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395259\Desktop\"/>
    </mc:Choice>
  </mc:AlternateContent>
  <bookViews>
    <workbookView xWindow="0" yWindow="0" windowWidth="20490" windowHeight="7755"/>
  </bookViews>
  <sheets>
    <sheet name="הצעת תקציב 2016" sheetId="1" r:id="rId1"/>
  </sheets>
  <externalReferences>
    <externalReference r:id="rId2"/>
  </externalReferences>
  <definedNames>
    <definedName name="_xlnm._FilterDatabase" localSheetId="0" hidden="1">'הצעת תקציב 2016'!$A$2:$Z$1844</definedName>
    <definedName name="Actual_2013">'הצעת תקציב 2016'!$J$3:$J$1844</definedName>
    <definedName name="Budget_2013">'הצעת תקציב 2016'!$K$3:$K$1844</definedName>
    <definedName name="Budget_2014">'הצעת תקציב 2016'!$I$3:$I$1844</definedName>
    <definedName name="Budget_2015">'הצעת תקציב 2016'!$H$3:$H$1844</definedName>
    <definedName name="Chapter">[1]Chapter!$A$1:$H$681</definedName>
    <definedName name="Chapter_1">'הצעת תקציב 2016'!$L$3:$L$1844</definedName>
    <definedName name="Chapter_2">'הצעת תקציב 2016'!$N$3:$N$1844</definedName>
    <definedName name="Chapter_3">'הצעת תקציב 2016'!$P$3:$P$1844</definedName>
    <definedName name="Data">'הצעת תקציב 2016'!$A$2:$Z$1844</definedName>
    <definedName name="Expenditure_type">[1]type!$A$2:$H$117</definedName>
    <definedName name="_xlnm.Print_Area" localSheetId="0">'הצעת תקציב 2016'!$A$3:$J$1844</definedName>
    <definedName name="_xlnm.Print_Titles" localSheetId="0">'הצעת תקציב 2016'!$1:$2</definedName>
    <definedName name="Revenue_type">[1]type!$A$118:$H$168</definedName>
    <definedName name="Type_1">'הצעת תקציב 2016'!$U$3:$U$1844</definedName>
    <definedName name="Type_2">'הצעת תקציב 2016'!$W$3:$W$1844</definedName>
    <definedName name="יחס_ארנונה">'[1]הצלבות בין הכנסות והוצאות'!$D$273</definedName>
    <definedName name="ילדים">[1]דמוגרפיה!$R$20</definedName>
    <definedName name="ילדים_ונוער">[1]דמוגרפיה!$R$18</definedName>
    <definedName name="לא_ילדים">[1]דמוגרפיה!$R$21</definedName>
    <definedName name="קשישים">[1]דמוגרפיה!$R$19</definedName>
    <definedName name="תושבים_2015">[1]דמוגרפיה!$O$7</definedName>
    <definedName name="תקציב_2013">'[1]תקציב 2015'!$A$3:$J$5960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45" i="1" l="1"/>
  <c r="I1845" i="1"/>
  <c r="D1845" i="1"/>
  <c r="Y1844" i="1"/>
  <c r="W1844" i="1"/>
  <c r="U1844" i="1"/>
  <c r="R1844" i="1"/>
  <c r="S1844" i="1" s="1"/>
  <c r="P1844" i="1"/>
  <c r="Q1844" i="1" s="1"/>
  <c r="N1844" i="1"/>
  <c r="O1844" i="1" s="1"/>
  <c r="L1844" i="1"/>
  <c r="D1844" i="1"/>
  <c r="Z1843" i="1"/>
  <c r="Y1843" i="1"/>
  <c r="X1843" i="1"/>
  <c r="W1843" i="1"/>
  <c r="V1843" i="1"/>
  <c r="U1843" i="1"/>
  <c r="S1843" i="1"/>
  <c r="R1843" i="1"/>
  <c r="Q1843" i="1"/>
  <c r="P1843" i="1"/>
  <c r="O1843" i="1"/>
  <c r="N1843" i="1"/>
  <c r="M1843" i="1"/>
  <c r="L1843" i="1"/>
  <c r="D1843" i="1"/>
  <c r="Y1842" i="1"/>
  <c r="W1842" i="1"/>
  <c r="U1842" i="1"/>
  <c r="R1842" i="1"/>
  <c r="S1842" i="1" s="1"/>
  <c r="P1842" i="1"/>
  <c r="Q1842" i="1" s="1"/>
  <c r="N1842" i="1"/>
  <c r="O1842" i="1" s="1"/>
  <c r="L1842" i="1"/>
  <c r="D1842" i="1"/>
  <c r="Z1841" i="1"/>
  <c r="Y1841" i="1"/>
  <c r="X1841" i="1"/>
  <c r="W1841" i="1"/>
  <c r="V1841" i="1"/>
  <c r="U1841" i="1"/>
  <c r="S1841" i="1"/>
  <c r="R1841" i="1"/>
  <c r="Q1841" i="1"/>
  <c r="P1841" i="1"/>
  <c r="O1841" i="1"/>
  <c r="N1841" i="1"/>
  <c r="M1841" i="1"/>
  <c r="L1841" i="1"/>
  <c r="D1841" i="1"/>
  <c r="Y1840" i="1"/>
  <c r="W1840" i="1"/>
  <c r="U1840" i="1"/>
  <c r="R1840" i="1"/>
  <c r="S1840" i="1" s="1"/>
  <c r="P1840" i="1"/>
  <c r="Q1840" i="1" s="1"/>
  <c r="N1840" i="1"/>
  <c r="O1840" i="1" s="1"/>
  <c r="L1840" i="1"/>
  <c r="D1840" i="1"/>
  <c r="Z1839" i="1"/>
  <c r="Y1839" i="1"/>
  <c r="X1839" i="1"/>
  <c r="W1839" i="1"/>
  <c r="V1839" i="1"/>
  <c r="U1839" i="1"/>
  <c r="S1839" i="1"/>
  <c r="R1839" i="1"/>
  <c r="Q1839" i="1"/>
  <c r="P1839" i="1"/>
  <c r="O1839" i="1"/>
  <c r="N1839" i="1"/>
  <c r="M1839" i="1"/>
  <c r="L1839" i="1"/>
  <c r="D1839" i="1"/>
  <c r="Y1838" i="1"/>
  <c r="W1838" i="1"/>
  <c r="U1838" i="1"/>
  <c r="R1838" i="1"/>
  <c r="S1838" i="1" s="1"/>
  <c r="P1838" i="1"/>
  <c r="Q1838" i="1" s="1"/>
  <c r="N1838" i="1"/>
  <c r="O1838" i="1" s="1"/>
  <c r="L1838" i="1"/>
  <c r="D1838" i="1"/>
  <c r="Z1837" i="1"/>
  <c r="Y1837" i="1"/>
  <c r="X1837" i="1"/>
  <c r="W1837" i="1"/>
  <c r="V1837" i="1"/>
  <c r="U1837" i="1"/>
  <c r="S1837" i="1"/>
  <c r="R1837" i="1"/>
  <c r="Q1837" i="1"/>
  <c r="P1837" i="1"/>
  <c r="O1837" i="1"/>
  <c r="N1837" i="1"/>
  <c r="M1837" i="1"/>
  <c r="L1837" i="1"/>
  <c r="D1837" i="1"/>
  <c r="Y1836" i="1"/>
  <c r="W1836" i="1"/>
  <c r="U1836" i="1"/>
  <c r="R1836" i="1"/>
  <c r="S1836" i="1" s="1"/>
  <c r="P1836" i="1"/>
  <c r="Q1836" i="1" s="1"/>
  <c r="N1836" i="1"/>
  <c r="O1836" i="1" s="1"/>
  <c r="L1836" i="1"/>
  <c r="D1836" i="1"/>
  <c r="Z1835" i="1"/>
  <c r="Y1835" i="1"/>
  <c r="X1835" i="1"/>
  <c r="W1835" i="1"/>
  <c r="V1835" i="1"/>
  <c r="U1835" i="1"/>
  <c r="S1835" i="1"/>
  <c r="R1835" i="1"/>
  <c r="Q1835" i="1"/>
  <c r="P1835" i="1"/>
  <c r="O1835" i="1"/>
  <c r="N1835" i="1"/>
  <c r="M1835" i="1"/>
  <c r="L1835" i="1"/>
  <c r="D1835" i="1"/>
  <c r="Y1834" i="1"/>
  <c r="W1834" i="1"/>
  <c r="U1834" i="1"/>
  <c r="R1834" i="1"/>
  <c r="S1834" i="1" s="1"/>
  <c r="P1834" i="1"/>
  <c r="Q1834" i="1" s="1"/>
  <c r="N1834" i="1"/>
  <c r="O1834" i="1" s="1"/>
  <c r="L1834" i="1"/>
  <c r="D1834" i="1"/>
  <c r="Z1833" i="1"/>
  <c r="Y1833" i="1"/>
  <c r="X1833" i="1"/>
  <c r="W1833" i="1"/>
  <c r="V1833" i="1"/>
  <c r="U1833" i="1"/>
  <c r="S1833" i="1"/>
  <c r="R1833" i="1"/>
  <c r="Q1833" i="1"/>
  <c r="P1833" i="1"/>
  <c r="O1833" i="1"/>
  <c r="N1833" i="1"/>
  <c r="M1833" i="1"/>
  <c r="L1833" i="1"/>
  <c r="D1833" i="1"/>
  <c r="Y1832" i="1"/>
  <c r="W1832" i="1"/>
  <c r="U1832" i="1"/>
  <c r="R1832" i="1"/>
  <c r="S1832" i="1" s="1"/>
  <c r="P1832" i="1"/>
  <c r="Q1832" i="1" s="1"/>
  <c r="N1832" i="1"/>
  <c r="O1832" i="1" s="1"/>
  <c r="L1832" i="1"/>
  <c r="D1832" i="1"/>
  <c r="Z1831" i="1"/>
  <c r="Y1831" i="1"/>
  <c r="X1831" i="1"/>
  <c r="W1831" i="1"/>
  <c r="V1831" i="1"/>
  <c r="U1831" i="1"/>
  <c r="S1831" i="1"/>
  <c r="R1831" i="1"/>
  <c r="Q1831" i="1"/>
  <c r="P1831" i="1"/>
  <c r="O1831" i="1"/>
  <c r="N1831" i="1"/>
  <c r="M1831" i="1"/>
  <c r="L1831" i="1"/>
  <c r="D1831" i="1"/>
  <c r="Y1830" i="1"/>
  <c r="W1830" i="1"/>
  <c r="U1830" i="1"/>
  <c r="R1830" i="1"/>
  <c r="S1830" i="1" s="1"/>
  <c r="P1830" i="1"/>
  <c r="Q1830" i="1" s="1"/>
  <c r="N1830" i="1"/>
  <c r="O1830" i="1" s="1"/>
  <c r="L1830" i="1"/>
  <c r="D1830" i="1"/>
  <c r="Z1829" i="1"/>
  <c r="Y1829" i="1"/>
  <c r="X1829" i="1"/>
  <c r="W1829" i="1"/>
  <c r="V1829" i="1"/>
  <c r="U1829" i="1"/>
  <c r="S1829" i="1"/>
  <c r="R1829" i="1"/>
  <c r="Q1829" i="1"/>
  <c r="P1829" i="1"/>
  <c r="O1829" i="1"/>
  <c r="N1829" i="1"/>
  <c r="M1829" i="1"/>
  <c r="L1829" i="1"/>
  <c r="D1829" i="1"/>
  <c r="Y1828" i="1"/>
  <c r="W1828" i="1"/>
  <c r="U1828" i="1"/>
  <c r="R1828" i="1"/>
  <c r="S1828" i="1" s="1"/>
  <c r="P1828" i="1"/>
  <c r="Q1828" i="1" s="1"/>
  <c r="N1828" i="1"/>
  <c r="O1828" i="1" s="1"/>
  <c r="L1828" i="1"/>
  <c r="D1828" i="1"/>
  <c r="Z1827" i="1"/>
  <c r="Y1827" i="1"/>
  <c r="X1827" i="1"/>
  <c r="W1827" i="1"/>
  <c r="V1827" i="1"/>
  <c r="U1827" i="1"/>
  <c r="S1827" i="1"/>
  <c r="R1827" i="1"/>
  <c r="Q1827" i="1"/>
  <c r="P1827" i="1"/>
  <c r="O1827" i="1"/>
  <c r="N1827" i="1"/>
  <c r="M1827" i="1"/>
  <c r="L1827" i="1"/>
  <c r="D1827" i="1"/>
  <c r="Y1826" i="1"/>
  <c r="W1826" i="1"/>
  <c r="U1826" i="1"/>
  <c r="R1826" i="1"/>
  <c r="S1826" i="1" s="1"/>
  <c r="P1826" i="1"/>
  <c r="Q1826" i="1" s="1"/>
  <c r="N1826" i="1"/>
  <c r="O1826" i="1" s="1"/>
  <c r="L1826" i="1"/>
  <c r="D1826" i="1"/>
  <c r="Z1825" i="1"/>
  <c r="Y1825" i="1"/>
  <c r="X1825" i="1"/>
  <c r="W1825" i="1"/>
  <c r="V1825" i="1"/>
  <c r="U1825" i="1"/>
  <c r="S1825" i="1"/>
  <c r="R1825" i="1"/>
  <c r="Q1825" i="1"/>
  <c r="P1825" i="1"/>
  <c r="O1825" i="1"/>
  <c r="N1825" i="1"/>
  <c r="M1825" i="1"/>
  <c r="L1825" i="1"/>
  <c r="D1825" i="1"/>
  <c r="Y1824" i="1"/>
  <c r="W1824" i="1"/>
  <c r="U1824" i="1"/>
  <c r="R1824" i="1"/>
  <c r="S1824" i="1" s="1"/>
  <c r="P1824" i="1"/>
  <c r="Q1824" i="1" s="1"/>
  <c r="N1824" i="1"/>
  <c r="O1824" i="1" s="1"/>
  <c r="L1824" i="1"/>
  <c r="D1824" i="1"/>
  <c r="Z1823" i="1"/>
  <c r="Y1823" i="1"/>
  <c r="X1823" i="1"/>
  <c r="W1823" i="1"/>
  <c r="V1823" i="1"/>
  <c r="U1823" i="1"/>
  <c r="S1823" i="1"/>
  <c r="R1823" i="1"/>
  <c r="Q1823" i="1"/>
  <c r="P1823" i="1"/>
  <c r="O1823" i="1"/>
  <c r="N1823" i="1"/>
  <c r="M1823" i="1"/>
  <c r="L1823" i="1"/>
  <c r="D1823" i="1"/>
  <c r="Y1822" i="1"/>
  <c r="W1822" i="1"/>
  <c r="U1822" i="1"/>
  <c r="R1822" i="1"/>
  <c r="S1822" i="1" s="1"/>
  <c r="P1822" i="1"/>
  <c r="Q1822" i="1" s="1"/>
  <c r="N1822" i="1"/>
  <c r="O1822" i="1" s="1"/>
  <c r="L1822" i="1"/>
  <c r="D1822" i="1"/>
  <c r="Z1821" i="1"/>
  <c r="Y1821" i="1"/>
  <c r="X1821" i="1"/>
  <c r="W1821" i="1"/>
  <c r="V1821" i="1"/>
  <c r="U1821" i="1"/>
  <c r="S1821" i="1"/>
  <c r="R1821" i="1"/>
  <c r="Q1821" i="1"/>
  <c r="P1821" i="1"/>
  <c r="O1821" i="1"/>
  <c r="N1821" i="1"/>
  <c r="M1821" i="1"/>
  <c r="L1821" i="1"/>
  <c r="D1821" i="1"/>
  <c r="Y1820" i="1"/>
  <c r="W1820" i="1"/>
  <c r="U1820" i="1"/>
  <c r="R1820" i="1"/>
  <c r="S1820" i="1" s="1"/>
  <c r="P1820" i="1"/>
  <c r="Q1820" i="1" s="1"/>
  <c r="N1820" i="1"/>
  <c r="O1820" i="1" s="1"/>
  <c r="L1820" i="1"/>
  <c r="D1820" i="1"/>
  <c r="Z1819" i="1"/>
  <c r="Y1819" i="1"/>
  <c r="X1819" i="1"/>
  <c r="W1819" i="1"/>
  <c r="V1819" i="1"/>
  <c r="U1819" i="1"/>
  <c r="S1819" i="1"/>
  <c r="R1819" i="1"/>
  <c r="Q1819" i="1"/>
  <c r="P1819" i="1"/>
  <c r="O1819" i="1"/>
  <c r="N1819" i="1"/>
  <c r="M1819" i="1"/>
  <c r="L1819" i="1"/>
  <c r="D1819" i="1"/>
  <c r="Y1818" i="1"/>
  <c r="W1818" i="1"/>
  <c r="U1818" i="1"/>
  <c r="R1818" i="1"/>
  <c r="S1818" i="1" s="1"/>
  <c r="P1818" i="1"/>
  <c r="Q1818" i="1" s="1"/>
  <c r="N1818" i="1"/>
  <c r="O1818" i="1" s="1"/>
  <c r="L1818" i="1"/>
  <c r="D1818" i="1"/>
  <c r="Z1817" i="1"/>
  <c r="Y1817" i="1"/>
  <c r="X1817" i="1"/>
  <c r="W1817" i="1"/>
  <c r="V1817" i="1"/>
  <c r="U1817" i="1"/>
  <c r="S1817" i="1"/>
  <c r="R1817" i="1"/>
  <c r="Q1817" i="1"/>
  <c r="P1817" i="1"/>
  <c r="O1817" i="1"/>
  <c r="N1817" i="1"/>
  <c r="M1817" i="1"/>
  <c r="L1817" i="1"/>
  <c r="D1817" i="1"/>
  <c r="Y1816" i="1"/>
  <c r="W1816" i="1"/>
  <c r="U1816" i="1"/>
  <c r="R1816" i="1"/>
  <c r="S1816" i="1" s="1"/>
  <c r="P1816" i="1"/>
  <c r="Q1816" i="1" s="1"/>
  <c r="N1816" i="1"/>
  <c r="O1816" i="1" s="1"/>
  <c r="L1816" i="1"/>
  <c r="D1816" i="1"/>
  <c r="Z1815" i="1"/>
  <c r="Y1815" i="1"/>
  <c r="X1815" i="1"/>
  <c r="W1815" i="1"/>
  <c r="V1815" i="1"/>
  <c r="U1815" i="1"/>
  <c r="S1815" i="1"/>
  <c r="R1815" i="1"/>
  <c r="Q1815" i="1"/>
  <c r="P1815" i="1"/>
  <c r="O1815" i="1"/>
  <c r="N1815" i="1"/>
  <c r="M1815" i="1"/>
  <c r="L1815" i="1"/>
  <c r="D1815" i="1"/>
  <c r="Y1814" i="1"/>
  <c r="W1814" i="1"/>
  <c r="U1814" i="1"/>
  <c r="R1814" i="1"/>
  <c r="S1814" i="1" s="1"/>
  <c r="P1814" i="1"/>
  <c r="Q1814" i="1" s="1"/>
  <c r="N1814" i="1"/>
  <c r="O1814" i="1" s="1"/>
  <c r="L1814" i="1"/>
  <c r="D1814" i="1"/>
  <c r="Z1813" i="1"/>
  <c r="Y1813" i="1"/>
  <c r="X1813" i="1"/>
  <c r="W1813" i="1"/>
  <c r="V1813" i="1"/>
  <c r="U1813" i="1"/>
  <c r="S1813" i="1"/>
  <c r="R1813" i="1"/>
  <c r="Q1813" i="1"/>
  <c r="P1813" i="1"/>
  <c r="O1813" i="1"/>
  <c r="N1813" i="1"/>
  <c r="M1813" i="1"/>
  <c r="L1813" i="1"/>
  <c r="D1813" i="1"/>
  <c r="Y1812" i="1"/>
  <c r="W1812" i="1"/>
  <c r="U1812" i="1"/>
  <c r="R1812" i="1"/>
  <c r="S1812" i="1" s="1"/>
  <c r="P1812" i="1"/>
  <c r="Q1812" i="1" s="1"/>
  <c r="N1812" i="1"/>
  <c r="O1812" i="1" s="1"/>
  <c r="L1812" i="1"/>
  <c r="D1812" i="1"/>
  <c r="Z1811" i="1"/>
  <c r="Y1811" i="1"/>
  <c r="X1811" i="1"/>
  <c r="W1811" i="1"/>
  <c r="V1811" i="1"/>
  <c r="U1811" i="1"/>
  <c r="S1811" i="1"/>
  <c r="R1811" i="1"/>
  <c r="Q1811" i="1"/>
  <c r="P1811" i="1"/>
  <c r="O1811" i="1"/>
  <c r="N1811" i="1"/>
  <c r="M1811" i="1"/>
  <c r="L1811" i="1"/>
  <c r="D1811" i="1"/>
  <c r="Y1810" i="1"/>
  <c r="W1810" i="1"/>
  <c r="U1810" i="1"/>
  <c r="R1810" i="1"/>
  <c r="S1810" i="1" s="1"/>
  <c r="P1810" i="1"/>
  <c r="Q1810" i="1" s="1"/>
  <c r="N1810" i="1"/>
  <c r="O1810" i="1" s="1"/>
  <c r="L1810" i="1"/>
  <c r="D1810" i="1"/>
  <c r="Z1809" i="1"/>
  <c r="Y1809" i="1"/>
  <c r="X1809" i="1"/>
  <c r="W1809" i="1"/>
  <c r="V1809" i="1"/>
  <c r="U1809" i="1"/>
  <c r="S1809" i="1"/>
  <c r="R1809" i="1"/>
  <c r="Q1809" i="1"/>
  <c r="P1809" i="1"/>
  <c r="O1809" i="1"/>
  <c r="N1809" i="1"/>
  <c r="M1809" i="1"/>
  <c r="L1809" i="1"/>
  <c r="D1809" i="1"/>
  <c r="Y1808" i="1"/>
  <c r="W1808" i="1"/>
  <c r="U1808" i="1"/>
  <c r="R1808" i="1"/>
  <c r="S1808" i="1" s="1"/>
  <c r="P1808" i="1"/>
  <c r="Q1808" i="1" s="1"/>
  <c r="N1808" i="1"/>
  <c r="O1808" i="1" s="1"/>
  <c r="L1808" i="1"/>
  <c r="D1808" i="1"/>
  <c r="Z1807" i="1"/>
  <c r="Y1807" i="1"/>
  <c r="X1807" i="1"/>
  <c r="W1807" i="1"/>
  <c r="V1807" i="1"/>
  <c r="U1807" i="1"/>
  <c r="S1807" i="1"/>
  <c r="R1807" i="1"/>
  <c r="Q1807" i="1"/>
  <c r="P1807" i="1"/>
  <c r="O1807" i="1"/>
  <c r="N1807" i="1"/>
  <c r="M1807" i="1"/>
  <c r="L1807" i="1"/>
  <c r="D1807" i="1"/>
  <c r="Y1806" i="1"/>
  <c r="W1806" i="1"/>
  <c r="U1806" i="1"/>
  <c r="R1806" i="1"/>
  <c r="S1806" i="1" s="1"/>
  <c r="P1806" i="1"/>
  <c r="Q1806" i="1" s="1"/>
  <c r="N1806" i="1"/>
  <c r="O1806" i="1" s="1"/>
  <c r="L1806" i="1"/>
  <c r="D1806" i="1"/>
  <c r="Z1805" i="1"/>
  <c r="Y1805" i="1"/>
  <c r="X1805" i="1"/>
  <c r="W1805" i="1"/>
  <c r="V1805" i="1"/>
  <c r="U1805" i="1"/>
  <c r="S1805" i="1"/>
  <c r="R1805" i="1"/>
  <c r="Q1805" i="1"/>
  <c r="P1805" i="1"/>
  <c r="O1805" i="1"/>
  <c r="N1805" i="1"/>
  <c r="M1805" i="1"/>
  <c r="L1805" i="1"/>
  <c r="D1805" i="1"/>
  <c r="Y1804" i="1"/>
  <c r="W1804" i="1"/>
  <c r="U1804" i="1"/>
  <c r="R1804" i="1"/>
  <c r="S1804" i="1" s="1"/>
  <c r="P1804" i="1"/>
  <c r="Q1804" i="1" s="1"/>
  <c r="N1804" i="1"/>
  <c r="O1804" i="1" s="1"/>
  <c r="L1804" i="1"/>
  <c r="D1804" i="1"/>
  <c r="Z1803" i="1"/>
  <c r="Y1803" i="1"/>
  <c r="X1803" i="1"/>
  <c r="W1803" i="1"/>
  <c r="V1803" i="1"/>
  <c r="U1803" i="1"/>
  <c r="S1803" i="1"/>
  <c r="R1803" i="1"/>
  <c r="Q1803" i="1"/>
  <c r="P1803" i="1"/>
  <c r="O1803" i="1"/>
  <c r="N1803" i="1"/>
  <c r="M1803" i="1"/>
  <c r="L1803" i="1"/>
  <c r="D1803" i="1"/>
  <c r="Y1802" i="1"/>
  <c r="W1802" i="1"/>
  <c r="U1802" i="1"/>
  <c r="R1802" i="1"/>
  <c r="S1802" i="1" s="1"/>
  <c r="P1802" i="1"/>
  <c r="Q1802" i="1" s="1"/>
  <c r="N1802" i="1"/>
  <c r="O1802" i="1" s="1"/>
  <c r="L1802" i="1"/>
  <c r="D1802" i="1"/>
  <c r="K1802" i="1" s="1"/>
  <c r="Y1801" i="1"/>
  <c r="W1801" i="1"/>
  <c r="U1801" i="1"/>
  <c r="R1801" i="1"/>
  <c r="S1801" i="1" s="1"/>
  <c r="P1801" i="1"/>
  <c r="Q1801" i="1" s="1"/>
  <c r="N1801" i="1"/>
  <c r="O1801" i="1" s="1"/>
  <c r="L1801" i="1"/>
  <c r="D1801" i="1"/>
  <c r="Z1800" i="1"/>
  <c r="Y1800" i="1"/>
  <c r="X1800" i="1"/>
  <c r="W1800" i="1"/>
  <c r="V1800" i="1"/>
  <c r="U1800" i="1"/>
  <c r="S1800" i="1"/>
  <c r="R1800" i="1"/>
  <c r="Q1800" i="1"/>
  <c r="P1800" i="1"/>
  <c r="O1800" i="1"/>
  <c r="N1800" i="1"/>
  <c r="M1800" i="1"/>
  <c r="L1800" i="1"/>
  <c r="K1800" i="1"/>
  <c r="D1800" i="1"/>
  <c r="Z1799" i="1"/>
  <c r="Y1799" i="1"/>
  <c r="X1799" i="1"/>
  <c r="W1799" i="1"/>
  <c r="V1799" i="1"/>
  <c r="U1799" i="1"/>
  <c r="S1799" i="1"/>
  <c r="R1799" i="1"/>
  <c r="Q1799" i="1"/>
  <c r="P1799" i="1"/>
  <c r="O1799" i="1"/>
  <c r="N1799" i="1"/>
  <c r="M1799" i="1"/>
  <c r="L1799" i="1"/>
  <c r="K1799" i="1"/>
  <c r="D1799" i="1"/>
  <c r="Z1798" i="1"/>
  <c r="Y1798" i="1"/>
  <c r="X1798" i="1"/>
  <c r="W1798" i="1"/>
  <c r="V1798" i="1"/>
  <c r="U1798" i="1"/>
  <c r="S1798" i="1"/>
  <c r="R1798" i="1"/>
  <c r="Q1798" i="1"/>
  <c r="P1798" i="1"/>
  <c r="O1798" i="1"/>
  <c r="N1798" i="1"/>
  <c r="M1798" i="1"/>
  <c r="L1798" i="1"/>
  <c r="K1798" i="1"/>
  <c r="D1798" i="1"/>
  <c r="Z1797" i="1"/>
  <c r="Y1797" i="1"/>
  <c r="X1797" i="1"/>
  <c r="W1797" i="1"/>
  <c r="V1797" i="1"/>
  <c r="U1797" i="1"/>
  <c r="S1797" i="1"/>
  <c r="R1797" i="1"/>
  <c r="Q1797" i="1"/>
  <c r="P1797" i="1"/>
  <c r="O1797" i="1"/>
  <c r="N1797" i="1"/>
  <c r="M1797" i="1"/>
  <c r="L1797" i="1"/>
  <c r="K1797" i="1"/>
  <c r="D1797" i="1"/>
  <c r="Z1796" i="1"/>
  <c r="Y1796" i="1"/>
  <c r="X1796" i="1"/>
  <c r="W1796" i="1"/>
  <c r="V1796" i="1"/>
  <c r="U1796" i="1"/>
  <c r="S1796" i="1"/>
  <c r="R1796" i="1"/>
  <c r="Q1796" i="1"/>
  <c r="P1796" i="1"/>
  <c r="O1796" i="1"/>
  <c r="N1796" i="1"/>
  <c r="M1796" i="1"/>
  <c r="L1796" i="1"/>
  <c r="K1796" i="1"/>
  <c r="D1796" i="1"/>
  <c r="Z1795" i="1"/>
  <c r="Y1795" i="1"/>
  <c r="X1795" i="1"/>
  <c r="W1795" i="1"/>
  <c r="V1795" i="1"/>
  <c r="U1795" i="1"/>
  <c r="S1795" i="1"/>
  <c r="R1795" i="1"/>
  <c r="Q1795" i="1"/>
  <c r="P1795" i="1"/>
  <c r="O1795" i="1"/>
  <c r="N1795" i="1"/>
  <c r="M1795" i="1"/>
  <c r="L1795" i="1"/>
  <c r="K1795" i="1"/>
  <c r="D1795" i="1"/>
  <c r="Z1794" i="1"/>
  <c r="Y1794" i="1"/>
  <c r="X1794" i="1"/>
  <c r="W1794" i="1"/>
  <c r="V1794" i="1"/>
  <c r="U1794" i="1"/>
  <c r="S1794" i="1"/>
  <c r="R1794" i="1"/>
  <c r="Q1794" i="1"/>
  <c r="P1794" i="1"/>
  <c r="O1794" i="1"/>
  <c r="N1794" i="1"/>
  <c r="M1794" i="1"/>
  <c r="L1794" i="1"/>
  <c r="K1794" i="1"/>
  <c r="D1794" i="1"/>
  <c r="Z1793" i="1"/>
  <c r="Y1793" i="1"/>
  <c r="X1793" i="1"/>
  <c r="W1793" i="1"/>
  <c r="V1793" i="1"/>
  <c r="U1793" i="1"/>
  <c r="S1793" i="1"/>
  <c r="R1793" i="1"/>
  <c r="Q1793" i="1"/>
  <c r="P1793" i="1"/>
  <c r="O1793" i="1"/>
  <c r="N1793" i="1"/>
  <c r="M1793" i="1"/>
  <c r="L1793" i="1"/>
  <c r="K1793" i="1"/>
  <c r="D1793" i="1"/>
  <c r="Z1792" i="1"/>
  <c r="Y1792" i="1"/>
  <c r="X1792" i="1"/>
  <c r="W1792" i="1"/>
  <c r="V1792" i="1"/>
  <c r="U1792" i="1"/>
  <c r="S1792" i="1"/>
  <c r="R1792" i="1"/>
  <c r="Q1792" i="1"/>
  <c r="P1792" i="1"/>
  <c r="O1792" i="1"/>
  <c r="N1792" i="1"/>
  <c r="M1792" i="1"/>
  <c r="L1792" i="1"/>
  <c r="K1792" i="1"/>
  <c r="D1792" i="1"/>
  <c r="Z1791" i="1"/>
  <c r="Y1791" i="1"/>
  <c r="X1791" i="1"/>
  <c r="W1791" i="1"/>
  <c r="V1791" i="1"/>
  <c r="U1791" i="1"/>
  <c r="S1791" i="1"/>
  <c r="R1791" i="1"/>
  <c r="Q1791" i="1"/>
  <c r="P1791" i="1"/>
  <c r="O1791" i="1"/>
  <c r="N1791" i="1"/>
  <c r="M1791" i="1"/>
  <c r="L1791" i="1"/>
  <c r="K1791" i="1"/>
  <c r="D1791" i="1"/>
  <c r="Z1790" i="1"/>
  <c r="Y1790" i="1"/>
  <c r="X1790" i="1"/>
  <c r="W1790" i="1"/>
  <c r="V1790" i="1"/>
  <c r="U1790" i="1"/>
  <c r="S1790" i="1"/>
  <c r="R1790" i="1"/>
  <c r="Q1790" i="1"/>
  <c r="P1790" i="1"/>
  <c r="O1790" i="1"/>
  <c r="N1790" i="1"/>
  <c r="M1790" i="1"/>
  <c r="L1790" i="1"/>
  <c r="K1790" i="1"/>
  <c r="D1790" i="1"/>
  <c r="Z1789" i="1"/>
  <c r="Y1789" i="1"/>
  <c r="X1789" i="1"/>
  <c r="W1789" i="1"/>
  <c r="V1789" i="1"/>
  <c r="U1789" i="1"/>
  <c r="S1789" i="1"/>
  <c r="R1789" i="1"/>
  <c r="Q1789" i="1"/>
  <c r="P1789" i="1"/>
  <c r="O1789" i="1"/>
  <c r="N1789" i="1"/>
  <c r="M1789" i="1"/>
  <c r="L1789" i="1"/>
  <c r="K1789" i="1"/>
  <c r="D1789" i="1"/>
  <c r="Z1788" i="1"/>
  <c r="Y1788" i="1"/>
  <c r="X1788" i="1"/>
  <c r="W1788" i="1"/>
  <c r="V1788" i="1"/>
  <c r="U1788" i="1"/>
  <c r="S1788" i="1"/>
  <c r="R1788" i="1"/>
  <c r="Q1788" i="1"/>
  <c r="P1788" i="1"/>
  <c r="O1788" i="1"/>
  <c r="N1788" i="1"/>
  <c r="M1788" i="1"/>
  <c r="L1788" i="1"/>
  <c r="K1788" i="1"/>
  <c r="D1788" i="1"/>
  <c r="Z1787" i="1"/>
  <c r="Y1787" i="1"/>
  <c r="X1787" i="1"/>
  <c r="W1787" i="1"/>
  <c r="V1787" i="1"/>
  <c r="U1787" i="1"/>
  <c r="S1787" i="1"/>
  <c r="R1787" i="1"/>
  <c r="Q1787" i="1"/>
  <c r="P1787" i="1"/>
  <c r="O1787" i="1"/>
  <c r="N1787" i="1"/>
  <c r="M1787" i="1"/>
  <c r="L1787" i="1"/>
  <c r="K1787" i="1"/>
  <c r="D1787" i="1"/>
  <c r="Z1786" i="1"/>
  <c r="Y1786" i="1"/>
  <c r="X1786" i="1"/>
  <c r="W1786" i="1"/>
  <c r="V1786" i="1"/>
  <c r="U1786" i="1"/>
  <c r="S1786" i="1"/>
  <c r="R1786" i="1"/>
  <c r="Q1786" i="1"/>
  <c r="P1786" i="1"/>
  <c r="O1786" i="1"/>
  <c r="N1786" i="1"/>
  <c r="M1786" i="1"/>
  <c r="L1786" i="1"/>
  <c r="K1786" i="1"/>
  <c r="D1786" i="1"/>
  <c r="Z1785" i="1"/>
  <c r="Y1785" i="1"/>
  <c r="X1785" i="1"/>
  <c r="W1785" i="1"/>
  <c r="V1785" i="1"/>
  <c r="U1785" i="1"/>
  <c r="S1785" i="1"/>
  <c r="R1785" i="1"/>
  <c r="Q1785" i="1"/>
  <c r="P1785" i="1"/>
  <c r="O1785" i="1"/>
  <c r="N1785" i="1"/>
  <c r="M1785" i="1"/>
  <c r="L1785" i="1"/>
  <c r="K1785" i="1"/>
  <c r="D1785" i="1"/>
  <c r="Z1784" i="1"/>
  <c r="Y1784" i="1"/>
  <c r="X1784" i="1"/>
  <c r="W1784" i="1"/>
  <c r="V1784" i="1"/>
  <c r="U1784" i="1"/>
  <c r="S1784" i="1"/>
  <c r="R1784" i="1"/>
  <c r="Q1784" i="1"/>
  <c r="P1784" i="1"/>
  <c r="O1784" i="1"/>
  <c r="N1784" i="1"/>
  <c r="M1784" i="1"/>
  <c r="L1784" i="1"/>
  <c r="K1784" i="1"/>
  <c r="D1784" i="1"/>
  <c r="Z1783" i="1"/>
  <c r="Y1783" i="1"/>
  <c r="X1783" i="1"/>
  <c r="W1783" i="1"/>
  <c r="V1783" i="1"/>
  <c r="U1783" i="1"/>
  <c r="S1783" i="1"/>
  <c r="R1783" i="1"/>
  <c r="Q1783" i="1"/>
  <c r="P1783" i="1"/>
  <c r="O1783" i="1"/>
  <c r="N1783" i="1"/>
  <c r="M1783" i="1"/>
  <c r="L1783" i="1"/>
  <c r="K1783" i="1"/>
  <c r="D1783" i="1"/>
  <c r="Z1782" i="1"/>
  <c r="Y1782" i="1"/>
  <c r="X1782" i="1"/>
  <c r="W1782" i="1"/>
  <c r="V1782" i="1"/>
  <c r="U1782" i="1"/>
  <c r="S1782" i="1"/>
  <c r="R1782" i="1"/>
  <c r="Q1782" i="1"/>
  <c r="P1782" i="1"/>
  <c r="O1782" i="1"/>
  <c r="N1782" i="1"/>
  <c r="M1782" i="1"/>
  <c r="L1782" i="1"/>
  <c r="K1782" i="1"/>
  <c r="D1782" i="1"/>
  <c r="Z1781" i="1"/>
  <c r="Y1781" i="1"/>
  <c r="X1781" i="1"/>
  <c r="W1781" i="1"/>
  <c r="V1781" i="1"/>
  <c r="U1781" i="1"/>
  <c r="S1781" i="1"/>
  <c r="R1781" i="1"/>
  <c r="Q1781" i="1"/>
  <c r="P1781" i="1"/>
  <c r="O1781" i="1"/>
  <c r="N1781" i="1"/>
  <c r="M1781" i="1"/>
  <c r="L1781" i="1"/>
  <c r="K1781" i="1"/>
  <c r="D1781" i="1"/>
  <c r="Z1780" i="1"/>
  <c r="Y1780" i="1"/>
  <c r="X1780" i="1"/>
  <c r="W1780" i="1"/>
  <c r="V1780" i="1"/>
  <c r="U1780" i="1"/>
  <c r="S1780" i="1"/>
  <c r="R1780" i="1"/>
  <c r="Q1780" i="1"/>
  <c r="P1780" i="1"/>
  <c r="O1780" i="1"/>
  <c r="N1780" i="1"/>
  <c r="M1780" i="1"/>
  <c r="L1780" i="1"/>
  <c r="K1780" i="1"/>
  <c r="D1780" i="1"/>
  <c r="Z1779" i="1"/>
  <c r="Y1779" i="1"/>
  <c r="X1779" i="1"/>
  <c r="W1779" i="1"/>
  <c r="V1779" i="1"/>
  <c r="U1779" i="1"/>
  <c r="S1779" i="1"/>
  <c r="R1779" i="1"/>
  <c r="Q1779" i="1"/>
  <c r="P1779" i="1"/>
  <c r="O1779" i="1"/>
  <c r="N1779" i="1"/>
  <c r="M1779" i="1"/>
  <c r="L1779" i="1"/>
  <c r="K1779" i="1"/>
  <c r="D1779" i="1"/>
  <c r="Z1778" i="1"/>
  <c r="Y1778" i="1"/>
  <c r="X1778" i="1"/>
  <c r="W1778" i="1"/>
  <c r="V1778" i="1"/>
  <c r="U1778" i="1"/>
  <c r="S1778" i="1"/>
  <c r="R1778" i="1"/>
  <c r="Q1778" i="1"/>
  <c r="P1778" i="1"/>
  <c r="O1778" i="1"/>
  <c r="N1778" i="1"/>
  <c r="M1778" i="1"/>
  <c r="L1778" i="1"/>
  <c r="K1778" i="1"/>
  <c r="D1778" i="1"/>
  <c r="Z1777" i="1"/>
  <c r="Y1777" i="1"/>
  <c r="X1777" i="1"/>
  <c r="W1777" i="1"/>
  <c r="V1777" i="1"/>
  <c r="U1777" i="1"/>
  <c r="S1777" i="1"/>
  <c r="R1777" i="1"/>
  <c r="Q1777" i="1"/>
  <c r="P1777" i="1"/>
  <c r="O1777" i="1"/>
  <c r="N1777" i="1"/>
  <c r="M1777" i="1"/>
  <c r="L1777" i="1"/>
  <c r="K1777" i="1"/>
  <c r="D1777" i="1"/>
  <c r="Z1776" i="1"/>
  <c r="Y1776" i="1"/>
  <c r="X1776" i="1"/>
  <c r="W1776" i="1"/>
  <c r="V1776" i="1"/>
  <c r="U1776" i="1"/>
  <c r="S1776" i="1"/>
  <c r="R1776" i="1"/>
  <c r="Q1776" i="1"/>
  <c r="P1776" i="1"/>
  <c r="O1776" i="1"/>
  <c r="N1776" i="1"/>
  <c r="M1776" i="1"/>
  <c r="L1776" i="1"/>
  <c r="K1776" i="1"/>
  <c r="D1776" i="1"/>
  <c r="Z1775" i="1"/>
  <c r="Y1775" i="1"/>
  <c r="X1775" i="1"/>
  <c r="W1775" i="1"/>
  <c r="V1775" i="1"/>
  <c r="U1775" i="1"/>
  <c r="S1775" i="1"/>
  <c r="R1775" i="1"/>
  <c r="Q1775" i="1"/>
  <c r="P1775" i="1"/>
  <c r="O1775" i="1"/>
  <c r="N1775" i="1"/>
  <c r="M1775" i="1"/>
  <c r="L1775" i="1"/>
  <c r="K1775" i="1"/>
  <c r="D1775" i="1"/>
  <c r="Z1774" i="1"/>
  <c r="Y1774" i="1"/>
  <c r="X1774" i="1"/>
  <c r="W1774" i="1"/>
  <c r="V1774" i="1"/>
  <c r="U1774" i="1"/>
  <c r="S1774" i="1"/>
  <c r="R1774" i="1"/>
  <c r="Q1774" i="1"/>
  <c r="P1774" i="1"/>
  <c r="O1774" i="1"/>
  <c r="N1774" i="1"/>
  <c r="M1774" i="1"/>
  <c r="L1774" i="1"/>
  <c r="K1774" i="1"/>
  <c r="D1774" i="1"/>
  <c r="Z1773" i="1"/>
  <c r="Y1773" i="1"/>
  <c r="X1773" i="1"/>
  <c r="W1773" i="1"/>
  <c r="V1773" i="1"/>
  <c r="U1773" i="1"/>
  <c r="S1773" i="1"/>
  <c r="R1773" i="1"/>
  <c r="Q1773" i="1"/>
  <c r="P1773" i="1"/>
  <c r="O1773" i="1"/>
  <c r="N1773" i="1"/>
  <c r="M1773" i="1"/>
  <c r="L1773" i="1"/>
  <c r="K1773" i="1"/>
  <c r="D1773" i="1"/>
  <c r="Z1772" i="1"/>
  <c r="Y1772" i="1"/>
  <c r="X1772" i="1"/>
  <c r="W1772" i="1"/>
  <c r="V1772" i="1"/>
  <c r="U1772" i="1"/>
  <c r="S1772" i="1"/>
  <c r="R1772" i="1"/>
  <c r="Q1772" i="1"/>
  <c r="P1772" i="1"/>
  <c r="O1772" i="1"/>
  <c r="N1772" i="1"/>
  <c r="M1772" i="1"/>
  <c r="L1772" i="1"/>
  <c r="K1772" i="1"/>
  <c r="D1772" i="1"/>
  <c r="Z1771" i="1"/>
  <c r="Y1771" i="1"/>
  <c r="X1771" i="1"/>
  <c r="W1771" i="1"/>
  <c r="V1771" i="1"/>
  <c r="U1771" i="1"/>
  <c r="S1771" i="1"/>
  <c r="R1771" i="1"/>
  <c r="Q1771" i="1"/>
  <c r="P1771" i="1"/>
  <c r="O1771" i="1"/>
  <c r="N1771" i="1"/>
  <c r="M1771" i="1"/>
  <c r="L1771" i="1"/>
  <c r="K1771" i="1"/>
  <c r="D1771" i="1"/>
  <c r="Z1770" i="1"/>
  <c r="Y1770" i="1"/>
  <c r="X1770" i="1"/>
  <c r="W1770" i="1"/>
  <c r="V1770" i="1"/>
  <c r="U1770" i="1"/>
  <c r="S1770" i="1"/>
  <c r="R1770" i="1"/>
  <c r="Q1770" i="1"/>
  <c r="P1770" i="1"/>
  <c r="O1770" i="1"/>
  <c r="N1770" i="1"/>
  <c r="M1770" i="1"/>
  <c r="L1770" i="1"/>
  <c r="K1770" i="1"/>
  <c r="D1770" i="1"/>
  <c r="Z1769" i="1"/>
  <c r="Y1769" i="1"/>
  <c r="X1769" i="1"/>
  <c r="W1769" i="1"/>
  <c r="V1769" i="1"/>
  <c r="U1769" i="1"/>
  <c r="S1769" i="1"/>
  <c r="R1769" i="1"/>
  <c r="Q1769" i="1"/>
  <c r="P1769" i="1"/>
  <c r="O1769" i="1"/>
  <c r="N1769" i="1"/>
  <c r="M1769" i="1"/>
  <c r="L1769" i="1"/>
  <c r="K1769" i="1"/>
  <c r="D1769" i="1"/>
  <c r="Z1768" i="1"/>
  <c r="Y1768" i="1"/>
  <c r="X1768" i="1"/>
  <c r="W1768" i="1"/>
  <c r="V1768" i="1"/>
  <c r="U1768" i="1"/>
  <c r="S1768" i="1"/>
  <c r="R1768" i="1"/>
  <c r="Q1768" i="1"/>
  <c r="P1768" i="1"/>
  <c r="O1768" i="1"/>
  <c r="N1768" i="1"/>
  <c r="M1768" i="1"/>
  <c r="L1768" i="1"/>
  <c r="K1768" i="1"/>
  <c r="D1768" i="1"/>
  <c r="Z1767" i="1"/>
  <c r="Y1767" i="1"/>
  <c r="X1767" i="1"/>
  <c r="W1767" i="1"/>
  <c r="V1767" i="1"/>
  <c r="U1767" i="1"/>
  <c r="S1767" i="1"/>
  <c r="R1767" i="1"/>
  <c r="Q1767" i="1"/>
  <c r="P1767" i="1"/>
  <c r="O1767" i="1"/>
  <c r="N1767" i="1"/>
  <c r="M1767" i="1"/>
  <c r="L1767" i="1"/>
  <c r="K1767" i="1"/>
  <c r="D1767" i="1"/>
  <c r="Z1766" i="1"/>
  <c r="Y1766" i="1"/>
  <c r="X1766" i="1"/>
  <c r="W1766" i="1"/>
  <c r="V1766" i="1"/>
  <c r="U1766" i="1"/>
  <c r="S1766" i="1"/>
  <c r="R1766" i="1"/>
  <c r="Q1766" i="1"/>
  <c r="P1766" i="1"/>
  <c r="O1766" i="1"/>
  <c r="N1766" i="1"/>
  <c r="M1766" i="1"/>
  <c r="L1766" i="1"/>
  <c r="K1766" i="1"/>
  <c r="D1766" i="1"/>
  <c r="Z1765" i="1"/>
  <c r="Y1765" i="1"/>
  <c r="X1765" i="1"/>
  <c r="W1765" i="1"/>
  <c r="V1765" i="1"/>
  <c r="U1765" i="1"/>
  <c r="S1765" i="1"/>
  <c r="R1765" i="1"/>
  <c r="Q1765" i="1"/>
  <c r="P1765" i="1"/>
  <c r="O1765" i="1"/>
  <c r="N1765" i="1"/>
  <c r="M1765" i="1"/>
  <c r="L1765" i="1"/>
  <c r="K1765" i="1"/>
  <c r="D1765" i="1"/>
  <c r="Z1764" i="1"/>
  <c r="Y1764" i="1"/>
  <c r="X1764" i="1"/>
  <c r="W1764" i="1"/>
  <c r="V1764" i="1"/>
  <c r="U1764" i="1"/>
  <c r="S1764" i="1"/>
  <c r="R1764" i="1"/>
  <c r="Q1764" i="1"/>
  <c r="P1764" i="1"/>
  <c r="O1764" i="1"/>
  <c r="N1764" i="1"/>
  <c r="M1764" i="1"/>
  <c r="L1764" i="1"/>
  <c r="K1764" i="1"/>
  <c r="D1764" i="1"/>
  <c r="Z1763" i="1"/>
  <c r="Y1763" i="1"/>
  <c r="X1763" i="1"/>
  <c r="W1763" i="1"/>
  <c r="V1763" i="1"/>
  <c r="U1763" i="1"/>
  <c r="S1763" i="1"/>
  <c r="R1763" i="1"/>
  <c r="Q1763" i="1"/>
  <c r="P1763" i="1"/>
  <c r="O1763" i="1"/>
  <c r="N1763" i="1"/>
  <c r="M1763" i="1"/>
  <c r="L1763" i="1"/>
  <c r="K1763" i="1"/>
  <c r="D1763" i="1"/>
  <c r="Z1762" i="1"/>
  <c r="Y1762" i="1"/>
  <c r="X1762" i="1"/>
  <c r="W1762" i="1"/>
  <c r="V1762" i="1"/>
  <c r="U1762" i="1"/>
  <c r="S1762" i="1"/>
  <c r="R1762" i="1"/>
  <c r="Q1762" i="1"/>
  <c r="P1762" i="1"/>
  <c r="O1762" i="1"/>
  <c r="N1762" i="1"/>
  <c r="M1762" i="1"/>
  <c r="L1762" i="1"/>
  <c r="K1762" i="1"/>
  <c r="D1762" i="1"/>
  <c r="Z1761" i="1"/>
  <c r="Y1761" i="1"/>
  <c r="X1761" i="1"/>
  <c r="W1761" i="1"/>
  <c r="V1761" i="1"/>
  <c r="U1761" i="1"/>
  <c r="S1761" i="1"/>
  <c r="R1761" i="1"/>
  <c r="Q1761" i="1"/>
  <c r="P1761" i="1"/>
  <c r="O1761" i="1"/>
  <c r="N1761" i="1"/>
  <c r="M1761" i="1"/>
  <c r="L1761" i="1"/>
  <c r="K1761" i="1"/>
  <c r="D1761" i="1"/>
  <c r="Z1760" i="1"/>
  <c r="Y1760" i="1"/>
  <c r="X1760" i="1"/>
  <c r="W1760" i="1"/>
  <c r="V1760" i="1"/>
  <c r="U1760" i="1"/>
  <c r="S1760" i="1"/>
  <c r="R1760" i="1"/>
  <c r="Q1760" i="1"/>
  <c r="P1760" i="1"/>
  <c r="O1760" i="1"/>
  <c r="N1760" i="1"/>
  <c r="M1760" i="1"/>
  <c r="L1760" i="1"/>
  <c r="K1760" i="1"/>
  <c r="D1760" i="1"/>
  <c r="Z1759" i="1"/>
  <c r="Y1759" i="1"/>
  <c r="X1759" i="1"/>
  <c r="W1759" i="1"/>
  <c r="V1759" i="1"/>
  <c r="U1759" i="1"/>
  <c r="S1759" i="1"/>
  <c r="R1759" i="1"/>
  <c r="Q1759" i="1"/>
  <c r="P1759" i="1"/>
  <c r="O1759" i="1"/>
  <c r="N1759" i="1"/>
  <c r="M1759" i="1"/>
  <c r="L1759" i="1"/>
  <c r="K1759" i="1"/>
  <c r="D1759" i="1"/>
  <c r="Z1758" i="1"/>
  <c r="Y1758" i="1"/>
  <c r="X1758" i="1"/>
  <c r="W1758" i="1"/>
  <c r="V1758" i="1"/>
  <c r="U1758" i="1"/>
  <c r="S1758" i="1"/>
  <c r="R1758" i="1"/>
  <c r="Q1758" i="1"/>
  <c r="P1758" i="1"/>
  <c r="O1758" i="1"/>
  <c r="N1758" i="1"/>
  <c r="M1758" i="1"/>
  <c r="L1758" i="1"/>
  <c r="K1758" i="1"/>
  <c r="D1758" i="1"/>
  <c r="Z1757" i="1"/>
  <c r="Y1757" i="1"/>
  <c r="X1757" i="1"/>
  <c r="W1757" i="1"/>
  <c r="V1757" i="1"/>
  <c r="U1757" i="1"/>
  <c r="S1757" i="1"/>
  <c r="R1757" i="1"/>
  <c r="Q1757" i="1"/>
  <c r="P1757" i="1"/>
  <c r="O1757" i="1"/>
  <c r="N1757" i="1"/>
  <c r="M1757" i="1"/>
  <c r="L1757" i="1"/>
  <c r="K1757" i="1"/>
  <c r="D1757" i="1"/>
  <c r="Z1756" i="1"/>
  <c r="Y1756" i="1"/>
  <c r="X1756" i="1"/>
  <c r="W1756" i="1"/>
  <c r="V1756" i="1"/>
  <c r="U1756" i="1"/>
  <c r="S1756" i="1"/>
  <c r="R1756" i="1"/>
  <c r="Q1756" i="1"/>
  <c r="P1756" i="1"/>
  <c r="O1756" i="1"/>
  <c r="N1756" i="1"/>
  <c r="M1756" i="1"/>
  <c r="L1756" i="1"/>
  <c r="K1756" i="1"/>
  <c r="D1756" i="1"/>
  <c r="Z1755" i="1"/>
  <c r="Y1755" i="1"/>
  <c r="X1755" i="1"/>
  <c r="W1755" i="1"/>
  <c r="V1755" i="1"/>
  <c r="U1755" i="1"/>
  <c r="S1755" i="1"/>
  <c r="R1755" i="1"/>
  <c r="Q1755" i="1"/>
  <c r="P1755" i="1"/>
  <c r="O1755" i="1"/>
  <c r="N1755" i="1"/>
  <c r="M1755" i="1"/>
  <c r="L1755" i="1"/>
  <c r="D1755" i="1"/>
  <c r="Y1754" i="1"/>
  <c r="W1754" i="1"/>
  <c r="U1754" i="1"/>
  <c r="R1754" i="1"/>
  <c r="S1754" i="1" s="1"/>
  <c r="P1754" i="1"/>
  <c r="Q1754" i="1" s="1"/>
  <c r="O1754" i="1"/>
  <c r="N1754" i="1"/>
  <c r="L1754" i="1"/>
  <c r="D1754" i="1"/>
  <c r="K1754" i="1" s="1"/>
  <c r="Z1753" i="1"/>
  <c r="Y1753" i="1"/>
  <c r="W1753" i="1"/>
  <c r="V1753" i="1"/>
  <c r="U1753" i="1"/>
  <c r="R1753" i="1"/>
  <c r="S1753" i="1" s="1"/>
  <c r="P1753" i="1"/>
  <c r="Q1753" i="1" s="1"/>
  <c r="N1753" i="1"/>
  <c r="O1753" i="1" s="1"/>
  <c r="L1753" i="1"/>
  <c r="X1753" i="1" s="1"/>
  <c r="D1753" i="1"/>
  <c r="K1753" i="1" s="1"/>
  <c r="Z1752" i="1"/>
  <c r="Y1752" i="1"/>
  <c r="W1752" i="1"/>
  <c r="U1752" i="1"/>
  <c r="V1752" i="1" s="1"/>
  <c r="R1752" i="1"/>
  <c r="S1752" i="1" s="1"/>
  <c r="P1752" i="1"/>
  <c r="Q1752" i="1" s="1"/>
  <c r="N1752" i="1"/>
  <c r="O1752" i="1" s="1"/>
  <c r="L1752" i="1"/>
  <c r="X1752" i="1" s="1"/>
  <c r="D1752" i="1"/>
  <c r="K1752" i="1" s="1"/>
  <c r="Z1751" i="1"/>
  <c r="Y1751" i="1"/>
  <c r="W1751" i="1"/>
  <c r="V1751" i="1"/>
  <c r="U1751" i="1"/>
  <c r="R1751" i="1"/>
  <c r="S1751" i="1" s="1"/>
  <c r="P1751" i="1"/>
  <c r="Q1751" i="1" s="1"/>
  <c r="N1751" i="1"/>
  <c r="O1751" i="1" s="1"/>
  <c r="M1751" i="1"/>
  <c r="L1751" i="1"/>
  <c r="X1751" i="1" s="1"/>
  <c r="D1751" i="1"/>
  <c r="K1751" i="1" s="1"/>
  <c r="Z1750" i="1"/>
  <c r="Y1750" i="1"/>
  <c r="W1750" i="1"/>
  <c r="V1750" i="1"/>
  <c r="U1750" i="1"/>
  <c r="R1750" i="1"/>
  <c r="S1750" i="1" s="1"/>
  <c r="P1750" i="1"/>
  <c r="Q1750" i="1" s="1"/>
  <c r="N1750" i="1"/>
  <c r="O1750" i="1" s="1"/>
  <c r="M1750" i="1"/>
  <c r="L1750" i="1"/>
  <c r="X1750" i="1" s="1"/>
  <c r="D1750" i="1"/>
  <c r="K1750" i="1" s="1"/>
  <c r="Z1749" i="1"/>
  <c r="Y1749" i="1"/>
  <c r="W1749" i="1"/>
  <c r="U1749" i="1"/>
  <c r="V1749" i="1" s="1"/>
  <c r="R1749" i="1"/>
  <c r="S1749" i="1" s="1"/>
  <c r="P1749" i="1"/>
  <c r="Q1749" i="1" s="1"/>
  <c r="N1749" i="1"/>
  <c r="O1749" i="1" s="1"/>
  <c r="M1749" i="1"/>
  <c r="L1749" i="1"/>
  <c r="X1749" i="1" s="1"/>
  <c r="D1749" i="1"/>
  <c r="K1749" i="1" s="1"/>
  <c r="Y1748" i="1"/>
  <c r="Z1748" i="1" s="1"/>
  <c r="W1748" i="1"/>
  <c r="U1748" i="1"/>
  <c r="V1748" i="1" s="1"/>
  <c r="R1748" i="1"/>
  <c r="S1748" i="1" s="1"/>
  <c r="P1748" i="1"/>
  <c r="Q1748" i="1" s="1"/>
  <c r="N1748" i="1"/>
  <c r="O1748" i="1" s="1"/>
  <c r="M1748" i="1"/>
  <c r="L1748" i="1"/>
  <c r="X1748" i="1" s="1"/>
  <c r="D1748" i="1"/>
  <c r="K1748" i="1" s="1"/>
  <c r="Y1747" i="1"/>
  <c r="Z1747" i="1" s="1"/>
  <c r="W1747" i="1"/>
  <c r="V1747" i="1"/>
  <c r="U1747" i="1"/>
  <c r="R1747" i="1"/>
  <c r="S1747" i="1" s="1"/>
  <c r="P1747" i="1"/>
  <c r="Q1747" i="1" s="1"/>
  <c r="N1747" i="1"/>
  <c r="O1747" i="1" s="1"/>
  <c r="M1747" i="1"/>
  <c r="L1747" i="1"/>
  <c r="X1747" i="1" s="1"/>
  <c r="D1747" i="1"/>
  <c r="K1747" i="1" s="1"/>
  <c r="Z1746" i="1"/>
  <c r="Y1746" i="1"/>
  <c r="W1746" i="1"/>
  <c r="V1746" i="1"/>
  <c r="U1746" i="1"/>
  <c r="R1746" i="1"/>
  <c r="S1746" i="1" s="1"/>
  <c r="P1746" i="1"/>
  <c r="Q1746" i="1" s="1"/>
  <c r="N1746" i="1"/>
  <c r="O1746" i="1" s="1"/>
  <c r="M1746" i="1"/>
  <c r="L1746" i="1"/>
  <c r="X1746" i="1" s="1"/>
  <c r="D1746" i="1"/>
  <c r="K1746" i="1" s="1"/>
  <c r="Z1745" i="1"/>
  <c r="Y1745" i="1"/>
  <c r="W1745" i="1"/>
  <c r="V1745" i="1"/>
  <c r="U1745" i="1"/>
  <c r="R1745" i="1"/>
  <c r="S1745" i="1" s="1"/>
  <c r="P1745" i="1"/>
  <c r="Q1745" i="1" s="1"/>
  <c r="N1745" i="1"/>
  <c r="O1745" i="1" s="1"/>
  <c r="M1745" i="1"/>
  <c r="L1745" i="1"/>
  <c r="X1745" i="1" s="1"/>
  <c r="D1745" i="1"/>
  <c r="K1745" i="1" s="1"/>
  <c r="Z1744" i="1"/>
  <c r="Y1744" i="1"/>
  <c r="W1744" i="1"/>
  <c r="U1744" i="1"/>
  <c r="V1744" i="1" s="1"/>
  <c r="R1744" i="1"/>
  <c r="S1744" i="1" s="1"/>
  <c r="P1744" i="1"/>
  <c r="Q1744" i="1" s="1"/>
  <c r="N1744" i="1"/>
  <c r="O1744" i="1" s="1"/>
  <c r="M1744" i="1"/>
  <c r="L1744" i="1"/>
  <c r="X1744" i="1" s="1"/>
  <c r="D1744" i="1"/>
  <c r="K1744" i="1" s="1"/>
  <c r="Y1743" i="1"/>
  <c r="Z1743" i="1" s="1"/>
  <c r="W1743" i="1"/>
  <c r="V1743" i="1"/>
  <c r="U1743" i="1"/>
  <c r="R1743" i="1"/>
  <c r="S1743" i="1" s="1"/>
  <c r="P1743" i="1"/>
  <c r="Q1743" i="1" s="1"/>
  <c r="N1743" i="1"/>
  <c r="O1743" i="1" s="1"/>
  <c r="M1743" i="1"/>
  <c r="L1743" i="1"/>
  <c r="X1743" i="1" s="1"/>
  <c r="D1743" i="1"/>
  <c r="K1743" i="1" s="1"/>
  <c r="Z1742" i="1"/>
  <c r="Y1742" i="1"/>
  <c r="W1742" i="1"/>
  <c r="V1742" i="1"/>
  <c r="U1742" i="1"/>
  <c r="R1742" i="1"/>
  <c r="S1742" i="1" s="1"/>
  <c r="P1742" i="1"/>
  <c r="Q1742" i="1" s="1"/>
  <c r="N1742" i="1"/>
  <c r="O1742" i="1" s="1"/>
  <c r="M1742" i="1"/>
  <c r="L1742" i="1"/>
  <c r="X1742" i="1" s="1"/>
  <c r="D1742" i="1"/>
  <c r="K1742" i="1" s="1"/>
  <c r="Z1741" i="1"/>
  <c r="Y1741" i="1"/>
  <c r="W1741" i="1"/>
  <c r="U1741" i="1"/>
  <c r="V1741" i="1" s="1"/>
  <c r="R1741" i="1"/>
  <c r="S1741" i="1" s="1"/>
  <c r="P1741" i="1"/>
  <c r="Q1741" i="1" s="1"/>
  <c r="N1741" i="1"/>
  <c r="O1741" i="1" s="1"/>
  <c r="M1741" i="1"/>
  <c r="L1741" i="1"/>
  <c r="X1741" i="1" s="1"/>
  <c r="D1741" i="1"/>
  <c r="K1741" i="1" s="1"/>
  <c r="Y1740" i="1"/>
  <c r="Z1740" i="1" s="1"/>
  <c r="W1740" i="1"/>
  <c r="U1740" i="1"/>
  <c r="V1740" i="1" s="1"/>
  <c r="R1740" i="1"/>
  <c r="S1740" i="1" s="1"/>
  <c r="P1740" i="1"/>
  <c r="Q1740" i="1" s="1"/>
  <c r="N1740" i="1"/>
  <c r="O1740" i="1" s="1"/>
  <c r="M1740" i="1"/>
  <c r="L1740" i="1"/>
  <c r="X1740" i="1" s="1"/>
  <c r="D1740" i="1"/>
  <c r="K1740" i="1" s="1"/>
  <c r="Y1739" i="1"/>
  <c r="Z1739" i="1" s="1"/>
  <c r="W1739" i="1"/>
  <c r="V1739" i="1"/>
  <c r="U1739" i="1"/>
  <c r="R1739" i="1"/>
  <c r="S1739" i="1" s="1"/>
  <c r="P1739" i="1"/>
  <c r="Q1739" i="1" s="1"/>
  <c r="N1739" i="1"/>
  <c r="O1739" i="1" s="1"/>
  <c r="M1739" i="1"/>
  <c r="L1739" i="1"/>
  <c r="X1739" i="1" s="1"/>
  <c r="D1739" i="1"/>
  <c r="K1739" i="1" s="1"/>
  <c r="Z1738" i="1"/>
  <c r="Y1738" i="1"/>
  <c r="W1738" i="1"/>
  <c r="V1738" i="1"/>
  <c r="U1738" i="1"/>
  <c r="R1738" i="1"/>
  <c r="S1738" i="1" s="1"/>
  <c r="P1738" i="1"/>
  <c r="Q1738" i="1" s="1"/>
  <c r="N1738" i="1"/>
  <c r="O1738" i="1" s="1"/>
  <c r="M1738" i="1"/>
  <c r="L1738" i="1"/>
  <c r="X1738" i="1" s="1"/>
  <c r="D1738" i="1"/>
  <c r="K1738" i="1" s="1"/>
  <c r="Z1737" i="1"/>
  <c r="Y1737" i="1"/>
  <c r="W1737" i="1"/>
  <c r="V1737" i="1"/>
  <c r="U1737" i="1"/>
  <c r="R1737" i="1"/>
  <c r="S1737" i="1" s="1"/>
  <c r="P1737" i="1"/>
  <c r="Q1737" i="1" s="1"/>
  <c r="N1737" i="1"/>
  <c r="O1737" i="1" s="1"/>
  <c r="M1737" i="1"/>
  <c r="L1737" i="1"/>
  <c r="X1737" i="1" s="1"/>
  <c r="D1737" i="1"/>
  <c r="K1737" i="1" s="1"/>
  <c r="Z1736" i="1"/>
  <c r="Y1736" i="1"/>
  <c r="W1736" i="1"/>
  <c r="U1736" i="1"/>
  <c r="V1736" i="1" s="1"/>
  <c r="R1736" i="1"/>
  <c r="S1736" i="1" s="1"/>
  <c r="P1736" i="1"/>
  <c r="Q1736" i="1" s="1"/>
  <c r="N1736" i="1"/>
  <c r="O1736" i="1" s="1"/>
  <c r="M1736" i="1"/>
  <c r="L1736" i="1"/>
  <c r="X1736" i="1" s="1"/>
  <c r="D1736" i="1"/>
  <c r="K1736" i="1" s="1"/>
  <c r="Y1735" i="1"/>
  <c r="Z1735" i="1" s="1"/>
  <c r="W1735" i="1"/>
  <c r="U1735" i="1"/>
  <c r="V1735" i="1" s="1"/>
  <c r="R1735" i="1"/>
  <c r="S1735" i="1" s="1"/>
  <c r="P1735" i="1"/>
  <c r="Q1735" i="1" s="1"/>
  <c r="N1735" i="1"/>
  <c r="O1735" i="1" s="1"/>
  <c r="M1735" i="1"/>
  <c r="L1735" i="1"/>
  <c r="X1735" i="1" s="1"/>
  <c r="D1735" i="1"/>
  <c r="K1735" i="1" s="1"/>
  <c r="Y1734" i="1"/>
  <c r="Z1734" i="1" s="1"/>
  <c r="W1734" i="1"/>
  <c r="V1734" i="1"/>
  <c r="U1734" i="1"/>
  <c r="R1734" i="1"/>
  <c r="S1734" i="1" s="1"/>
  <c r="P1734" i="1"/>
  <c r="Q1734" i="1" s="1"/>
  <c r="N1734" i="1"/>
  <c r="O1734" i="1" s="1"/>
  <c r="M1734" i="1"/>
  <c r="L1734" i="1"/>
  <c r="X1734" i="1" s="1"/>
  <c r="D1734" i="1"/>
  <c r="K1734" i="1" s="1"/>
  <c r="Z1733" i="1"/>
  <c r="Y1733" i="1"/>
  <c r="W1733" i="1"/>
  <c r="V1733" i="1"/>
  <c r="U1733" i="1"/>
  <c r="R1733" i="1"/>
  <c r="S1733" i="1" s="1"/>
  <c r="P1733" i="1"/>
  <c r="Q1733" i="1" s="1"/>
  <c r="N1733" i="1"/>
  <c r="O1733" i="1" s="1"/>
  <c r="M1733" i="1"/>
  <c r="L1733" i="1"/>
  <c r="X1733" i="1" s="1"/>
  <c r="D1733" i="1"/>
  <c r="K1733" i="1" s="1"/>
  <c r="Z1732" i="1"/>
  <c r="Y1732" i="1"/>
  <c r="W1732" i="1"/>
  <c r="U1732" i="1"/>
  <c r="V1732" i="1" s="1"/>
  <c r="R1732" i="1"/>
  <c r="S1732" i="1" s="1"/>
  <c r="P1732" i="1"/>
  <c r="Q1732" i="1" s="1"/>
  <c r="N1732" i="1"/>
  <c r="O1732" i="1" s="1"/>
  <c r="M1732" i="1"/>
  <c r="L1732" i="1"/>
  <c r="X1732" i="1" s="1"/>
  <c r="D1732" i="1"/>
  <c r="K1732" i="1" s="1"/>
  <c r="Y1731" i="1"/>
  <c r="Z1731" i="1" s="1"/>
  <c r="W1731" i="1"/>
  <c r="U1731" i="1"/>
  <c r="V1731" i="1" s="1"/>
  <c r="R1731" i="1"/>
  <c r="S1731" i="1" s="1"/>
  <c r="P1731" i="1"/>
  <c r="Q1731" i="1" s="1"/>
  <c r="N1731" i="1"/>
  <c r="O1731" i="1" s="1"/>
  <c r="M1731" i="1"/>
  <c r="L1731" i="1"/>
  <c r="X1731" i="1" s="1"/>
  <c r="D1731" i="1"/>
  <c r="K1731" i="1" s="1"/>
  <c r="Y1730" i="1"/>
  <c r="Z1730" i="1" s="1"/>
  <c r="W1730" i="1"/>
  <c r="V1730" i="1"/>
  <c r="U1730" i="1"/>
  <c r="R1730" i="1"/>
  <c r="S1730" i="1" s="1"/>
  <c r="P1730" i="1"/>
  <c r="Q1730" i="1" s="1"/>
  <c r="N1730" i="1"/>
  <c r="O1730" i="1" s="1"/>
  <c r="M1730" i="1"/>
  <c r="L1730" i="1"/>
  <c r="X1730" i="1" s="1"/>
  <c r="D1730" i="1"/>
  <c r="K1730" i="1" s="1"/>
  <c r="Z1729" i="1"/>
  <c r="Y1729" i="1"/>
  <c r="W1729" i="1"/>
  <c r="V1729" i="1"/>
  <c r="U1729" i="1"/>
  <c r="R1729" i="1"/>
  <c r="S1729" i="1" s="1"/>
  <c r="P1729" i="1"/>
  <c r="Q1729" i="1" s="1"/>
  <c r="N1729" i="1"/>
  <c r="O1729" i="1" s="1"/>
  <c r="M1729" i="1"/>
  <c r="L1729" i="1"/>
  <c r="X1729" i="1" s="1"/>
  <c r="D1729" i="1"/>
  <c r="K1729" i="1" s="1"/>
  <c r="Z1728" i="1"/>
  <c r="Y1728" i="1"/>
  <c r="W1728" i="1"/>
  <c r="U1728" i="1"/>
  <c r="V1728" i="1" s="1"/>
  <c r="R1728" i="1"/>
  <c r="S1728" i="1" s="1"/>
  <c r="P1728" i="1"/>
  <c r="Q1728" i="1" s="1"/>
  <c r="N1728" i="1"/>
  <c r="O1728" i="1" s="1"/>
  <c r="M1728" i="1"/>
  <c r="L1728" i="1"/>
  <c r="X1728" i="1" s="1"/>
  <c r="D1728" i="1"/>
  <c r="K1728" i="1" s="1"/>
  <c r="Y1727" i="1"/>
  <c r="Z1727" i="1" s="1"/>
  <c r="W1727" i="1"/>
  <c r="U1727" i="1"/>
  <c r="V1727" i="1" s="1"/>
  <c r="R1727" i="1"/>
  <c r="S1727" i="1" s="1"/>
  <c r="P1727" i="1"/>
  <c r="Q1727" i="1" s="1"/>
  <c r="N1727" i="1"/>
  <c r="O1727" i="1" s="1"/>
  <c r="M1727" i="1"/>
  <c r="L1727" i="1"/>
  <c r="X1727" i="1" s="1"/>
  <c r="D1727" i="1"/>
  <c r="K1727" i="1" s="1"/>
  <c r="Y1726" i="1"/>
  <c r="Z1726" i="1" s="1"/>
  <c r="W1726" i="1"/>
  <c r="V1726" i="1"/>
  <c r="U1726" i="1"/>
  <c r="R1726" i="1"/>
  <c r="S1726" i="1" s="1"/>
  <c r="P1726" i="1"/>
  <c r="Q1726" i="1" s="1"/>
  <c r="N1726" i="1"/>
  <c r="O1726" i="1" s="1"/>
  <c r="M1726" i="1"/>
  <c r="L1726" i="1"/>
  <c r="X1726" i="1" s="1"/>
  <c r="D1726" i="1"/>
  <c r="K1726" i="1" s="1"/>
  <c r="Z1725" i="1"/>
  <c r="Y1725" i="1"/>
  <c r="W1725" i="1"/>
  <c r="V1725" i="1"/>
  <c r="U1725" i="1"/>
  <c r="R1725" i="1"/>
  <c r="S1725" i="1" s="1"/>
  <c r="P1725" i="1"/>
  <c r="Q1725" i="1" s="1"/>
  <c r="N1725" i="1"/>
  <c r="O1725" i="1" s="1"/>
  <c r="M1725" i="1"/>
  <c r="L1725" i="1"/>
  <c r="X1725" i="1" s="1"/>
  <c r="D1725" i="1"/>
  <c r="K1725" i="1" s="1"/>
  <c r="Z1724" i="1"/>
  <c r="Y1724" i="1"/>
  <c r="W1724" i="1"/>
  <c r="U1724" i="1"/>
  <c r="V1724" i="1" s="1"/>
  <c r="R1724" i="1"/>
  <c r="S1724" i="1" s="1"/>
  <c r="P1724" i="1"/>
  <c r="Q1724" i="1" s="1"/>
  <c r="N1724" i="1"/>
  <c r="O1724" i="1" s="1"/>
  <c r="M1724" i="1"/>
  <c r="L1724" i="1"/>
  <c r="X1724" i="1" s="1"/>
  <c r="D1724" i="1"/>
  <c r="K1724" i="1" s="1"/>
  <c r="Y1723" i="1"/>
  <c r="Z1723" i="1" s="1"/>
  <c r="W1723" i="1"/>
  <c r="U1723" i="1"/>
  <c r="V1723" i="1" s="1"/>
  <c r="R1723" i="1"/>
  <c r="S1723" i="1" s="1"/>
  <c r="P1723" i="1"/>
  <c r="Q1723" i="1" s="1"/>
  <c r="N1723" i="1"/>
  <c r="O1723" i="1" s="1"/>
  <c r="M1723" i="1"/>
  <c r="L1723" i="1"/>
  <c r="X1723" i="1" s="1"/>
  <c r="D1723" i="1"/>
  <c r="K1723" i="1" s="1"/>
  <c r="Y1722" i="1"/>
  <c r="Z1722" i="1" s="1"/>
  <c r="W1722" i="1"/>
  <c r="V1722" i="1"/>
  <c r="U1722" i="1"/>
  <c r="R1722" i="1"/>
  <c r="S1722" i="1" s="1"/>
  <c r="P1722" i="1"/>
  <c r="Q1722" i="1" s="1"/>
  <c r="N1722" i="1"/>
  <c r="O1722" i="1" s="1"/>
  <c r="M1722" i="1"/>
  <c r="L1722" i="1"/>
  <c r="X1722" i="1" s="1"/>
  <c r="D1722" i="1"/>
  <c r="K1722" i="1" s="1"/>
  <c r="Z1721" i="1"/>
  <c r="Y1721" i="1"/>
  <c r="W1721" i="1"/>
  <c r="V1721" i="1"/>
  <c r="U1721" i="1"/>
  <c r="R1721" i="1"/>
  <c r="S1721" i="1" s="1"/>
  <c r="P1721" i="1"/>
  <c r="Q1721" i="1" s="1"/>
  <c r="N1721" i="1"/>
  <c r="O1721" i="1" s="1"/>
  <c r="M1721" i="1"/>
  <c r="L1721" i="1"/>
  <c r="X1721" i="1" s="1"/>
  <c r="D1721" i="1"/>
  <c r="K1721" i="1" s="1"/>
  <c r="Z1720" i="1"/>
  <c r="Y1720" i="1"/>
  <c r="W1720" i="1"/>
  <c r="U1720" i="1"/>
  <c r="V1720" i="1" s="1"/>
  <c r="R1720" i="1"/>
  <c r="S1720" i="1" s="1"/>
  <c r="P1720" i="1"/>
  <c r="Q1720" i="1" s="1"/>
  <c r="N1720" i="1"/>
  <c r="O1720" i="1" s="1"/>
  <c r="M1720" i="1"/>
  <c r="L1720" i="1"/>
  <c r="X1720" i="1" s="1"/>
  <c r="D1720" i="1"/>
  <c r="K1720" i="1" s="1"/>
  <c r="Y1719" i="1"/>
  <c r="Z1719" i="1" s="1"/>
  <c r="W1719" i="1"/>
  <c r="U1719" i="1"/>
  <c r="V1719" i="1" s="1"/>
  <c r="R1719" i="1"/>
  <c r="S1719" i="1" s="1"/>
  <c r="P1719" i="1"/>
  <c r="Q1719" i="1" s="1"/>
  <c r="N1719" i="1"/>
  <c r="O1719" i="1" s="1"/>
  <c r="M1719" i="1"/>
  <c r="L1719" i="1"/>
  <c r="X1719" i="1" s="1"/>
  <c r="D1719" i="1"/>
  <c r="K1719" i="1" s="1"/>
  <c r="Y1718" i="1"/>
  <c r="Z1718" i="1" s="1"/>
  <c r="W1718" i="1"/>
  <c r="V1718" i="1"/>
  <c r="U1718" i="1"/>
  <c r="R1718" i="1"/>
  <c r="S1718" i="1" s="1"/>
  <c r="P1718" i="1"/>
  <c r="Q1718" i="1" s="1"/>
  <c r="N1718" i="1"/>
  <c r="O1718" i="1" s="1"/>
  <c r="M1718" i="1"/>
  <c r="L1718" i="1"/>
  <c r="X1718" i="1" s="1"/>
  <c r="D1718" i="1"/>
  <c r="K1718" i="1" s="1"/>
  <c r="Z1717" i="1"/>
  <c r="Y1717" i="1"/>
  <c r="W1717" i="1"/>
  <c r="V1717" i="1"/>
  <c r="U1717" i="1"/>
  <c r="R1717" i="1"/>
  <c r="S1717" i="1" s="1"/>
  <c r="P1717" i="1"/>
  <c r="Q1717" i="1" s="1"/>
  <c r="N1717" i="1"/>
  <c r="O1717" i="1" s="1"/>
  <c r="M1717" i="1"/>
  <c r="L1717" i="1"/>
  <c r="X1717" i="1" s="1"/>
  <c r="D1717" i="1"/>
  <c r="K1717" i="1" s="1"/>
  <c r="Z1716" i="1"/>
  <c r="Y1716" i="1"/>
  <c r="W1716" i="1"/>
  <c r="U1716" i="1"/>
  <c r="V1716" i="1" s="1"/>
  <c r="R1716" i="1"/>
  <c r="S1716" i="1" s="1"/>
  <c r="P1716" i="1"/>
  <c r="Q1716" i="1" s="1"/>
  <c r="N1716" i="1"/>
  <c r="O1716" i="1" s="1"/>
  <c r="M1716" i="1"/>
  <c r="L1716" i="1"/>
  <c r="X1716" i="1" s="1"/>
  <c r="D1716" i="1"/>
  <c r="K1716" i="1" s="1"/>
  <c r="Y1715" i="1"/>
  <c r="Z1715" i="1" s="1"/>
  <c r="W1715" i="1"/>
  <c r="U1715" i="1"/>
  <c r="V1715" i="1" s="1"/>
  <c r="R1715" i="1"/>
  <c r="S1715" i="1" s="1"/>
  <c r="P1715" i="1"/>
  <c r="Q1715" i="1" s="1"/>
  <c r="N1715" i="1"/>
  <c r="O1715" i="1" s="1"/>
  <c r="M1715" i="1"/>
  <c r="L1715" i="1"/>
  <c r="X1715" i="1" s="1"/>
  <c r="D1715" i="1"/>
  <c r="K1715" i="1" s="1"/>
  <c r="Y1714" i="1"/>
  <c r="Z1714" i="1" s="1"/>
  <c r="W1714" i="1"/>
  <c r="V1714" i="1"/>
  <c r="U1714" i="1"/>
  <c r="R1714" i="1"/>
  <c r="S1714" i="1" s="1"/>
  <c r="P1714" i="1"/>
  <c r="Q1714" i="1" s="1"/>
  <c r="N1714" i="1"/>
  <c r="O1714" i="1" s="1"/>
  <c r="M1714" i="1"/>
  <c r="L1714" i="1"/>
  <c r="X1714" i="1" s="1"/>
  <c r="D1714" i="1"/>
  <c r="K1714" i="1" s="1"/>
  <c r="Z1713" i="1"/>
  <c r="Y1713" i="1"/>
  <c r="W1713" i="1"/>
  <c r="V1713" i="1"/>
  <c r="U1713" i="1"/>
  <c r="R1713" i="1"/>
  <c r="S1713" i="1" s="1"/>
  <c r="P1713" i="1"/>
  <c r="Q1713" i="1" s="1"/>
  <c r="N1713" i="1"/>
  <c r="O1713" i="1" s="1"/>
  <c r="M1713" i="1"/>
  <c r="L1713" i="1"/>
  <c r="X1713" i="1" s="1"/>
  <c r="D1713" i="1"/>
  <c r="K1713" i="1" s="1"/>
  <c r="Z1712" i="1"/>
  <c r="Y1712" i="1"/>
  <c r="W1712" i="1"/>
  <c r="U1712" i="1"/>
  <c r="V1712" i="1" s="1"/>
  <c r="R1712" i="1"/>
  <c r="S1712" i="1" s="1"/>
  <c r="P1712" i="1"/>
  <c r="Q1712" i="1" s="1"/>
  <c r="N1712" i="1"/>
  <c r="O1712" i="1" s="1"/>
  <c r="M1712" i="1"/>
  <c r="L1712" i="1"/>
  <c r="X1712" i="1" s="1"/>
  <c r="D1712" i="1"/>
  <c r="K1712" i="1" s="1"/>
  <c r="Y1711" i="1"/>
  <c r="W1711" i="1"/>
  <c r="U1711" i="1"/>
  <c r="R1711" i="1"/>
  <c r="S1711" i="1" s="1"/>
  <c r="Q1711" i="1"/>
  <c r="P1711" i="1"/>
  <c r="N1711" i="1"/>
  <c r="O1711" i="1" s="1"/>
  <c r="L1711" i="1"/>
  <c r="D1711" i="1"/>
  <c r="K1711" i="1" s="1"/>
  <c r="Y1710" i="1"/>
  <c r="W1710" i="1"/>
  <c r="U1710" i="1"/>
  <c r="R1710" i="1"/>
  <c r="S1710" i="1" s="1"/>
  <c r="Q1710" i="1"/>
  <c r="P1710" i="1"/>
  <c r="N1710" i="1"/>
  <c r="O1710" i="1" s="1"/>
  <c r="M1710" i="1"/>
  <c r="L1710" i="1"/>
  <c r="D1710" i="1"/>
  <c r="K1710" i="1" s="1"/>
  <c r="Y1709" i="1"/>
  <c r="W1709" i="1"/>
  <c r="U1709" i="1"/>
  <c r="R1709" i="1"/>
  <c r="S1709" i="1" s="1"/>
  <c r="Q1709" i="1"/>
  <c r="P1709" i="1"/>
  <c r="N1709" i="1"/>
  <c r="O1709" i="1" s="1"/>
  <c r="L1709" i="1"/>
  <c r="D1709" i="1"/>
  <c r="K1709" i="1" s="1"/>
  <c r="Y1708" i="1"/>
  <c r="W1708" i="1"/>
  <c r="U1708" i="1"/>
  <c r="R1708" i="1"/>
  <c r="S1708" i="1" s="1"/>
  <c r="Q1708" i="1"/>
  <c r="P1708" i="1"/>
  <c r="N1708" i="1"/>
  <c r="O1708" i="1" s="1"/>
  <c r="M1708" i="1"/>
  <c r="L1708" i="1"/>
  <c r="D1708" i="1"/>
  <c r="K1708" i="1" s="1"/>
  <c r="Y1707" i="1"/>
  <c r="W1707" i="1"/>
  <c r="U1707" i="1"/>
  <c r="R1707" i="1"/>
  <c r="S1707" i="1" s="1"/>
  <c r="Q1707" i="1"/>
  <c r="P1707" i="1"/>
  <c r="N1707" i="1"/>
  <c r="O1707" i="1" s="1"/>
  <c r="L1707" i="1"/>
  <c r="D1707" i="1"/>
  <c r="K1707" i="1" s="1"/>
  <c r="Y1706" i="1"/>
  <c r="W1706" i="1"/>
  <c r="U1706" i="1"/>
  <c r="R1706" i="1"/>
  <c r="S1706" i="1" s="1"/>
  <c r="Q1706" i="1"/>
  <c r="P1706" i="1"/>
  <c r="N1706" i="1"/>
  <c r="O1706" i="1" s="1"/>
  <c r="L1706" i="1"/>
  <c r="D1706" i="1"/>
  <c r="K1706" i="1" s="1"/>
  <c r="Y1705" i="1"/>
  <c r="W1705" i="1"/>
  <c r="U1705" i="1"/>
  <c r="R1705" i="1"/>
  <c r="S1705" i="1" s="1"/>
  <c r="Q1705" i="1"/>
  <c r="P1705" i="1"/>
  <c r="N1705" i="1"/>
  <c r="O1705" i="1" s="1"/>
  <c r="L1705" i="1"/>
  <c r="D1705" i="1"/>
  <c r="K1705" i="1" s="1"/>
  <c r="Y1704" i="1"/>
  <c r="W1704" i="1"/>
  <c r="V1704" i="1"/>
  <c r="U1704" i="1"/>
  <c r="R1704" i="1"/>
  <c r="S1704" i="1" s="1"/>
  <c r="P1704" i="1"/>
  <c r="Q1704" i="1" s="1"/>
  <c r="N1704" i="1"/>
  <c r="O1704" i="1" s="1"/>
  <c r="M1704" i="1"/>
  <c r="L1704" i="1"/>
  <c r="D1704" i="1"/>
  <c r="K1704" i="1" s="1"/>
  <c r="Y1703" i="1"/>
  <c r="W1703" i="1"/>
  <c r="U1703" i="1"/>
  <c r="R1703" i="1"/>
  <c r="S1703" i="1" s="1"/>
  <c r="Q1703" i="1"/>
  <c r="P1703" i="1"/>
  <c r="N1703" i="1"/>
  <c r="O1703" i="1" s="1"/>
  <c r="M1703" i="1"/>
  <c r="L1703" i="1"/>
  <c r="D1703" i="1"/>
  <c r="K1703" i="1" s="1"/>
  <c r="Y1702" i="1"/>
  <c r="W1702" i="1"/>
  <c r="U1702" i="1"/>
  <c r="R1702" i="1"/>
  <c r="S1702" i="1" s="1"/>
  <c r="Q1702" i="1"/>
  <c r="P1702" i="1"/>
  <c r="N1702" i="1"/>
  <c r="O1702" i="1" s="1"/>
  <c r="L1702" i="1"/>
  <c r="V1702" i="1" s="1"/>
  <c r="D1702" i="1"/>
  <c r="K1702" i="1" s="1"/>
  <c r="Y1701" i="1"/>
  <c r="W1701" i="1"/>
  <c r="V1701" i="1"/>
  <c r="U1701" i="1"/>
  <c r="R1701" i="1"/>
  <c r="S1701" i="1" s="1"/>
  <c r="P1701" i="1"/>
  <c r="Q1701" i="1" s="1"/>
  <c r="N1701" i="1"/>
  <c r="O1701" i="1" s="1"/>
  <c r="L1701" i="1"/>
  <c r="D1701" i="1"/>
  <c r="K1701" i="1" s="1"/>
  <c r="Z1700" i="1"/>
  <c r="Y1700" i="1"/>
  <c r="W1700" i="1"/>
  <c r="V1700" i="1"/>
  <c r="U1700" i="1"/>
  <c r="R1700" i="1"/>
  <c r="S1700" i="1" s="1"/>
  <c r="P1700" i="1"/>
  <c r="Q1700" i="1" s="1"/>
  <c r="N1700" i="1"/>
  <c r="O1700" i="1" s="1"/>
  <c r="L1700" i="1"/>
  <c r="X1700" i="1" s="1"/>
  <c r="D1700" i="1"/>
  <c r="K1700" i="1" s="1"/>
  <c r="Z1699" i="1"/>
  <c r="Y1699" i="1"/>
  <c r="W1699" i="1"/>
  <c r="U1699" i="1"/>
  <c r="V1699" i="1" s="1"/>
  <c r="R1699" i="1"/>
  <c r="S1699" i="1" s="1"/>
  <c r="P1699" i="1"/>
  <c r="Q1699" i="1" s="1"/>
  <c r="N1699" i="1"/>
  <c r="O1699" i="1" s="1"/>
  <c r="L1699" i="1"/>
  <c r="X1699" i="1" s="1"/>
  <c r="D1699" i="1"/>
  <c r="K1699" i="1" s="1"/>
  <c r="Z1698" i="1"/>
  <c r="Y1698" i="1"/>
  <c r="W1698" i="1"/>
  <c r="V1698" i="1"/>
  <c r="U1698" i="1"/>
  <c r="R1698" i="1"/>
  <c r="S1698" i="1" s="1"/>
  <c r="P1698" i="1"/>
  <c r="Q1698" i="1" s="1"/>
  <c r="N1698" i="1"/>
  <c r="O1698" i="1" s="1"/>
  <c r="L1698" i="1"/>
  <c r="X1698" i="1" s="1"/>
  <c r="D1698" i="1"/>
  <c r="K1698" i="1" s="1"/>
  <c r="Z1697" i="1"/>
  <c r="Y1697" i="1"/>
  <c r="W1697" i="1"/>
  <c r="U1697" i="1"/>
  <c r="V1697" i="1" s="1"/>
  <c r="R1697" i="1"/>
  <c r="S1697" i="1" s="1"/>
  <c r="P1697" i="1"/>
  <c r="Q1697" i="1" s="1"/>
  <c r="N1697" i="1"/>
  <c r="O1697" i="1" s="1"/>
  <c r="L1697" i="1"/>
  <c r="X1697" i="1" s="1"/>
  <c r="D1697" i="1"/>
  <c r="K1697" i="1" s="1"/>
  <c r="Z1696" i="1"/>
  <c r="Y1696" i="1"/>
  <c r="W1696" i="1"/>
  <c r="V1696" i="1"/>
  <c r="U1696" i="1"/>
  <c r="R1696" i="1"/>
  <c r="S1696" i="1" s="1"/>
  <c r="P1696" i="1"/>
  <c r="Q1696" i="1" s="1"/>
  <c r="N1696" i="1"/>
  <c r="O1696" i="1" s="1"/>
  <c r="L1696" i="1"/>
  <c r="X1696" i="1" s="1"/>
  <c r="D1696" i="1"/>
  <c r="K1696" i="1" s="1"/>
  <c r="Z1695" i="1"/>
  <c r="Y1695" i="1"/>
  <c r="W1695" i="1"/>
  <c r="U1695" i="1"/>
  <c r="V1695" i="1" s="1"/>
  <c r="R1695" i="1"/>
  <c r="S1695" i="1" s="1"/>
  <c r="P1695" i="1"/>
  <c r="Q1695" i="1" s="1"/>
  <c r="N1695" i="1"/>
  <c r="O1695" i="1" s="1"/>
  <c r="L1695" i="1"/>
  <c r="X1695" i="1" s="1"/>
  <c r="D1695" i="1"/>
  <c r="K1695" i="1" s="1"/>
  <c r="Z1694" i="1"/>
  <c r="Y1694" i="1"/>
  <c r="W1694" i="1"/>
  <c r="V1694" i="1"/>
  <c r="U1694" i="1"/>
  <c r="R1694" i="1"/>
  <c r="S1694" i="1" s="1"/>
  <c r="P1694" i="1"/>
  <c r="Q1694" i="1" s="1"/>
  <c r="N1694" i="1"/>
  <c r="O1694" i="1" s="1"/>
  <c r="L1694" i="1"/>
  <c r="X1694" i="1" s="1"/>
  <c r="D1694" i="1"/>
  <c r="K1694" i="1" s="1"/>
  <c r="Z1693" i="1"/>
  <c r="Y1693" i="1"/>
  <c r="W1693" i="1"/>
  <c r="U1693" i="1"/>
  <c r="V1693" i="1" s="1"/>
  <c r="R1693" i="1"/>
  <c r="S1693" i="1" s="1"/>
  <c r="P1693" i="1"/>
  <c r="Q1693" i="1" s="1"/>
  <c r="N1693" i="1"/>
  <c r="O1693" i="1" s="1"/>
  <c r="L1693" i="1"/>
  <c r="X1693" i="1" s="1"/>
  <c r="D1693" i="1"/>
  <c r="K1693" i="1" s="1"/>
  <c r="Z1692" i="1"/>
  <c r="Y1692" i="1"/>
  <c r="W1692" i="1"/>
  <c r="V1692" i="1"/>
  <c r="U1692" i="1"/>
  <c r="R1692" i="1"/>
  <c r="S1692" i="1" s="1"/>
  <c r="P1692" i="1"/>
  <c r="Q1692" i="1" s="1"/>
  <c r="N1692" i="1"/>
  <c r="O1692" i="1" s="1"/>
  <c r="L1692" i="1"/>
  <c r="X1692" i="1" s="1"/>
  <c r="D1692" i="1"/>
  <c r="K1692" i="1" s="1"/>
  <c r="Z1691" i="1"/>
  <c r="Y1691" i="1"/>
  <c r="W1691" i="1"/>
  <c r="U1691" i="1"/>
  <c r="V1691" i="1" s="1"/>
  <c r="R1691" i="1"/>
  <c r="S1691" i="1" s="1"/>
  <c r="P1691" i="1"/>
  <c r="Q1691" i="1" s="1"/>
  <c r="N1691" i="1"/>
  <c r="O1691" i="1" s="1"/>
  <c r="L1691" i="1"/>
  <c r="X1691" i="1" s="1"/>
  <c r="D1691" i="1"/>
  <c r="K1691" i="1" s="1"/>
  <c r="Z1690" i="1"/>
  <c r="Y1690" i="1"/>
  <c r="W1690" i="1"/>
  <c r="V1690" i="1"/>
  <c r="U1690" i="1"/>
  <c r="R1690" i="1"/>
  <c r="S1690" i="1" s="1"/>
  <c r="P1690" i="1"/>
  <c r="Q1690" i="1" s="1"/>
  <c r="N1690" i="1"/>
  <c r="O1690" i="1" s="1"/>
  <c r="L1690" i="1"/>
  <c r="X1690" i="1" s="1"/>
  <c r="D1690" i="1"/>
  <c r="K1690" i="1" s="1"/>
  <c r="Z1689" i="1"/>
  <c r="Y1689" i="1"/>
  <c r="W1689" i="1"/>
  <c r="U1689" i="1"/>
  <c r="V1689" i="1" s="1"/>
  <c r="R1689" i="1"/>
  <c r="S1689" i="1" s="1"/>
  <c r="P1689" i="1"/>
  <c r="Q1689" i="1" s="1"/>
  <c r="N1689" i="1"/>
  <c r="O1689" i="1" s="1"/>
  <c r="L1689" i="1"/>
  <c r="X1689" i="1" s="1"/>
  <c r="D1689" i="1"/>
  <c r="K1689" i="1" s="1"/>
  <c r="Z1688" i="1"/>
  <c r="Y1688" i="1"/>
  <c r="W1688" i="1"/>
  <c r="V1688" i="1"/>
  <c r="U1688" i="1"/>
  <c r="R1688" i="1"/>
  <c r="S1688" i="1" s="1"/>
  <c r="P1688" i="1"/>
  <c r="Q1688" i="1" s="1"/>
  <c r="N1688" i="1"/>
  <c r="O1688" i="1" s="1"/>
  <c r="L1688" i="1"/>
  <c r="X1688" i="1" s="1"/>
  <c r="D1688" i="1"/>
  <c r="K1688" i="1" s="1"/>
  <c r="Z1687" i="1"/>
  <c r="Y1687" i="1"/>
  <c r="W1687" i="1"/>
  <c r="U1687" i="1"/>
  <c r="V1687" i="1" s="1"/>
  <c r="R1687" i="1"/>
  <c r="S1687" i="1" s="1"/>
  <c r="P1687" i="1"/>
  <c r="Q1687" i="1" s="1"/>
  <c r="N1687" i="1"/>
  <c r="O1687" i="1" s="1"/>
  <c r="L1687" i="1"/>
  <c r="X1687" i="1" s="1"/>
  <c r="D1687" i="1"/>
  <c r="K1687" i="1" s="1"/>
  <c r="Z1686" i="1"/>
  <c r="Y1686" i="1"/>
  <c r="W1686" i="1"/>
  <c r="V1686" i="1"/>
  <c r="U1686" i="1"/>
  <c r="R1686" i="1"/>
  <c r="S1686" i="1" s="1"/>
  <c r="P1686" i="1"/>
  <c r="Q1686" i="1" s="1"/>
  <c r="N1686" i="1"/>
  <c r="O1686" i="1" s="1"/>
  <c r="L1686" i="1"/>
  <c r="X1686" i="1" s="1"/>
  <c r="D1686" i="1"/>
  <c r="K1686" i="1" s="1"/>
  <c r="Z1685" i="1"/>
  <c r="Y1685" i="1"/>
  <c r="W1685" i="1"/>
  <c r="U1685" i="1"/>
  <c r="V1685" i="1" s="1"/>
  <c r="R1685" i="1"/>
  <c r="S1685" i="1" s="1"/>
  <c r="P1685" i="1"/>
  <c r="Q1685" i="1" s="1"/>
  <c r="N1685" i="1"/>
  <c r="O1685" i="1" s="1"/>
  <c r="L1685" i="1"/>
  <c r="X1685" i="1" s="1"/>
  <c r="D1685" i="1"/>
  <c r="K1685" i="1" s="1"/>
  <c r="Z1684" i="1"/>
  <c r="Y1684" i="1"/>
  <c r="W1684" i="1"/>
  <c r="V1684" i="1"/>
  <c r="U1684" i="1"/>
  <c r="R1684" i="1"/>
  <c r="S1684" i="1" s="1"/>
  <c r="P1684" i="1"/>
  <c r="Q1684" i="1" s="1"/>
  <c r="N1684" i="1"/>
  <c r="O1684" i="1" s="1"/>
  <c r="L1684" i="1"/>
  <c r="X1684" i="1" s="1"/>
  <c r="D1684" i="1"/>
  <c r="K1684" i="1" s="1"/>
  <c r="Z1683" i="1"/>
  <c r="Y1683" i="1"/>
  <c r="W1683" i="1"/>
  <c r="U1683" i="1"/>
  <c r="V1683" i="1" s="1"/>
  <c r="R1683" i="1"/>
  <c r="S1683" i="1" s="1"/>
  <c r="P1683" i="1"/>
  <c r="Q1683" i="1" s="1"/>
  <c r="N1683" i="1"/>
  <c r="O1683" i="1" s="1"/>
  <c r="L1683" i="1"/>
  <c r="X1683" i="1" s="1"/>
  <c r="D1683" i="1"/>
  <c r="K1683" i="1" s="1"/>
  <c r="Z1682" i="1"/>
  <c r="Y1682" i="1"/>
  <c r="W1682" i="1"/>
  <c r="V1682" i="1"/>
  <c r="U1682" i="1"/>
  <c r="R1682" i="1"/>
  <c r="S1682" i="1" s="1"/>
  <c r="P1682" i="1"/>
  <c r="Q1682" i="1" s="1"/>
  <c r="N1682" i="1"/>
  <c r="O1682" i="1" s="1"/>
  <c r="L1682" i="1"/>
  <c r="X1682" i="1" s="1"/>
  <c r="D1682" i="1"/>
  <c r="K1682" i="1" s="1"/>
  <c r="Z1681" i="1"/>
  <c r="Y1681" i="1"/>
  <c r="W1681" i="1"/>
  <c r="U1681" i="1"/>
  <c r="V1681" i="1" s="1"/>
  <c r="R1681" i="1"/>
  <c r="S1681" i="1" s="1"/>
  <c r="P1681" i="1"/>
  <c r="Q1681" i="1" s="1"/>
  <c r="N1681" i="1"/>
  <c r="O1681" i="1" s="1"/>
  <c r="L1681" i="1"/>
  <c r="X1681" i="1" s="1"/>
  <c r="D1681" i="1"/>
  <c r="K1681" i="1" s="1"/>
  <c r="Z1680" i="1"/>
  <c r="Y1680" i="1"/>
  <c r="W1680" i="1"/>
  <c r="V1680" i="1"/>
  <c r="U1680" i="1"/>
  <c r="R1680" i="1"/>
  <c r="S1680" i="1" s="1"/>
  <c r="P1680" i="1"/>
  <c r="Q1680" i="1" s="1"/>
  <c r="N1680" i="1"/>
  <c r="O1680" i="1" s="1"/>
  <c r="L1680" i="1"/>
  <c r="X1680" i="1" s="1"/>
  <c r="D1680" i="1"/>
  <c r="K1680" i="1" s="1"/>
  <c r="Z1679" i="1"/>
  <c r="Y1679" i="1"/>
  <c r="W1679" i="1"/>
  <c r="V1679" i="1"/>
  <c r="U1679" i="1"/>
  <c r="R1679" i="1"/>
  <c r="S1679" i="1" s="1"/>
  <c r="P1679" i="1"/>
  <c r="Q1679" i="1" s="1"/>
  <c r="N1679" i="1"/>
  <c r="O1679" i="1" s="1"/>
  <c r="L1679" i="1"/>
  <c r="X1679" i="1" s="1"/>
  <c r="D1679" i="1"/>
  <c r="K1679" i="1" s="1"/>
  <c r="Z1678" i="1"/>
  <c r="Y1678" i="1"/>
  <c r="W1678" i="1"/>
  <c r="V1678" i="1"/>
  <c r="U1678" i="1"/>
  <c r="R1678" i="1"/>
  <c r="S1678" i="1" s="1"/>
  <c r="P1678" i="1"/>
  <c r="Q1678" i="1" s="1"/>
  <c r="N1678" i="1"/>
  <c r="O1678" i="1" s="1"/>
  <c r="L1678" i="1"/>
  <c r="X1678" i="1" s="1"/>
  <c r="D1678" i="1"/>
  <c r="K1678" i="1" s="1"/>
  <c r="Z1677" i="1"/>
  <c r="Y1677" i="1"/>
  <c r="W1677" i="1"/>
  <c r="V1677" i="1"/>
  <c r="U1677" i="1"/>
  <c r="R1677" i="1"/>
  <c r="S1677" i="1" s="1"/>
  <c r="P1677" i="1"/>
  <c r="Q1677" i="1" s="1"/>
  <c r="N1677" i="1"/>
  <c r="O1677" i="1" s="1"/>
  <c r="L1677" i="1"/>
  <c r="X1677" i="1" s="1"/>
  <c r="D1677" i="1"/>
  <c r="K1677" i="1" s="1"/>
  <c r="Z1676" i="1"/>
  <c r="Y1676" i="1"/>
  <c r="W1676" i="1"/>
  <c r="V1676" i="1"/>
  <c r="U1676" i="1"/>
  <c r="R1676" i="1"/>
  <c r="S1676" i="1" s="1"/>
  <c r="P1676" i="1"/>
  <c r="Q1676" i="1" s="1"/>
  <c r="N1676" i="1"/>
  <c r="O1676" i="1" s="1"/>
  <c r="L1676" i="1"/>
  <c r="X1676" i="1" s="1"/>
  <c r="D1676" i="1"/>
  <c r="Z1675" i="1"/>
  <c r="Y1675" i="1"/>
  <c r="X1675" i="1"/>
  <c r="W1675" i="1"/>
  <c r="V1675" i="1"/>
  <c r="U1675" i="1"/>
  <c r="S1675" i="1"/>
  <c r="R1675" i="1"/>
  <c r="Q1675" i="1"/>
  <c r="P1675" i="1"/>
  <c r="O1675" i="1"/>
  <c r="N1675" i="1"/>
  <c r="M1675" i="1"/>
  <c r="L1675" i="1"/>
  <c r="K1675" i="1"/>
  <c r="D1675" i="1"/>
  <c r="Z1674" i="1"/>
  <c r="Y1674" i="1"/>
  <c r="X1674" i="1"/>
  <c r="W1674" i="1"/>
  <c r="V1674" i="1"/>
  <c r="U1674" i="1"/>
  <c r="S1674" i="1"/>
  <c r="R1674" i="1"/>
  <c r="Q1674" i="1"/>
  <c r="P1674" i="1"/>
  <c r="O1674" i="1"/>
  <c r="N1674" i="1"/>
  <c r="M1674" i="1"/>
  <c r="L1674" i="1"/>
  <c r="K1674" i="1"/>
  <c r="D1674" i="1"/>
  <c r="Z1673" i="1"/>
  <c r="Y1673" i="1"/>
  <c r="X1673" i="1"/>
  <c r="W1673" i="1"/>
  <c r="V1673" i="1"/>
  <c r="U1673" i="1"/>
  <c r="S1673" i="1"/>
  <c r="R1673" i="1"/>
  <c r="Q1673" i="1"/>
  <c r="P1673" i="1"/>
  <c r="O1673" i="1"/>
  <c r="N1673" i="1"/>
  <c r="M1673" i="1"/>
  <c r="L1673" i="1"/>
  <c r="K1673" i="1"/>
  <c r="D1673" i="1"/>
  <c r="Z1672" i="1"/>
  <c r="Y1672" i="1"/>
  <c r="X1672" i="1"/>
  <c r="W1672" i="1"/>
  <c r="V1672" i="1"/>
  <c r="U1672" i="1"/>
  <c r="S1672" i="1"/>
  <c r="R1672" i="1"/>
  <c r="Q1672" i="1"/>
  <c r="P1672" i="1"/>
  <c r="O1672" i="1"/>
  <c r="N1672" i="1"/>
  <c r="M1672" i="1"/>
  <c r="L1672" i="1"/>
  <c r="K1672" i="1"/>
  <c r="D1672" i="1"/>
  <c r="Z1671" i="1"/>
  <c r="Y1671" i="1"/>
  <c r="X1671" i="1"/>
  <c r="W1671" i="1"/>
  <c r="V1671" i="1"/>
  <c r="U1671" i="1"/>
  <c r="S1671" i="1"/>
  <c r="R1671" i="1"/>
  <c r="Q1671" i="1"/>
  <c r="P1671" i="1"/>
  <c r="O1671" i="1"/>
  <c r="N1671" i="1"/>
  <c r="M1671" i="1"/>
  <c r="L1671" i="1"/>
  <c r="K1671" i="1"/>
  <c r="D1671" i="1"/>
  <c r="Z1670" i="1"/>
  <c r="Y1670" i="1"/>
  <c r="X1670" i="1"/>
  <c r="W1670" i="1"/>
  <c r="V1670" i="1"/>
  <c r="U1670" i="1"/>
  <c r="S1670" i="1"/>
  <c r="R1670" i="1"/>
  <c r="Q1670" i="1"/>
  <c r="P1670" i="1"/>
  <c r="O1670" i="1"/>
  <c r="N1670" i="1"/>
  <c r="M1670" i="1"/>
  <c r="L1670" i="1"/>
  <c r="K1670" i="1"/>
  <c r="D1670" i="1"/>
  <c r="Z1669" i="1"/>
  <c r="Y1669" i="1"/>
  <c r="X1669" i="1"/>
  <c r="W1669" i="1"/>
  <c r="V1669" i="1"/>
  <c r="U1669" i="1"/>
  <c r="S1669" i="1"/>
  <c r="R1669" i="1"/>
  <c r="Q1669" i="1"/>
  <c r="P1669" i="1"/>
  <c r="O1669" i="1"/>
  <c r="N1669" i="1"/>
  <c r="M1669" i="1"/>
  <c r="L1669" i="1"/>
  <c r="D1669" i="1"/>
  <c r="Y1668" i="1"/>
  <c r="W1668" i="1"/>
  <c r="U1668" i="1"/>
  <c r="S1668" i="1"/>
  <c r="R1668" i="1"/>
  <c r="P1668" i="1"/>
  <c r="Q1668" i="1" s="1"/>
  <c r="N1668" i="1"/>
  <c r="O1668" i="1" s="1"/>
  <c r="L1668" i="1"/>
  <c r="X1668" i="1" s="1"/>
  <c r="D1668" i="1"/>
  <c r="K1668" i="1" s="1"/>
  <c r="Y1667" i="1"/>
  <c r="W1667" i="1"/>
  <c r="U1667" i="1"/>
  <c r="R1667" i="1"/>
  <c r="S1667" i="1" s="1"/>
  <c r="P1667" i="1"/>
  <c r="Q1667" i="1" s="1"/>
  <c r="O1667" i="1"/>
  <c r="N1667" i="1"/>
  <c r="L1667" i="1"/>
  <c r="D1667" i="1"/>
  <c r="K1667" i="1" s="1"/>
  <c r="Y1666" i="1"/>
  <c r="W1666" i="1"/>
  <c r="U1666" i="1"/>
  <c r="S1666" i="1"/>
  <c r="R1666" i="1"/>
  <c r="P1666" i="1"/>
  <c r="Q1666" i="1" s="1"/>
  <c r="O1666" i="1"/>
  <c r="N1666" i="1"/>
  <c r="L1666" i="1"/>
  <c r="D1666" i="1"/>
  <c r="K1666" i="1" s="1"/>
  <c r="Y1665" i="1"/>
  <c r="W1665" i="1"/>
  <c r="U1665" i="1"/>
  <c r="S1665" i="1"/>
  <c r="R1665" i="1"/>
  <c r="P1665" i="1"/>
  <c r="Q1665" i="1" s="1"/>
  <c r="N1665" i="1"/>
  <c r="O1665" i="1" s="1"/>
  <c r="L1665" i="1"/>
  <c r="D1665" i="1"/>
  <c r="K1665" i="1" s="1"/>
  <c r="Y1664" i="1"/>
  <c r="X1664" i="1"/>
  <c r="W1664" i="1"/>
  <c r="U1664" i="1"/>
  <c r="R1664" i="1"/>
  <c r="S1664" i="1" s="1"/>
  <c r="P1664" i="1"/>
  <c r="Q1664" i="1" s="1"/>
  <c r="N1664" i="1"/>
  <c r="O1664" i="1" s="1"/>
  <c r="L1664" i="1"/>
  <c r="D1664" i="1"/>
  <c r="K1664" i="1" s="1"/>
  <c r="Y1663" i="1"/>
  <c r="X1663" i="1"/>
  <c r="W1663" i="1"/>
  <c r="U1663" i="1"/>
  <c r="R1663" i="1"/>
  <c r="S1663" i="1" s="1"/>
  <c r="P1663" i="1"/>
  <c r="Q1663" i="1" s="1"/>
  <c r="O1663" i="1"/>
  <c r="N1663" i="1"/>
  <c r="L1663" i="1"/>
  <c r="D1663" i="1"/>
  <c r="K1663" i="1" s="1"/>
  <c r="Y1662" i="1"/>
  <c r="W1662" i="1"/>
  <c r="U1662" i="1"/>
  <c r="S1662" i="1"/>
  <c r="R1662" i="1"/>
  <c r="P1662" i="1"/>
  <c r="Q1662" i="1" s="1"/>
  <c r="N1662" i="1"/>
  <c r="O1662" i="1" s="1"/>
  <c r="L1662" i="1"/>
  <c r="D1662" i="1"/>
  <c r="K1662" i="1" s="1"/>
  <c r="Y1661" i="1"/>
  <c r="W1661" i="1"/>
  <c r="U1661" i="1"/>
  <c r="R1661" i="1"/>
  <c r="S1661" i="1" s="1"/>
  <c r="P1661" i="1"/>
  <c r="Q1661" i="1" s="1"/>
  <c r="O1661" i="1"/>
  <c r="N1661" i="1"/>
  <c r="L1661" i="1"/>
  <c r="D1661" i="1"/>
  <c r="K1661" i="1" s="1"/>
  <c r="Y1660" i="1"/>
  <c r="W1660" i="1"/>
  <c r="U1660" i="1"/>
  <c r="S1660" i="1"/>
  <c r="R1660" i="1"/>
  <c r="P1660" i="1"/>
  <c r="Q1660" i="1" s="1"/>
  <c r="N1660" i="1"/>
  <c r="O1660" i="1" s="1"/>
  <c r="L1660" i="1"/>
  <c r="X1660" i="1" s="1"/>
  <c r="D1660" i="1"/>
  <c r="K1660" i="1" s="1"/>
  <c r="Y1659" i="1"/>
  <c r="X1659" i="1"/>
  <c r="W1659" i="1"/>
  <c r="U1659" i="1"/>
  <c r="R1659" i="1"/>
  <c r="S1659" i="1" s="1"/>
  <c r="P1659" i="1"/>
  <c r="Q1659" i="1" s="1"/>
  <c r="O1659" i="1"/>
  <c r="N1659" i="1"/>
  <c r="M1659" i="1"/>
  <c r="L1659" i="1"/>
  <c r="K1659" i="1"/>
  <c r="D1659" i="1"/>
  <c r="Z1658" i="1"/>
  <c r="Y1658" i="1"/>
  <c r="X1658" i="1"/>
  <c r="W1658" i="1"/>
  <c r="V1658" i="1"/>
  <c r="U1658" i="1"/>
  <c r="S1658" i="1"/>
  <c r="R1658" i="1"/>
  <c r="Q1658" i="1"/>
  <c r="P1658" i="1"/>
  <c r="O1658" i="1"/>
  <c r="N1658" i="1"/>
  <c r="M1658" i="1"/>
  <c r="L1658" i="1"/>
  <c r="K1658" i="1"/>
  <c r="D1658" i="1"/>
  <c r="Z1657" i="1"/>
  <c r="Y1657" i="1"/>
  <c r="X1657" i="1"/>
  <c r="W1657" i="1"/>
  <c r="V1657" i="1"/>
  <c r="U1657" i="1"/>
  <c r="S1657" i="1"/>
  <c r="R1657" i="1"/>
  <c r="Q1657" i="1"/>
  <c r="P1657" i="1"/>
  <c r="O1657" i="1"/>
  <c r="N1657" i="1"/>
  <c r="M1657" i="1"/>
  <c r="L1657" i="1"/>
  <c r="K1657" i="1"/>
  <c r="D1657" i="1"/>
  <c r="Z1656" i="1"/>
  <c r="Y1656" i="1"/>
  <c r="X1656" i="1"/>
  <c r="W1656" i="1"/>
  <c r="V1656" i="1"/>
  <c r="U1656" i="1"/>
  <c r="S1656" i="1"/>
  <c r="R1656" i="1"/>
  <c r="Q1656" i="1"/>
  <c r="P1656" i="1"/>
  <c r="O1656" i="1"/>
  <c r="N1656" i="1"/>
  <c r="M1656" i="1"/>
  <c r="L1656" i="1"/>
  <c r="K1656" i="1"/>
  <c r="D1656" i="1"/>
  <c r="Z1655" i="1"/>
  <c r="Y1655" i="1"/>
  <c r="X1655" i="1"/>
  <c r="W1655" i="1"/>
  <c r="V1655" i="1"/>
  <c r="U1655" i="1"/>
  <c r="S1655" i="1"/>
  <c r="R1655" i="1"/>
  <c r="Q1655" i="1"/>
  <c r="P1655" i="1"/>
  <c r="O1655" i="1"/>
  <c r="N1655" i="1"/>
  <c r="M1655" i="1"/>
  <c r="L1655" i="1"/>
  <c r="K1655" i="1"/>
  <c r="D1655" i="1"/>
  <c r="Z1654" i="1"/>
  <c r="Y1654" i="1"/>
  <c r="X1654" i="1"/>
  <c r="W1654" i="1"/>
  <c r="V1654" i="1"/>
  <c r="U1654" i="1"/>
  <c r="S1654" i="1"/>
  <c r="R1654" i="1"/>
  <c r="Q1654" i="1"/>
  <c r="P1654" i="1"/>
  <c r="O1654" i="1"/>
  <c r="N1654" i="1"/>
  <c r="M1654" i="1"/>
  <c r="L1654" i="1"/>
  <c r="K1654" i="1"/>
  <c r="D1654" i="1"/>
  <c r="Z1653" i="1"/>
  <c r="Y1653" i="1"/>
  <c r="X1653" i="1"/>
  <c r="W1653" i="1"/>
  <c r="V1653" i="1"/>
  <c r="U1653" i="1"/>
  <c r="S1653" i="1"/>
  <c r="R1653" i="1"/>
  <c r="Q1653" i="1"/>
  <c r="P1653" i="1"/>
  <c r="O1653" i="1"/>
  <c r="N1653" i="1"/>
  <c r="M1653" i="1"/>
  <c r="L1653" i="1"/>
  <c r="K1653" i="1"/>
  <c r="D1653" i="1"/>
  <c r="Z1652" i="1"/>
  <c r="Y1652" i="1"/>
  <c r="X1652" i="1"/>
  <c r="W1652" i="1"/>
  <c r="V1652" i="1"/>
  <c r="U1652" i="1"/>
  <c r="S1652" i="1"/>
  <c r="R1652" i="1"/>
  <c r="Q1652" i="1"/>
  <c r="P1652" i="1"/>
  <c r="O1652" i="1"/>
  <c r="N1652" i="1"/>
  <c r="M1652" i="1"/>
  <c r="L1652" i="1"/>
  <c r="K1652" i="1"/>
  <c r="D1652" i="1"/>
  <c r="Z1651" i="1"/>
  <c r="Y1651" i="1"/>
  <c r="X1651" i="1"/>
  <c r="W1651" i="1"/>
  <c r="V1651" i="1"/>
  <c r="U1651" i="1"/>
  <c r="S1651" i="1"/>
  <c r="R1651" i="1"/>
  <c r="Q1651" i="1"/>
  <c r="P1651" i="1"/>
  <c r="O1651" i="1"/>
  <c r="N1651" i="1"/>
  <c r="M1651" i="1"/>
  <c r="L1651" i="1"/>
  <c r="K1651" i="1"/>
  <c r="D1651" i="1"/>
  <c r="Z1650" i="1"/>
  <c r="Y1650" i="1"/>
  <c r="X1650" i="1"/>
  <c r="W1650" i="1"/>
  <c r="V1650" i="1"/>
  <c r="U1650" i="1"/>
  <c r="S1650" i="1"/>
  <c r="R1650" i="1"/>
  <c r="Q1650" i="1"/>
  <c r="P1650" i="1"/>
  <c r="O1650" i="1"/>
  <c r="N1650" i="1"/>
  <c r="M1650" i="1"/>
  <c r="L1650" i="1"/>
  <c r="K1650" i="1"/>
  <c r="D1650" i="1"/>
  <c r="Z1649" i="1"/>
  <c r="Y1649" i="1"/>
  <c r="X1649" i="1"/>
  <c r="W1649" i="1"/>
  <c r="V1649" i="1"/>
  <c r="U1649" i="1"/>
  <c r="S1649" i="1"/>
  <c r="R1649" i="1"/>
  <c r="Q1649" i="1"/>
  <c r="P1649" i="1"/>
  <c r="O1649" i="1"/>
  <c r="N1649" i="1"/>
  <c r="M1649" i="1"/>
  <c r="L1649" i="1"/>
  <c r="K1649" i="1"/>
  <c r="D1649" i="1"/>
  <c r="Z1648" i="1"/>
  <c r="Y1648" i="1"/>
  <c r="X1648" i="1"/>
  <c r="W1648" i="1"/>
  <c r="V1648" i="1"/>
  <c r="U1648" i="1"/>
  <c r="S1648" i="1"/>
  <c r="R1648" i="1"/>
  <c r="Q1648" i="1"/>
  <c r="P1648" i="1"/>
  <c r="O1648" i="1"/>
  <c r="N1648" i="1"/>
  <c r="M1648" i="1"/>
  <c r="L1648" i="1"/>
  <c r="K1648" i="1"/>
  <c r="D1648" i="1"/>
  <c r="Z1647" i="1"/>
  <c r="Y1647" i="1"/>
  <c r="X1647" i="1"/>
  <c r="W1647" i="1"/>
  <c r="V1647" i="1"/>
  <c r="U1647" i="1"/>
  <c r="S1647" i="1"/>
  <c r="R1647" i="1"/>
  <c r="Q1647" i="1"/>
  <c r="P1647" i="1"/>
  <c r="O1647" i="1"/>
  <c r="N1647" i="1"/>
  <c r="M1647" i="1"/>
  <c r="L1647" i="1"/>
  <c r="D1647" i="1"/>
  <c r="Y1646" i="1"/>
  <c r="W1646" i="1"/>
  <c r="U1646" i="1"/>
  <c r="R1646" i="1"/>
  <c r="S1646" i="1" s="1"/>
  <c r="Q1646" i="1"/>
  <c r="P1646" i="1"/>
  <c r="N1646" i="1"/>
  <c r="O1646" i="1" s="1"/>
  <c r="L1646" i="1"/>
  <c r="V1646" i="1" s="1"/>
  <c r="D1646" i="1"/>
  <c r="K1646" i="1" s="1"/>
  <c r="Y1645" i="1"/>
  <c r="W1645" i="1"/>
  <c r="V1645" i="1"/>
  <c r="U1645" i="1"/>
  <c r="R1645" i="1"/>
  <c r="S1645" i="1" s="1"/>
  <c r="P1645" i="1"/>
  <c r="Q1645" i="1" s="1"/>
  <c r="N1645" i="1"/>
  <c r="O1645" i="1" s="1"/>
  <c r="M1645" i="1"/>
  <c r="L1645" i="1"/>
  <c r="D1645" i="1"/>
  <c r="K1645" i="1" s="1"/>
  <c r="Y1644" i="1"/>
  <c r="W1644" i="1"/>
  <c r="U1644" i="1"/>
  <c r="R1644" i="1"/>
  <c r="S1644" i="1" s="1"/>
  <c r="Q1644" i="1"/>
  <c r="P1644" i="1"/>
  <c r="N1644" i="1"/>
  <c r="O1644" i="1" s="1"/>
  <c r="L1644" i="1"/>
  <c r="V1644" i="1" s="1"/>
  <c r="D1644" i="1"/>
  <c r="K1644" i="1" s="1"/>
  <c r="Y1643" i="1"/>
  <c r="W1643" i="1"/>
  <c r="V1643" i="1"/>
  <c r="U1643" i="1"/>
  <c r="R1643" i="1"/>
  <c r="S1643" i="1" s="1"/>
  <c r="P1643" i="1"/>
  <c r="Q1643" i="1" s="1"/>
  <c r="N1643" i="1"/>
  <c r="O1643" i="1" s="1"/>
  <c r="M1643" i="1"/>
  <c r="L1643" i="1"/>
  <c r="D1643" i="1"/>
  <c r="K1643" i="1" s="1"/>
  <c r="Y1642" i="1"/>
  <c r="W1642" i="1"/>
  <c r="U1642" i="1"/>
  <c r="R1642" i="1"/>
  <c r="S1642" i="1" s="1"/>
  <c r="Q1642" i="1"/>
  <c r="P1642" i="1"/>
  <c r="N1642" i="1"/>
  <c r="O1642" i="1" s="1"/>
  <c r="L1642" i="1"/>
  <c r="V1642" i="1" s="1"/>
  <c r="D1642" i="1"/>
  <c r="K1642" i="1" s="1"/>
  <c r="Y1641" i="1"/>
  <c r="W1641" i="1"/>
  <c r="V1641" i="1"/>
  <c r="U1641" i="1"/>
  <c r="R1641" i="1"/>
  <c r="S1641" i="1" s="1"/>
  <c r="P1641" i="1"/>
  <c r="Q1641" i="1" s="1"/>
  <c r="N1641" i="1"/>
  <c r="O1641" i="1" s="1"/>
  <c r="M1641" i="1"/>
  <c r="L1641" i="1"/>
  <c r="D1641" i="1"/>
  <c r="K1641" i="1" s="1"/>
  <c r="Y1640" i="1"/>
  <c r="W1640" i="1"/>
  <c r="U1640" i="1"/>
  <c r="R1640" i="1"/>
  <c r="S1640" i="1" s="1"/>
  <c r="Q1640" i="1"/>
  <c r="P1640" i="1"/>
  <c r="N1640" i="1"/>
  <c r="O1640" i="1" s="1"/>
  <c r="L1640" i="1"/>
  <c r="D1640" i="1"/>
  <c r="K1640" i="1" s="1"/>
  <c r="Y1639" i="1"/>
  <c r="W1639" i="1"/>
  <c r="V1639" i="1"/>
  <c r="U1639" i="1"/>
  <c r="R1639" i="1"/>
  <c r="S1639" i="1" s="1"/>
  <c r="P1639" i="1"/>
  <c r="Q1639" i="1" s="1"/>
  <c r="N1639" i="1"/>
  <c r="O1639" i="1" s="1"/>
  <c r="L1639" i="1"/>
  <c r="D1639" i="1"/>
  <c r="K1639" i="1" s="1"/>
  <c r="Y1638" i="1"/>
  <c r="W1638" i="1"/>
  <c r="V1638" i="1"/>
  <c r="U1638" i="1"/>
  <c r="R1638" i="1"/>
  <c r="S1638" i="1" s="1"/>
  <c r="P1638" i="1"/>
  <c r="Q1638" i="1" s="1"/>
  <c r="N1638" i="1"/>
  <c r="O1638" i="1" s="1"/>
  <c r="L1638" i="1"/>
  <c r="M1638" i="1" s="1"/>
  <c r="D1638" i="1"/>
  <c r="K1638" i="1" s="1"/>
  <c r="Y1637" i="1"/>
  <c r="W1637" i="1"/>
  <c r="V1637" i="1"/>
  <c r="U1637" i="1"/>
  <c r="R1637" i="1"/>
  <c r="S1637" i="1" s="1"/>
  <c r="P1637" i="1"/>
  <c r="Q1637" i="1" s="1"/>
  <c r="N1637" i="1"/>
  <c r="O1637" i="1" s="1"/>
  <c r="M1637" i="1"/>
  <c r="L1637" i="1"/>
  <c r="D1637" i="1"/>
  <c r="K1637" i="1" s="1"/>
  <c r="Y1636" i="1"/>
  <c r="W1636" i="1"/>
  <c r="U1636" i="1"/>
  <c r="R1636" i="1"/>
  <c r="S1636" i="1" s="1"/>
  <c r="Q1636" i="1"/>
  <c r="P1636" i="1"/>
  <c r="N1636" i="1"/>
  <c r="O1636" i="1" s="1"/>
  <c r="L1636" i="1"/>
  <c r="D1636" i="1"/>
  <c r="K1636" i="1" s="1"/>
  <c r="Y1635" i="1"/>
  <c r="W1635" i="1"/>
  <c r="V1635" i="1"/>
  <c r="U1635" i="1"/>
  <c r="R1635" i="1"/>
  <c r="S1635" i="1" s="1"/>
  <c r="P1635" i="1"/>
  <c r="Q1635" i="1" s="1"/>
  <c r="N1635" i="1"/>
  <c r="O1635" i="1" s="1"/>
  <c r="L1635" i="1"/>
  <c r="D1635" i="1"/>
  <c r="K1635" i="1" s="1"/>
  <c r="Y1634" i="1"/>
  <c r="W1634" i="1"/>
  <c r="V1634" i="1"/>
  <c r="U1634" i="1"/>
  <c r="R1634" i="1"/>
  <c r="S1634" i="1" s="1"/>
  <c r="P1634" i="1"/>
  <c r="Q1634" i="1" s="1"/>
  <c r="N1634" i="1"/>
  <c r="O1634" i="1" s="1"/>
  <c r="L1634" i="1"/>
  <c r="M1634" i="1" s="1"/>
  <c r="D1634" i="1"/>
  <c r="K1634" i="1" s="1"/>
  <c r="Y1633" i="1"/>
  <c r="W1633" i="1"/>
  <c r="V1633" i="1"/>
  <c r="U1633" i="1"/>
  <c r="R1633" i="1"/>
  <c r="S1633" i="1" s="1"/>
  <c r="P1633" i="1"/>
  <c r="Q1633" i="1" s="1"/>
  <c r="N1633" i="1"/>
  <c r="O1633" i="1" s="1"/>
  <c r="M1633" i="1"/>
  <c r="L1633" i="1"/>
  <c r="D1633" i="1"/>
  <c r="K1633" i="1" s="1"/>
  <c r="Y1632" i="1"/>
  <c r="W1632" i="1"/>
  <c r="U1632" i="1"/>
  <c r="R1632" i="1"/>
  <c r="S1632" i="1" s="1"/>
  <c r="Q1632" i="1"/>
  <c r="P1632" i="1"/>
  <c r="N1632" i="1"/>
  <c r="O1632" i="1" s="1"/>
  <c r="L1632" i="1"/>
  <c r="D1632" i="1"/>
  <c r="K1632" i="1" s="1"/>
  <c r="Y1631" i="1"/>
  <c r="W1631" i="1"/>
  <c r="V1631" i="1"/>
  <c r="U1631" i="1"/>
  <c r="R1631" i="1"/>
  <c r="S1631" i="1" s="1"/>
  <c r="P1631" i="1"/>
  <c r="Q1631" i="1" s="1"/>
  <c r="N1631" i="1"/>
  <c r="O1631" i="1" s="1"/>
  <c r="L1631" i="1"/>
  <c r="D1631" i="1"/>
  <c r="Y1630" i="1"/>
  <c r="W1630" i="1"/>
  <c r="U1630" i="1"/>
  <c r="S1630" i="1"/>
  <c r="R1630" i="1"/>
  <c r="P1630" i="1"/>
  <c r="Q1630" i="1" s="1"/>
  <c r="O1630" i="1"/>
  <c r="N1630" i="1"/>
  <c r="L1630" i="1"/>
  <c r="K1630" i="1"/>
  <c r="D1630" i="1"/>
  <c r="Y1629" i="1"/>
  <c r="W1629" i="1"/>
  <c r="U1629" i="1"/>
  <c r="S1629" i="1"/>
  <c r="R1629" i="1"/>
  <c r="P1629" i="1"/>
  <c r="Q1629" i="1" s="1"/>
  <c r="O1629" i="1"/>
  <c r="N1629" i="1"/>
  <c r="L1629" i="1"/>
  <c r="K1629" i="1"/>
  <c r="D1629" i="1"/>
  <c r="Y1628" i="1"/>
  <c r="W1628" i="1"/>
  <c r="U1628" i="1"/>
  <c r="S1628" i="1"/>
  <c r="R1628" i="1"/>
  <c r="P1628" i="1"/>
  <c r="Q1628" i="1" s="1"/>
  <c r="O1628" i="1"/>
  <c r="N1628" i="1"/>
  <c r="L1628" i="1"/>
  <c r="K1628" i="1"/>
  <c r="D1628" i="1"/>
  <c r="Y1627" i="1"/>
  <c r="W1627" i="1"/>
  <c r="U1627" i="1"/>
  <c r="S1627" i="1"/>
  <c r="R1627" i="1"/>
  <c r="P1627" i="1"/>
  <c r="Q1627" i="1" s="1"/>
  <c r="O1627" i="1"/>
  <c r="N1627" i="1"/>
  <c r="L1627" i="1"/>
  <c r="K1627" i="1"/>
  <c r="D1627" i="1"/>
  <c r="Y1626" i="1"/>
  <c r="W1626" i="1"/>
  <c r="U1626" i="1"/>
  <c r="S1626" i="1"/>
  <c r="R1626" i="1"/>
  <c r="P1626" i="1"/>
  <c r="Q1626" i="1" s="1"/>
  <c r="O1626" i="1"/>
  <c r="N1626" i="1"/>
  <c r="L1626" i="1"/>
  <c r="K1626" i="1"/>
  <c r="D1626" i="1"/>
  <c r="Y1625" i="1"/>
  <c r="W1625" i="1"/>
  <c r="U1625" i="1"/>
  <c r="S1625" i="1"/>
  <c r="R1625" i="1"/>
  <c r="P1625" i="1"/>
  <c r="Q1625" i="1" s="1"/>
  <c r="O1625" i="1"/>
  <c r="N1625" i="1"/>
  <c r="L1625" i="1"/>
  <c r="K1625" i="1"/>
  <c r="D1625" i="1"/>
  <c r="Y1624" i="1"/>
  <c r="W1624" i="1"/>
  <c r="U1624" i="1"/>
  <c r="S1624" i="1"/>
  <c r="R1624" i="1"/>
  <c r="P1624" i="1"/>
  <c r="Q1624" i="1" s="1"/>
  <c r="O1624" i="1"/>
  <c r="N1624" i="1"/>
  <c r="L1624" i="1"/>
  <c r="K1624" i="1"/>
  <c r="D1624" i="1"/>
  <c r="Y1623" i="1"/>
  <c r="W1623" i="1"/>
  <c r="U1623" i="1"/>
  <c r="S1623" i="1"/>
  <c r="R1623" i="1"/>
  <c r="P1623" i="1"/>
  <c r="Q1623" i="1" s="1"/>
  <c r="O1623" i="1"/>
  <c r="N1623" i="1"/>
  <c r="L1623" i="1"/>
  <c r="K1623" i="1"/>
  <c r="D1623" i="1"/>
  <c r="Y1622" i="1"/>
  <c r="W1622" i="1"/>
  <c r="U1622" i="1"/>
  <c r="S1622" i="1"/>
  <c r="R1622" i="1"/>
  <c r="P1622" i="1"/>
  <c r="Q1622" i="1" s="1"/>
  <c r="O1622" i="1"/>
  <c r="N1622" i="1"/>
  <c r="L1622" i="1"/>
  <c r="K1622" i="1"/>
  <c r="D1622" i="1"/>
  <c r="Y1621" i="1"/>
  <c r="W1621" i="1"/>
  <c r="U1621" i="1"/>
  <c r="S1621" i="1"/>
  <c r="R1621" i="1"/>
  <c r="P1621" i="1"/>
  <c r="Q1621" i="1" s="1"/>
  <c r="O1621" i="1"/>
  <c r="N1621" i="1"/>
  <c r="L1621" i="1"/>
  <c r="K1621" i="1"/>
  <c r="D1621" i="1"/>
  <c r="Y1620" i="1"/>
  <c r="W1620" i="1"/>
  <c r="U1620" i="1"/>
  <c r="S1620" i="1"/>
  <c r="R1620" i="1"/>
  <c r="P1620" i="1"/>
  <c r="Q1620" i="1" s="1"/>
  <c r="O1620" i="1"/>
  <c r="N1620" i="1"/>
  <c r="L1620" i="1"/>
  <c r="K1620" i="1"/>
  <c r="D1620" i="1"/>
  <c r="Y1619" i="1"/>
  <c r="W1619" i="1"/>
  <c r="U1619" i="1"/>
  <c r="S1619" i="1"/>
  <c r="R1619" i="1"/>
  <c r="P1619" i="1"/>
  <c r="Q1619" i="1" s="1"/>
  <c r="O1619" i="1"/>
  <c r="N1619" i="1"/>
  <c r="L1619" i="1"/>
  <c r="K1619" i="1"/>
  <c r="D1619" i="1"/>
  <c r="Y1618" i="1"/>
  <c r="W1618" i="1"/>
  <c r="U1618" i="1"/>
  <c r="S1618" i="1"/>
  <c r="R1618" i="1"/>
  <c r="P1618" i="1"/>
  <c r="Q1618" i="1" s="1"/>
  <c r="O1618" i="1"/>
  <c r="N1618" i="1"/>
  <c r="L1618" i="1"/>
  <c r="K1618" i="1"/>
  <c r="D1618" i="1"/>
  <c r="Y1617" i="1"/>
  <c r="W1617" i="1"/>
  <c r="U1617" i="1"/>
  <c r="S1617" i="1"/>
  <c r="R1617" i="1"/>
  <c r="P1617" i="1"/>
  <c r="Q1617" i="1" s="1"/>
  <c r="O1617" i="1"/>
  <c r="N1617" i="1"/>
  <c r="L1617" i="1"/>
  <c r="K1617" i="1"/>
  <c r="D1617" i="1"/>
  <c r="Y1616" i="1"/>
  <c r="W1616" i="1"/>
  <c r="U1616" i="1"/>
  <c r="S1616" i="1"/>
  <c r="R1616" i="1"/>
  <c r="P1616" i="1"/>
  <c r="Q1616" i="1" s="1"/>
  <c r="O1616" i="1"/>
  <c r="N1616" i="1"/>
  <c r="L1616" i="1"/>
  <c r="K1616" i="1"/>
  <c r="D1616" i="1"/>
  <c r="Y1615" i="1"/>
  <c r="W1615" i="1"/>
  <c r="U1615" i="1"/>
  <c r="S1615" i="1"/>
  <c r="R1615" i="1"/>
  <c r="P1615" i="1"/>
  <c r="Q1615" i="1" s="1"/>
  <c r="O1615" i="1"/>
  <c r="N1615" i="1"/>
  <c r="L1615" i="1"/>
  <c r="K1615" i="1"/>
  <c r="D1615" i="1"/>
  <c r="Y1614" i="1"/>
  <c r="W1614" i="1"/>
  <c r="U1614" i="1"/>
  <c r="S1614" i="1"/>
  <c r="R1614" i="1"/>
  <c r="P1614" i="1"/>
  <c r="Q1614" i="1" s="1"/>
  <c r="O1614" i="1"/>
  <c r="N1614" i="1"/>
  <c r="L1614" i="1"/>
  <c r="K1614" i="1"/>
  <c r="D1614" i="1"/>
  <c r="Y1613" i="1"/>
  <c r="W1613" i="1"/>
  <c r="U1613" i="1"/>
  <c r="S1613" i="1"/>
  <c r="R1613" i="1"/>
  <c r="P1613" i="1"/>
  <c r="Q1613" i="1" s="1"/>
  <c r="O1613" i="1"/>
  <c r="N1613" i="1"/>
  <c r="L1613" i="1"/>
  <c r="K1613" i="1"/>
  <c r="D1613" i="1"/>
  <c r="Y1612" i="1"/>
  <c r="W1612" i="1"/>
  <c r="U1612" i="1"/>
  <c r="S1612" i="1"/>
  <c r="R1612" i="1"/>
  <c r="P1612" i="1"/>
  <c r="Q1612" i="1" s="1"/>
  <c r="O1612" i="1"/>
  <c r="N1612" i="1"/>
  <c r="L1612" i="1"/>
  <c r="K1612" i="1"/>
  <c r="D1612" i="1"/>
  <c r="Y1611" i="1"/>
  <c r="W1611" i="1"/>
  <c r="U1611" i="1"/>
  <c r="S1611" i="1"/>
  <c r="R1611" i="1"/>
  <c r="P1611" i="1"/>
  <c r="Q1611" i="1" s="1"/>
  <c r="O1611" i="1"/>
  <c r="N1611" i="1"/>
  <c r="L1611" i="1"/>
  <c r="K1611" i="1"/>
  <c r="D1611" i="1"/>
  <c r="Y1610" i="1"/>
  <c r="W1610" i="1"/>
  <c r="U1610" i="1"/>
  <c r="S1610" i="1"/>
  <c r="R1610" i="1"/>
  <c r="P1610" i="1"/>
  <c r="Q1610" i="1" s="1"/>
  <c r="O1610" i="1"/>
  <c r="N1610" i="1"/>
  <c r="L1610" i="1"/>
  <c r="K1610" i="1"/>
  <c r="D1610" i="1"/>
  <c r="Y1609" i="1"/>
  <c r="W1609" i="1"/>
  <c r="U1609" i="1"/>
  <c r="S1609" i="1"/>
  <c r="R1609" i="1"/>
  <c r="P1609" i="1"/>
  <c r="Q1609" i="1" s="1"/>
  <c r="O1609" i="1"/>
  <c r="N1609" i="1"/>
  <c r="L1609" i="1"/>
  <c r="K1609" i="1"/>
  <c r="D1609" i="1"/>
  <c r="Y1608" i="1"/>
  <c r="W1608" i="1"/>
  <c r="U1608" i="1"/>
  <c r="S1608" i="1"/>
  <c r="R1608" i="1"/>
  <c r="P1608" i="1"/>
  <c r="Q1608" i="1" s="1"/>
  <c r="O1608" i="1"/>
  <c r="N1608" i="1"/>
  <c r="L1608" i="1"/>
  <c r="K1608" i="1"/>
  <c r="D1608" i="1"/>
  <c r="Y1607" i="1"/>
  <c r="W1607" i="1"/>
  <c r="U1607" i="1"/>
  <c r="S1607" i="1"/>
  <c r="R1607" i="1"/>
  <c r="P1607" i="1"/>
  <c r="Q1607" i="1" s="1"/>
  <c r="O1607" i="1"/>
  <c r="N1607" i="1"/>
  <c r="L1607" i="1"/>
  <c r="K1607" i="1"/>
  <c r="D1607" i="1"/>
  <c r="Y1606" i="1"/>
  <c r="W1606" i="1"/>
  <c r="U1606" i="1"/>
  <c r="S1606" i="1"/>
  <c r="R1606" i="1"/>
  <c r="P1606" i="1"/>
  <c r="Q1606" i="1" s="1"/>
  <c r="O1606" i="1"/>
  <c r="N1606" i="1"/>
  <c r="L1606" i="1"/>
  <c r="K1606" i="1"/>
  <c r="D1606" i="1"/>
  <c r="Y1605" i="1"/>
  <c r="W1605" i="1"/>
  <c r="U1605" i="1"/>
  <c r="S1605" i="1"/>
  <c r="R1605" i="1"/>
  <c r="P1605" i="1"/>
  <c r="Q1605" i="1" s="1"/>
  <c r="O1605" i="1"/>
  <c r="N1605" i="1"/>
  <c r="L1605" i="1"/>
  <c r="K1605" i="1"/>
  <c r="D1605" i="1"/>
  <c r="Y1604" i="1"/>
  <c r="W1604" i="1"/>
  <c r="U1604" i="1"/>
  <c r="S1604" i="1"/>
  <c r="R1604" i="1"/>
  <c r="P1604" i="1"/>
  <c r="Q1604" i="1" s="1"/>
  <c r="O1604" i="1"/>
  <c r="N1604" i="1"/>
  <c r="L1604" i="1"/>
  <c r="K1604" i="1"/>
  <c r="D1604" i="1"/>
  <c r="Y1603" i="1"/>
  <c r="W1603" i="1"/>
  <c r="U1603" i="1"/>
  <c r="S1603" i="1"/>
  <c r="R1603" i="1"/>
  <c r="P1603" i="1"/>
  <c r="Q1603" i="1" s="1"/>
  <c r="O1603" i="1"/>
  <c r="N1603" i="1"/>
  <c r="L1603" i="1"/>
  <c r="K1603" i="1"/>
  <c r="D1603" i="1"/>
  <c r="Y1602" i="1"/>
  <c r="W1602" i="1"/>
  <c r="U1602" i="1"/>
  <c r="S1602" i="1"/>
  <c r="R1602" i="1"/>
  <c r="P1602" i="1"/>
  <c r="Q1602" i="1" s="1"/>
  <c r="O1602" i="1"/>
  <c r="N1602" i="1"/>
  <c r="L1602" i="1"/>
  <c r="K1602" i="1"/>
  <c r="D1602" i="1"/>
  <c r="Y1601" i="1"/>
  <c r="W1601" i="1"/>
  <c r="U1601" i="1"/>
  <c r="S1601" i="1"/>
  <c r="R1601" i="1"/>
  <c r="P1601" i="1"/>
  <c r="Q1601" i="1" s="1"/>
  <c r="O1601" i="1"/>
  <c r="N1601" i="1"/>
  <c r="L1601" i="1"/>
  <c r="K1601" i="1"/>
  <c r="D1601" i="1"/>
  <c r="Y1600" i="1"/>
  <c r="W1600" i="1"/>
  <c r="U1600" i="1"/>
  <c r="S1600" i="1"/>
  <c r="R1600" i="1"/>
  <c r="P1600" i="1"/>
  <c r="Q1600" i="1" s="1"/>
  <c r="O1600" i="1"/>
  <c r="N1600" i="1"/>
  <c r="L1600" i="1"/>
  <c r="K1600" i="1"/>
  <c r="D1600" i="1"/>
  <c r="Y1599" i="1"/>
  <c r="W1599" i="1"/>
  <c r="U1599" i="1"/>
  <c r="S1599" i="1"/>
  <c r="R1599" i="1"/>
  <c r="P1599" i="1"/>
  <c r="Q1599" i="1" s="1"/>
  <c r="O1599" i="1"/>
  <c r="N1599" i="1"/>
  <c r="L1599" i="1"/>
  <c r="D1599" i="1"/>
  <c r="Y1598" i="1"/>
  <c r="W1598" i="1"/>
  <c r="U1598" i="1"/>
  <c r="S1598" i="1"/>
  <c r="R1598" i="1"/>
  <c r="P1598" i="1"/>
  <c r="Q1598" i="1" s="1"/>
  <c r="N1598" i="1"/>
  <c r="O1598" i="1" s="1"/>
  <c r="L1598" i="1"/>
  <c r="K1598" i="1"/>
  <c r="D1598" i="1"/>
  <c r="Y1597" i="1"/>
  <c r="W1597" i="1"/>
  <c r="U1597" i="1"/>
  <c r="S1597" i="1"/>
  <c r="R1597" i="1"/>
  <c r="P1597" i="1"/>
  <c r="Q1597" i="1" s="1"/>
  <c r="O1597" i="1"/>
  <c r="N1597" i="1"/>
  <c r="L1597" i="1"/>
  <c r="K1597" i="1"/>
  <c r="D1597" i="1"/>
  <c r="Y1596" i="1"/>
  <c r="W1596" i="1"/>
  <c r="U1596" i="1"/>
  <c r="S1596" i="1"/>
  <c r="R1596" i="1"/>
  <c r="P1596" i="1"/>
  <c r="Q1596" i="1" s="1"/>
  <c r="O1596" i="1"/>
  <c r="N1596" i="1"/>
  <c r="L1596" i="1"/>
  <c r="K1596" i="1"/>
  <c r="D1596" i="1"/>
  <c r="Y1595" i="1"/>
  <c r="W1595" i="1"/>
  <c r="U1595" i="1"/>
  <c r="S1595" i="1"/>
  <c r="R1595" i="1"/>
  <c r="P1595" i="1"/>
  <c r="Q1595" i="1" s="1"/>
  <c r="O1595" i="1"/>
  <c r="N1595" i="1"/>
  <c r="L1595" i="1"/>
  <c r="D1595" i="1"/>
  <c r="K1595" i="1" s="1"/>
  <c r="Y1594" i="1"/>
  <c r="W1594" i="1"/>
  <c r="U1594" i="1"/>
  <c r="S1594" i="1"/>
  <c r="R1594" i="1"/>
  <c r="P1594" i="1"/>
  <c r="Q1594" i="1" s="1"/>
  <c r="N1594" i="1"/>
  <c r="O1594" i="1" s="1"/>
  <c r="L1594" i="1"/>
  <c r="K1594" i="1"/>
  <c r="D1594" i="1"/>
  <c r="Y1593" i="1"/>
  <c r="W1593" i="1"/>
  <c r="U1593" i="1"/>
  <c r="S1593" i="1"/>
  <c r="R1593" i="1"/>
  <c r="P1593" i="1"/>
  <c r="Q1593" i="1" s="1"/>
  <c r="O1593" i="1"/>
  <c r="N1593" i="1"/>
  <c r="L1593" i="1"/>
  <c r="K1593" i="1"/>
  <c r="D1593" i="1"/>
  <c r="Y1592" i="1"/>
  <c r="W1592" i="1"/>
  <c r="U1592" i="1"/>
  <c r="S1592" i="1"/>
  <c r="R1592" i="1"/>
  <c r="P1592" i="1"/>
  <c r="Q1592" i="1" s="1"/>
  <c r="O1592" i="1"/>
  <c r="N1592" i="1"/>
  <c r="L1592" i="1"/>
  <c r="D1592" i="1"/>
  <c r="K1592" i="1" s="1"/>
  <c r="Y1591" i="1"/>
  <c r="W1591" i="1"/>
  <c r="U1591" i="1"/>
  <c r="S1591" i="1"/>
  <c r="R1591" i="1"/>
  <c r="P1591" i="1"/>
  <c r="Q1591" i="1" s="1"/>
  <c r="N1591" i="1"/>
  <c r="O1591" i="1" s="1"/>
  <c r="L1591" i="1"/>
  <c r="D1591" i="1"/>
  <c r="K1591" i="1" s="1"/>
  <c r="Y1590" i="1"/>
  <c r="W1590" i="1"/>
  <c r="U1590" i="1"/>
  <c r="S1590" i="1"/>
  <c r="R1590" i="1"/>
  <c r="P1590" i="1"/>
  <c r="Q1590" i="1" s="1"/>
  <c r="N1590" i="1"/>
  <c r="O1590" i="1" s="1"/>
  <c r="L1590" i="1"/>
  <c r="D1590" i="1"/>
  <c r="Z1589" i="1"/>
  <c r="Y1589" i="1"/>
  <c r="W1589" i="1"/>
  <c r="X1589" i="1" s="1"/>
  <c r="V1589" i="1"/>
  <c r="U1589" i="1"/>
  <c r="R1589" i="1"/>
  <c r="S1589" i="1" s="1"/>
  <c r="Q1589" i="1"/>
  <c r="P1589" i="1"/>
  <c r="N1589" i="1"/>
  <c r="O1589" i="1" s="1"/>
  <c r="M1589" i="1"/>
  <c r="L1589" i="1"/>
  <c r="D1589" i="1"/>
  <c r="K1589" i="1" s="1"/>
  <c r="Z1588" i="1"/>
  <c r="Y1588" i="1"/>
  <c r="W1588" i="1"/>
  <c r="X1588" i="1" s="1"/>
  <c r="V1588" i="1"/>
  <c r="U1588" i="1"/>
  <c r="R1588" i="1"/>
  <c r="S1588" i="1" s="1"/>
  <c r="Q1588" i="1"/>
  <c r="P1588" i="1"/>
  <c r="N1588" i="1"/>
  <c r="O1588" i="1" s="1"/>
  <c r="M1588" i="1"/>
  <c r="L1588" i="1"/>
  <c r="D1588" i="1"/>
  <c r="K1588" i="1" s="1"/>
  <c r="Z1587" i="1"/>
  <c r="Y1587" i="1"/>
  <c r="W1587" i="1"/>
  <c r="X1587" i="1" s="1"/>
  <c r="V1587" i="1"/>
  <c r="U1587" i="1"/>
  <c r="R1587" i="1"/>
  <c r="S1587" i="1" s="1"/>
  <c r="Q1587" i="1"/>
  <c r="P1587" i="1"/>
  <c r="N1587" i="1"/>
  <c r="O1587" i="1" s="1"/>
  <c r="M1587" i="1"/>
  <c r="L1587" i="1"/>
  <c r="D1587" i="1"/>
  <c r="K1587" i="1" s="1"/>
  <c r="Z1586" i="1"/>
  <c r="Y1586" i="1"/>
  <c r="W1586" i="1"/>
  <c r="X1586" i="1" s="1"/>
  <c r="V1586" i="1"/>
  <c r="U1586" i="1"/>
  <c r="R1586" i="1"/>
  <c r="S1586" i="1" s="1"/>
  <c r="Q1586" i="1"/>
  <c r="P1586" i="1"/>
  <c r="N1586" i="1"/>
  <c r="O1586" i="1" s="1"/>
  <c r="M1586" i="1"/>
  <c r="L1586" i="1"/>
  <c r="D1586" i="1"/>
  <c r="K1586" i="1" s="1"/>
  <c r="Z1585" i="1"/>
  <c r="Y1585" i="1"/>
  <c r="W1585" i="1"/>
  <c r="X1585" i="1" s="1"/>
  <c r="V1585" i="1"/>
  <c r="U1585" i="1"/>
  <c r="R1585" i="1"/>
  <c r="S1585" i="1" s="1"/>
  <c r="Q1585" i="1"/>
  <c r="P1585" i="1"/>
  <c r="N1585" i="1"/>
  <c r="O1585" i="1" s="1"/>
  <c r="M1585" i="1"/>
  <c r="L1585" i="1"/>
  <c r="D1585" i="1"/>
  <c r="K1585" i="1" s="1"/>
  <c r="Z1584" i="1"/>
  <c r="Y1584" i="1"/>
  <c r="W1584" i="1"/>
  <c r="X1584" i="1" s="1"/>
  <c r="V1584" i="1"/>
  <c r="U1584" i="1"/>
  <c r="R1584" i="1"/>
  <c r="S1584" i="1" s="1"/>
  <c r="Q1584" i="1"/>
  <c r="P1584" i="1"/>
  <c r="N1584" i="1"/>
  <c r="O1584" i="1" s="1"/>
  <c r="M1584" i="1"/>
  <c r="L1584" i="1"/>
  <c r="D1584" i="1"/>
  <c r="K1584" i="1" s="1"/>
  <c r="Z1583" i="1"/>
  <c r="Y1583" i="1"/>
  <c r="W1583" i="1"/>
  <c r="X1583" i="1" s="1"/>
  <c r="V1583" i="1"/>
  <c r="U1583" i="1"/>
  <c r="R1583" i="1"/>
  <c r="S1583" i="1" s="1"/>
  <c r="Q1583" i="1"/>
  <c r="P1583" i="1"/>
  <c r="N1583" i="1"/>
  <c r="O1583" i="1" s="1"/>
  <c r="M1583" i="1"/>
  <c r="L1583" i="1"/>
  <c r="D1583" i="1"/>
  <c r="K1583" i="1" s="1"/>
  <c r="Z1582" i="1"/>
  <c r="Y1582" i="1"/>
  <c r="W1582" i="1"/>
  <c r="X1582" i="1" s="1"/>
  <c r="V1582" i="1"/>
  <c r="U1582" i="1"/>
  <c r="R1582" i="1"/>
  <c r="S1582" i="1" s="1"/>
  <c r="Q1582" i="1"/>
  <c r="P1582" i="1"/>
  <c r="N1582" i="1"/>
  <c r="O1582" i="1" s="1"/>
  <c r="M1582" i="1"/>
  <c r="L1582" i="1"/>
  <c r="D1582" i="1"/>
  <c r="K1582" i="1" s="1"/>
  <c r="Z1581" i="1"/>
  <c r="Y1581" i="1"/>
  <c r="W1581" i="1"/>
  <c r="X1581" i="1" s="1"/>
  <c r="V1581" i="1"/>
  <c r="U1581" i="1"/>
  <c r="R1581" i="1"/>
  <c r="S1581" i="1" s="1"/>
  <c r="Q1581" i="1"/>
  <c r="P1581" i="1"/>
  <c r="N1581" i="1"/>
  <c r="O1581" i="1" s="1"/>
  <c r="M1581" i="1"/>
  <c r="L1581" i="1"/>
  <c r="D1581" i="1"/>
  <c r="K1581" i="1" s="1"/>
  <c r="Z1580" i="1"/>
  <c r="Y1580" i="1"/>
  <c r="W1580" i="1"/>
  <c r="X1580" i="1" s="1"/>
  <c r="V1580" i="1"/>
  <c r="U1580" i="1"/>
  <c r="R1580" i="1"/>
  <c r="S1580" i="1" s="1"/>
  <c r="Q1580" i="1"/>
  <c r="P1580" i="1"/>
  <c r="N1580" i="1"/>
  <c r="O1580" i="1" s="1"/>
  <c r="M1580" i="1"/>
  <c r="L1580" i="1"/>
  <c r="D1580" i="1"/>
  <c r="K1580" i="1" s="1"/>
  <c r="Z1579" i="1"/>
  <c r="Y1579" i="1"/>
  <c r="W1579" i="1"/>
  <c r="X1579" i="1" s="1"/>
  <c r="V1579" i="1"/>
  <c r="U1579" i="1"/>
  <c r="R1579" i="1"/>
  <c r="S1579" i="1" s="1"/>
  <c r="Q1579" i="1"/>
  <c r="P1579" i="1"/>
  <c r="N1579" i="1"/>
  <c r="O1579" i="1" s="1"/>
  <c r="M1579" i="1"/>
  <c r="L1579" i="1"/>
  <c r="D1579" i="1"/>
  <c r="K1579" i="1" s="1"/>
  <c r="Z1578" i="1"/>
  <c r="Y1578" i="1"/>
  <c r="W1578" i="1"/>
  <c r="X1578" i="1" s="1"/>
  <c r="V1578" i="1"/>
  <c r="U1578" i="1"/>
  <c r="R1578" i="1"/>
  <c r="S1578" i="1" s="1"/>
  <c r="Q1578" i="1"/>
  <c r="P1578" i="1"/>
  <c r="N1578" i="1"/>
  <c r="O1578" i="1" s="1"/>
  <c r="M1578" i="1"/>
  <c r="L1578" i="1"/>
  <c r="D1578" i="1"/>
  <c r="K1578" i="1" s="1"/>
  <c r="Z1577" i="1"/>
  <c r="Y1577" i="1"/>
  <c r="W1577" i="1"/>
  <c r="X1577" i="1" s="1"/>
  <c r="V1577" i="1"/>
  <c r="U1577" i="1"/>
  <c r="R1577" i="1"/>
  <c r="S1577" i="1" s="1"/>
  <c r="Q1577" i="1"/>
  <c r="P1577" i="1"/>
  <c r="N1577" i="1"/>
  <c r="O1577" i="1" s="1"/>
  <c r="M1577" i="1"/>
  <c r="L1577" i="1"/>
  <c r="D1577" i="1"/>
  <c r="K1577" i="1" s="1"/>
  <c r="Z1576" i="1"/>
  <c r="Y1576" i="1"/>
  <c r="W1576" i="1"/>
  <c r="X1576" i="1" s="1"/>
  <c r="V1576" i="1"/>
  <c r="U1576" i="1"/>
  <c r="R1576" i="1"/>
  <c r="S1576" i="1" s="1"/>
  <c r="Q1576" i="1"/>
  <c r="P1576" i="1"/>
  <c r="N1576" i="1"/>
  <c r="O1576" i="1" s="1"/>
  <c r="M1576" i="1"/>
  <c r="L1576" i="1"/>
  <c r="D1576" i="1"/>
  <c r="K1576" i="1" s="1"/>
  <c r="Z1575" i="1"/>
  <c r="Y1575" i="1"/>
  <c r="W1575" i="1"/>
  <c r="X1575" i="1" s="1"/>
  <c r="V1575" i="1"/>
  <c r="U1575" i="1"/>
  <c r="R1575" i="1"/>
  <c r="S1575" i="1" s="1"/>
  <c r="Q1575" i="1"/>
  <c r="P1575" i="1"/>
  <c r="N1575" i="1"/>
  <c r="O1575" i="1" s="1"/>
  <c r="M1575" i="1"/>
  <c r="L1575" i="1"/>
  <c r="D1575" i="1"/>
  <c r="K1575" i="1" s="1"/>
  <c r="Z1574" i="1"/>
  <c r="Y1574" i="1"/>
  <c r="W1574" i="1"/>
  <c r="X1574" i="1" s="1"/>
  <c r="V1574" i="1"/>
  <c r="U1574" i="1"/>
  <c r="R1574" i="1"/>
  <c r="S1574" i="1" s="1"/>
  <c r="Q1574" i="1"/>
  <c r="P1574" i="1"/>
  <c r="N1574" i="1"/>
  <c r="O1574" i="1" s="1"/>
  <c r="M1574" i="1"/>
  <c r="L1574" i="1"/>
  <c r="D1574" i="1"/>
  <c r="K1574" i="1" s="1"/>
  <c r="Z1573" i="1"/>
  <c r="Y1573" i="1"/>
  <c r="W1573" i="1"/>
  <c r="X1573" i="1" s="1"/>
  <c r="V1573" i="1"/>
  <c r="U1573" i="1"/>
  <c r="R1573" i="1"/>
  <c r="S1573" i="1" s="1"/>
  <c r="Q1573" i="1"/>
  <c r="P1573" i="1"/>
  <c r="N1573" i="1"/>
  <c r="O1573" i="1" s="1"/>
  <c r="M1573" i="1"/>
  <c r="L1573" i="1"/>
  <c r="D1573" i="1"/>
  <c r="Y1572" i="1"/>
  <c r="W1572" i="1"/>
  <c r="U1572" i="1"/>
  <c r="R1572" i="1"/>
  <c r="S1572" i="1" s="1"/>
  <c r="Q1572" i="1"/>
  <c r="P1572" i="1"/>
  <c r="N1572" i="1"/>
  <c r="O1572" i="1" s="1"/>
  <c r="L1572" i="1"/>
  <c r="D1572" i="1"/>
  <c r="K1572" i="1" s="1"/>
  <c r="Z1571" i="1"/>
  <c r="Y1571" i="1"/>
  <c r="W1571" i="1"/>
  <c r="U1571" i="1"/>
  <c r="R1571" i="1"/>
  <c r="S1571" i="1" s="1"/>
  <c r="Q1571" i="1"/>
  <c r="P1571" i="1"/>
  <c r="N1571" i="1"/>
  <c r="O1571" i="1" s="1"/>
  <c r="M1571" i="1"/>
  <c r="L1571" i="1"/>
  <c r="D1571" i="1"/>
  <c r="K1571" i="1" s="1"/>
  <c r="Y1570" i="1"/>
  <c r="W1570" i="1"/>
  <c r="U1570" i="1"/>
  <c r="R1570" i="1"/>
  <c r="S1570" i="1" s="1"/>
  <c r="Q1570" i="1"/>
  <c r="P1570" i="1"/>
  <c r="N1570" i="1"/>
  <c r="O1570" i="1" s="1"/>
  <c r="L1570" i="1"/>
  <c r="Z1570" i="1" s="1"/>
  <c r="D1570" i="1"/>
  <c r="K1570" i="1" s="1"/>
  <c r="Z1569" i="1"/>
  <c r="Y1569" i="1"/>
  <c r="W1569" i="1"/>
  <c r="U1569" i="1"/>
  <c r="R1569" i="1"/>
  <c r="S1569" i="1" s="1"/>
  <c r="Q1569" i="1"/>
  <c r="P1569" i="1"/>
  <c r="N1569" i="1"/>
  <c r="O1569" i="1" s="1"/>
  <c r="M1569" i="1"/>
  <c r="L1569" i="1"/>
  <c r="D1569" i="1"/>
  <c r="K1569" i="1" s="1"/>
  <c r="Y1568" i="1"/>
  <c r="W1568" i="1"/>
  <c r="U1568" i="1"/>
  <c r="R1568" i="1"/>
  <c r="S1568" i="1" s="1"/>
  <c r="Q1568" i="1"/>
  <c r="P1568" i="1"/>
  <c r="N1568" i="1"/>
  <c r="O1568" i="1" s="1"/>
  <c r="L1568" i="1"/>
  <c r="D1568" i="1"/>
  <c r="K1568" i="1" s="1"/>
  <c r="Z1567" i="1"/>
  <c r="Y1567" i="1"/>
  <c r="W1567" i="1"/>
  <c r="U1567" i="1"/>
  <c r="R1567" i="1"/>
  <c r="S1567" i="1" s="1"/>
  <c r="Q1567" i="1"/>
  <c r="P1567" i="1"/>
  <c r="N1567" i="1"/>
  <c r="O1567" i="1" s="1"/>
  <c r="M1567" i="1"/>
  <c r="L1567" i="1"/>
  <c r="D1567" i="1"/>
  <c r="K1567" i="1" s="1"/>
  <c r="Y1566" i="1"/>
  <c r="W1566" i="1"/>
  <c r="U1566" i="1"/>
  <c r="R1566" i="1"/>
  <c r="S1566" i="1" s="1"/>
  <c r="Q1566" i="1"/>
  <c r="P1566" i="1"/>
  <c r="N1566" i="1"/>
  <c r="O1566" i="1" s="1"/>
  <c r="L1566" i="1"/>
  <c r="D1566" i="1"/>
  <c r="K1566" i="1" s="1"/>
  <c r="Z1565" i="1"/>
  <c r="Y1565" i="1"/>
  <c r="W1565" i="1"/>
  <c r="U1565" i="1"/>
  <c r="R1565" i="1"/>
  <c r="S1565" i="1" s="1"/>
  <c r="Q1565" i="1"/>
  <c r="P1565" i="1"/>
  <c r="N1565" i="1"/>
  <c r="O1565" i="1" s="1"/>
  <c r="M1565" i="1"/>
  <c r="L1565" i="1"/>
  <c r="D1565" i="1"/>
  <c r="K1565" i="1" s="1"/>
  <c r="Y1564" i="1"/>
  <c r="W1564" i="1"/>
  <c r="U1564" i="1"/>
  <c r="R1564" i="1"/>
  <c r="S1564" i="1" s="1"/>
  <c r="Q1564" i="1"/>
  <c r="P1564" i="1"/>
  <c r="N1564" i="1"/>
  <c r="O1564" i="1" s="1"/>
  <c r="L1564" i="1"/>
  <c r="D1564" i="1"/>
  <c r="K1564" i="1" s="1"/>
  <c r="Z1563" i="1"/>
  <c r="Y1563" i="1"/>
  <c r="W1563" i="1"/>
  <c r="U1563" i="1"/>
  <c r="R1563" i="1"/>
  <c r="S1563" i="1" s="1"/>
  <c r="Q1563" i="1"/>
  <c r="P1563" i="1"/>
  <c r="N1563" i="1"/>
  <c r="O1563" i="1" s="1"/>
  <c r="M1563" i="1"/>
  <c r="L1563" i="1"/>
  <c r="D1563" i="1"/>
  <c r="K1563" i="1" s="1"/>
  <c r="Y1562" i="1"/>
  <c r="W1562" i="1"/>
  <c r="U1562" i="1"/>
  <c r="R1562" i="1"/>
  <c r="S1562" i="1" s="1"/>
  <c r="Q1562" i="1"/>
  <c r="P1562" i="1"/>
  <c r="N1562" i="1"/>
  <c r="O1562" i="1" s="1"/>
  <c r="L1562" i="1"/>
  <c r="Z1562" i="1" s="1"/>
  <c r="D1562" i="1"/>
  <c r="K1562" i="1" s="1"/>
  <c r="Z1561" i="1"/>
  <c r="Y1561" i="1"/>
  <c r="W1561" i="1"/>
  <c r="U1561" i="1"/>
  <c r="R1561" i="1"/>
  <c r="S1561" i="1" s="1"/>
  <c r="Q1561" i="1"/>
  <c r="P1561" i="1"/>
  <c r="N1561" i="1"/>
  <c r="O1561" i="1" s="1"/>
  <c r="M1561" i="1"/>
  <c r="L1561" i="1"/>
  <c r="D1561" i="1"/>
  <c r="K1561" i="1" s="1"/>
  <c r="Y1560" i="1"/>
  <c r="W1560" i="1"/>
  <c r="U1560" i="1"/>
  <c r="R1560" i="1"/>
  <c r="S1560" i="1" s="1"/>
  <c r="Q1560" i="1"/>
  <c r="P1560" i="1"/>
  <c r="N1560" i="1"/>
  <c r="O1560" i="1" s="1"/>
  <c r="L1560" i="1"/>
  <c r="D1560" i="1"/>
  <c r="K1560" i="1" s="1"/>
  <c r="Z1559" i="1"/>
  <c r="Y1559" i="1"/>
  <c r="W1559" i="1"/>
  <c r="U1559" i="1"/>
  <c r="R1559" i="1"/>
  <c r="S1559" i="1" s="1"/>
  <c r="Q1559" i="1"/>
  <c r="P1559" i="1"/>
  <c r="N1559" i="1"/>
  <c r="O1559" i="1" s="1"/>
  <c r="M1559" i="1"/>
  <c r="L1559" i="1"/>
  <c r="D1559" i="1"/>
  <c r="K1559" i="1" s="1"/>
  <c r="Y1558" i="1"/>
  <c r="W1558" i="1"/>
  <c r="U1558" i="1"/>
  <c r="R1558" i="1"/>
  <c r="S1558" i="1" s="1"/>
  <c r="Q1558" i="1"/>
  <c r="P1558" i="1"/>
  <c r="N1558" i="1"/>
  <c r="O1558" i="1" s="1"/>
  <c r="L1558" i="1"/>
  <c r="D1558" i="1"/>
  <c r="K1558" i="1" s="1"/>
  <c r="Z1557" i="1"/>
  <c r="Y1557" i="1"/>
  <c r="W1557" i="1"/>
  <c r="U1557" i="1"/>
  <c r="R1557" i="1"/>
  <c r="S1557" i="1" s="1"/>
  <c r="Q1557" i="1"/>
  <c r="P1557" i="1"/>
  <c r="N1557" i="1"/>
  <c r="O1557" i="1" s="1"/>
  <c r="M1557" i="1"/>
  <c r="L1557" i="1"/>
  <c r="D1557" i="1"/>
  <c r="K1557" i="1" s="1"/>
  <c r="Y1556" i="1"/>
  <c r="W1556" i="1"/>
  <c r="U1556" i="1"/>
  <c r="R1556" i="1"/>
  <c r="S1556" i="1" s="1"/>
  <c r="Q1556" i="1"/>
  <c r="P1556" i="1"/>
  <c r="N1556" i="1"/>
  <c r="O1556" i="1" s="1"/>
  <c r="L1556" i="1"/>
  <c r="D1556" i="1"/>
  <c r="K1556" i="1" s="1"/>
  <c r="Z1555" i="1"/>
  <c r="Y1555" i="1"/>
  <c r="W1555" i="1"/>
  <c r="U1555" i="1"/>
  <c r="R1555" i="1"/>
  <c r="S1555" i="1" s="1"/>
  <c r="Q1555" i="1"/>
  <c r="P1555" i="1"/>
  <c r="N1555" i="1"/>
  <c r="O1555" i="1" s="1"/>
  <c r="M1555" i="1"/>
  <c r="L1555" i="1"/>
  <c r="D1555" i="1"/>
  <c r="K1555" i="1" s="1"/>
  <c r="Y1554" i="1"/>
  <c r="W1554" i="1"/>
  <c r="U1554" i="1"/>
  <c r="R1554" i="1"/>
  <c r="S1554" i="1" s="1"/>
  <c r="Q1554" i="1"/>
  <c r="P1554" i="1"/>
  <c r="N1554" i="1"/>
  <c r="O1554" i="1" s="1"/>
  <c r="L1554" i="1"/>
  <c r="Z1554" i="1" s="1"/>
  <c r="D1554" i="1"/>
  <c r="K1554" i="1" s="1"/>
  <c r="Z1553" i="1"/>
  <c r="Y1553" i="1"/>
  <c r="W1553" i="1"/>
  <c r="U1553" i="1"/>
  <c r="R1553" i="1"/>
  <c r="S1553" i="1" s="1"/>
  <c r="Q1553" i="1"/>
  <c r="P1553" i="1"/>
  <c r="N1553" i="1"/>
  <c r="O1553" i="1" s="1"/>
  <c r="M1553" i="1"/>
  <c r="L1553" i="1"/>
  <c r="D1553" i="1"/>
  <c r="K1553" i="1" s="1"/>
  <c r="Y1552" i="1"/>
  <c r="W1552" i="1"/>
  <c r="U1552" i="1"/>
  <c r="R1552" i="1"/>
  <c r="S1552" i="1" s="1"/>
  <c r="Q1552" i="1"/>
  <c r="P1552" i="1"/>
  <c r="N1552" i="1"/>
  <c r="O1552" i="1" s="1"/>
  <c r="L1552" i="1"/>
  <c r="D1552" i="1"/>
  <c r="K1552" i="1" s="1"/>
  <c r="Z1551" i="1"/>
  <c r="Y1551" i="1"/>
  <c r="W1551" i="1"/>
  <c r="U1551" i="1"/>
  <c r="R1551" i="1"/>
  <c r="S1551" i="1" s="1"/>
  <c r="Q1551" i="1"/>
  <c r="P1551" i="1"/>
  <c r="N1551" i="1"/>
  <c r="O1551" i="1" s="1"/>
  <c r="M1551" i="1"/>
  <c r="L1551" i="1"/>
  <c r="D1551" i="1"/>
  <c r="Y1550" i="1"/>
  <c r="W1550" i="1"/>
  <c r="V1550" i="1"/>
  <c r="U1550" i="1"/>
  <c r="S1550" i="1"/>
  <c r="R1550" i="1"/>
  <c r="Q1550" i="1"/>
  <c r="P1550" i="1"/>
  <c r="O1550" i="1"/>
  <c r="N1550" i="1"/>
  <c r="M1550" i="1"/>
  <c r="L1550" i="1"/>
  <c r="X1550" i="1" s="1"/>
  <c r="D1550" i="1"/>
  <c r="Y1549" i="1"/>
  <c r="X1549" i="1"/>
  <c r="W1549" i="1"/>
  <c r="U1549" i="1"/>
  <c r="R1549" i="1"/>
  <c r="S1549" i="1" s="1"/>
  <c r="P1549" i="1"/>
  <c r="Q1549" i="1" s="1"/>
  <c r="O1549" i="1"/>
  <c r="N1549" i="1"/>
  <c r="L1549" i="1"/>
  <c r="D1549" i="1"/>
  <c r="Z1548" i="1"/>
  <c r="Y1548" i="1"/>
  <c r="W1548" i="1"/>
  <c r="X1548" i="1" s="1"/>
  <c r="V1548" i="1"/>
  <c r="U1548" i="1"/>
  <c r="R1548" i="1"/>
  <c r="S1548" i="1" s="1"/>
  <c r="Q1548" i="1"/>
  <c r="P1548" i="1"/>
  <c r="N1548" i="1"/>
  <c r="O1548" i="1" s="1"/>
  <c r="M1548" i="1"/>
  <c r="L1548" i="1"/>
  <c r="D1548" i="1"/>
  <c r="K1548" i="1" s="1"/>
  <c r="Z1547" i="1"/>
  <c r="Y1547" i="1"/>
  <c r="W1547" i="1"/>
  <c r="X1547" i="1" s="1"/>
  <c r="V1547" i="1"/>
  <c r="U1547" i="1"/>
  <c r="R1547" i="1"/>
  <c r="S1547" i="1" s="1"/>
  <c r="Q1547" i="1"/>
  <c r="P1547" i="1"/>
  <c r="N1547" i="1"/>
  <c r="O1547" i="1" s="1"/>
  <c r="M1547" i="1"/>
  <c r="L1547" i="1"/>
  <c r="D1547" i="1"/>
  <c r="K1547" i="1" s="1"/>
  <c r="Z1546" i="1"/>
  <c r="Y1546" i="1"/>
  <c r="W1546" i="1"/>
  <c r="X1546" i="1" s="1"/>
  <c r="V1546" i="1"/>
  <c r="U1546" i="1"/>
  <c r="R1546" i="1"/>
  <c r="S1546" i="1" s="1"/>
  <c r="Q1546" i="1"/>
  <c r="P1546" i="1"/>
  <c r="N1546" i="1"/>
  <c r="O1546" i="1" s="1"/>
  <c r="M1546" i="1"/>
  <c r="L1546" i="1"/>
  <c r="D1546" i="1"/>
  <c r="K1546" i="1" s="1"/>
  <c r="Z1545" i="1"/>
  <c r="Y1545" i="1"/>
  <c r="W1545" i="1"/>
  <c r="X1545" i="1" s="1"/>
  <c r="V1545" i="1"/>
  <c r="U1545" i="1"/>
  <c r="R1545" i="1"/>
  <c r="S1545" i="1" s="1"/>
  <c r="Q1545" i="1"/>
  <c r="P1545" i="1"/>
  <c r="N1545" i="1"/>
  <c r="O1545" i="1" s="1"/>
  <c r="M1545" i="1"/>
  <c r="L1545" i="1"/>
  <c r="D1545" i="1"/>
  <c r="K1545" i="1" s="1"/>
  <c r="Z1544" i="1"/>
  <c r="Y1544" i="1"/>
  <c r="W1544" i="1"/>
  <c r="X1544" i="1" s="1"/>
  <c r="V1544" i="1"/>
  <c r="U1544" i="1"/>
  <c r="R1544" i="1"/>
  <c r="S1544" i="1" s="1"/>
  <c r="Q1544" i="1"/>
  <c r="P1544" i="1"/>
  <c r="N1544" i="1"/>
  <c r="O1544" i="1" s="1"/>
  <c r="M1544" i="1"/>
  <c r="L1544" i="1"/>
  <c r="D1544" i="1"/>
  <c r="K1544" i="1" s="1"/>
  <c r="Z1543" i="1"/>
  <c r="Y1543" i="1"/>
  <c r="W1543" i="1"/>
  <c r="X1543" i="1" s="1"/>
  <c r="V1543" i="1"/>
  <c r="U1543" i="1"/>
  <c r="R1543" i="1"/>
  <c r="S1543" i="1" s="1"/>
  <c r="Q1543" i="1"/>
  <c r="P1543" i="1"/>
  <c r="N1543" i="1"/>
  <c r="O1543" i="1" s="1"/>
  <c r="M1543" i="1"/>
  <c r="L1543" i="1"/>
  <c r="D1543" i="1"/>
  <c r="K1543" i="1" s="1"/>
  <c r="Z1542" i="1"/>
  <c r="Y1542" i="1"/>
  <c r="W1542" i="1"/>
  <c r="X1542" i="1" s="1"/>
  <c r="V1542" i="1"/>
  <c r="U1542" i="1"/>
  <c r="R1542" i="1"/>
  <c r="S1542" i="1" s="1"/>
  <c r="Q1542" i="1"/>
  <c r="P1542" i="1"/>
  <c r="N1542" i="1"/>
  <c r="O1542" i="1" s="1"/>
  <c r="M1542" i="1"/>
  <c r="L1542" i="1"/>
  <c r="D1542" i="1"/>
  <c r="K1542" i="1" s="1"/>
  <c r="Z1541" i="1"/>
  <c r="Y1541" i="1"/>
  <c r="W1541" i="1"/>
  <c r="X1541" i="1" s="1"/>
  <c r="V1541" i="1"/>
  <c r="U1541" i="1"/>
  <c r="R1541" i="1"/>
  <c r="S1541" i="1" s="1"/>
  <c r="Q1541" i="1"/>
  <c r="P1541" i="1"/>
  <c r="N1541" i="1"/>
  <c r="O1541" i="1" s="1"/>
  <c r="M1541" i="1"/>
  <c r="L1541" i="1"/>
  <c r="D1541" i="1"/>
  <c r="K1541" i="1" s="1"/>
  <c r="Z1540" i="1"/>
  <c r="Y1540" i="1"/>
  <c r="W1540" i="1"/>
  <c r="X1540" i="1" s="1"/>
  <c r="V1540" i="1"/>
  <c r="U1540" i="1"/>
  <c r="R1540" i="1"/>
  <c r="S1540" i="1" s="1"/>
  <c r="Q1540" i="1"/>
  <c r="P1540" i="1"/>
  <c r="N1540" i="1"/>
  <c r="O1540" i="1" s="1"/>
  <c r="M1540" i="1"/>
  <c r="L1540" i="1"/>
  <c r="D1540" i="1"/>
  <c r="K1540" i="1" s="1"/>
  <c r="Z1539" i="1"/>
  <c r="Y1539" i="1"/>
  <c r="W1539" i="1"/>
  <c r="X1539" i="1" s="1"/>
  <c r="V1539" i="1"/>
  <c r="U1539" i="1"/>
  <c r="R1539" i="1"/>
  <c r="S1539" i="1" s="1"/>
  <c r="Q1539" i="1"/>
  <c r="P1539" i="1"/>
  <c r="N1539" i="1"/>
  <c r="O1539" i="1" s="1"/>
  <c r="M1539" i="1"/>
  <c r="L1539" i="1"/>
  <c r="D1539" i="1"/>
  <c r="K1539" i="1" s="1"/>
  <c r="Z1538" i="1"/>
  <c r="Y1538" i="1"/>
  <c r="W1538" i="1"/>
  <c r="X1538" i="1" s="1"/>
  <c r="V1538" i="1"/>
  <c r="U1538" i="1"/>
  <c r="R1538" i="1"/>
  <c r="S1538" i="1" s="1"/>
  <c r="Q1538" i="1"/>
  <c r="P1538" i="1"/>
  <c r="N1538" i="1"/>
  <c r="O1538" i="1" s="1"/>
  <c r="M1538" i="1"/>
  <c r="L1538" i="1"/>
  <c r="D1538" i="1"/>
  <c r="K1538" i="1" s="1"/>
  <c r="Z1537" i="1"/>
  <c r="Y1537" i="1"/>
  <c r="W1537" i="1"/>
  <c r="X1537" i="1" s="1"/>
  <c r="V1537" i="1"/>
  <c r="U1537" i="1"/>
  <c r="R1537" i="1"/>
  <c r="S1537" i="1" s="1"/>
  <c r="Q1537" i="1"/>
  <c r="P1537" i="1"/>
  <c r="N1537" i="1"/>
  <c r="O1537" i="1" s="1"/>
  <c r="M1537" i="1"/>
  <c r="L1537" i="1"/>
  <c r="D1537" i="1"/>
  <c r="K1537" i="1" s="1"/>
  <c r="Z1536" i="1"/>
  <c r="Y1536" i="1"/>
  <c r="W1536" i="1"/>
  <c r="X1536" i="1" s="1"/>
  <c r="V1536" i="1"/>
  <c r="U1536" i="1"/>
  <c r="R1536" i="1"/>
  <c r="S1536" i="1" s="1"/>
  <c r="Q1536" i="1"/>
  <c r="P1536" i="1"/>
  <c r="N1536" i="1"/>
  <c r="O1536" i="1" s="1"/>
  <c r="M1536" i="1"/>
  <c r="L1536" i="1"/>
  <c r="D1536" i="1"/>
  <c r="K1536" i="1" s="1"/>
  <c r="Z1535" i="1"/>
  <c r="Y1535" i="1"/>
  <c r="W1535" i="1"/>
  <c r="X1535" i="1" s="1"/>
  <c r="V1535" i="1"/>
  <c r="U1535" i="1"/>
  <c r="R1535" i="1"/>
  <c r="S1535" i="1" s="1"/>
  <c r="Q1535" i="1"/>
  <c r="P1535" i="1"/>
  <c r="N1535" i="1"/>
  <c r="O1535" i="1" s="1"/>
  <c r="M1535" i="1"/>
  <c r="L1535" i="1"/>
  <c r="D1535" i="1"/>
  <c r="K1535" i="1" s="1"/>
  <c r="Z1534" i="1"/>
  <c r="Y1534" i="1"/>
  <c r="W1534" i="1"/>
  <c r="X1534" i="1" s="1"/>
  <c r="V1534" i="1"/>
  <c r="U1534" i="1"/>
  <c r="R1534" i="1"/>
  <c r="S1534" i="1" s="1"/>
  <c r="Q1534" i="1"/>
  <c r="P1534" i="1"/>
  <c r="N1534" i="1"/>
  <c r="O1534" i="1" s="1"/>
  <c r="M1534" i="1"/>
  <c r="L1534" i="1"/>
  <c r="D1534" i="1"/>
  <c r="K1534" i="1" s="1"/>
  <c r="Z1533" i="1"/>
  <c r="Y1533" i="1"/>
  <c r="W1533" i="1"/>
  <c r="X1533" i="1" s="1"/>
  <c r="V1533" i="1"/>
  <c r="U1533" i="1"/>
  <c r="R1533" i="1"/>
  <c r="S1533" i="1" s="1"/>
  <c r="Q1533" i="1"/>
  <c r="P1533" i="1"/>
  <c r="N1533" i="1"/>
  <c r="O1533" i="1" s="1"/>
  <c r="M1533" i="1"/>
  <c r="L1533" i="1"/>
  <c r="D1533" i="1"/>
  <c r="K1533" i="1" s="1"/>
  <c r="Z1532" i="1"/>
  <c r="Y1532" i="1"/>
  <c r="W1532" i="1"/>
  <c r="X1532" i="1" s="1"/>
  <c r="V1532" i="1"/>
  <c r="U1532" i="1"/>
  <c r="R1532" i="1"/>
  <c r="S1532" i="1" s="1"/>
  <c r="Q1532" i="1"/>
  <c r="P1532" i="1"/>
  <c r="N1532" i="1"/>
  <c r="O1532" i="1" s="1"/>
  <c r="M1532" i="1"/>
  <c r="L1532" i="1"/>
  <c r="D1532" i="1"/>
  <c r="K1532" i="1" s="1"/>
  <c r="Z1531" i="1"/>
  <c r="Y1531" i="1"/>
  <c r="W1531" i="1"/>
  <c r="X1531" i="1" s="1"/>
  <c r="V1531" i="1"/>
  <c r="U1531" i="1"/>
  <c r="R1531" i="1"/>
  <c r="S1531" i="1" s="1"/>
  <c r="Q1531" i="1"/>
  <c r="P1531" i="1"/>
  <c r="N1531" i="1"/>
  <c r="O1531" i="1" s="1"/>
  <c r="M1531" i="1"/>
  <c r="L1531" i="1"/>
  <c r="D1531" i="1"/>
  <c r="K1531" i="1" s="1"/>
  <c r="Z1530" i="1"/>
  <c r="Y1530" i="1"/>
  <c r="W1530" i="1"/>
  <c r="X1530" i="1" s="1"/>
  <c r="V1530" i="1"/>
  <c r="U1530" i="1"/>
  <c r="R1530" i="1"/>
  <c r="S1530" i="1" s="1"/>
  <c r="Q1530" i="1"/>
  <c r="P1530" i="1"/>
  <c r="N1530" i="1"/>
  <c r="O1530" i="1" s="1"/>
  <c r="M1530" i="1"/>
  <c r="L1530" i="1"/>
  <c r="D1530" i="1"/>
  <c r="K1530" i="1" s="1"/>
  <c r="Z1529" i="1"/>
  <c r="Y1529" i="1"/>
  <c r="W1529" i="1"/>
  <c r="X1529" i="1" s="1"/>
  <c r="V1529" i="1"/>
  <c r="U1529" i="1"/>
  <c r="R1529" i="1"/>
  <c r="S1529" i="1" s="1"/>
  <c r="Q1529" i="1"/>
  <c r="P1529" i="1"/>
  <c r="N1529" i="1"/>
  <c r="O1529" i="1" s="1"/>
  <c r="M1529" i="1"/>
  <c r="L1529" i="1"/>
  <c r="D1529" i="1"/>
  <c r="K1529" i="1" s="1"/>
  <c r="Z1528" i="1"/>
  <c r="Y1528" i="1"/>
  <c r="W1528" i="1"/>
  <c r="X1528" i="1" s="1"/>
  <c r="V1528" i="1"/>
  <c r="U1528" i="1"/>
  <c r="R1528" i="1"/>
  <c r="S1528" i="1" s="1"/>
  <c r="Q1528" i="1"/>
  <c r="P1528" i="1"/>
  <c r="N1528" i="1"/>
  <c r="O1528" i="1" s="1"/>
  <c r="M1528" i="1"/>
  <c r="L1528" i="1"/>
  <c r="D1528" i="1"/>
  <c r="K1528" i="1" s="1"/>
  <c r="Z1527" i="1"/>
  <c r="Y1527" i="1"/>
  <c r="W1527" i="1"/>
  <c r="X1527" i="1" s="1"/>
  <c r="V1527" i="1"/>
  <c r="U1527" i="1"/>
  <c r="R1527" i="1"/>
  <c r="S1527" i="1" s="1"/>
  <c r="Q1527" i="1"/>
  <c r="P1527" i="1"/>
  <c r="N1527" i="1"/>
  <c r="O1527" i="1" s="1"/>
  <c r="M1527" i="1"/>
  <c r="L1527" i="1"/>
  <c r="D1527" i="1"/>
  <c r="K1527" i="1" s="1"/>
  <c r="Z1526" i="1"/>
  <c r="Y1526" i="1"/>
  <c r="W1526" i="1"/>
  <c r="X1526" i="1" s="1"/>
  <c r="V1526" i="1"/>
  <c r="U1526" i="1"/>
  <c r="R1526" i="1"/>
  <c r="S1526" i="1" s="1"/>
  <c r="Q1526" i="1"/>
  <c r="P1526" i="1"/>
  <c r="N1526" i="1"/>
  <c r="O1526" i="1" s="1"/>
  <c r="M1526" i="1"/>
  <c r="L1526" i="1"/>
  <c r="D1526" i="1"/>
  <c r="K1526" i="1" s="1"/>
  <c r="Z1525" i="1"/>
  <c r="Y1525" i="1"/>
  <c r="W1525" i="1"/>
  <c r="X1525" i="1" s="1"/>
  <c r="V1525" i="1"/>
  <c r="U1525" i="1"/>
  <c r="R1525" i="1"/>
  <c r="S1525" i="1" s="1"/>
  <c r="Q1525" i="1"/>
  <c r="P1525" i="1"/>
  <c r="N1525" i="1"/>
  <c r="O1525" i="1" s="1"/>
  <c r="M1525" i="1"/>
  <c r="L1525" i="1"/>
  <c r="D1525" i="1"/>
  <c r="K1525" i="1" s="1"/>
  <c r="Z1524" i="1"/>
  <c r="Y1524" i="1"/>
  <c r="W1524" i="1"/>
  <c r="X1524" i="1" s="1"/>
  <c r="V1524" i="1"/>
  <c r="U1524" i="1"/>
  <c r="R1524" i="1"/>
  <c r="S1524" i="1" s="1"/>
  <c r="Q1524" i="1"/>
  <c r="P1524" i="1"/>
  <c r="N1524" i="1"/>
  <c r="O1524" i="1" s="1"/>
  <c r="M1524" i="1"/>
  <c r="L1524" i="1"/>
  <c r="D1524" i="1"/>
  <c r="K1524" i="1" s="1"/>
  <c r="Z1523" i="1"/>
  <c r="Y1523" i="1"/>
  <c r="W1523" i="1"/>
  <c r="X1523" i="1" s="1"/>
  <c r="V1523" i="1"/>
  <c r="U1523" i="1"/>
  <c r="R1523" i="1"/>
  <c r="S1523" i="1" s="1"/>
  <c r="Q1523" i="1"/>
  <c r="P1523" i="1"/>
  <c r="N1523" i="1"/>
  <c r="O1523" i="1" s="1"/>
  <c r="M1523" i="1"/>
  <c r="L1523" i="1"/>
  <c r="D1523" i="1"/>
  <c r="K1523" i="1" s="1"/>
  <c r="Z1522" i="1"/>
  <c r="Y1522" i="1"/>
  <c r="W1522" i="1"/>
  <c r="X1522" i="1" s="1"/>
  <c r="V1522" i="1"/>
  <c r="U1522" i="1"/>
  <c r="R1522" i="1"/>
  <c r="S1522" i="1" s="1"/>
  <c r="Q1522" i="1"/>
  <c r="P1522" i="1"/>
  <c r="N1522" i="1"/>
  <c r="O1522" i="1" s="1"/>
  <c r="M1522" i="1"/>
  <c r="L1522" i="1"/>
  <c r="D1522" i="1"/>
  <c r="K1522" i="1" s="1"/>
  <c r="Z1521" i="1"/>
  <c r="Y1521" i="1"/>
  <c r="W1521" i="1"/>
  <c r="X1521" i="1" s="1"/>
  <c r="V1521" i="1"/>
  <c r="U1521" i="1"/>
  <c r="R1521" i="1"/>
  <c r="S1521" i="1" s="1"/>
  <c r="Q1521" i="1"/>
  <c r="P1521" i="1"/>
  <c r="N1521" i="1"/>
  <c r="O1521" i="1" s="1"/>
  <c r="M1521" i="1"/>
  <c r="L1521" i="1"/>
  <c r="D1521" i="1"/>
  <c r="Z1520" i="1"/>
  <c r="Y1520" i="1"/>
  <c r="W1520" i="1"/>
  <c r="U1520" i="1"/>
  <c r="V1520" i="1" s="1"/>
  <c r="R1520" i="1"/>
  <c r="S1520" i="1" s="1"/>
  <c r="P1520" i="1"/>
  <c r="Q1520" i="1" s="1"/>
  <c r="N1520" i="1"/>
  <c r="O1520" i="1" s="1"/>
  <c r="M1520" i="1"/>
  <c r="L1520" i="1"/>
  <c r="X1520" i="1" s="1"/>
  <c r="D1520" i="1"/>
  <c r="K1520" i="1" s="1"/>
  <c r="Y1519" i="1"/>
  <c r="Z1519" i="1" s="1"/>
  <c r="W1519" i="1"/>
  <c r="U1519" i="1"/>
  <c r="V1519" i="1" s="1"/>
  <c r="R1519" i="1"/>
  <c r="S1519" i="1" s="1"/>
  <c r="P1519" i="1"/>
  <c r="Q1519" i="1" s="1"/>
  <c r="N1519" i="1"/>
  <c r="O1519" i="1" s="1"/>
  <c r="M1519" i="1"/>
  <c r="L1519" i="1"/>
  <c r="X1519" i="1" s="1"/>
  <c r="D1519" i="1"/>
  <c r="K1519" i="1" s="1"/>
  <c r="Y1518" i="1"/>
  <c r="Z1518" i="1" s="1"/>
  <c r="W1518" i="1"/>
  <c r="V1518" i="1"/>
  <c r="U1518" i="1"/>
  <c r="R1518" i="1"/>
  <c r="S1518" i="1" s="1"/>
  <c r="P1518" i="1"/>
  <c r="Q1518" i="1" s="1"/>
  <c r="N1518" i="1"/>
  <c r="O1518" i="1" s="1"/>
  <c r="M1518" i="1"/>
  <c r="L1518" i="1"/>
  <c r="X1518" i="1" s="1"/>
  <c r="D1518" i="1"/>
  <c r="K1518" i="1" s="1"/>
  <c r="Z1517" i="1"/>
  <c r="Y1517" i="1"/>
  <c r="W1517" i="1"/>
  <c r="V1517" i="1"/>
  <c r="U1517" i="1"/>
  <c r="R1517" i="1"/>
  <c r="S1517" i="1" s="1"/>
  <c r="P1517" i="1"/>
  <c r="Q1517" i="1" s="1"/>
  <c r="N1517" i="1"/>
  <c r="O1517" i="1" s="1"/>
  <c r="M1517" i="1"/>
  <c r="L1517" i="1"/>
  <c r="X1517" i="1" s="1"/>
  <c r="D1517" i="1"/>
  <c r="K1517" i="1" s="1"/>
  <c r="Z1516" i="1"/>
  <c r="Y1516" i="1"/>
  <c r="W1516" i="1"/>
  <c r="U1516" i="1"/>
  <c r="V1516" i="1" s="1"/>
  <c r="R1516" i="1"/>
  <c r="S1516" i="1" s="1"/>
  <c r="P1516" i="1"/>
  <c r="Q1516" i="1" s="1"/>
  <c r="N1516" i="1"/>
  <c r="O1516" i="1" s="1"/>
  <c r="M1516" i="1"/>
  <c r="L1516" i="1"/>
  <c r="X1516" i="1" s="1"/>
  <c r="D1516" i="1"/>
  <c r="K1516" i="1" s="1"/>
  <c r="Y1515" i="1"/>
  <c r="Z1515" i="1" s="1"/>
  <c r="W1515" i="1"/>
  <c r="U1515" i="1"/>
  <c r="V1515" i="1" s="1"/>
  <c r="R1515" i="1"/>
  <c r="S1515" i="1" s="1"/>
  <c r="P1515" i="1"/>
  <c r="Q1515" i="1" s="1"/>
  <c r="N1515" i="1"/>
  <c r="O1515" i="1" s="1"/>
  <c r="M1515" i="1"/>
  <c r="L1515" i="1"/>
  <c r="X1515" i="1" s="1"/>
  <c r="D1515" i="1"/>
  <c r="K1515" i="1" s="1"/>
  <c r="Y1514" i="1"/>
  <c r="Z1514" i="1" s="1"/>
  <c r="W1514" i="1"/>
  <c r="V1514" i="1"/>
  <c r="U1514" i="1"/>
  <c r="R1514" i="1"/>
  <c r="S1514" i="1" s="1"/>
  <c r="P1514" i="1"/>
  <c r="Q1514" i="1" s="1"/>
  <c r="N1514" i="1"/>
  <c r="O1514" i="1" s="1"/>
  <c r="M1514" i="1"/>
  <c r="L1514" i="1"/>
  <c r="X1514" i="1" s="1"/>
  <c r="D1514" i="1"/>
  <c r="K1514" i="1" s="1"/>
  <c r="Z1513" i="1"/>
  <c r="Y1513" i="1"/>
  <c r="W1513" i="1"/>
  <c r="V1513" i="1"/>
  <c r="U1513" i="1"/>
  <c r="R1513" i="1"/>
  <c r="S1513" i="1" s="1"/>
  <c r="P1513" i="1"/>
  <c r="Q1513" i="1" s="1"/>
  <c r="N1513" i="1"/>
  <c r="O1513" i="1" s="1"/>
  <c r="M1513" i="1"/>
  <c r="L1513" i="1"/>
  <c r="X1513" i="1" s="1"/>
  <c r="D1513" i="1"/>
  <c r="K1513" i="1" s="1"/>
  <c r="Z1512" i="1"/>
  <c r="Y1512" i="1"/>
  <c r="W1512" i="1"/>
  <c r="U1512" i="1"/>
  <c r="V1512" i="1" s="1"/>
  <c r="R1512" i="1"/>
  <c r="S1512" i="1" s="1"/>
  <c r="P1512" i="1"/>
  <c r="Q1512" i="1" s="1"/>
  <c r="N1512" i="1"/>
  <c r="O1512" i="1" s="1"/>
  <c r="M1512" i="1"/>
  <c r="L1512" i="1"/>
  <c r="X1512" i="1" s="1"/>
  <c r="D1512" i="1"/>
  <c r="K1512" i="1" s="1"/>
  <c r="Y1511" i="1"/>
  <c r="Z1511" i="1" s="1"/>
  <c r="W1511" i="1"/>
  <c r="U1511" i="1"/>
  <c r="V1511" i="1" s="1"/>
  <c r="R1511" i="1"/>
  <c r="S1511" i="1" s="1"/>
  <c r="P1511" i="1"/>
  <c r="Q1511" i="1" s="1"/>
  <c r="N1511" i="1"/>
  <c r="O1511" i="1" s="1"/>
  <c r="M1511" i="1"/>
  <c r="L1511" i="1"/>
  <c r="X1511" i="1" s="1"/>
  <c r="D1511" i="1"/>
  <c r="K1511" i="1" s="1"/>
  <c r="Y1510" i="1"/>
  <c r="Z1510" i="1" s="1"/>
  <c r="W1510" i="1"/>
  <c r="V1510" i="1"/>
  <c r="U1510" i="1"/>
  <c r="R1510" i="1"/>
  <c r="S1510" i="1" s="1"/>
  <c r="P1510" i="1"/>
  <c r="Q1510" i="1" s="1"/>
  <c r="N1510" i="1"/>
  <c r="O1510" i="1" s="1"/>
  <c r="M1510" i="1"/>
  <c r="L1510" i="1"/>
  <c r="X1510" i="1" s="1"/>
  <c r="D1510" i="1"/>
  <c r="K1510" i="1" s="1"/>
  <c r="Z1509" i="1"/>
  <c r="Y1509" i="1"/>
  <c r="W1509" i="1"/>
  <c r="V1509" i="1"/>
  <c r="U1509" i="1"/>
  <c r="R1509" i="1"/>
  <c r="S1509" i="1" s="1"/>
  <c r="P1509" i="1"/>
  <c r="Q1509" i="1" s="1"/>
  <c r="N1509" i="1"/>
  <c r="O1509" i="1" s="1"/>
  <c r="M1509" i="1"/>
  <c r="L1509" i="1"/>
  <c r="X1509" i="1" s="1"/>
  <c r="D1509" i="1"/>
  <c r="K1509" i="1" s="1"/>
  <c r="Z1508" i="1"/>
  <c r="Y1508" i="1"/>
  <c r="W1508" i="1"/>
  <c r="U1508" i="1"/>
  <c r="V1508" i="1" s="1"/>
  <c r="R1508" i="1"/>
  <c r="S1508" i="1" s="1"/>
  <c r="P1508" i="1"/>
  <c r="Q1508" i="1" s="1"/>
  <c r="N1508" i="1"/>
  <c r="O1508" i="1" s="1"/>
  <c r="M1508" i="1"/>
  <c r="L1508" i="1"/>
  <c r="X1508" i="1" s="1"/>
  <c r="D1508" i="1"/>
  <c r="K1508" i="1" s="1"/>
  <c r="Y1507" i="1"/>
  <c r="Z1507" i="1" s="1"/>
  <c r="W1507" i="1"/>
  <c r="U1507" i="1"/>
  <c r="V1507" i="1" s="1"/>
  <c r="R1507" i="1"/>
  <c r="S1507" i="1" s="1"/>
  <c r="P1507" i="1"/>
  <c r="Q1507" i="1" s="1"/>
  <c r="N1507" i="1"/>
  <c r="O1507" i="1" s="1"/>
  <c r="M1507" i="1"/>
  <c r="L1507" i="1"/>
  <c r="X1507" i="1" s="1"/>
  <c r="D1507" i="1"/>
  <c r="K1507" i="1" s="1"/>
  <c r="Y1506" i="1"/>
  <c r="Z1506" i="1" s="1"/>
  <c r="W1506" i="1"/>
  <c r="V1506" i="1"/>
  <c r="U1506" i="1"/>
  <c r="R1506" i="1"/>
  <c r="S1506" i="1" s="1"/>
  <c r="P1506" i="1"/>
  <c r="Q1506" i="1" s="1"/>
  <c r="N1506" i="1"/>
  <c r="O1506" i="1" s="1"/>
  <c r="M1506" i="1"/>
  <c r="L1506" i="1"/>
  <c r="X1506" i="1" s="1"/>
  <c r="D1506" i="1"/>
  <c r="K1506" i="1" s="1"/>
  <c r="Z1505" i="1"/>
  <c r="Y1505" i="1"/>
  <c r="W1505" i="1"/>
  <c r="V1505" i="1"/>
  <c r="U1505" i="1"/>
  <c r="R1505" i="1"/>
  <c r="S1505" i="1" s="1"/>
  <c r="P1505" i="1"/>
  <c r="Q1505" i="1" s="1"/>
  <c r="N1505" i="1"/>
  <c r="O1505" i="1" s="1"/>
  <c r="M1505" i="1"/>
  <c r="L1505" i="1"/>
  <c r="X1505" i="1" s="1"/>
  <c r="D1505" i="1"/>
  <c r="K1505" i="1" s="1"/>
  <c r="Z1504" i="1"/>
  <c r="Y1504" i="1"/>
  <c r="W1504" i="1"/>
  <c r="U1504" i="1"/>
  <c r="V1504" i="1" s="1"/>
  <c r="R1504" i="1"/>
  <c r="S1504" i="1" s="1"/>
  <c r="P1504" i="1"/>
  <c r="Q1504" i="1" s="1"/>
  <c r="N1504" i="1"/>
  <c r="O1504" i="1" s="1"/>
  <c r="M1504" i="1"/>
  <c r="L1504" i="1"/>
  <c r="X1504" i="1" s="1"/>
  <c r="D1504" i="1"/>
  <c r="K1504" i="1" s="1"/>
  <c r="Y1503" i="1"/>
  <c r="Z1503" i="1" s="1"/>
  <c r="W1503" i="1"/>
  <c r="U1503" i="1"/>
  <c r="V1503" i="1" s="1"/>
  <c r="R1503" i="1"/>
  <c r="S1503" i="1" s="1"/>
  <c r="P1503" i="1"/>
  <c r="Q1503" i="1" s="1"/>
  <c r="N1503" i="1"/>
  <c r="O1503" i="1" s="1"/>
  <c r="M1503" i="1"/>
  <c r="L1503" i="1"/>
  <c r="X1503" i="1" s="1"/>
  <c r="D1503" i="1"/>
  <c r="K1503" i="1" s="1"/>
  <c r="Y1502" i="1"/>
  <c r="Z1502" i="1" s="1"/>
  <c r="W1502" i="1"/>
  <c r="V1502" i="1"/>
  <c r="U1502" i="1"/>
  <c r="R1502" i="1"/>
  <c r="S1502" i="1" s="1"/>
  <c r="P1502" i="1"/>
  <c r="Q1502" i="1" s="1"/>
  <c r="N1502" i="1"/>
  <c r="O1502" i="1" s="1"/>
  <c r="M1502" i="1"/>
  <c r="L1502" i="1"/>
  <c r="X1502" i="1" s="1"/>
  <c r="D1502" i="1"/>
  <c r="K1502" i="1" s="1"/>
  <c r="Z1501" i="1"/>
  <c r="Y1501" i="1"/>
  <c r="W1501" i="1"/>
  <c r="V1501" i="1"/>
  <c r="U1501" i="1"/>
  <c r="R1501" i="1"/>
  <c r="S1501" i="1" s="1"/>
  <c r="P1501" i="1"/>
  <c r="Q1501" i="1" s="1"/>
  <c r="N1501" i="1"/>
  <c r="O1501" i="1" s="1"/>
  <c r="M1501" i="1"/>
  <c r="L1501" i="1"/>
  <c r="X1501" i="1" s="1"/>
  <c r="D1501" i="1"/>
  <c r="K1501" i="1" s="1"/>
  <c r="Z1500" i="1"/>
  <c r="Y1500" i="1"/>
  <c r="W1500" i="1"/>
  <c r="U1500" i="1"/>
  <c r="V1500" i="1" s="1"/>
  <c r="R1500" i="1"/>
  <c r="S1500" i="1" s="1"/>
  <c r="P1500" i="1"/>
  <c r="Q1500" i="1" s="1"/>
  <c r="N1500" i="1"/>
  <c r="O1500" i="1" s="1"/>
  <c r="M1500" i="1"/>
  <c r="L1500" i="1"/>
  <c r="X1500" i="1" s="1"/>
  <c r="D1500" i="1"/>
  <c r="K1500" i="1" s="1"/>
  <c r="Y1499" i="1"/>
  <c r="Z1499" i="1" s="1"/>
  <c r="W1499" i="1"/>
  <c r="U1499" i="1"/>
  <c r="V1499" i="1" s="1"/>
  <c r="R1499" i="1"/>
  <c r="S1499" i="1" s="1"/>
  <c r="P1499" i="1"/>
  <c r="Q1499" i="1" s="1"/>
  <c r="N1499" i="1"/>
  <c r="O1499" i="1" s="1"/>
  <c r="M1499" i="1"/>
  <c r="L1499" i="1"/>
  <c r="X1499" i="1" s="1"/>
  <c r="D1499" i="1"/>
  <c r="K1499" i="1" s="1"/>
  <c r="Y1498" i="1"/>
  <c r="Z1498" i="1" s="1"/>
  <c r="W1498" i="1"/>
  <c r="V1498" i="1"/>
  <c r="U1498" i="1"/>
  <c r="R1498" i="1"/>
  <c r="S1498" i="1" s="1"/>
  <c r="P1498" i="1"/>
  <c r="Q1498" i="1" s="1"/>
  <c r="N1498" i="1"/>
  <c r="O1498" i="1" s="1"/>
  <c r="M1498" i="1"/>
  <c r="L1498" i="1"/>
  <c r="X1498" i="1" s="1"/>
  <c r="D1498" i="1"/>
  <c r="K1498" i="1" s="1"/>
  <c r="Z1497" i="1"/>
  <c r="Y1497" i="1"/>
  <c r="W1497" i="1"/>
  <c r="V1497" i="1"/>
  <c r="U1497" i="1"/>
  <c r="R1497" i="1"/>
  <c r="S1497" i="1" s="1"/>
  <c r="P1497" i="1"/>
  <c r="Q1497" i="1" s="1"/>
  <c r="N1497" i="1"/>
  <c r="O1497" i="1" s="1"/>
  <c r="M1497" i="1"/>
  <c r="L1497" i="1"/>
  <c r="X1497" i="1" s="1"/>
  <c r="D1497" i="1"/>
  <c r="K1497" i="1" s="1"/>
  <c r="Z1496" i="1"/>
  <c r="Y1496" i="1"/>
  <c r="W1496" i="1"/>
  <c r="U1496" i="1"/>
  <c r="V1496" i="1" s="1"/>
  <c r="R1496" i="1"/>
  <c r="S1496" i="1" s="1"/>
  <c r="P1496" i="1"/>
  <c r="Q1496" i="1" s="1"/>
  <c r="N1496" i="1"/>
  <c r="O1496" i="1" s="1"/>
  <c r="M1496" i="1"/>
  <c r="L1496" i="1"/>
  <c r="X1496" i="1" s="1"/>
  <c r="D1496" i="1"/>
  <c r="K1496" i="1" s="1"/>
  <c r="Y1495" i="1"/>
  <c r="Z1495" i="1" s="1"/>
  <c r="W1495" i="1"/>
  <c r="U1495" i="1"/>
  <c r="V1495" i="1" s="1"/>
  <c r="R1495" i="1"/>
  <c r="S1495" i="1" s="1"/>
  <c r="P1495" i="1"/>
  <c r="Q1495" i="1" s="1"/>
  <c r="N1495" i="1"/>
  <c r="O1495" i="1" s="1"/>
  <c r="M1495" i="1"/>
  <c r="L1495" i="1"/>
  <c r="X1495" i="1" s="1"/>
  <c r="D1495" i="1"/>
  <c r="K1495" i="1" s="1"/>
  <c r="Y1494" i="1"/>
  <c r="Z1494" i="1" s="1"/>
  <c r="W1494" i="1"/>
  <c r="V1494" i="1"/>
  <c r="U1494" i="1"/>
  <c r="R1494" i="1"/>
  <c r="S1494" i="1" s="1"/>
  <c r="P1494" i="1"/>
  <c r="Q1494" i="1" s="1"/>
  <c r="N1494" i="1"/>
  <c r="O1494" i="1" s="1"/>
  <c r="M1494" i="1"/>
  <c r="L1494" i="1"/>
  <c r="X1494" i="1" s="1"/>
  <c r="D1494" i="1"/>
  <c r="K1494" i="1" s="1"/>
  <c r="Y1493" i="1"/>
  <c r="W1493" i="1"/>
  <c r="U1493" i="1"/>
  <c r="S1493" i="1"/>
  <c r="R1493" i="1"/>
  <c r="P1493" i="1"/>
  <c r="Q1493" i="1" s="1"/>
  <c r="O1493" i="1"/>
  <c r="N1493" i="1"/>
  <c r="L1493" i="1"/>
  <c r="K1493" i="1"/>
  <c r="D1493" i="1"/>
  <c r="Y1492" i="1"/>
  <c r="W1492" i="1"/>
  <c r="U1492" i="1"/>
  <c r="S1492" i="1"/>
  <c r="R1492" i="1"/>
  <c r="P1492" i="1"/>
  <c r="Q1492" i="1" s="1"/>
  <c r="O1492" i="1"/>
  <c r="N1492" i="1"/>
  <c r="L1492" i="1"/>
  <c r="K1492" i="1"/>
  <c r="D1492" i="1"/>
  <c r="Y1491" i="1"/>
  <c r="W1491" i="1"/>
  <c r="U1491" i="1"/>
  <c r="S1491" i="1"/>
  <c r="R1491" i="1"/>
  <c r="P1491" i="1"/>
  <c r="Q1491" i="1" s="1"/>
  <c r="O1491" i="1"/>
  <c r="N1491" i="1"/>
  <c r="L1491" i="1"/>
  <c r="D1491" i="1"/>
  <c r="Y1490" i="1"/>
  <c r="W1490" i="1"/>
  <c r="U1490" i="1"/>
  <c r="S1490" i="1"/>
  <c r="R1490" i="1"/>
  <c r="P1490" i="1"/>
  <c r="Q1490" i="1" s="1"/>
  <c r="N1490" i="1"/>
  <c r="O1490" i="1" s="1"/>
  <c r="L1490" i="1"/>
  <c r="K1490" i="1"/>
  <c r="D1490" i="1"/>
  <c r="Y1489" i="1"/>
  <c r="W1489" i="1"/>
  <c r="U1489" i="1"/>
  <c r="S1489" i="1"/>
  <c r="R1489" i="1"/>
  <c r="P1489" i="1"/>
  <c r="Q1489" i="1" s="1"/>
  <c r="O1489" i="1"/>
  <c r="N1489" i="1"/>
  <c r="L1489" i="1"/>
  <c r="K1489" i="1"/>
  <c r="D1489" i="1"/>
  <c r="Y1488" i="1"/>
  <c r="W1488" i="1"/>
  <c r="U1488" i="1"/>
  <c r="S1488" i="1"/>
  <c r="R1488" i="1"/>
  <c r="P1488" i="1"/>
  <c r="Q1488" i="1" s="1"/>
  <c r="O1488" i="1"/>
  <c r="N1488" i="1"/>
  <c r="L1488" i="1"/>
  <c r="D1488" i="1"/>
  <c r="K1488" i="1" s="1"/>
  <c r="Y1487" i="1"/>
  <c r="W1487" i="1"/>
  <c r="U1487" i="1"/>
  <c r="S1487" i="1"/>
  <c r="R1487" i="1"/>
  <c r="P1487" i="1"/>
  <c r="Q1487" i="1" s="1"/>
  <c r="N1487" i="1"/>
  <c r="O1487" i="1" s="1"/>
  <c r="L1487" i="1"/>
  <c r="D1487" i="1"/>
  <c r="K1487" i="1" s="1"/>
  <c r="Y1486" i="1"/>
  <c r="W1486" i="1"/>
  <c r="U1486" i="1"/>
  <c r="S1486" i="1"/>
  <c r="R1486" i="1"/>
  <c r="P1486" i="1"/>
  <c r="Q1486" i="1" s="1"/>
  <c r="N1486" i="1"/>
  <c r="O1486" i="1" s="1"/>
  <c r="L1486" i="1"/>
  <c r="K1486" i="1"/>
  <c r="D1486" i="1"/>
  <c r="Y1485" i="1"/>
  <c r="W1485" i="1"/>
  <c r="U1485" i="1"/>
  <c r="S1485" i="1"/>
  <c r="R1485" i="1"/>
  <c r="P1485" i="1"/>
  <c r="Q1485" i="1" s="1"/>
  <c r="O1485" i="1"/>
  <c r="N1485" i="1"/>
  <c r="L1485" i="1"/>
  <c r="K1485" i="1"/>
  <c r="D1485" i="1"/>
  <c r="Y1484" i="1"/>
  <c r="W1484" i="1"/>
  <c r="U1484" i="1"/>
  <c r="S1484" i="1"/>
  <c r="R1484" i="1"/>
  <c r="P1484" i="1"/>
  <c r="Q1484" i="1" s="1"/>
  <c r="O1484" i="1"/>
  <c r="N1484" i="1"/>
  <c r="L1484" i="1"/>
  <c r="D1484" i="1"/>
  <c r="K1484" i="1" s="1"/>
  <c r="Y1483" i="1"/>
  <c r="W1483" i="1"/>
  <c r="U1483" i="1"/>
  <c r="S1483" i="1"/>
  <c r="R1483" i="1"/>
  <c r="P1483" i="1"/>
  <c r="Q1483" i="1" s="1"/>
  <c r="N1483" i="1"/>
  <c r="O1483" i="1" s="1"/>
  <c r="L1483" i="1"/>
  <c r="D1483" i="1"/>
  <c r="K1483" i="1" s="1"/>
  <c r="Y1482" i="1"/>
  <c r="W1482" i="1"/>
  <c r="U1482" i="1"/>
  <c r="S1482" i="1"/>
  <c r="R1482" i="1"/>
  <c r="P1482" i="1"/>
  <c r="Q1482" i="1" s="1"/>
  <c r="N1482" i="1"/>
  <c r="O1482" i="1" s="1"/>
  <c r="L1482" i="1"/>
  <c r="K1482" i="1"/>
  <c r="D1482" i="1"/>
  <c r="Y1481" i="1"/>
  <c r="W1481" i="1"/>
  <c r="U1481" i="1"/>
  <c r="S1481" i="1"/>
  <c r="R1481" i="1"/>
  <c r="P1481" i="1"/>
  <c r="Q1481" i="1" s="1"/>
  <c r="O1481" i="1"/>
  <c r="N1481" i="1"/>
  <c r="L1481" i="1"/>
  <c r="K1481" i="1"/>
  <c r="D1481" i="1"/>
  <c r="Y1480" i="1"/>
  <c r="W1480" i="1"/>
  <c r="U1480" i="1"/>
  <c r="S1480" i="1"/>
  <c r="R1480" i="1"/>
  <c r="P1480" i="1"/>
  <c r="Q1480" i="1" s="1"/>
  <c r="O1480" i="1"/>
  <c r="N1480" i="1"/>
  <c r="L1480" i="1"/>
  <c r="D1480" i="1"/>
  <c r="K1480" i="1" s="1"/>
  <c r="Y1479" i="1"/>
  <c r="W1479" i="1"/>
  <c r="U1479" i="1"/>
  <c r="S1479" i="1"/>
  <c r="R1479" i="1"/>
  <c r="P1479" i="1"/>
  <c r="Q1479" i="1" s="1"/>
  <c r="N1479" i="1"/>
  <c r="O1479" i="1" s="1"/>
  <c r="L1479" i="1"/>
  <c r="D1479" i="1"/>
  <c r="Z1478" i="1"/>
  <c r="Y1478" i="1"/>
  <c r="W1478" i="1"/>
  <c r="X1478" i="1" s="1"/>
  <c r="V1478" i="1"/>
  <c r="U1478" i="1"/>
  <c r="R1478" i="1"/>
  <c r="S1478" i="1" s="1"/>
  <c r="Q1478" i="1"/>
  <c r="P1478" i="1"/>
  <c r="N1478" i="1"/>
  <c r="O1478" i="1" s="1"/>
  <c r="M1478" i="1"/>
  <c r="L1478" i="1"/>
  <c r="D1478" i="1"/>
  <c r="K1478" i="1" s="1"/>
  <c r="Z1477" i="1"/>
  <c r="Y1477" i="1"/>
  <c r="W1477" i="1"/>
  <c r="X1477" i="1" s="1"/>
  <c r="V1477" i="1"/>
  <c r="U1477" i="1"/>
  <c r="R1477" i="1"/>
  <c r="S1477" i="1" s="1"/>
  <c r="Q1477" i="1"/>
  <c r="P1477" i="1"/>
  <c r="N1477" i="1"/>
  <c r="O1477" i="1" s="1"/>
  <c r="M1477" i="1"/>
  <c r="L1477" i="1"/>
  <c r="D1477" i="1"/>
  <c r="K1477" i="1" s="1"/>
  <c r="Z1476" i="1"/>
  <c r="Y1476" i="1"/>
  <c r="W1476" i="1"/>
  <c r="X1476" i="1" s="1"/>
  <c r="V1476" i="1"/>
  <c r="U1476" i="1"/>
  <c r="R1476" i="1"/>
  <c r="S1476" i="1" s="1"/>
  <c r="Q1476" i="1"/>
  <c r="P1476" i="1"/>
  <c r="N1476" i="1"/>
  <c r="O1476" i="1" s="1"/>
  <c r="M1476" i="1"/>
  <c r="L1476" i="1"/>
  <c r="D1476" i="1"/>
  <c r="K1476" i="1" s="1"/>
  <c r="Z1475" i="1"/>
  <c r="Y1475" i="1"/>
  <c r="W1475" i="1"/>
  <c r="X1475" i="1" s="1"/>
  <c r="V1475" i="1"/>
  <c r="U1475" i="1"/>
  <c r="R1475" i="1"/>
  <c r="S1475" i="1" s="1"/>
  <c r="Q1475" i="1"/>
  <c r="P1475" i="1"/>
  <c r="N1475" i="1"/>
  <c r="O1475" i="1" s="1"/>
  <c r="M1475" i="1"/>
  <c r="L1475" i="1"/>
  <c r="D1475" i="1"/>
  <c r="K1475" i="1" s="1"/>
  <c r="Z1474" i="1"/>
  <c r="Y1474" i="1"/>
  <c r="W1474" i="1"/>
  <c r="X1474" i="1" s="1"/>
  <c r="V1474" i="1"/>
  <c r="U1474" i="1"/>
  <c r="R1474" i="1"/>
  <c r="S1474" i="1" s="1"/>
  <c r="Q1474" i="1"/>
  <c r="P1474" i="1"/>
  <c r="N1474" i="1"/>
  <c r="O1474" i="1" s="1"/>
  <c r="M1474" i="1"/>
  <c r="L1474" i="1"/>
  <c r="D1474" i="1"/>
  <c r="K1474" i="1" s="1"/>
  <c r="Z1473" i="1"/>
  <c r="Y1473" i="1"/>
  <c r="W1473" i="1"/>
  <c r="X1473" i="1" s="1"/>
  <c r="V1473" i="1"/>
  <c r="U1473" i="1"/>
  <c r="R1473" i="1"/>
  <c r="S1473" i="1" s="1"/>
  <c r="Q1473" i="1"/>
  <c r="P1473" i="1"/>
  <c r="N1473" i="1"/>
  <c r="O1473" i="1" s="1"/>
  <c r="M1473" i="1"/>
  <c r="L1473" i="1"/>
  <c r="D1473" i="1"/>
  <c r="K1473" i="1" s="1"/>
  <c r="Z1472" i="1"/>
  <c r="Y1472" i="1"/>
  <c r="W1472" i="1"/>
  <c r="X1472" i="1" s="1"/>
  <c r="V1472" i="1"/>
  <c r="U1472" i="1"/>
  <c r="R1472" i="1"/>
  <c r="S1472" i="1" s="1"/>
  <c r="Q1472" i="1"/>
  <c r="P1472" i="1"/>
  <c r="N1472" i="1"/>
  <c r="O1472" i="1" s="1"/>
  <c r="M1472" i="1"/>
  <c r="L1472" i="1"/>
  <c r="D1472" i="1"/>
  <c r="K1472" i="1" s="1"/>
  <c r="Z1471" i="1"/>
  <c r="Y1471" i="1"/>
  <c r="W1471" i="1"/>
  <c r="X1471" i="1" s="1"/>
  <c r="V1471" i="1"/>
  <c r="U1471" i="1"/>
  <c r="R1471" i="1"/>
  <c r="S1471" i="1" s="1"/>
  <c r="Q1471" i="1"/>
  <c r="P1471" i="1"/>
  <c r="N1471" i="1"/>
  <c r="O1471" i="1" s="1"/>
  <c r="M1471" i="1"/>
  <c r="L1471" i="1"/>
  <c r="D1471" i="1"/>
  <c r="K1471" i="1" s="1"/>
  <c r="Z1470" i="1"/>
  <c r="Y1470" i="1"/>
  <c r="W1470" i="1"/>
  <c r="X1470" i="1" s="1"/>
  <c r="V1470" i="1"/>
  <c r="U1470" i="1"/>
  <c r="R1470" i="1"/>
  <c r="S1470" i="1" s="1"/>
  <c r="Q1470" i="1"/>
  <c r="P1470" i="1"/>
  <c r="N1470" i="1"/>
  <c r="O1470" i="1" s="1"/>
  <c r="M1470" i="1"/>
  <c r="L1470" i="1"/>
  <c r="D1470" i="1"/>
  <c r="K1470" i="1" s="1"/>
  <c r="Z1469" i="1"/>
  <c r="Y1469" i="1"/>
  <c r="W1469" i="1"/>
  <c r="X1469" i="1" s="1"/>
  <c r="V1469" i="1"/>
  <c r="U1469" i="1"/>
  <c r="R1469" i="1"/>
  <c r="S1469" i="1" s="1"/>
  <c r="Q1469" i="1"/>
  <c r="P1469" i="1"/>
  <c r="N1469" i="1"/>
  <c r="O1469" i="1" s="1"/>
  <c r="M1469" i="1"/>
  <c r="L1469" i="1"/>
  <c r="D1469" i="1"/>
  <c r="K1469" i="1" s="1"/>
  <c r="Z1468" i="1"/>
  <c r="Y1468" i="1"/>
  <c r="W1468" i="1"/>
  <c r="X1468" i="1" s="1"/>
  <c r="V1468" i="1"/>
  <c r="U1468" i="1"/>
  <c r="R1468" i="1"/>
  <c r="S1468" i="1" s="1"/>
  <c r="Q1468" i="1"/>
  <c r="P1468" i="1"/>
  <c r="N1468" i="1"/>
  <c r="O1468" i="1" s="1"/>
  <c r="M1468" i="1"/>
  <c r="L1468" i="1"/>
  <c r="D1468" i="1"/>
  <c r="K1468" i="1" s="1"/>
  <c r="Z1467" i="1"/>
  <c r="Y1467" i="1"/>
  <c r="W1467" i="1"/>
  <c r="X1467" i="1" s="1"/>
  <c r="V1467" i="1"/>
  <c r="U1467" i="1"/>
  <c r="R1467" i="1"/>
  <c r="S1467" i="1" s="1"/>
  <c r="Q1467" i="1"/>
  <c r="P1467" i="1"/>
  <c r="N1467" i="1"/>
  <c r="O1467" i="1" s="1"/>
  <c r="M1467" i="1"/>
  <c r="L1467" i="1"/>
  <c r="D1467" i="1"/>
  <c r="K1467" i="1" s="1"/>
  <c r="Z1466" i="1"/>
  <c r="Y1466" i="1"/>
  <c r="W1466" i="1"/>
  <c r="X1466" i="1" s="1"/>
  <c r="V1466" i="1"/>
  <c r="U1466" i="1"/>
  <c r="R1466" i="1"/>
  <c r="S1466" i="1" s="1"/>
  <c r="Q1466" i="1"/>
  <c r="P1466" i="1"/>
  <c r="N1466" i="1"/>
  <c r="O1466" i="1" s="1"/>
  <c r="M1466" i="1"/>
  <c r="L1466" i="1"/>
  <c r="D1466" i="1"/>
  <c r="K1466" i="1" s="1"/>
  <c r="Z1465" i="1"/>
  <c r="Y1465" i="1"/>
  <c r="W1465" i="1"/>
  <c r="X1465" i="1" s="1"/>
  <c r="V1465" i="1"/>
  <c r="U1465" i="1"/>
  <c r="R1465" i="1"/>
  <c r="S1465" i="1" s="1"/>
  <c r="Q1465" i="1"/>
  <c r="P1465" i="1"/>
  <c r="N1465" i="1"/>
  <c r="O1465" i="1" s="1"/>
  <c r="M1465" i="1"/>
  <c r="L1465" i="1"/>
  <c r="D1465" i="1"/>
  <c r="K1465" i="1" s="1"/>
  <c r="Z1464" i="1"/>
  <c r="Y1464" i="1"/>
  <c r="W1464" i="1"/>
  <c r="X1464" i="1" s="1"/>
  <c r="V1464" i="1"/>
  <c r="U1464" i="1"/>
  <c r="R1464" i="1"/>
  <c r="S1464" i="1" s="1"/>
  <c r="Q1464" i="1"/>
  <c r="P1464" i="1"/>
  <c r="N1464" i="1"/>
  <c r="O1464" i="1" s="1"/>
  <c r="M1464" i="1"/>
  <c r="L1464" i="1"/>
  <c r="D1464" i="1"/>
  <c r="K1464" i="1" s="1"/>
  <c r="Z1463" i="1"/>
  <c r="Y1463" i="1"/>
  <c r="W1463" i="1"/>
  <c r="X1463" i="1" s="1"/>
  <c r="V1463" i="1"/>
  <c r="U1463" i="1"/>
  <c r="R1463" i="1"/>
  <c r="S1463" i="1" s="1"/>
  <c r="Q1463" i="1"/>
  <c r="P1463" i="1"/>
  <c r="N1463" i="1"/>
  <c r="O1463" i="1" s="1"/>
  <c r="M1463" i="1"/>
  <c r="L1463" i="1"/>
  <c r="D1463" i="1"/>
  <c r="K1463" i="1" s="1"/>
  <c r="Z1462" i="1"/>
  <c r="Y1462" i="1"/>
  <c r="W1462" i="1"/>
  <c r="X1462" i="1" s="1"/>
  <c r="V1462" i="1"/>
  <c r="U1462" i="1"/>
  <c r="R1462" i="1"/>
  <c r="S1462" i="1" s="1"/>
  <c r="Q1462" i="1"/>
  <c r="P1462" i="1"/>
  <c r="N1462" i="1"/>
  <c r="O1462" i="1" s="1"/>
  <c r="M1462" i="1"/>
  <c r="L1462" i="1"/>
  <c r="D1462" i="1"/>
  <c r="K1462" i="1" s="1"/>
  <c r="Z1461" i="1"/>
  <c r="Y1461" i="1"/>
  <c r="W1461" i="1"/>
  <c r="X1461" i="1" s="1"/>
  <c r="V1461" i="1"/>
  <c r="U1461" i="1"/>
  <c r="R1461" i="1"/>
  <c r="S1461" i="1" s="1"/>
  <c r="Q1461" i="1"/>
  <c r="P1461" i="1"/>
  <c r="N1461" i="1"/>
  <c r="O1461" i="1" s="1"/>
  <c r="M1461" i="1"/>
  <c r="L1461" i="1"/>
  <c r="D1461" i="1"/>
  <c r="K1461" i="1" s="1"/>
  <c r="Z1460" i="1"/>
  <c r="Y1460" i="1"/>
  <c r="W1460" i="1"/>
  <c r="X1460" i="1" s="1"/>
  <c r="V1460" i="1"/>
  <c r="U1460" i="1"/>
  <c r="R1460" i="1"/>
  <c r="S1460" i="1" s="1"/>
  <c r="Q1460" i="1"/>
  <c r="P1460" i="1"/>
  <c r="N1460" i="1"/>
  <c r="O1460" i="1" s="1"/>
  <c r="M1460" i="1"/>
  <c r="L1460" i="1"/>
  <c r="D1460" i="1"/>
  <c r="K1460" i="1" s="1"/>
  <c r="Z1459" i="1"/>
  <c r="Y1459" i="1"/>
  <c r="W1459" i="1"/>
  <c r="X1459" i="1" s="1"/>
  <c r="V1459" i="1"/>
  <c r="U1459" i="1"/>
  <c r="R1459" i="1"/>
  <c r="S1459" i="1" s="1"/>
  <c r="Q1459" i="1"/>
  <c r="P1459" i="1"/>
  <c r="N1459" i="1"/>
  <c r="O1459" i="1" s="1"/>
  <c r="M1459" i="1"/>
  <c r="L1459" i="1"/>
  <c r="D1459" i="1"/>
  <c r="K1459" i="1" s="1"/>
  <c r="Z1458" i="1"/>
  <c r="Y1458" i="1"/>
  <c r="W1458" i="1"/>
  <c r="X1458" i="1" s="1"/>
  <c r="V1458" i="1"/>
  <c r="U1458" i="1"/>
  <c r="R1458" i="1"/>
  <c r="S1458" i="1" s="1"/>
  <c r="Q1458" i="1"/>
  <c r="P1458" i="1"/>
  <c r="N1458" i="1"/>
  <c r="O1458" i="1" s="1"/>
  <c r="M1458" i="1"/>
  <c r="L1458" i="1"/>
  <c r="D1458" i="1"/>
  <c r="K1458" i="1" s="1"/>
  <c r="Z1457" i="1"/>
  <c r="Y1457" i="1"/>
  <c r="W1457" i="1"/>
  <c r="X1457" i="1" s="1"/>
  <c r="V1457" i="1"/>
  <c r="U1457" i="1"/>
  <c r="R1457" i="1"/>
  <c r="S1457" i="1" s="1"/>
  <c r="Q1457" i="1"/>
  <c r="P1457" i="1"/>
  <c r="N1457" i="1"/>
  <c r="O1457" i="1" s="1"/>
  <c r="M1457" i="1"/>
  <c r="L1457" i="1"/>
  <c r="D1457" i="1"/>
  <c r="K1457" i="1" s="1"/>
  <c r="Z1456" i="1"/>
  <c r="Y1456" i="1"/>
  <c r="W1456" i="1"/>
  <c r="X1456" i="1" s="1"/>
  <c r="V1456" i="1"/>
  <c r="U1456" i="1"/>
  <c r="R1456" i="1"/>
  <c r="S1456" i="1" s="1"/>
  <c r="Q1456" i="1"/>
  <c r="P1456" i="1"/>
  <c r="N1456" i="1"/>
  <c r="O1456" i="1" s="1"/>
  <c r="M1456" i="1"/>
  <c r="L1456" i="1"/>
  <c r="D1456" i="1"/>
  <c r="K1456" i="1" s="1"/>
  <c r="Z1455" i="1"/>
  <c r="Y1455" i="1"/>
  <c r="W1455" i="1"/>
  <c r="X1455" i="1" s="1"/>
  <c r="V1455" i="1"/>
  <c r="U1455" i="1"/>
  <c r="R1455" i="1"/>
  <c r="S1455" i="1" s="1"/>
  <c r="Q1455" i="1"/>
  <c r="P1455" i="1"/>
  <c r="N1455" i="1"/>
  <c r="O1455" i="1" s="1"/>
  <c r="M1455" i="1"/>
  <c r="L1455" i="1"/>
  <c r="D1455" i="1"/>
  <c r="K1455" i="1" s="1"/>
  <c r="Z1454" i="1"/>
  <c r="Y1454" i="1"/>
  <c r="W1454" i="1"/>
  <c r="X1454" i="1" s="1"/>
  <c r="V1454" i="1"/>
  <c r="U1454" i="1"/>
  <c r="R1454" i="1"/>
  <c r="S1454" i="1" s="1"/>
  <c r="Q1454" i="1"/>
  <c r="P1454" i="1"/>
  <c r="N1454" i="1"/>
  <c r="O1454" i="1" s="1"/>
  <c r="M1454" i="1"/>
  <c r="L1454" i="1"/>
  <c r="D1454" i="1"/>
  <c r="K1454" i="1" s="1"/>
  <c r="Z1453" i="1"/>
  <c r="Y1453" i="1"/>
  <c r="W1453" i="1"/>
  <c r="X1453" i="1" s="1"/>
  <c r="V1453" i="1"/>
  <c r="U1453" i="1"/>
  <c r="R1453" i="1"/>
  <c r="S1453" i="1" s="1"/>
  <c r="Q1453" i="1"/>
  <c r="P1453" i="1"/>
  <c r="N1453" i="1"/>
  <c r="O1453" i="1" s="1"/>
  <c r="M1453" i="1"/>
  <c r="L1453" i="1"/>
  <c r="D1453" i="1"/>
  <c r="K1453" i="1" s="1"/>
  <c r="Z1452" i="1"/>
  <c r="Y1452" i="1"/>
  <c r="W1452" i="1"/>
  <c r="X1452" i="1" s="1"/>
  <c r="V1452" i="1"/>
  <c r="U1452" i="1"/>
  <c r="R1452" i="1"/>
  <c r="S1452" i="1" s="1"/>
  <c r="Q1452" i="1"/>
  <c r="P1452" i="1"/>
  <c r="N1452" i="1"/>
  <c r="O1452" i="1" s="1"/>
  <c r="M1452" i="1"/>
  <c r="L1452" i="1"/>
  <c r="D1452" i="1"/>
  <c r="K1452" i="1" s="1"/>
  <c r="Z1451" i="1"/>
  <c r="Y1451" i="1"/>
  <c r="W1451" i="1"/>
  <c r="X1451" i="1" s="1"/>
  <c r="V1451" i="1"/>
  <c r="U1451" i="1"/>
  <c r="R1451" i="1"/>
  <c r="S1451" i="1" s="1"/>
  <c r="Q1451" i="1"/>
  <c r="P1451" i="1"/>
  <c r="N1451" i="1"/>
  <c r="O1451" i="1" s="1"/>
  <c r="M1451" i="1"/>
  <c r="L1451" i="1"/>
  <c r="D1451" i="1"/>
  <c r="K1451" i="1" s="1"/>
  <c r="Z1450" i="1"/>
  <c r="Y1450" i="1"/>
  <c r="W1450" i="1"/>
  <c r="X1450" i="1" s="1"/>
  <c r="V1450" i="1"/>
  <c r="U1450" i="1"/>
  <c r="R1450" i="1"/>
  <c r="S1450" i="1" s="1"/>
  <c r="Q1450" i="1"/>
  <c r="P1450" i="1"/>
  <c r="N1450" i="1"/>
  <c r="O1450" i="1" s="1"/>
  <c r="M1450" i="1"/>
  <c r="L1450" i="1"/>
  <c r="D1450" i="1"/>
  <c r="K1450" i="1" s="1"/>
  <c r="Z1449" i="1"/>
  <c r="Y1449" i="1"/>
  <c r="W1449" i="1"/>
  <c r="X1449" i="1" s="1"/>
  <c r="V1449" i="1"/>
  <c r="U1449" i="1"/>
  <c r="R1449" i="1"/>
  <c r="S1449" i="1" s="1"/>
  <c r="Q1449" i="1"/>
  <c r="P1449" i="1"/>
  <c r="N1449" i="1"/>
  <c r="O1449" i="1" s="1"/>
  <c r="M1449" i="1"/>
  <c r="L1449" i="1"/>
  <c r="D1449" i="1"/>
  <c r="K1449" i="1" s="1"/>
  <c r="Z1448" i="1"/>
  <c r="Y1448" i="1"/>
  <c r="W1448" i="1"/>
  <c r="X1448" i="1" s="1"/>
  <c r="V1448" i="1"/>
  <c r="U1448" i="1"/>
  <c r="R1448" i="1"/>
  <c r="S1448" i="1" s="1"/>
  <c r="Q1448" i="1"/>
  <c r="P1448" i="1"/>
  <c r="N1448" i="1"/>
  <c r="O1448" i="1" s="1"/>
  <c r="M1448" i="1"/>
  <c r="L1448" i="1"/>
  <c r="D1448" i="1"/>
  <c r="K1448" i="1" s="1"/>
  <c r="Z1447" i="1"/>
  <c r="Y1447" i="1"/>
  <c r="W1447" i="1"/>
  <c r="X1447" i="1" s="1"/>
  <c r="V1447" i="1"/>
  <c r="U1447" i="1"/>
  <c r="R1447" i="1"/>
  <c r="S1447" i="1" s="1"/>
  <c r="Q1447" i="1"/>
  <c r="P1447" i="1"/>
  <c r="N1447" i="1"/>
  <c r="O1447" i="1" s="1"/>
  <c r="M1447" i="1"/>
  <c r="L1447" i="1"/>
  <c r="D1447" i="1"/>
  <c r="K1447" i="1" s="1"/>
  <c r="Z1446" i="1"/>
  <c r="Y1446" i="1"/>
  <c r="W1446" i="1"/>
  <c r="X1446" i="1" s="1"/>
  <c r="V1446" i="1"/>
  <c r="U1446" i="1"/>
  <c r="R1446" i="1"/>
  <c r="S1446" i="1" s="1"/>
  <c r="Q1446" i="1"/>
  <c r="P1446" i="1"/>
  <c r="N1446" i="1"/>
  <c r="O1446" i="1" s="1"/>
  <c r="M1446" i="1"/>
  <c r="L1446" i="1"/>
  <c r="D1446" i="1"/>
  <c r="K1446" i="1" s="1"/>
  <c r="Z1445" i="1"/>
  <c r="Y1445" i="1"/>
  <c r="W1445" i="1"/>
  <c r="X1445" i="1" s="1"/>
  <c r="V1445" i="1"/>
  <c r="U1445" i="1"/>
  <c r="R1445" i="1"/>
  <c r="S1445" i="1" s="1"/>
  <c r="Q1445" i="1"/>
  <c r="P1445" i="1"/>
  <c r="N1445" i="1"/>
  <c r="O1445" i="1" s="1"/>
  <c r="M1445" i="1"/>
  <c r="L1445" i="1"/>
  <c r="D1445" i="1"/>
  <c r="K1445" i="1" s="1"/>
  <c r="Z1444" i="1"/>
  <c r="Y1444" i="1"/>
  <c r="W1444" i="1"/>
  <c r="X1444" i="1" s="1"/>
  <c r="V1444" i="1"/>
  <c r="U1444" i="1"/>
  <c r="R1444" i="1"/>
  <c r="S1444" i="1" s="1"/>
  <c r="Q1444" i="1"/>
  <c r="P1444" i="1"/>
  <c r="N1444" i="1"/>
  <c r="O1444" i="1" s="1"/>
  <c r="M1444" i="1"/>
  <c r="L1444" i="1"/>
  <c r="D1444" i="1"/>
  <c r="K1444" i="1" s="1"/>
  <c r="Z1443" i="1"/>
  <c r="Y1443" i="1"/>
  <c r="W1443" i="1"/>
  <c r="X1443" i="1" s="1"/>
  <c r="V1443" i="1"/>
  <c r="U1443" i="1"/>
  <c r="R1443" i="1"/>
  <c r="S1443" i="1" s="1"/>
  <c r="Q1443" i="1"/>
  <c r="P1443" i="1"/>
  <c r="N1443" i="1"/>
  <c r="O1443" i="1" s="1"/>
  <c r="M1443" i="1"/>
  <c r="L1443" i="1"/>
  <c r="D1443" i="1"/>
  <c r="K1443" i="1" s="1"/>
  <c r="Z1442" i="1"/>
  <c r="Y1442" i="1"/>
  <c r="W1442" i="1"/>
  <c r="X1442" i="1" s="1"/>
  <c r="V1442" i="1"/>
  <c r="U1442" i="1"/>
  <c r="R1442" i="1"/>
  <c r="S1442" i="1" s="1"/>
  <c r="Q1442" i="1"/>
  <c r="P1442" i="1"/>
  <c r="N1442" i="1"/>
  <c r="O1442" i="1" s="1"/>
  <c r="M1442" i="1"/>
  <c r="L1442" i="1"/>
  <c r="D1442" i="1"/>
  <c r="K1442" i="1" s="1"/>
  <c r="Z1441" i="1"/>
  <c r="Y1441" i="1"/>
  <c r="W1441" i="1"/>
  <c r="X1441" i="1" s="1"/>
  <c r="V1441" i="1"/>
  <c r="U1441" i="1"/>
  <c r="R1441" i="1"/>
  <c r="S1441" i="1" s="1"/>
  <c r="Q1441" i="1"/>
  <c r="P1441" i="1"/>
  <c r="N1441" i="1"/>
  <c r="O1441" i="1" s="1"/>
  <c r="M1441" i="1"/>
  <c r="L1441" i="1"/>
  <c r="D1441" i="1"/>
  <c r="K1441" i="1" s="1"/>
  <c r="Z1440" i="1"/>
  <c r="Y1440" i="1"/>
  <c r="W1440" i="1"/>
  <c r="X1440" i="1" s="1"/>
  <c r="V1440" i="1"/>
  <c r="U1440" i="1"/>
  <c r="R1440" i="1"/>
  <c r="S1440" i="1" s="1"/>
  <c r="Q1440" i="1"/>
  <c r="P1440" i="1"/>
  <c r="N1440" i="1"/>
  <c r="O1440" i="1" s="1"/>
  <c r="M1440" i="1"/>
  <c r="L1440" i="1"/>
  <c r="D1440" i="1"/>
  <c r="K1440" i="1" s="1"/>
  <c r="Z1439" i="1"/>
  <c r="Y1439" i="1"/>
  <c r="W1439" i="1"/>
  <c r="X1439" i="1" s="1"/>
  <c r="V1439" i="1"/>
  <c r="U1439" i="1"/>
  <c r="R1439" i="1"/>
  <c r="S1439" i="1" s="1"/>
  <c r="Q1439" i="1"/>
  <c r="P1439" i="1"/>
  <c r="N1439" i="1"/>
  <c r="O1439" i="1" s="1"/>
  <c r="M1439" i="1"/>
  <c r="L1439" i="1"/>
  <c r="D1439" i="1"/>
  <c r="K1439" i="1" s="1"/>
  <c r="Z1438" i="1"/>
  <c r="Y1438" i="1"/>
  <c r="W1438" i="1"/>
  <c r="X1438" i="1" s="1"/>
  <c r="V1438" i="1"/>
  <c r="U1438" i="1"/>
  <c r="R1438" i="1"/>
  <c r="S1438" i="1" s="1"/>
  <c r="Q1438" i="1"/>
  <c r="P1438" i="1"/>
  <c r="N1438" i="1"/>
  <c r="O1438" i="1" s="1"/>
  <c r="M1438" i="1"/>
  <c r="L1438" i="1"/>
  <c r="D1438" i="1"/>
  <c r="K1438" i="1" s="1"/>
  <c r="Z1437" i="1"/>
  <c r="Y1437" i="1"/>
  <c r="W1437" i="1"/>
  <c r="X1437" i="1" s="1"/>
  <c r="V1437" i="1"/>
  <c r="U1437" i="1"/>
  <c r="R1437" i="1"/>
  <c r="S1437" i="1" s="1"/>
  <c r="Q1437" i="1"/>
  <c r="P1437" i="1"/>
  <c r="N1437" i="1"/>
  <c r="O1437" i="1" s="1"/>
  <c r="M1437" i="1"/>
  <c r="L1437" i="1"/>
  <c r="D1437" i="1"/>
  <c r="K1437" i="1" s="1"/>
  <c r="Z1436" i="1"/>
  <c r="Y1436" i="1"/>
  <c r="W1436" i="1"/>
  <c r="X1436" i="1" s="1"/>
  <c r="V1436" i="1"/>
  <c r="U1436" i="1"/>
  <c r="R1436" i="1"/>
  <c r="S1436" i="1" s="1"/>
  <c r="Q1436" i="1"/>
  <c r="P1436" i="1"/>
  <c r="N1436" i="1"/>
  <c r="O1436" i="1" s="1"/>
  <c r="M1436" i="1"/>
  <c r="L1436" i="1"/>
  <c r="D1436" i="1"/>
  <c r="K1436" i="1" s="1"/>
  <c r="Z1435" i="1"/>
  <c r="Y1435" i="1"/>
  <c r="W1435" i="1"/>
  <c r="X1435" i="1" s="1"/>
  <c r="V1435" i="1"/>
  <c r="U1435" i="1"/>
  <c r="R1435" i="1"/>
  <c r="S1435" i="1" s="1"/>
  <c r="Q1435" i="1"/>
  <c r="P1435" i="1"/>
  <c r="N1435" i="1"/>
  <c r="O1435" i="1" s="1"/>
  <c r="M1435" i="1"/>
  <c r="L1435" i="1"/>
  <c r="D1435" i="1"/>
  <c r="K1435" i="1" s="1"/>
  <c r="Z1434" i="1"/>
  <c r="Y1434" i="1"/>
  <c r="W1434" i="1"/>
  <c r="X1434" i="1" s="1"/>
  <c r="V1434" i="1"/>
  <c r="U1434" i="1"/>
  <c r="R1434" i="1"/>
  <c r="S1434" i="1" s="1"/>
  <c r="Q1434" i="1"/>
  <c r="P1434" i="1"/>
  <c r="N1434" i="1"/>
  <c r="O1434" i="1" s="1"/>
  <c r="M1434" i="1"/>
  <c r="L1434" i="1"/>
  <c r="D1434" i="1"/>
  <c r="K1434" i="1" s="1"/>
  <c r="Z1433" i="1"/>
  <c r="Y1433" i="1"/>
  <c r="W1433" i="1"/>
  <c r="X1433" i="1" s="1"/>
  <c r="V1433" i="1"/>
  <c r="U1433" i="1"/>
  <c r="R1433" i="1"/>
  <c r="S1433" i="1" s="1"/>
  <c r="Q1433" i="1"/>
  <c r="P1433" i="1"/>
  <c r="N1433" i="1"/>
  <c r="O1433" i="1" s="1"/>
  <c r="M1433" i="1"/>
  <c r="L1433" i="1"/>
  <c r="D1433" i="1"/>
  <c r="K1433" i="1" s="1"/>
  <c r="Z1432" i="1"/>
  <c r="Y1432" i="1"/>
  <c r="W1432" i="1"/>
  <c r="X1432" i="1" s="1"/>
  <c r="V1432" i="1"/>
  <c r="U1432" i="1"/>
  <c r="R1432" i="1"/>
  <c r="S1432" i="1" s="1"/>
  <c r="Q1432" i="1"/>
  <c r="P1432" i="1"/>
  <c r="N1432" i="1"/>
  <c r="O1432" i="1" s="1"/>
  <c r="M1432" i="1"/>
  <c r="L1432" i="1"/>
  <c r="D1432" i="1"/>
  <c r="K1432" i="1" s="1"/>
  <c r="Z1431" i="1"/>
  <c r="Y1431" i="1"/>
  <c r="W1431" i="1"/>
  <c r="X1431" i="1" s="1"/>
  <c r="V1431" i="1"/>
  <c r="U1431" i="1"/>
  <c r="R1431" i="1"/>
  <c r="S1431" i="1" s="1"/>
  <c r="Q1431" i="1"/>
  <c r="P1431" i="1"/>
  <c r="N1431" i="1"/>
  <c r="O1431" i="1" s="1"/>
  <c r="M1431" i="1"/>
  <c r="L1431" i="1"/>
  <c r="D1431" i="1"/>
  <c r="K1431" i="1" s="1"/>
  <c r="Z1430" i="1"/>
  <c r="Y1430" i="1"/>
  <c r="W1430" i="1"/>
  <c r="X1430" i="1" s="1"/>
  <c r="V1430" i="1"/>
  <c r="U1430" i="1"/>
  <c r="R1430" i="1"/>
  <c r="S1430" i="1" s="1"/>
  <c r="Q1430" i="1"/>
  <c r="P1430" i="1"/>
  <c r="N1430" i="1"/>
  <c r="O1430" i="1" s="1"/>
  <c r="M1430" i="1"/>
  <c r="L1430" i="1"/>
  <c r="D1430" i="1"/>
  <c r="K1430" i="1" s="1"/>
  <c r="Z1429" i="1"/>
  <c r="Y1429" i="1"/>
  <c r="W1429" i="1"/>
  <c r="X1429" i="1" s="1"/>
  <c r="V1429" i="1"/>
  <c r="U1429" i="1"/>
  <c r="R1429" i="1"/>
  <c r="S1429" i="1" s="1"/>
  <c r="Q1429" i="1"/>
  <c r="P1429" i="1"/>
  <c r="N1429" i="1"/>
  <c r="O1429" i="1" s="1"/>
  <c r="M1429" i="1"/>
  <c r="L1429" i="1"/>
  <c r="D1429" i="1"/>
  <c r="K1429" i="1" s="1"/>
  <c r="Z1428" i="1"/>
  <c r="Y1428" i="1"/>
  <c r="W1428" i="1"/>
  <c r="X1428" i="1" s="1"/>
  <c r="V1428" i="1"/>
  <c r="U1428" i="1"/>
  <c r="R1428" i="1"/>
  <c r="S1428" i="1" s="1"/>
  <c r="Q1428" i="1"/>
  <c r="P1428" i="1"/>
  <c r="N1428" i="1"/>
  <c r="O1428" i="1" s="1"/>
  <c r="M1428" i="1"/>
  <c r="L1428" i="1"/>
  <c r="D1428" i="1"/>
  <c r="K1428" i="1" s="1"/>
  <c r="Z1427" i="1"/>
  <c r="Y1427" i="1"/>
  <c r="W1427" i="1"/>
  <c r="X1427" i="1" s="1"/>
  <c r="V1427" i="1"/>
  <c r="U1427" i="1"/>
  <c r="R1427" i="1"/>
  <c r="S1427" i="1" s="1"/>
  <c r="Q1427" i="1"/>
  <c r="P1427" i="1"/>
  <c r="N1427" i="1"/>
  <c r="O1427" i="1" s="1"/>
  <c r="M1427" i="1"/>
  <c r="L1427" i="1"/>
  <c r="D1427" i="1"/>
  <c r="K1427" i="1" s="1"/>
  <c r="Z1426" i="1"/>
  <c r="Y1426" i="1"/>
  <c r="W1426" i="1"/>
  <c r="X1426" i="1" s="1"/>
  <c r="V1426" i="1"/>
  <c r="U1426" i="1"/>
  <c r="R1426" i="1"/>
  <c r="S1426" i="1" s="1"/>
  <c r="Q1426" i="1"/>
  <c r="P1426" i="1"/>
  <c r="N1426" i="1"/>
  <c r="O1426" i="1" s="1"/>
  <c r="M1426" i="1"/>
  <c r="L1426" i="1"/>
  <c r="D1426" i="1"/>
  <c r="K1426" i="1" s="1"/>
  <c r="Z1425" i="1"/>
  <c r="Y1425" i="1"/>
  <c r="W1425" i="1"/>
  <c r="X1425" i="1" s="1"/>
  <c r="V1425" i="1"/>
  <c r="U1425" i="1"/>
  <c r="R1425" i="1"/>
  <c r="S1425" i="1" s="1"/>
  <c r="Q1425" i="1"/>
  <c r="P1425" i="1"/>
  <c r="N1425" i="1"/>
  <c r="O1425" i="1" s="1"/>
  <c r="M1425" i="1"/>
  <c r="L1425" i="1"/>
  <c r="D1425" i="1"/>
  <c r="K1425" i="1" s="1"/>
  <c r="Z1424" i="1"/>
  <c r="Y1424" i="1"/>
  <c r="W1424" i="1"/>
  <c r="X1424" i="1" s="1"/>
  <c r="V1424" i="1"/>
  <c r="U1424" i="1"/>
  <c r="R1424" i="1"/>
  <c r="S1424" i="1" s="1"/>
  <c r="Q1424" i="1"/>
  <c r="P1424" i="1"/>
  <c r="N1424" i="1"/>
  <c r="O1424" i="1" s="1"/>
  <c r="M1424" i="1"/>
  <c r="L1424" i="1"/>
  <c r="D1424" i="1"/>
  <c r="K1424" i="1" s="1"/>
  <c r="Z1423" i="1"/>
  <c r="Y1423" i="1"/>
  <c r="W1423" i="1"/>
  <c r="X1423" i="1" s="1"/>
  <c r="V1423" i="1"/>
  <c r="U1423" i="1"/>
  <c r="R1423" i="1"/>
  <c r="S1423" i="1" s="1"/>
  <c r="Q1423" i="1"/>
  <c r="P1423" i="1"/>
  <c r="N1423" i="1"/>
  <c r="O1423" i="1" s="1"/>
  <c r="M1423" i="1"/>
  <c r="L1423" i="1"/>
  <c r="D1423" i="1"/>
  <c r="K1423" i="1" s="1"/>
  <c r="Z1422" i="1"/>
  <c r="Y1422" i="1"/>
  <c r="W1422" i="1"/>
  <c r="X1422" i="1" s="1"/>
  <c r="V1422" i="1"/>
  <c r="U1422" i="1"/>
  <c r="R1422" i="1"/>
  <c r="S1422" i="1" s="1"/>
  <c r="Q1422" i="1"/>
  <c r="P1422" i="1"/>
  <c r="N1422" i="1"/>
  <c r="O1422" i="1" s="1"/>
  <c r="M1422" i="1"/>
  <c r="L1422" i="1"/>
  <c r="D1422" i="1"/>
  <c r="K1422" i="1" s="1"/>
  <c r="Z1421" i="1"/>
  <c r="Y1421" i="1"/>
  <c r="W1421" i="1"/>
  <c r="X1421" i="1" s="1"/>
  <c r="V1421" i="1"/>
  <c r="U1421" i="1"/>
  <c r="R1421" i="1"/>
  <c r="S1421" i="1" s="1"/>
  <c r="Q1421" i="1"/>
  <c r="P1421" i="1"/>
  <c r="N1421" i="1"/>
  <c r="O1421" i="1" s="1"/>
  <c r="M1421" i="1"/>
  <c r="L1421" i="1"/>
  <c r="D1421" i="1"/>
  <c r="K1421" i="1" s="1"/>
  <c r="Z1420" i="1"/>
  <c r="Y1420" i="1"/>
  <c r="W1420" i="1"/>
  <c r="X1420" i="1" s="1"/>
  <c r="V1420" i="1"/>
  <c r="U1420" i="1"/>
  <c r="R1420" i="1"/>
  <c r="S1420" i="1" s="1"/>
  <c r="Q1420" i="1"/>
  <c r="P1420" i="1"/>
  <c r="N1420" i="1"/>
  <c r="O1420" i="1" s="1"/>
  <c r="M1420" i="1"/>
  <c r="L1420" i="1"/>
  <c r="D1420" i="1"/>
  <c r="K1420" i="1" s="1"/>
  <c r="Z1419" i="1"/>
  <c r="Y1419" i="1"/>
  <c r="W1419" i="1"/>
  <c r="X1419" i="1" s="1"/>
  <c r="V1419" i="1"/>
  <c r="U1419" i="1"/>
  <c r="R1419" i="1"/>
  <c r="S1419" i="1" s="1"/>
  <c r="Q1419" i="1"/>
  <c r="P1419" i="1"/>
  <c r="N1419" i="1"/>
  <c r="O1419" i="1" s="1"/>
  <c r="M1419" i="1"/>
  <c r="L1419" i="1"/>
  <c r="D1419" i="1"/>
  <c r="K1419" i="1" s="1"/>
  <c r="Z1418" i="1"/>
  <c r="Y1418" i="1"/>
  <c r="W1418" i="1"/>
  <c r="X1418" i="1" s="1"/>
  <c r="V1418" i="1"/>
  <c r="U1418" i="1"/>
  <c r="R1418" i="1"/>
  <c r="S1418" i="1" s="1"/>
  <c r="Q1418" i="1"/>
  <c r="P1418" i="1"/>
  <c r="N1418" i="1"/>
  <c r="O1418" i="1" s="1"/>
  <c r="M1418" i="1"/>
  <c r="L1418" i="1"/>
  <c r="D1418" i="1"/>
  <c r="Y1417" i="1"/>
  <c r="W1417" i="1"/>
  <c r="U1417" i="1"/>
  <c r="R1417" i="1"/>
  <c r="S1417" i="1" s="1"/>
  <c r="Q1417" i="1"/>
  <c r="P1417" i="1"/>
  <c r="N1417" i="1"/>
  <c r="O1417" i="1" s="1"/>
  <c r="L1417" i="1"/>
  <c r="D1417" i="1"/>
  <c r="K1417" i="1" s="1"/>
  <c r="Z1416" i="1"/>
  <c r="Y1416" i="1"/>
  <c r="W1416" i="1"/>
  <c r="U1416" i="1"/>
  <c r="R1416" i="1"/>
  <c r="S1416" i="1" s="1"/>
  <c r="Q1416" i="1"/>
  <c r="P1416" i="1"/>
  <c r="N1416" i="1"/>
  <c r="O1416" i="1" s="1"/>
  <c r="M1416" i="1"/>
  <c r="L1416" i="1"/>
  <c r="D1416" i="1"/>
  <c r="K1416" i="1" s="1"/>
  <c r="Y1415" i="1"/>
  <c r="W1415" i="1"/>
  <c r="U1415" i="1"/>
  <c r="R1415" i="1"/>
  <c r="S1415" i="1" s="1"/>
  <c r="Q1415" i="1"/>
  <c r="P1415" i="1"/>
  <c r="N1415" i="1"/>
  <c r="O1415" i="1" s="1"/>
  <c r="L1415" i="1"/>
  <c r="D1415" i="1"/>
  <c r="K1415" i="1" s="1"/>
  <c r="Y1414" i="1"/>
  <c r="W1414" i="1"/>
  <c r="U1414" i="1"/>
  <c r="R1414" i="1"/>
  <c r="S1414" i="1" s="1"/>
  <c r="Q1414" i="1"/>
  <c r="P1414" i="1"/>
  <c r="N1414" i="1"/>
  <c r="O1414" i="1" s="1"/>
  <c r="L1414" i="1"/>
  <c r="D1414" i="1"/>
  <c r="K1414" i="1" s="1"/>
  <c r="Y1413" i="1"/>
  <c r="W1413" i="1"/>
  <c r="U1413" i="1"/>
  <c r="R1413" i="1"/>
  <c r="S1413" i="1" s="1"/>
  <c r="Q1413" i="1"/>
  <c r="P1413" i="1"/>
  <c r="N1413" i="1"/>
  <c r="O1413" i="1" s="1"/>
  <c r="L1413" i="1"/>
  <c r="D1413" i="1"/>
  <c r="K1413" i="1" s="1"/>
  <c r="Y1412" i="1"/>
  <c r="W1412" i="1"/>
  <c r="U1412" i="1"/>
  <c r="R1412" i="1"/>
  <c r="S1412" i="1" s="1"/>
  <c r="Q1412" i="1"/>
  <c r="P1412" i="1"/>
  <c r="N1412" i="1"/>
  <c r="O1412" i="1" s="1"/>
  <c r="L1412" i="1"/>
  <c r="D1412" i="1"/>
  <c r="Z1411" i="1"/>
  <c r="Y1411" i="1"/>
  <c r="X1411" i="1"/>
  <c r="W1411" i="1"/>
  <c r="V1411" i="1"/>
  <c r="U1411" i="1"/>
  <c r="S1411" i="1"/>
  <c r="R1411" i="1"/>
  <c r="Q1411" i="1"/>
  <c r="P1411" i="1"/>
  <c r="O1411" i="1"/>
  <c r="N1411" i="1"/>
  <c r="M1411" i="1"/>
  <c r="L1411" i="1"/>
  <c r="K1411" i="1"/>
  <c r="D1411" i="1"/>
  <c r="Z1410" i="1"/>
  <c r="Y1410" i="1"/>
  <c r="X1410" i="1"/>
  <c r="W1410" i="1"/>
  <c r="V1410" i="1"/>
  <c r="U1410" i="1"/>
  <c r="S1410" i="1"/>
  <c r="R1410" i="1"/>
  <c r="Q1410" i="1"/>
  <c r="P1410" i="1"/>
  <c r="O1410" i="1"/>
  <c r="N1410" i="1"/>
  <c r="M1410" i="1"/>
  <c r="L1410" i="1"/>
  <c r="K1410" i="1"/>
  <c r="D1410" i="1"/>
  <c r="Z1409" i="1"/>
  <c r="Y1409" i="1"/>
  <c r="X1409" i="1"/>
  <c r="W1409" i="1"/>
  <c r="V1409" i="1"/>
  <c r="U1409" i="1"/>
  <c r="S1409" i="1"/>
  <c r="R1409" i="1"/>
  <c r="Q1409" i="1"/>
  <c r="P1409" i="1"/>
  <c r="O1409" i="1"/>
  <c r="N1409" i="1"/>
  <c r="M1409" i="1"/>
  <c r="L1409" i="1"/>
  <c r="K1409" i="1"/>
  <c r="D1409" i="1"/>
  <c r="Z1408" i="1"/>
  <c r="Y1408" i="1"/>
  <c r="X1408" i="1"/>
  <c r="W1408" i="1"/>
  <c r="V1408" i="1"/>
  <c r="U1408" i="1"/>
  <c r="S1408" i="1"/>
  <c r="R1408" i="1"/>
  <c r="Q1408" i="1"/>
  <c r="P1408" i="1"/>
  <c r="O1408" i="1"/>
  <c r="N1408" i="1"/>
  <c r="M1408" i="1"/>
  <c r="L1408" i="1"/>
  <c r="K1408" i="1"/>
  <c r="D1408" i="1"/>
  <c r="Z1407" i="1"/>
  <c r="Y1407" i="1"/>
  <c r="X1407" i="1"/>
  <c r="W1407" i="1"/>
  <c r="V1407" i="1"/>
  <c r="U1407" i="1"/>
  <c r="S1407" i="1"/>
  <c r="R1407" i="1"/>
  <c r="Q1407" i="1"/>
  <c r="P1407" i="1"/>
  <c r="O1407" i="1"/>
  <c r="N1407" i="1"/>
  <c r="M1407" i="1"/>
  <c r="L1407" i="1"/>
  <c r="K1407" i="1"/>
  <c r="D1407" i="1"/>
  <c r="Z1406" i="1"/>
  <c r="Y1406" i="1"/>
  <c r="X1406" i="1"/>
  <c r="W1406" i="1"/>
  <c r="V1406" i="1"/>
  <c r="U1406" i="1"/>
  <c r="S1406" i="1"/>
  <c r="R1406" i="1"/>
  <c r="Q1406" i="1"/>
  <c r="P1406" i="1"/>
  <c r="O1406" i="1"/>
  <c r="N1406" i="1"/>
  <c r="M1406" i="1"/>
  <c r="L1406" i="1"/>
  <c r="K1406" i="1"/>
  <c r="D1406" i="1"/>
  <c r="Z1405" i="1"/>
  <c r="Y1405" i="1"/>
  <c r="X1405" i="1"/>
  <c r="W1405" i="1"/>
  <c r="V1405" i="1"/>
  <c r="U1405" i="1"/>
  <c r="S1405" i="1"/>
  <c r="R1405" i="1"/>
  <c r="Q1405" i="1"/>
  <c r="P1405" i="1"/>
  <c r="O1405" i="1"/>
  <c r="N1405" i="1"/>
  <c r="M1405" i="1"/>
  <c r="L1405" i="1"/>
  <c r="K1405" i="1"/>
  <c r="D1405" i="1"/>
  <c r="Z1404" i="1"/>
  <c r="Y1404" i="1"/>
  <c r="X1404" i="1"/>
  <c r="W1404" i="1"/>
  <c r="V1404" i="1"/>
  <c r="U1404" i="1"/>
  <c r="S1404" i="1"/>
  <c r="R1404" i="1"/>
  <c r="Q1404" i="1"/>
  <c r="P1404" i="1"/>
  <c r="O1404" i="1"/>
  <c r="N1404" i="1"/>
  <c r="M1404" i="1"/>
  <c r="L1404" i="1"/>
  <c r="K1404" i="1"/>
  <c r="D1404" i="1"/>
  <c r="Z1403" i="1"/>
  <c r="Y1403" i="1"/>
  <c r="X1403" i="1"/>
  <c r="W1403" i="1"/>
  <c r="V1403" i="1"/>
  <c r="U1403" i="1"/>
  <c r="S1403" i="1"/>
  <c r="R1403" i="1"/>
  <c r="Q1403" i="1"/>
  <c r="P1403" i="1"/>
  <c r="O1403" i="1"/>
  <c r="N1403" i="1"/>
  <c r="M1403" i="1"/>
  <c r="L1403" i="1"/>
  <c r="K1403" i="1"/>
  <c r="D1403" i="1"/>
  <c r="Z1402" i="1"/>
  <c r="Y1402" i="1"/>
  <c r="X1402" i="1"/>
  <c r="W1402" i="1"/>
  <c r="V1402" i="1"/>
  <c r="U1402" i="1"/>
  <c r="S1402" i="1"/>
  <c r="R1402" i="1"/>
  <c r="Q1402" i="1"/>
  <c r="P1402" i="1"/>
  <c r="O1402" i="1"/>
  <c r="N1402" i="1"/>
  <c r="M1402" i="1"/>
  <c r="L1402" i="1"/>
  <c r="K1402" i="1"/>
  <c r="D1402" i="1"/>
  <c r="Z1401" i="1"/>
  <c r="Y1401" i="1"/>
  <c r="X1401" i="1"/>
  <c r="W1401" i="1"/>
  <c r="V1401" i="1"/>
  <c r="U1401" i="1"/>
  <c r="S1401" i="1"/>
  <c r="R1401" i="1"/>
  <c r="Q1401" i="1"/>
  <c r="P1401" i="1"/>
  <c r="O1401" i="1"/>
  <c r="N1401" i="1"/>
  <c r="M1401" i="1"/>
  <c r="L1401" i="1"/>
  <c r="K1401" i="1"/>
  <c r="D1401" i="1"/>
  <c r="Z1400" i="1"/>
  <c r="Y1400" i="1"/>
  <c r="X1400" i="1"/>
  <c r="W1400" i="1"/>
  <c r="V1400" i="1"/>
  <c r="U1400" i="1"/>
  <c r="S1400" i="1"/>
  <c r="R1400" i="1"/>
  <c r="Q1400" i="1"/>
  <c r="P1400" i="1"/>
  <c r="O1400" i="1"/>
  <c r="N1400" i="1"/>
  <c r="M1400" i="1"/>
  <c r="L1400" i="1"/>
  <c r="K1400" i="1"/>
  <c r="D1400" i="1"/>
  <c r="Z1399" i="1"/>
  <c r="Y1399" i="1"/>
  <c r="X1399" i="1"/>
  <c r="W1399" i="1"/>
  <c r="V1399" i="1"/>
  <c r="U1399" i="1"/>
  <c r="S1399" i="1"/>
  <c r="R1399" i="1"/>
  <c r="Q1399" i="1"/>
  <c r="P1399" i="1"/>
  <c r="O1399" i="1"/>
  <c r="N1399" i="1"/>
  <c r="M1399" i="1"/>
  <c r="L1399" i="1"/>
  <c r="K1399" i="1"/>
  <c r="D1399" i="1"/>
  <c r="Z1398" i="1"/>
  <c r="Y1398" i="1"/>
  <c r="X1398" i="1"/>
  <c r="W1398" i="1"/>
  <c r="V1398" i="1"/>
  <c r="U1398" i="1"/>
  <c r="S1398" i="1"/>
  <c r="R1398" i="1"/>
  <c r="Q1398" i="1"/>
  <c r="P1398" i="1"/>
  <c r="O1398" i="1"/>
  <c r="N1398" i="1"/>
  <c r="M1398" i="1"/>
  <c r="L1398" i="1"/>
  <c r="K1398" i="1"/>
  <c r="D1398" i="1"/>
  <c r="Z1397" i="1"/>
  <c r="Y1397" i="1"/>
  <c r="X1397" i="1"/>
  <c r="W1397" i="1"/>
  <c r="V1397" i="1"/>
  <c r="U1397" i="1"/>
  <c r="S1397" i="1"/>
  <c r="R1397" i="1"/>
  <c r="Q1397" i="1"/>
  <c r="P1397" i="1"/>
  <c r="O1397" i="1"/>
  <c r="N1397" i="1"/>
  <c r="M1397" i="1"/>
  <c r="L1397" i="1"/>
  <c r="D1397" i="1"/>
  <c r="Y1396" i="1"/>
  <c r="X1396" i="1"/>
  <c r="W1396" i="1"/>
  <c r="U1396" i="1"/>
  <c r="R1396" i="1"/>
  <c r="S1396" i="1" s="1"/>
  <c r="P1396" i="1"/>
  <c r="Q1396" i="1" s="1"/>
  <c r="O1396" i="1"/>
  <c r="N1396" i="1"/>
  <c r="L1396" i="1"/>
  <c r="D1396" i="1"/>
  <c r="K1396" i="1" s="1"/>
  <c r="Y1395" i="1"/>
  <c r="X1395" i="1"/>
  <c r="W1395" i="1"/>
  <c r="U1395" i="1"/>
  <c r="R1395" i="1"/>
  <c r="S1395" i="1" s="1"/>
  <c r="P1395" i="1"/>
  <c r="Q1395" i="1" s="1"/>
  <c r="O1395" i="1"/>
  <c r="N1395" i="1"/>
  <c r="L1395" i="1"/>
  <c r="D1395" i="1"/>
  <c r="K1395" i="1" s="1"/>
  <c r="Y1394" i="1"/>
  <c r="X1394" i="1"/>
  <c r="W1394" i="1"/>
  <c r="U1394" i="1"/>
  <c r="R1394" i="1"/>
  <c r="S1394" i="1" s="1"/>
  <c r="P1394" i="1"/>
  <c r="Q1394" i="1" s="1"/>
  <c r="O1394" i="1"/>
  <c r="N1394" i="1"/>
  <c r="L1394" i="1"/>
  <c r="D1394" i="1"/>
  <c r="K1394" i="1" s="1"/>
  <c r="Y1393" i="1"/>
  <c r="X1393" i="1"/>
  <c r="W1393" i="1"/>
  <c r="U1393" i="1"/>
  <c r="R1393" i="1"/>
  <c r="S1393" i="1" s="1"/>
  <c r="P1393" i="1"/>
  <c r="Q1393" i="1" s="1"/>
  <c r="O1393" i="1"/>
  <c r="N1393" i="1"/>
  <c r="L1393" i="1"/>
  <c r="D1393" i="1"/>
  <c r="K1393" i="1" s="1"/>
  <c r="Y1392" i="1"/>
  <c r="X1392" i="1"/>
  <c r="W1392" i="1"/>
  <c r="U1392" i="1"/>
  <c r="R1392" i="1"/>
  <c r="S1392" i="1" s="1"/>
  <c r="P1392" i="1"/>
  <c r="Q1392" i="1" s="1"/>
  <c r="O1392" i="1"/>
  <c r="N1392" i="1"/>
  <c r="L1392" i="1"/>
  <c r="D1392" i="1"/>
  <c r="K1392" i="1" s="1"/>
  <c r="Y1391" i="1"/>
  <c r="X1391" i="1"/>
  <c r="W1391" i="1"/>
  <c r="U1391" i="1"/>
  <c r="R1391" i="1"/>
  <c r="S1391" i="1" s="1"/>
  <c r="P1391" i="1"/>
  <c r="Q1391" i="1" s="1"/>
  <c r="O1391" i="1"/>
  <c r="N1391" i="1"/>
  <c r="L1391" i="1"/>
  <c r="D1391" i="1"/>
  <c r="K1391" i="1" s="1"/>
  <c r="Y1390" i="1"/>
  <c r="X1390" i="1"/>
  <c r="W1390" i="1"/>
  <c r="U1390" i="1"/>
  <c r="R1390" i="1"/>
  <c r="S1390" i="1" s="1"/>
  <c r="P1390" i="1"/>
  <c r="Q1390" i="1" s="1"/>
  <c r="O1390" i="1"/>
  <c r="N1390" i="1"/>
  <c r="L1390" i="1"/>
  <c r="D1390" i="1"/>
  <c r="K1390" i="1" s="1"/>
  <c r="Y1389" i="1"/>
  <c r="X1389" i="1"/>
  <c r="W1389" i="1"/>
  <c r="U1389" i="1"/>
  <c r="R1389" i="1"/>
  <c r="S1389" i="1" s="1"/>
  <c r="P1389" i="1"/>
  <c r="Q1389" i="1" s="1"/>
  <c r="O1389" i="1"/>
  <c r="N1389" i="1"/>
  <c r="L1389" i="1"/>
  <c r="D1389" i="1"/>
  <c r="K1389" i="1" s="1"/>
  <c r="Y1388" i="1"/>
  <c r="X1388" i="1"/>
  <c r="W1388" i="1"/>
  <c r="U1388" i="1"/>
  <c r="R1388" i="1"/>
  <c r="S1388" i="1" s="1"/>
  <c r="P1388" i="1"/>
  <c r="Q1388" i="1" s="1"/>
  <c r="O1388" i="1"/>
  <c r="N1388" i="1"/>
  <c r="L1388" i="1"/>
  <c r="D1388" i="1"/>
  <c r="Z1387" i="1"/>
  <c r="Y1387" i="1"/>
  <c r="X1387" i="1"/>
  <c r="W1387" i="1"/>
  <c r="V1387" i="1"/>
  <c r="U1387" i="1"/>
  <c r="S1387" i="1"/>
  <c r="R1387" i="1"/>
  <c r="Q1387" i="1"/>
  <c r="P1387" i="1"/>
  <c r="O1387" i="1"/>
  <c r="N1387" i="1"/>
  <c r="M1387" i="1"/>
  <c r="L1387" i="1"/>
  <c r="K1387" i="1"/>
  <c r="D1387" i="1"/>
  <c r="Z1386" i="1"/>
  <c r="Y1386" i="1"/>
  <c r="X1386" i="1"/>
  <c r="W1386" i="1"/>
  <c r="V1386" i="1"/>
  <c r="U1386" i="1"/>
  <c r="S1386" i="1"/>
  <c r="R1386" i="1"/>
  <c r="Q1386" i="1"/>
  <c r="P1386" i="1"/>
  <c r="O1386" i="1"/>
  <c r="N1386" i="1"/>
  <c r="M1386" i="1"/>
  <c r="L1386" i="1"/>
  <c r="K1386" i="1"/>
  <c r="D1386" i="1"/>
  <c r="Z1385" i="1"/>
  <c r="Y1385" i="1"/>
  <c r="X1385" i="1"/>
  <c r="W1385" i="1"/>
  <c r="V1385" i="1"/>
  <c r="U1385" i="1"/>
  <c r="S1385" i="1"/>
  <c r="R1385" i="1"/>
  <c r="Q1385" i="1"/>
  <c r="P1385" i="1"/>
  <c r="O1385" i="1"/>
  <c r="N1385" i="1"/>
  <c r="M1385" i="1"/>
  <c r="L1385" i="1"/>
  <c r="K1385" i="1"/>
  <c r="D1385" i="1"/>
  <c r="Z1384" i="1"/>
  <c r="Y1384" i="1"/>
  <c r="X1384" i="1"/>
  <c r="W1384" i="1"/>
  <c r="V1384" i="1"/>
  <c r="U1384" i="1"/>
  <c r="S1384" i="1"/>
  <c r="R1384" i="1"/>
  <c r="Q1384" i="1"/>
  <c r="P1384" i="1"/>
  <c r="O1384" i="1"/>
  <c r="N1384" i="1"/>
  <c r="M1384" i="1"/>
  <c r="L1384" i="1"/>
  <c r="K1384" i="1"/>
  <c r="D1384" i="1"/>
  <c r="Z1383" i="1"/>
  <c r="Y1383" i="1"/>
  <c r="X1383" i="1"/>
  <c r="W1383" i="1"/>
  <c r="V1383" i="1"/>
  <c r="U1383" i="1"/>
  <c r="S1383" i="1"/>
  <c r="R1383" i="1"/>
  <c r="Q1383" i="1"/>
  <c r="P1383" i="1"/>
  <c r="O1383" i="1"/>
  <c r="N1383" i="1"/>
  <c r="M1383" i="1"/>
  <c r="L1383" i="1"/>
  <c r="K1383" i="1"/>
  <c r="D1383" i="1"/>
  <c r="Z1382" i="1"/>
  <c r="Y1382" i="1"/>
  <c r="X1382" i="1"/>
  <c r="W1382" i="1"/>
  <c r="V1382" i="1"/>
  <c r="U1382" i="1"/>
  <c r="S1382" i="1"/>
  <c r="R1382" i="1"/>
  <c r="Q1382" i="1"/>
  <c r="P1382" i="1"/>
  <c r="O1382" i="1"/>
  <c r="N1382" i="1"/>
  <c r="M1382" i="1"/>
  <c r="L1382" i="1"/>
  <c r="K1382" i="1"/>
  <c r="D1382" i="1"/>
  <c r="Z1381" i="1"/>
  <c r="Y1381" i="1"/>
  <c r="X1381" i="1"/>
  <c r="W1381" i="1"/>
  <c r="V1381" i="1"/>
  <c r="U1381" i="1"/>
  <c r="S1381" i="1"/>
  <c r="R1381" i="1"/>
  <c r="Q1381" i="1"/>
  <c r="P1381" i="1"/>
  <c r="O1381" i="1"/>
  <c r="N1381" i="1"/>
  <c r="M1381" i="1"/>
  <c r="L1381" i="1"/>
  <c r="K1381" i="1"/>
  <c r="D1381" i="1"/>
  <c r="Z1380" i="1"/>
  <c r="Y1380" i="1"/>
  <c r="X1380" i="1"/>
  <c r="W1380" i="1"/>
  <c r="V1380" i="1"/>
  <c r="U1380" i="1"/>
  <c r="S1380" i="1"/>
  <c r="R1380" i="1"/>
  <c r="Q1380" i="1"/>
  <c r="P1380" i="1"/>
  <c r="O1380" i="1"/>
  <c r="N1380" i="1"/>
  <c r="M1380" i="1"/>
  <c r="L1380" i="1"/>
  <c r="K1380" i="1"/>
  <c r="D1380" i="1"/>
  <c r="Z1379" i="1"/>
  <c r="Y1379" i="1"/>
  <c r="X1379" i="1"/>
  <c r="W1379" i="1"/>
  <c r="V1379" i="1"/>
  <c r="U1379" i="1"/>
  <c r="S1379" i="1"/>
  <c r="R1379" i="1"/>
  <c r="Q1379" i="1"/>
  <c r="P1379" i="1"/>
  <c r="O1379" i="1"/>
  <c r="N1379" i="1"/>
  <c r="M1379" i="1"/>
  <c r="L1379" i="1"/>
  <c r="K1379" i="1"/>
  <c r="D1379" i="1"/>
  <c r="Z1378" i="1"/>
  <c r="Y1378" i="1"/>
  <c r="X1378" i="1"/>
  <c r="W1378" i="1"/>
  <c r="V1378" i="1"/>
  <c r="U1378" i="1"/>
  <c r="S1378" i="1"/>
  <c r="R1378" i="1"/>
  <c r="Q1378" i="1"/>
  <c r="P1378" i="1"/>
  <c r="O1378" i="1"/>
  <c r="N1378" i="1"/>
  <c r="M1378" i="1"/>
  <c r="L1378" i="1"/>
  <c r="K1378" i="1"/>
  <c r="D1378" i="1"/>
  <c r="Z1377" i="1"/>
  <c r="Y1377" i="1"/>
  <c r="X1377" i="1"/>
  <c r="W1377" i="1"/>
  <c r="V1377" i="1"/>
  <c r="U1377" i="1"/>
  <c r="S1377" i="1"/>
  <c r="R1377" i="1"/>
  <c r="Q1377" i="1"/>
  <c r="P1377" i="1"/>
  <c r="O1377" i="1"/>
  <c r="N1377" i="1"/>
  <c r="M1377" i="1"/>
  <c r="L1377" i="1"/>
  <c r="K1377" i="1"/>
  <c r="D1377" i="1"/>
  <c r="Z1376" i="1"/>
  <c r="Y1376" i="1"/>
  <c r="X1376" i="1"/>
  <c r="W1376" i="1"/>
  <c r="V1376" i="1"/>
  <c r="U1376" i="1"/>
  <c r="S1376" i="1"/>
  <c r="R1376" i="1"/>
  <c r="Q1376" i="1"/>
  <c r="P1376" i="1"/>
  <c r="O1376" i="1"/>
  <c r="N1376" i="1"/>
  <c r="M1376" i="1"/>
  <c r="L1376" i="1"/>
  <c r="K1376" i="1"/>
  <c r="D1376" i="1"/>
  <c r="Z1375" i="1"/>
  <c r="Y1375" i="1"/>
  <c r="X1375" i="1"/>
  <c r="W1375" i="1"/>
  <c r="V1375" i="1"/>
  <c r="U1375" i="1"/>
  <c r="S1375" i="1"/>
  <c r="R1375" i="1"/>
  <c r="Q1375" i="1"/>
  <c r="P1375" i="1"/>
  <c r="O1375" i="1"/>
  <c r="N1375" i="1"/>
  <c r="M1375" i="1"/>
  <c r="L1375" i="1"/>
  <c r="K1375" i="1"/>
  <c r="D1375" i="1"/>
  <c r="Z1374" i="1"/>
  <c r="Y1374" i="1"/>
  <c r="X1374" i="1"/>
  <c r="W1374" i="1"/>
  <c r="V1374" i="1"/>
  <c r="U1374" i="1"/>
  <c r="S1374" i="1"/>
  <c r="R1374" i="1"/>
  <c r="Q1374" i="1"/>
  <c r="P1374" i="1"/>
  <c r="O1374" i="1"/>
  <c r="N1374" i="1"/>
  <c r="M1374" i="1"/>
  <c r="L1374" i="1"/>
  <c r="K1374" i="1"/>
  <c r="D1374" i="1"/>
  <c r="Z1373" i="1"/>
  <c r="Y1373" i="1"/>
  <c r="X1373" i="1"/>
  <c r="W1373" i="1"/>
  <c r="V1373" i="1"/>
  <c r="U1373" i="1"/>
  <c r="S1373" i="1"/>
  <c r="R1373" i="1"/>
  <c r="Q1373" i="1"/>
  <c r="P1373" i="1"/>
  <c r="O1373" i="1"/>
  <c r="N1373" i="1"/>
  <c r="M1373" i="1"/>
  <c r="L1373" i="1"/>
  <c r="K1373" i="1"/>
  <c r="D1373" i="1"/>
  <c r="Z1372" i="1"/>
  <c r="Y1372" i="1"/>
  <c r="X1372" i="1"/>
  <c r="W1372" i="1"/>
  <c r="V1372" i="1"/>
  <c r="U1372" i="1"/>
  <c r="S1372" i="1"/>
  <c r="R1372" i="1"/>
  <c r="Q1372" i="1"/>
  <c r="P1372" i="1"/>
  <c r="O1372" i="1"/>
  <c r="N1372" i="1"/>
  <c r="M1372" i="1"/>
  <c r="L1372" i="1"/>
  <c r="K1372" i="1"/>
  <c r="D1372" i="1"/>
  <c r="Z1371" i="1"/>
  <c r="Y1371" i="1"/>
  <c r="X1371" i="1"/>
  <c r="W1371" i="1"/>
  <c r="V1371" i="1"/>
  <c r="U1371" i="1"/>
  <c r="S1371" i="1"/>
  <c r="R1371" i="1"/>
  <c r="Q1371" i="1"/>
  <c r="P1371" i="1"/>
  <c r="O1371" i="1"/>
  <c r="N1371" i="1"/>
  <c r="M1371" i="1"/>
  <c r="L1371" i="1"/>
  <c r="K1371" i="1"/>
  <c r="D1371" i="1"/>
  <c r="Z1370" i="1"/>
  <c r="Y1370" i="1"/>
  <c r="X1370" i="1"/>
  <c r="W1370" i="1"/>
  <c r="V1370" i="1"/>
  <c r="U1370" i="1"/>
  <c r="S1370" i="1"/>
  <c r="R1370" i="1"/>
  <c r="Q1370" i="1"/>
  <c r="P1370" i="1"/>
  <c r="O1370" i="1"/>
  <c r="N1370" i="1"/>
  <c r="M1370" i="1"/>
  <c r="L1370" i="1"/>
  <c r="K1370" i="1"/>
  <c r="D1370" i="1"/>
  <c r="Z1369" i="1"/>
  <c r="Y1369" i="1"/>
  <c r="X1369" i="1"/>
  <c r="W1369" i="1"/>
  <c r="V1369" i="1"/>
  <c r="U1369" i="1"/>
  <c r="S1369" i="1"/>
  <c r="R1369" i="1"/>
  <c r="Q1369" i="1"/>
  <c r="P1369" i="1"/>
  <c r="O1369" i="1"/>
  <c r="N1369" i="1"/>
  <c r="M1369" i="1"/>
  <c r="L1369" i="1"/>
  <c r="K1369" i="1"/>
  <c r="D1369" i="1"/>
  <c r="Z1368" i="1"/>
  <c r="Y1368" i="1"/>
  <c r="X1368" i="1"/>
  <c r="W1368" i="1"/>
  <c r="V1368" i="1"/>
  <c r="U1368" i="1"/>
  <c r="S1368" i="1"/>
  <c r="R1368" i="1"/>
  <c r="Q1368" i="1"/>
  <c r="P1368" i="1"/>
  <c r="O1368" i="1"/>
  <c r="N1368" i="1"/>
  <c r="M1368" i="1"/>
  <c r="L1368" i="1"/>
  <c r="K1368" i="1"/>
  <c r="D1368" i="1"/>
  <c r="Z1367" i="1"/>
  <c r="Y1367" i="1"/>
  <c r="X1367" i="1"/>
  <c r="W1367" i="1"/>
  <c r="V1367" i="1"/>
  <c r="U1367" i="1"/>
  <c r="S1367" i="1"/>
  <c r="R1367" i="1"/>
  <c r="Q1367" i="1"/>
  <c r="P1367" i="1"/>
  <c r="O1367" i="1"/>
  <c r="N1367" i="1"/>
  <c r="M1367" i="1"/>
  <c r="L1367" i="1"/>
  <c r="K1367" i="1"/>
  <c r="D1367" i="1"/>
  <c r="Z1366" i="1"/>
  <c r="Y1366" i="1"/>
  <c r="X1366" i="1"/>
  <c r="W1366" i="1"/>
  <c r="V1366" i="1"/>
  <c r="U1366" i="1"/>
  <c r="S1366" i="1"/>
  <c r="R1366" i="1"/>
  <c r="Q1366" i="1"/>
  <c r="P1366" i="1"/>
  <c r="O1366" i="1"/>
  <c r="N1366" i="1"/>
  <c r="M1366" i="1"/>
  <c r="L1366" i="1"/>
  <c r="K1366" i="1"/>
  <c r="D1366" i="1"/>
  <c r="Z1365" i="1"/>
  <c r="Y1365" i="1"/>
  <c r="X1365" i="1"/>
  <c r="W1365" i="1"/>
  <c r="V1365" i="1"/>
  <c r="U1365" i="1"/>
  <c r="S1365" i="1"/>
  <c r="R1365" i="1"/>
  <c r="Q1365" i="1"/>
  <c r="P1365" i="1"/>
  <c r="O1365" i="1"/>
  <c r="N1365" i="1"/>
  <c r="M1365" i="1"/>
  <c r="L1365" i="1"/>
  <c r="K1365" i="1"/>
  <c r="D1365" i="1"/>
  <c r="Z1364" i="1"/>
  <c r="Y1364" i="1"/>
  <c r="X1364" i="1"/>
  <c r="W1364" i="1"/>
  <c r="V1364" i="1"/>
  <c r="U1364" i="1"/>
  <c r="S1364" i="1"/>
  <c r="R1364" i="1"/>
  <c r="Q1364" i="1"/>
  <c r="P1364" i="1"/>
  <c r="O1364" i="1"/>
  <c r="N1364" i="1"/>
  <c r="M1364" i="1"/>
  <c r="L1364" i="1"/>
  <c r="K1364" i="1"/>
  <c r="D1364" i="1"/>
  <c r="Z1363" i="1"/>
  <c r="Y1363" i="1"/>
  <c r="X1363" i="1"/>
  <c r="W1363" i="1"/>
  <c r="V1363" i="1"/>
  <c r="U1363" i="1"/>
  <c r="S1363" i="1"/>
  <c r="R1363" i="1"/>
  <c r="Q1363" i="1"/>
  <c r="P1363" i="1"/>
  <c r="O1363" i="1"/>
  <c r="N1363" i="1"/>
  <c r="M1363" i="1"/>
  <c r="L1363" i="1"/>
  <c r="K1363" i="1"/>
  <c r="D1363" i="1"/>
  <c r="Z1362" i="1"/>
  <c r="Y1362" i="1"/>
  <c r="X1362" i="1"/>
  <c r="W1362" i="1"/>
  <c r="V1362" i="1"/>
  <c r="U1362" i="1"/>
  <c r="S1362" i="1"/>
  <c r="R1362" i="1"/>
  <c r="Q1362" i="1"/>
  <c r="P1362" i="1"/>
  <c r="O1362" i="1"/>
  <c r="N1362" i="1"/>
  <c r="M1362" i="1"/>
  <c r="L1362" i="1"/>
  <c r="K1362" i="1"/>
  <c r="D1362" i="1"/>
  <c r="Z1361" i="1"/>
  <c r="Y1361" i="1"/>
  <c r="X1361" i="1"/>
  <c r="W1361" i="1"/>
  <c r="V1361" i="1"/>
  <c r="U1361" i="1"/>
  <c r="S1361" i="1"/>
  <c r="R1361" i="1"/>
  <c r="Q1361" i="1"/>
  <c r="P1361" i="1"/>
  <c r="O1361" i="1"/>
  <c r="N1361" i="1"/>
  <c r="M1361" i="1"/>
  <c r="L1361" i="1"/>
  <c r="K1361" i="1"/>
  <c r="D1361" i="1"/>
  <c r="Z1360" i="1"/>
  <c r="Y1360" i="1"/>
  <c r="X1360" i="1"/>
  <c r="W1360" i="1"/>
  <c r="V1360" i="1"/>
  <c r="U1360" i="1"/>
  <c r="S1360" i="1"/>
  <c r="R1360" i="1"/>
  <c r="Q1360" i="1"/>
  <c r="P1360" i="1"/>
  <c r="O1360" i="1"/>
  <c r="N1360" i="1"/>
  <c r="M1360" i="1"/>
  <c r="L1360" i="1"/>
  <c r="K1360" i="1"/>
  <c r="D1360" i="1"/>
  <c r="Z1359" i="1"/>
  <c r="Y1359" i="1"/>
  <c r="X1359" i="1"/>
  <c r="W1359" i="1"/>
  <c r="V1359" i="1"/>
  <c r="U1359" i="1"/>
  <c r="S1359" i="1"/>
  <c r="R1359" i="1"/>
  <c r="Q1359" i="1"/>
  <c r="P1359" i="1"/>
  <c r="O1359" i="1"/>
  <c r="N1359" i="1"/>
  <c r="M1359" i="1"/>
  <c r="L1359" i="1"/>
  <c r="K1359" i="1"/>
  <c r="D1359" i="1"/>
  <c r="Z1358" i="1"/>
  <c r="Y1358" i="1"/>
  <c r="X1358" i="1"/>
  <c r="W1358" i="1"/>
  <c r="V1358" i="1"/>
  <c r="U1358" i="1"/>
  <c r="S1358" i="1"/>
  <c r="R1358" i="1"/>
  <c r="Q1358" i="1"/>
  <c r="P1358" i="1"/>
  <c r="O1358" i="1"/>
  <c r="N1358" i="1"/>
  <c r="M1358" i="1"/>
  <c r="L1358" i="1"/>
  <c r="K1358" i="1"/>
  <c r="D1358" i="1"/>
  <c r="Z1357" i="1"/>
  <c r="Y1357" i="1"/>
  <c r="X1357" i="1"/>
  <c r="W1357" i="1"/>
  <c r="V1357" i="1"/>
  <c r="U1357" i="1"/>
  <c r="S1357" i="1"/>
  <c r="R1357" i="1"/>
  <c r="Q1357" i="1"/>
  <c r="P1357" i="1"/>
  <c r="O1357" i="1"/>
  <c r="N1357" i="1"/>
  <c r="M1357" i="1"/>
  <c r="L1357" i="1"/>
  <c r="K1357" i="1"/>
  <c r="D1357" i="1"/>
  <c r="Z1356" i="1"/>
  <c r="Y1356" i="1"/>
  <c r="X1356" i="1"/>
  <c r="W1356" i="1"/>
  <c r="V1356" i="1"/>
  <c r="U1356" i="1"/>
  <c r="S1356" i="1"/>
  <c r="R1356" i="1"/>
  <c r="Q1356" i="1"/>
  <c r="P1356" i="1"/>
  <c r="O1356" i="1"/>
  <c r="N1356" i="1"/>
  <c r="M1356" i="1"/>
  <c r="L1356" i="1"/>
  <c r="D1356" i="1"/>
  <c r="Y1355" i="1"/>
  <c r="Z1355" i="1" s="1"/>
  <c r="W1355" i="1"/>
  <c r="V1355" i="1"/>
  <c r="U1355" i="1"/>
  <c r="R1355" i="1"/>
  <c r="S1355" i="1" s="1"/>
  <c r="P1355" i="1"/>
  <c r="Q1355" i="1" s="1"/>
  <c r="N1355" i="1"/>
  <c r="O1355" i="1" s="1"/>
  <c r="M1355" i="1"/>
  <c r="L1355" i="1"/>
  <c r="X1355" i="1" s="1"/>
  <c r="D1355" i="1"/>
  <c r="Y1354" i="1"/>
  <c r="W1354" i="1"/>
  <c r="U1354" i="1"/>
  <c r="S1354" i="1"/>
  <c r="R1354" i="1"/>
  <c r="P1354" i="1"/>
  <c r="Q1354" i="1" s="1"/>
  <c r="O1354" i="1"/>
  <c r="N1354" i="1"/>
  <c r="L1354" i="1"/>
  <c r="K1354" i="1"/>
  <c r="D1354" i="1"/>
  <c r="Y1353" i="1"/>
  <c r="W1353" i="1"/>
  <c r="U1353" i="1"/>
  <c r="S1353" i="1"/>
  <c r="R1353" i="1"/>
  <c r="P1353" i="1"/>
  <c r="Q1353" i="1" s="1"/>
  <c r="O1353" i="1"/>
  <c r="N1353" i="1"/>
  <c r="L1353" i="1"/>
  <c r="K1353" i="1"/>
  <c r="D1353" i="1"/>
  <c r="Y1352" i="1"/>
  <c r="W1352" i="1"/>
  <c r="U1352" i="1"/>
  <c r="S1352" i="1"/>
  <c r="R1352" i="1"/>
  <c r="P1352" i="1"/>
  <c r="Q1352" i="1" s="1"/>
  <c r="O1352" i="1"/>
  <c r="N1352" i="1"/>
  <c r="L1352" i="1"/>
  <c r="K1352" i="1"/>
  <c r="D1352" i="1"/>
  <c r="Y1351" i="1"/>
  <c r="W1351" i="1"/>
  <c r="U1351" i="1"/>
  <c r="S1351" i="1"/>
  <c r="R1351" i="1"/>
  <c r="P1351" i="1"/>
  <c r="Q1351" i="1" s="1"/>
  <c r="O1351" i="1"/>
  <c r="N1351" i="1"/>
  <c r="L1351" i="1"/>
  <c r="K1351" i="1"/>
  <c r="D1351" i="1"/>
  <c r="Y1350" i="1"/>
  <c r="W1350" i="1"/>
  <c r="U1350" i="1"/>
  <c r="S1350" i="1"/>
  <c r="R1350" i="1"/>
  <c r="P1350" i="1"/>
  <c r="Q1350" i="1" s="1"/>
  <c r="O1350" i="1"/>
  <c r="N1350" i="1"/>
  <c r="L1350" i="1"/>
  <c r="K1350" i="1"/>
  <c r="D1350" i="1"/>
  <c r="Y1349" i="1"/>
  <c r="W1349" i="1"/>
  <c r="U1349" i="1"/>
  <c r="S1349" i="1"/>
  <c r="R1349" i="1"/>
  <c r="P1349" i="1"/>
  <c r="Q1349" i="1" s="1"/>
  <c r="O1349" i="1"/>
  <c r="N1349" i="1"/>
  <c r="L1349" i="1"/>
  <c r="D1349" i="1"/>
  <c r="Y1348" i="1"/>
  <c r="W1348" i="1"/>
  <c r="U1348" i="1"/>
  <c r="S1348" i="1"/>
  <c r="R1348" i="1"/>
  <c r="P1348" i="1"/>
  <c r="Q1348" i="1" s="1"/>
  <c r="N1348" i="1"/>
  <c r="O1348" i="1" s="1"/>
  <c r="L1348" i="1"/>
  <c r="K1348" i="1"/>
  <c r="D1348" i="1"/>
  <c r="Y1347" i="1"/>
  <c r="W1347" i="1"/>
  <c r="U1347" i="1"/>
  <c r="S1347" i="1"/>
  <c r="R1347" i="1"/>
  <c r="P1347" i="1"/>
  <c r="Q1347" i="1" s="1"/>
  <c r="N1347" i="1"/>
  <c r="O1347" i="1" s="1"/>
  <c r="L1347" i="1"/>
  <c r="K1347" i="1"/>
  <c r="D1347" i="1"/>
  <c r="Y1346" i="1"/>
  <c r="W1346" i="1"/>
  <c r="U1346" i="1"/>
  <c r="S1346" i="1"/>
  <c r="R1346" i="1"/>
  <c r="P1346" i="1"/>
  <c r="Q1346" i="1" s="1"/>
  <c r="N1346" i="1"/>
  <c r="O1346" i="1" s="1"/>
  <c r="L1346" i="1"/>
  <c r="K1346" i="1"/>
  <c r="D1346" i="1"/>
  <c r="Y1345" i="1"/>
  <c r="W1345" i="1"/>
  <c r="U1345" i="1"/>
  <c r="S1345" i="1"/>
  <c r="R1345" i="1"/>
  <c r="P1345" i="1"/>
  <c r="Q1345" i="1" s="1"/>
  <c r="N1345" i="1"/>
  <c r="O1345" i="1" s="1"/>
  <c r="L1345" i="1"/>
  <c r="K1345" i="1"/>
  <c r="D1345" i="1"/>
  <c r="Y1344" i="1"/>
  <c r="W1344" i="1"/>
  <c r="U1344" i="1"/>
  <c r="S1344" i="1"/>
  <c r="R1344" i="1"/>
  <c r="P1344" i="1"/>
  <c r="Q1344" i="1" s="1"/>
  <c r="N1344" i="1"/>
  <c r="O1344" i="1" s="1"/>
  <c r="L1344" i="1"/>
  <c r="K1344" i="1"/>
  <c r="D1344" i="1"/>
  <c r="Y1343" i="1"/>
  <c r="W1343" i="1"/>
  <c r="U1343" i="1"/>
  <c r="S1343" i="1"/>
  <c r="R1343" i="1"/>
  <c r="P1343" i="1"/>
  <c r="Q1343" i="1" s="1"/>
  <c r="N1343" i="1"/>
  <c r="O1343" i="1" s="1"/>
  <c r="L1343" i="1"/>
  <c r="K1343" i="1"/>
  <c r="D1343" i="1"/>
  <c r="Y1342" i="1"/>
  <c r="W1342" i="1"/>
  <c r="U1342" i="1"/>
  <c r="S1342" i="1"/>
  <c r="R1342" i="1"/>
  <c r="P1342" i="1"/>
  <c r="Q1342" i="1" s="1"/>
  <c r="N1342" i="1"/>
  <c r="O1342" i="1" s="1"/>
  <c r="L1342" i="1"/>
  <c r="K1342" i="1"/>
  <c r="D1342" i="1"/>
  <c r="Y1341" i="1"/>
  <c r="W1341" i="1"/>
  <c r="U1341" i="1"/>
  <c r="S1341" i="1"/>
  <c r="R1341" i="1"/>
  <c r="P1341" i="1"/>
  <c r="Q1341" i="1" s="1"/>
  <c r="N1341" i="1"/>
  <c r="O1341" i="1" s="1"/>
  <c r="L1341" i="1"/>
  <c r="K1341" i="1"/>
  <c r="D1341" i="1"/>
  <c r="Y1340" i="1"/>
  <c r="W1340" i="1"/>
  <c r="U1340" i="1"/>
  <c r="S1340" i="1"/>
  <c r="R1340" i="1"/>
  <c r="P1340" i="1"/>
  <c r="Q1340" i="1" s="1"/>
  <c r="N1340" i="1"/>
  <c r="O1340" i="1" s="1"/>
  <c r="L1340" i="1"/>
  <c r="K1340" i="1"/>
  <c r="D1340" i="1"/>
  <c r="Y1339" i="1"/>
  <c r="W1339" i="1"/>
  <c r="U1339" i="1"/>
  <c r="S1339" i="1"/>
  <c r="R1339" i="1"/>
  <c r="P1339" i="1"/>
  <c r="Q1339" i="1" s="1"/>
  <c r="N1339" i="1"/>
  <c r="O1339" i="1" s="1"/>
  <c r="L1339" i="1"/>
  <c r="K1339" i="1"/>
  <c r="D1339" i="1"/>
  <c r="Y1338" i="1"/>
  <c r="W1338" i="1"/>
  <c r="U1338" i="1"/>
  <c r="S1338" i="1"/>
  <c r="R1338" i="1"/>
  <c r="P1338" i="1"/>
  <c r="Q1338" i="1" s="1"/>
  <c r="N1338" i="1"/>
  <c r="O1338" i="1" s="1"/>
  <c r="L1338" i="1"/>
  <c r="K1338" i="1"/>
  <c r="D1338" i="1"/>
  <c r="Y1337" i="1"/>
  <c r="W1337" i="1"/>
  <c r="U1337" i="1"/>
  <c r="S1337" i="1"/>
  <c r="R1337" i="1"/>
  <c r="P1337" i="1"/>
  <c r="Q1337" i="1" s="1"/>
  <c r="N1337" i="1"/>
  <c r="O1337" i="1" s="1"/>
  <c r="L1337" i="1"/>
  <c r="K1337" i="1"/>
  <c r="D1337" i="1"/>
  <c r="Y1336" i="1"/>
  <c r="W1336" i="1"/>
  <c r="U1336" i="1"/>
  <c r="S1336" i="1"/>
  <c r="R1336" i="1"/>
  <c r="P1336" i="1"/>
  <c r="Q1336" i="1" s="1"/>
  <c r="N1336" i="1"/>
  <c r="O1336" i="1" s="1"/>
  <c r="L1336" i="1"/>
  <c r="K1336" i="1"/>
  <c r="D1336" i="1"/>
  <c r="Y1335" i="1"/>
  <c r="W1335" i="1"/>
  <c r="U1335" i="1"/>
  <c r="S1335" i="1"/>
  <c r="R1335" i="1"/>
  <c r="P1335" i="1"/>
  <c r="Q1335" i="1" s="1"/>
  <c r="N1335" i="1"/>
  <c r="O1335" i="1" s="1"/>
  <c r="L1335" i="1"/>
  <c r="K1335" i="1"/>
  <c r="D1335" i="1"/>
  <c r="Y1334" i="1"/>
  <c r="W1334" i="1"/>
  <c r="U1334" i="1"/>
  <c r="S1334" i="1"/>
  <c r="R1334" i="1"/>
  <c r="P1334" i="1"/>
  <c r="Q1334" i="1" s="1"/>
  <c r="N1334" i="1"/>
  <c r="O1334" i="1" s="1"/>
  <c r="L1334" i="1"/>
  <c r="K1334" i="1"/>
  <c r="D1334" i="1"/>
  <c r="Y1333" i="1"/>
  <c r="W1333" i="1"/>
  <c r="U1333" i="1"/>
  <c r="S1333" i="1"/>
  <c r="R1333" i="1"/>
  <c r="P1333" i="1"/>
  <c r="Q1333" i="1" s="1"/>
  <c r="N1333" i="1"/>
  <c r="O1333" i="1" s="1"/>
  <c r="L1333" i="1"/>
  <c r="K1333" i="1"/>
  <c r="D1333" i="1"/>
  <c r="Y1332" i="1"/>
  <c r="W1332" i="1"/>
  <c r="U1332" i="1"/>
  <c r="S1332" i="1"/>
  <c r="R1332" i="1"/>
  <c r="P1332" i="1"/>
  <c r="Q1332" i="1" s="1"/>
  <c r="N1332" i="1"/>
  <c r="O1332" i="1" s="1"/>
  <c r="L1332" i="1"/>
  <c r="K1332" i="1"/>
  <c r="D1332" i="1"/>
  <c r="Y1331" i="1"/>
  <c r="W1331" i="1"/>
  <c r="U1331" i="1"/>
  <c r="S1331" i="1"/>
  <c r="R1331" i="1"/>
  <c r="P1331" i="1"/>
  <c r="Q1331" i="1" s="1"/>
  <c r="N1331" i="1"/>
  <c r="O1331" i="1" s="1"/>
  <c r="L1331" i="1"/>
  <c r="K1331" i="1"/>
  <c r="D1331" i="1"/>
  <c r="Y1330" i="1"/>
  <c r="W1330" i="1"/>
  <c r="U1330" i="1"/>
  <c r="S1330" i="1"/>
  <c r="R1330" i="1"/>
  <c r="P1330" i="1"/>
  <c r="Q1330" i="1" s="1"/>
  <c r="N1330" i="1"/>
  <c r="O1330" i="1" s="1"/>
  <c r="L1330" i="1"/>
  <c r="K1330" i="1"/>
  <c r="D1330" i="1"/>
  <c r="Y1329" i="1"/>
  <c r="W1329" i="1"/>
  <c r="U1329" i="1"/>
  <c r="S1329" i="1"/>
  <c r="R1329" i="1"/>
  <c r="P1329" i="1"/>
  <c r="Q1329" i="1" s="1"/>
  <c r="N1329" i="1"/>
  <c r="O1329" i="1" s="1"/>
  <c r="L1329" i="1"/>
  <c r="K1329" i="1"/>
  <c r="D1329" i="1"/>
  <c r="Y1328" i="1"/>
  <c r="W1328" i="1"/>
  <c r="U1328" i="1"/>
  <c r="S1328" i="1"/>
  <c r="R1328" i="1"/>
  <c r="P1328" i="1"/>
  <c r="Q1328" i="1" s="1"/>
  <c r="N1328" i="1"/>
  <c r="O1328" i="1" s="1"/>
  <c r="L1328" i="1"/>
  <c r="K1328" i="1"/>
  <c r="D1328" i="1"/>
  <c r="Y1327" i="1"/>
  <c r="W1327" i="1"/>
  <c r="U1327" i="1"/>
  <c r="S1327" i="1"/>
  <c r="R1327" i="1"/>
  <c r="P1327" i="1"/>
  <c r="Q1327" i="1" s="1"/>
  <c r="N1327" i="1"/>
  <c r="O1327" i="1" s="1"/>
  <c r="L1327" i="1"/>
  <c r="K1327" i="1"/>
  <c r="D1327" i="1"/>
  <c r="Y1326" i="1"/>
  <c r="W1326" i="1"/>
  <c r="U1326" i="1"/>
  <c r="S1326" i="1"/>
  <c r="R1326" i="1"/>
  <c r="P1326" i="1"/>
  <c r="Q1326" i="1" s="1"/>
  <c r="N1326" i="1"/>
  <c r="O1326" i="1" s="1"/>
  <c r="L1326" i="1"/>
  <c r="K1326" i="1"/>
  <c r="D1326" i="1"/>
  <c r="Y1325" i="1"/>
  <c r="W1325" i="1"/>
  <c r="U1325" i="1"/>
  <c r="S1325" i="1"/>
  <c r="R1325" i="1"/>
  <c r="P1325" i="1"/>
  <c r="Q1325" i="1" s="1"/>
  <c r="N1325" i="1"/>
  <c r="O1325" i="1" s="1"/>
  <c r="L1325" i="1"/>
  <c r="K1325" i="1"/>
  <c r="D1325" i="1"/>
  <c r="Y1324" i="1"/>
  <c r="W1324" i="1"/>
  <c r="U1324" i="1"/>
  <c r="S1324" i="1"/>
  <c r="R1324" i="1"/>
  <c r="P1324" i="1"/>
  <c r="Q1324" i="1" s="1"/>
  <c r="N1324" i="1"/>
  <c r="O1324" i="1" s="1"/>
  <c r="L1324" i="1"/>
  <c r="D1324" i="1"/>
  <c r="Z1323" i="1"/>
  <c r="Y1323" i="1"/>
  <c r="W1323" i="1"/>
  <c r="X1323" i="1" s="1"/>
  <c r="V1323" i="1"/>
  <c r="U1323" i="1"/>
  <c r="R1323" i="1"/>
  <c r="S1323" i="1" s="1"/>
  <c r="Q1323" i="1"/>
  <c r="P1323" i="1"/>
  <c r="N1323" i="1"/>
  <c r="O1323" i="1" s="1"/>
  <c r="M1323" i="1"/>
  <c r="L1323" i="1"/>
  <c r="D1323" i="1"/>
  <c r="K1323" i="1" s="1"/>
  <c r="Z1322" i="1"/>
  <c r="Y1322" i="1"/>
  <c r="W1322" i="1"/>
  <c r="X1322" i="1" s="1"/>
  <c r="V1322" i="1"/>
  <c r="U1322" i="1"/>
  <c r="R1322" i="1"/>
  <c r="S1322" i="1" s="1"/>
  <c r="Q1322" i="1"/>
  <c r="P1322" i="1"/>
  <c r="N1322" i="1"/>
  <c r="O1322" i="1" s="1"/>
  <c r="M1322" i="1"/>
  <c r="L1322" i="1"/>
  <c r="D1322" i="1"/>
  <c r="K1322" i="1" s="1"/>
  <c r="Z1321" i="1"/>
  <c r="Y1321" i="1"/>
  <c r="W1321" i="1"/>
  <c r="X1321" i="1" s="1"/>
  <c r="V1321" i="1"/>
  <c r="U1321" i="1"/>
  <c r="R1321" i="1"/>
  <c r="S1321" i="1" s="1"/>
  <c r="Q1321" i="1"/>
  <c r="P1321" i="1"/>
  <c r="N1321" i="1"/>
  <c r="O1321" i="1" s="1"/>
  <c r="M1321" i="1"/>
  <c r="L1321" i="1"/>
  <c r="D1321" i="1"/>
  <c r="K1321" i="1" s="1"/>
  <c r="Z1320" i="1"/>
  <c r="Y1320" i="1"/>
  <c r="W1320" i="1"/>
  <c r="X1320" i="1" s="1"/>
  <c r="V1320" i="1"/>
  <c r="U1320" i="1"/>
  <c r="R1320" i="1"/>
  <c r="S1320" i="1" s="1"/>
  <c r="Q1320" i="1"/>
  <c r="P1320" i="1"/>
  <c r="N1320" i="1"/>
  <c r="O1320" i="1" s="1"/>
  <c r="M1320" i="1"/>
  <c r="L1320" i="1"/>
  <c r="D1320" i="1"/>
  <c r="K1320" i="1" s="1"/>
  <c r="Z1319" i="1"/>
  <c r="Y1319" i="1"/>
  <c r="W1319" i="1"/>
  <c r="X1319" i="1" s="1"/>
  <c r="V1319" i="1"/>
  <c r="U1319" i="1"/>
  <c r="R1319" i="1"/>
  <c r="S1319" i="1" s="1"/>
  <c r="Q1319" i="1"/>
  <c r="P1319" i="1"/>
  <c r="N1319" i="1"/>
  <c r="O1319" i="1" s="1"/>
  <c r="M1319" i="1"/>
  <c r="L1319" i="1"/>
  <c r="D1319" i="1"/>
  <c r="K1319" i="1" s="1"/>
  <c r="Z1318" i="1"/>
  <c r="Y1318" i="1"/>
  <c r="W1318" i="1"/>
  <c r="X1318" i="1" s="1"/>
  <c r="V1318" i="1"/>
  <c r="U1318" i="1"/>
  <c r="R1318" i="1"/>
  <c r="S1318" i="1" s="1"/>
  <c r="Q1318" i="1"/>
  <c r="P1318" i="1"/>
  <c r="N1318" i="1"/>
  <c r="O1318" i="1" s="1"/>
  <c r="M1318" i="1"/>
  <c r="L1318" i="1"/>
  <c r="D1318" i="1"/>
  <c r="K1318" i="1" s="1"/>
  <c r="Z1317" i="1"/>
  <c r="Y1317" i="1"/>
  <c r="W1317" i="1"/>
  <c r="X1317" i="1" s="1"/>
  <c r="V1317" i="1"/>
  <c r="U1317" i="1"/>
  <c r="R1317" i="1"/>
  <c r="S1317" i="1" s="1"/>
  <c r="Q1317" i="1"/>
  <c r="P1317" i="1"/>
  <c r="N1317" i="1"/>
  <c r="O1317" i="1" s="1"/>
  <c r="M1317" i="1"/>
  <c r="L1317" i="1"/>
  <c r="D1317" i="1"/>
  <c r="K1317" i="1" s="1"/>
  <c r="Z1316" i="1"/>
  <c r="Y1316" i="1"/>
  <c r="W1316" i="1"/>
  <c r="X1316" i="1" s="1"/>
  <c r="V1316" i="1"/>
  <c r="U1316" i="1"/>
  <c r="R1316" i="1"/>
  <c r="S1316" i="1" s="1"/>
  <c r="Q1316" i="1"/>
  <c r="P1316" i="1"/>
  <c r="N1316" i="1"/>
  <c r="O1316" i="1" s="1"/>
  <c r="M1316" i="1"/>
  <c r="L1316" i="1"/>
  <c r="D1316" i="1"/>
  <c r="K1316" i="1" s="1"/>
  <c r="Z1315" i="1"/>
  <c r="Y1315" i="1"/>
  <c r="W1315" i="1"/>
  <c r="X1315" i="1" s="1"/>
  <c r="V1315" i="1"/>
  <c r="U1315" i="1"/>
  <c r="R1315" i="1"/>
  <c r="S1315" i="1" s="1"/>
  <c r="Q1315" i="1"/>
  <c r="P1315" i="1"/>
  <c r="N1315" i="1"/>
  <c r="O1315" i="1" s="1"/>
  <c r="M1315" i="1"/>
  <c r="L1315" i="1"/>
  <c r="D1315" i="1"/>
  <c r="K1315" i="1" s="1"/>
  <c r="Z1314" i="1"/>
  <c r="Y1314" i="1"/>
  <c r="W1314" i="1"/>
  <c r="X1314" i="1" s="1"/>
  <c r="V1314" i="1"/>
  <c r="U1314" i="1"/>
  <c r="R1314" i="1"/>
  <c r="S1314" i="1" s="1"/>
  <c r="Q1314" i="1"/>
  <c r="P1314" i="1"/>
  <c r="N1314" i="1"/>
  <c r="O1314" i="1" s="1"/>
  <c r="M1314" i="1"/>
  <c r="L1314" i="1"/>
  <c r="D1314" i="1"/>
  <c r="K1314" i="1" s="1"/>
  <c r="Z1313" i="1"/>
  <c r="Y1313" i="1"/>
  <c r="W1313" i="1"/>
  <c r="X1313" i="1" s="1"/>
  <c r="V1313" i="1"/>
  <c r="U1313" i="1"/>
  <c r="R1313" i="1"/>
  <c r="S1313" i="1" s="1"/>
  <c r="Q1313" i="1"/>
  <c r="P1313" i="1"/>
  <c r="N1313" i="1"/>
  <c r="O1313" i="1" s="1"/>
  <c r="M1313" i="1"/>
  <c r="L1313" i="1"/>
  <c r="D1313" i="1"/>
  <c r="Y1312" i="1"/>
  <c r="W1312" i="1"/>
  <c r="U1312" i="1"/>
  <c r="R1312" i="1"/>
  <c r="S1312" i="1" s="1"/>
  <c r="Q1312" i="1"/>
  <c r="P1312" i="1"/>
  <c r="N1312" i="1"/>
  <c r="O1312" i="1" s="1"/>
  <c r="L1312" i="1"/>
  <c r="D1312" i="1"/>
  <c r="K1312" i="1" s="1"/>
  <c r="Y1311" i="1"/>
  <c r="W1311" i="1"/>
  <c r="U1311" i="1"/>
  <c r="R1311" i="1"/>
  <c r="S1311" i="1" s="1"/>
  <c r="Q1311" i="1"/>
  <c r="P1311" i="1"/>
  <c r="N1311" i="1"/>
  <c r="O1311" i="1" s="1"/>
  <c r="L1311" i="1"/>
  <c r="D1311" i="1"/>
  <c r="K1311" i="1" s="1"/>
  <c r="Y1310" i="1"/>
  <c r="W1310" i="1"/>
  <c r="U1310" i="1"/>
  <c r="R1310" i="1"/>
  <c r="S1310" i="1" s="1"/>
  <c r="Q1310" i="1"/>
  <c r="P1310" i="1"/>
  <c r="N1310" i="1"/>
  <c r="O1310" i="1" s="1"/>
  <c r="L1310" i="1"/>
  <c r="D1310" i="1"/>
  <c r="K1310" i="1" s="1"/>
  <c r="Y1309" i="1"/>
  <c r="W1309" i="1"/>
  <c r="U1309" i="1"/>
  <c r="R1309" i="1"/>
  <c r="S1309" i="1" s="1"/>
  <c r="Q1309" i="1"/>
  <c r="P1309" i="1"/>
  <c r="N1309" i="1"/>
  <c r="O1309" i="1" s="1"/>
  <c r="L1309" i="1"/>
  <c r="D1309" i="1"/>
  <c r="K1309" i="1" s="1"/>
  <c r="Y1308" i="1"/>
  <c r="W1308" i="1"/>
  <c r="U1308" i="1"/>
  <c r="R1308" i="1"/>
  <c r="S1308" i="1" s="1"/>
  <c r="Q1308" i="1"/>
  <c r="P1308" i="1"/>
  <c r="N1308" i="1"/>
  <c r="O1308" i="1" s="1"/>
  <c r="L1308" i="1"/>
  <c r="D1308" i="1"/>
  <c r="K1308" i="1" s="1"/>
  <c r="Y1307" i="1"/>
  <c r="W1307" i="1"/>
  <c r="U1307" i="1"/>
  <c r="R1307" i="1"/>
  <c r="S1307" i="1" s="1"/>
  <c r="Q1307" i="1"/>
  <c r="P1307" i="1"/>
  <c r="N1307" i="1"/>
  <c r="O1307" i="1" s="1"/>
  <c r="L1307" i="1"/>
  <c r="D1307" i="1"/>
  <c r="K1307" i="1" s="1"/>
  <c r="Z1306" i="1"/>
  <c r="Y1306" i="1"/>
  <c r="W1306" i="1"/>
  <c r="V1306" i="1"/>
  <c r="U1306" i="1"/>
  <c r="R1306" i="1"/>
  <c r="S1306" i="1" s="1"/>
  <c r="P1306" i="1"/>
  <c r="Q1306" i="1" s="1"/>
  <c r="N1306" i="1"/>
  <c r="O1306" i="1" s="1"/>
  <c r="L1306" i="1"/>
  <c r="D1306" i="1"/>
  <c r="K1306" i="1" s="1"/>
  <c r="Z1305" i="1"/>
  <c r="Y1305" i="1"/>
  <c r="W1305" i="1"/>
  <c r="U1305" i="1"/>
  <c r="R1305" i="1"/>
  <c r="S1305" i="1" s="1"/>
  <c r="P1305" i="1"/>
  <c r="Q1305" i="1" s="1"/>
  <c r="N1305" i="1"/>
  <c r="O1305" i="1" s="1"/>
  <c r="L1305" i="1"/>
  <c r="D1305" i="1"/>
  <c r="K1305" i="1" s="1"/>
  <c r="Y1304" i="1"/>
  <c r="W1304" i="1"/>
  <c r="U1304" i="1"/>
  <c r="R1304" i="1"/>
  <c r="S1304" i="1" s="1"/>
  <c r="Q1304" i="1"/>
  <c r="P1304" i="1"/>
  <c r="N1304" i="1"/>
  <c r="O1304" i="1" s="1"/>
  <c r="L1304" i="1"/>
  <c r="D1304" i="1"/>
  <c r="K1304" i="1" s="1"/>
  <c r="Y1303" i="1"/>
  <c r="W1303" i="1"/>
  <c r="V1303" i="1"/>
  <c r="U1303" i="1"/>
  <c r="R1303" i="1"/>
  <c r="S1303" i="1" s="1"/>
  <c r="P1303" i="1"/>
  <c r="Q1303" i="1" s="1"/>
  <c r="N1303" i="1"/>
  <c r="O1303" i="1" s="1"/>
  <c r="L1303" i="1"/>
  <c r="D1303" i="1"/>
  <c r="K1303" i="1" s="1"/>
  <c r="Z1302" i="1"/>
  <c r="Y1302" i="1"/>
  <c r="W1302" i="1"/>
  <c r="U1302" i="1"/>
  <c r="V1302" i="1" s="1"/>
  <c r="R1302" i="1"/>
  <c r="S1302" i="1" s="1"/>
  <c r="P1302" i="1"/>
  <c r="Q1302" i="1" s="1"/>
  <c r="N1302" i="1"/>
  <c r="O1302" i="1" s="1"/>
  <c r="L1302" i="1"/>
  <c r="D1302" i="1"/>
  <c r="K1302" i="1" s="1"/>
  <c r="Y1301" i="1"/>
  <c r="W1301" i="1"/>
  <c r="V1301" i="1"/>
  <c r="U1301" i="1"/>
  <c r="R1301" i="1"/>
  <c r="S1301" i="1" s="1"/>
  <c r="P1301" i="1"/>
  <c r="Q1301" i="1" s="1"/>
  <c r="N1301" i="1"/>
  <c r="O1301" i="1" s="1"/>
  <c r="L1301" i="1"/>
  <c r="D1301" i="1"/>
  <c r="K1301" i="1" s="1"/>
  <c r="Y1300" i="1"/>
  <c r="W1300" i="1"/>
  <c r="U1300" i="1"/>
  <c r="R1300" i="1"/>
  <c r="S1300" i="1" s="1"/>
  <c r="Q1300" i="1"/>
  <c r="P1300" i="1"/>
  <c r="N1300" i="1"/>
  <c r="O1300" i="1" s="1"/>
  <c r="L1300" i="1"/>
  <c r="D1300" i="1"/>
  <c r="K1300" i="1" s="1"/>
  <c r="Y1299" i="1"/>
  <c r="W1299" i="1"/>
  <c r="V1299" i="1"/>
  <c r="U1299" i="1"/>
  <c r="R1299" i="1"/>
  <c r="S1299" i="1" s="1"/>
  <c r="P1299" i="1"/>
  <c r="Q1299" i="1" s="1"/>
  <c r="N1299" i="1"/>
  <c r="O1299" i="1" s="1"/>
  <c r="L1299" i="1"/>
  <c r="D1299" i="1"/>
  <c r="K1299" i="1" s="1"/>
  <c r="Z1298" i="1"/>
  <c r="Y1298" i="1"/>
  <c r="W1298" i="1"/>
  <c r="U1298" i="1"/>
  <c r="V1298" i="1" s="1"/>
  <c r="R1298" i="1"/>
  <c r="S1298" i="1" s="1"/>
  <c r="P1298" i="1"/>
  <c r="Q1298" i="1" s="1"/>
  <c r="N1298" i="1"/>
  <c r="O1298" i="1" s="1"/>
  <c r="L1298" i="1"/>
  <c r="D1298" i="1"/>
  <c r="K1298" i="1" s="1"/>
  <c r="Y1297" i="1"/>
  <c r="W1297" i="1"/>
  <c r="U1297" i="1"/>
  <c r="R1297" i="1"/>
  <c r="S1297" i="1" s="1"/>
  <c r="P1297" i="1"/>
  <c r="Q1297" i="1" s="1"/>
  <c r="N1297" i="1"/>
  <c r="O1297" i="1" s="1"/>
  <c r="L1297" i="1"/>
  <c r="V1297" i="1" s="1"/>
  <c r="D1297" i="1"/>
  <c r="K1297" i="1" s="1"/>
  <c r="Y1296" i="1"/>
  <c r="W1296" i="1"/>
  <c r="U1296" i="1"/>
  <c r="R1296" i="1"/>
  <c r="S1296" i="1" s="1"/>
  <c r="Q1296" i="1"/>
  <c r="P1296" i="1"/>
  <c r="N1296" i="1"/>
  <c r="O1296" i="1" s="1"/>
  <c r="L1296" i="1"/>
  <c r="D1296" i="1"/>
  <c r="K1296" i="1" s="1"/>
  <c r="Y1295" i="1"/>
  <c r="W1295" i="1"/>
  <c r="U1295" i="1"/>
  <c r="R1295" i="1"/>
  <c r="S1295" i="1" s="1"/>
  <c r="Q1295" i="1"/>
  <c r="P1295" i="1"/>
  <c r="N1295" i="1"/>
  <c r="O1295" i="1" s="1"/>
  <c r="L1295" i="1"/>
  <c r="V1295" i="1" s="1"/>
  <c r="D1295" i="1"/>
  <c r="K1295" i="1" s="1"/>
  <c r="Z1294" i="1"/>
  <c r="Y1294" i="1"/>
  <c r="W1294" i="1"/>
  <c r="V1294" i="1"/>
  <c r="U1294" i="1"/>
  <c r="R1294" i="1"/>
  <c r="S1294" i="1" s="1"/>
  <c r="P1294" i="1"/>
  <c r="Q1294" i="1" s="1"/>
  <c r="N1294" i="1"/>
  <c r="O1294" i="1" s="1"/>
  <c r="L1294" i="1"/>
  <c r="D1294" i="1"/>
  <c r="K1294" i="1" s="1"/>
  <c r="Y1293" i="1"/>
  <c r="W1293" i="1"/>
  <c r="U1293" i="1"/>
  <c r="R1293" i="1"/>
  <c r="S1293" i="1" s="1"/>
  <c r="P1293" i="1"/>
  <c r="Q1293" i="1" s="1"/>
  <c r="N1293" i="1"/>
  <c r="O1293" i="1" s="1"/>
  <c r="L1293" i="1"/>
  <c r="D1293" i="1"/>
  <c r="K1293" i="1" s="1"/>
  <c r="Y1292" i="1"/>
  <c r="W1292" i="1"/>
  <c r="U1292" i="1"/>
  <c r="R1292" i="1"/>
  <c r="S1292" i="1" s="1"/>
  <c r="Q1292" i="1"/>
  <c r="P1292" i="1"/>
  <c r="N1292" i="1"/>
  <c r="O1292" i="1" s="1"/>
  <c r="L1292" i="1"/>
  <c r="D1292" i="1"/>
  <c r="K1292" i="1" s="1"/>
  <c r="Y1291" i="1"/>
  <c r="W1291" i="1"/>
  <c r="U1291" i="1"/>
  <c r="R1291" i="1"/>
  <c r="S1291" i="1" s="1"/>
  <c r="Q1291" i="1"/>
  <c r="P1291" i="1"/>
  <c r="N1291" i="1"/>
  <c r="O1291" i="1" s="1"/>
  <c r="L1291" i="1"/>
  <c r="V1291" i="1" s="1"/>
  <c r="D1291" i="1"/>
  <c r="K1291" i="1" s="1"/>
  <c r="Z1290" i="1"/>
  <c r="Y1290" i="1"/>
  <c r="W1290" i="1"/>
  <c r="V1290" i="1"/>
  <c r="U1290" i="1"/>
  <c r="R1290" i="1"/>
  <c r="S1290" i="1" s="1"/>
  <c r="Q1290" i="1"/>
  <c r="P1290" i="1"/>
  <c r="N1290" i="1"/>
  <c r="O1290" i="1" s="1"/>
  <c r="L1290" i="1"/>
  <c r="D1290" i="1"/>
  <c r="K1290" i="1" s="1"/>
  <c r="Y1289" i="1"/>
  <c r="W1289" i="1"/>
  <c r="V1289" i="1"/>
  <c r="U1289" i="1"/>
  <c r="R1289" i="1"/>
  <c r="S1289" i="1" s="1"/>
  <c r="P1289" i="1"/>
  <c r="Q1289" i="1" s="1"/>
  <c r="N1289" i="1"/>
  <c r="O1289" i="1" s="1"/>
  <c r="L1289" i="1"/>
  <c r="D1289" i="1"/>
  <c r="K1289" i="1" s="1"/>
  <c r="Y1288" i="1"/>
  <c r="W1288" i="1"/>
  <c r="U1288" i="1"/>
  <c r="R1288" i="1"/>
  <c r="S1288" i="1" s="1"/>
  <c r="Q1288" i="1"/>
  <c r="P1288" i="1"/>
  <c r="N1288" i="1"/>
  <c r="O1288" i="1" s="1"/>
  <c r="L1288" i="1"/>
  <c r="D1288" i="1"/>
  <c r="K1288" i="1" s="1"/>
  <c r="Y1287" i="1"/>
  <c r="W1287" i="1"/>
  <c r="V1287" i="1"/>
  <c r="U1287" i="1"/>
  <c r="R1287" i="1"/>
  <c r="S1287" i="1" s="1"/>
  <c r="P1287" i="1"/>
  <c r="Q1287" i="1" s="1"/>
  <c r="N1287" i="1"/>
  <c r="O1287" i="1" s="1"/>
  <c r="L1287" i="1"/>
  <c r="D1287" i="1"/>
  <c r="K1287" i="1" s="1"/>
  <c r="Z1286" i="1"/>
  <c r="Y1286" i="1"/>
  <c r="W1286" i="1"/>
  <c r="U1286" i="1"/>
  <c r="V1286" i="1" s="1"/>
  <c r="R1286" i="1"/>
  <c r="S1286" i="1" s="1"/>
  <c r="Q1286" i="1"/>
  <c r="P1286" i="1"/>
  <c r="N1286" i="1"/>
  <c r="O1286" i="1" s="1"/>
  <c r="L1286" i="1"/>
  <c r="D1286" i="1"/>
  <c r="K1286" i="1" s="1"/>
  <c r="Y1285" i="1"/>
  <c r="W1285" i="1"/>
  <c r="V1285" i="1"/>
  <c r="U1285" i="1"/>
  <c r="R1285" i="1"/>
  <c r="S1285" i="1" s="1"/>
  <c r="P1285" i="1"/>
  <c r="Q1285" i="1" s="1"/>
  <c r="N1285" i="1"/>
  <c r="O1285" i="1" s="1"/>
  <c r="L1285" i="1"/>
  <c r="D1285" i="1"/>
  <c r="K1285" i="1" s="1"/>
  <c r="Y1284" i="1"/>
  <c r="W1284" i="1"/>
  <c r="U1284" i="1"/>
  <c r="R1284" i="1"/>
  <c r="S1284" i="1" s="1"/>
  <c r="Q1284" i="1"/>
  <c r="P1284" i="1"/>
  <c r="N1284" i="1"/>
  <c r="O1284" i="1" s="1"/>
  <c r="L1284" i="1"/>
  <c r="D1284" i="1"/>
  <c r="K1284" i="1" s="1"/>
  <c r="Y1283" i="1"/>
  <c r="W1283" i="1"/>
  <c r="V1283" i="1"/>
  <c r="U1283" i="1"/>
  <c r="R1283" i="1"/>
  <c r="S1283" i="1" s="1"/>
  <c r="P1283" i="1"/>
  <c r="Q1283" i="1" s="1"/>
  <c r="N1283" i="1"/>
  <c r="O1283" i="1" s="1"/>
  <c r="L1283" i="1"/>
  <c r="D1283" i="1"/>
  <c r="K1283" i="1" s="1"/>
  <c r="Z1282" i="1"/>
  <c r="Y1282" i="1"/>
  <c r="W1282" i="1"/>
  <c r="U1282" i="1"/>
  <c r="V1282" i="1" s="1"/>
  <c r="R1282" i="1"/>
  <c r="S1282" i="1" s="1"/>
  <c r="P1282" i="1"/>
  <c r="Q1282" i="1" s="1"/>
  <c r="N1282" i="1"/>
  <c r="O1282" i="1" s="1"/>
  <c r="L1282" i="1"/>
  <c r="D1282" i="1"/>
  <c r="K1282" i="1" s="1"/>
  <c r="Y1281" i="1"/>
  <c r="W1281" i="1"/>
  <c r="U1281" i="1"/>
  <c r="R1281" i="1"/>
  <c r="S1281" i="1" s="1"/>
  <c r="P1281" i="1"/>
  <c r="Q1281" i="1" s="1"/>
  <c r="N1281" i="1"/>
  <c r="O1281" i="1" s="1"/>
  <c r="L1281" i="1"/>
  <c r="V1281" i="1" s="1"/>
  <c r="D1281" i="1"/>
  <c r="K1281" i="1" s="1"/>
  <c r="Y1280" i="1"/>
  <c r="W1280" i="1"/>
  <c r="U1280" i="1"/>
  <c r="R1280" i="1"/>
  <c r="S1280" i="1" s="1"/>
  <c r="Q1280" i="1"/>
  <c r="P1280" i="1"/>
  <c r="N1280" i="1"/>
  <c r="O1280" i="1" s="1"/>
  <c r="L1280" i="1"/>
  <c r="D1280" i="1"/>
  <c r="K1280" i="1" s="1"/>
  <c r="Z1279" i="1"/>
  <c r="Y1279" i="1"/>
  <c r="X1279" i="1"/>
  <c r="W1279" i="1"/>
  <c r="V1279" i="1"/>
  <c r="U1279" i="1"/>
  <c r="S1279" i="1"/>
  <c r="R1279" i="1"/>
  <c r="Q1279" i="1"/>
  <c r="P1279" i="1"/>
  <c r="O1279" i="1"/>
  <c r="N1279" i="1"/>
  <c r="M1279" i="1"/>
  <c r="L1279" i="1"/>
  <c r="K1279" i="1"/>
  <c r="D1279" i="1"/>
  <c r="Z1278" i="1"/>
  <c r="Y1278" i="1"/>
  <c r="X1278" i="1"/>
  <c r="W1278" i="1"/>
  <c r="V1278" i="1"/>
  <c r="U1278" i="1"/>
  <c r="S1278" i="1"/>
  <c r="R1278" i="1"/>
  <c r="Q1278" i="1"/>
  <c r="P1278" i="1"/>
  <c r="O1278" i="1"/>
  <c r="N1278" i="1"/>
  <c r="M1278" i="1"/>
  <c r="L1278" i="1"/>
  <c r="K1278" i="1"/>
  <c r="D1278" i="1"/>
  <c r="Z1277" i="1"/>
  <c r="Y1277" i="1"/>
  <c r="X1277" i="1"/>
  <c r="W1277" i="1"/>
  <c r="V1277" i="1"/>
  <c r="U1277" i="1"/>
  <c r="S1277" i="1"/>
  <c r="R1277" i="1"/>
  <c r="Q1277" i="1"/>
  <c r="P1277" i="1"/>
  <c r="O1277" i="1"/>
  <c r="N1277" i="1"/>
  <c r="M1277" i="1"/>
  <c r="L1277" i="1"/>
  <c r="K1277" i="1"/>
  <c r="D1277" i="1"/>
  <c r="Z1276" i="1"/>
  <c r="Y1276" i="1"/>
  <c r="X1276" i="1"/>
  <c r="W1276" i="1"/>
  <c r="V1276" i="1"/>
  <c r="U1276" i="1"/>
  <c r="S1276" i="1"/>
  <c r="R1276" i="1"/>
  <c r="Q1276" i="1"/>
  <c r="P1276" i="1"/>
  <c r="O1276" i="1"/>
  <c r="N1276" i="1"/>
  <c r="M1276" i="1"/>
  <c r="L1276" i="1"/>
  <c r="K1276" i="1"/>
  <c r="D1276" i="1"/>
  <c r="Z1275" i="1"/>
  <c r="Y1275" i="1"/>
  <c r="X1275" i="1"/>
  <c r="W1275" i="1"/>
  <c r="V1275" i="1"/>
  <c r="U1275" i="1"/>
  <c r="S1275" i="1"/>
  <c r="R1275" i="1"/>
  <c r="Q1275" i="1"/>
  <c r="P1275" i="1"/>
  <c r="O1275" i="1"/>
  <c r="N1275" i="1"/>
  <c r="M1275" i="1"/>
  <c r="L1275" i="1"/>
  <c r="K1275" i="1"/>
  <c r="D1275" i="1"/>
  <c r="Z1274" i="1"/>
  <c r="Y1274" i="1"/>
  <c r="X1274" i="1"/>
  <c r="W1274" i="1"/>
  <c r="V1274" i="1"/>
  <c r="U1274" i="1"/>
  <c r="S1274" i="1"/>
  <c r="R1274" i="1"/>
  <c r="Q1274" i="1"/>
  <c r="P1274" i="1"/>
  <c r="O1274" i="1"/>
  <c r="N1274" i="1"/>
  <c r="M1274" i="1"/>
  <c r="L1274" i="1"/>
  <c r="K1274" i="1"/>
  <c r="D1274" i="1"/>
  <c r="Z1273" i="1"/>
  <c r="Y1273" i="1"/>
  <c r="X1273" i="1"/>
  <c r="W1273" i="1"/>
  <c r="V1273" i="1"/>
  <c r="U1273" i="1"/>
  <c r="S1273" i="1"/>
  <c r="R1273" i="1"/>
  <c r="Q1273" i="1"/>
  <c r="P1273" i="1"/>
  <c r="O1273" i="1"/>
  <c r="N1273" i="1"/>
  <c r="M1273" i="1"/>
  <c r="L1273" i="1"/>
  <c r="K1273" i="1"/>
  <c r="D1273" i="1"/>
  <c r="Z1272" i="1"/>
  <c r="Y1272" i="1"/>
  <c r="X1272" i="1"/>
  <c r="W1272" i="1"/>
  <c r="V1272" i="1"/>
  <c r="U1272" i="1"/>
  <c r="S1272" i="1"/>
  <c r="R1272" i="1"/>
  <c r="Q1272" i="1"/>
  <c r="P1272" i="1"/>
  <c r="O1272" i="1"/>
  <c r="N1272" i="1"/>
  <c r="M1272" i="1"/>
  <c r="L1272" i="1"/>
  <c r="K1272" i="1"/>
  <c r="D1272" i="1"/>
  <c r="Z1271" i="1"/>
  <c r="Y1271" i="1"/>
  <c r="X1271" i="1"/>
  <c r="W1271" i="1"/>
  <c r="V1271" i="1"/>
  <c r="U1271" i="1"/>
  <c r="S1271" i="1"/>
  <c r="R1271" i="1"/>
  <c r="Q1271" i="1"/>
  <c r="P1271" i="1"/>
  <c r="O1271" i="1"/>
  <c r="N1271" i="1"/>
  <c r="M1271" i="1"/>
  <c r="L1271" i="1"/>
  <c r="K1271" i="1"/>
  <c r="D1271" i="1"/>
  <c r="Z1270" i="1"/>
  <c r="Y1270" i="1"/>
  <c r="X1270" i="1"/>
  <c r="W1270" i="1"/>
  <c r="V1270" i="1"/>
  <c r="U1270" i="1"/>
  <c r="S1270" i="1"/>
  <c r="R1270" i="1"/>
  <c r="Q1270" i="1"/>
  <c r="P1270" i="1"/>
  <c r="O1270" i="1"/>
  <c r="N1270" i="1"/>
  <c r="M1270" i="1"/>
  <c r="L1270" i="1"/>
  <c r="K1270" i="1"/>
  <c r="D1270" i="1"/>
  <c r="Z1269" i="1"/>
  <c r="Y1269" i="1"/>
  <c r="X1269" i="1"/>
  <c r="W1269" i="1"/>
  <c r="V1269" i="1"/>
  <c r="U1269" i="1"/>
  <c r="S1269" i="1"/>
  <c r="R1269" i="1"/>
  <c r="Q1269" i="1"/>
  <c r="P1269" i="1"/>
  <c r="O1269" i="1"/>
  <c r="N1269" i="1"/>
  <c r="M1269" i="1"/>
  <c r="L1269" i="1"/>
  <c r="K1269" i="1"/>
  <c r="D1269" i="1"/>
  <c r="Z1268" i="1"/>
  <c r="Y1268" i="1"/>
  <c r="X1268" i="1"/>
  <c r="W1268" i="1"/>
  <c r="V1268" i="1"/>
  <c r="U1268" i="1"/>
  <c r="S1268" i="1"/>
  <c r="R1268" i="1"/>
  <c r="Q1268" i="1"/>
  <c r="P1268" i="1"/>
  <c r="O1268" i="1"/>
  <c r="N1268" i="1"/>
  <c r="M1268" i="1"/>
  <c r="L1268" i="1"/>
  <c r="K1268" i="1"/>
  <c r="D1268" i="1"/>
  <c r="Z1267" i="1"/>
  <c r="Y1267" i="1"/>
  <c r="X1267" i="1"/>
  <c r="W1267" i="1"/>
  <c r="V1267" i="1"/>
  <c r="U1267" i="1"/>
  <c r="S1267" i="1"/>
  <c r="R1267" i="1"/>
  <c r="Q1267" i="1"/>
  <c r="P1267" i="1"/>
  <c r="O1267" i="1"/>
  <c r="N1267" i="1"/>
  <c r="M1267" i="1"/>
  <c r="L1267" i="1"/>
  <c r="K1267" i="1"/>
  <c r="D1267" i="1"/>
  <c r="Z1266" i="1"/>
  <c r="Y1266" i="1"/>
  <c r="X1266" i="1"/>
  <c r="W1266" i="1"/>
  <c r="V1266" i="1"/>
  <c r="U1266" i="1"/>
  <c r="S1266" i="1"/>
  <c r="R1266" i="1"/>
  <c r="Q1266" i="1"/>
  <c r="P1266" i="1"/>
  <c r="O1266" i="1"/>
  <c r="N1266" i="1"/>
  <c r="M1266" i="1"/>
  <c r="L1266" i="1"/>
  <c r="K1266" i="1"/>
  <c r="D1266" i="1"/>
  <c r="Z1265" i="1"/>
  <c r="Y1265" i="1"/>
  <c r="X1265" i="1"/>
  <c r="W1265" i="1"/>
  <c r="V1265" i="1"/>
  <c r="U1265" i="1"/>
  <c r="S1265" i="1"/>
  <c r="R1265" i="1"/>
  <c r="Q1265" i="1"/>
  <c r="P1265" i="1"/>
  <c r="O1265" i="1"/>
  <c r="N1265" i="1"/>
  <c r="M1265" i="1"/>
  <c r="L1265" i="1"/>
  <c r="D1265" i="1"/>
  <c r="Y1264" i="1"/>
  <c r="W1264" i="1"/>
  <c r="V1264" i="1"/>
  <c r="U1264" i="1"/>
  <c r="R1264" i="1"/>
  <c r="S1264" i="1" s="1"/>
  <c r="Q1264" i="1"/>
  <c r="P1264" i="1"/>
  <c r="N1264" i="1"/>
  <c r="O1264" i="1" s="1"/>
  <c r="L1264" i="1"/>
  <c r="Z1264" i="1" s="1"/>
  <c r="D1264" i="1"/>
  <c r="K1264" i="1" s="1"/>
  <c r="Z1263" i="1"/>
  <c r="Y1263" i="1"/>
  <c r="W1263" i="1"/>
  <c r="V1263" i="1"/>
  <c r="U1263" i="1"/>
  <c r="R1263" i="1"/>
  <c r="S1263" i="1" s="1"/>
  <c r="P1263" i="1"/>
  <c r="Q1263" i="1" s="1"/>
  <c r="N1263" i="1"/>
  <c r="O1263" i="1" s="1"/>
  <c r="L1263" i="1"/>
  <c r="D1263" i="1"/>
  <c r="K1263" i="1" s="1"/>
  <c r="Z1262" i="1"/>
  <c r="Y1262" i="1"/>
  <c r="W1262" i="1"/>
  <c r="U1262" i="1"/>
  <c r="V1262" i="1" s="1"/>
  <c r="R1262" i="1"/>
  <c r="S1262" i="1" s="1"/>
  <c r="P1262" i="1"/>
  <c r="Q1262" i="1" s="1"/>
  <c r="N1262" i="1"/>
  <c r="O1262" i="1" s="1"/>
  <c r="L1262" i="1"/>
  <c r="D1262" i="1"/>
  <c r="K1262" i="1" s="1"/>
  <c r="Y1261" i="1"/>
  <c r="W1261" i="1"/>
  <c r="U1261" i="1"/>
  <c r="R1261" i="1"/>
  <c r="S1261" i="1" s="1"/>
  <c r="Q1261" i="1"/>
  <c r="P1261" i="1"/>
  <c r="N1261" i="1"/>
  <c r="O1261" i="1" s="1"/>
  <c r="L1261" i="1"/>
  <c r="D1261" i="1"/>
  <c r="K1261" i="1" s="1"/>
  <c r="Y1260" i="1"/>
  <c r="W1260" i="1"/>
  <c r="V1260" i="1"/>
  <c r="U1260" i="1"/>
  <c r="R1260" i="1"/>
  <c r="S1260" i="1" s="1"/>
  <c r="Q1260" i="1"/>
  <c r="P1260" i="1"/>
  <c r="N1260" i="1"/>
  <c r="O1260" i="1" s="1"/>
  <c r="L1260" i="1"/>
  <c r="Z1260" i="1" s="1"/>
  <c r="D1260" i="1"/>
  <c r="K1260" i="1" s="1"/>
  <c r="Z1259" i="1"/>
  <c r="Y1259" i="1"/>
  <c r="W1259" i="1"/>
  <c r="V1259" i="1"/>
  <c r="U1259" i="1"/>
  <c r="R1259" i="1"/>
  <c r="S1259" i="1" s="1"/>
  <c r="P1259" i="1"/>
  <c r="Q1259" i="1" s="1"/>
  <c r="N1259" i="1"/>
  <c r="O1259" i="1" s="1"/>
  <c r="L1259" i="1"/>
  <c r="D1259" i="1"/>
  <c r="K1259" i="1" s="1"/>
  <c r="Z1258" i="1"/>
  <c r="Y1258" i="1"/>
  <c r="W1258" i="1"/>
  <c r="U1258" i="1"/>
  <c r="V1258" i="1" s="1"/>
  <c r="R1258" i="1"/>
  <c r="S1258" i="1" s="1"/>
  <c r="P1258" i="1"/>
  <c r="Q1258" i="1" s="1"/>
  <c r="N1258" i="1"/>
  <c r="O1258" i="1" s="1"/>
  <c r="L1258" i="1"/>
  <c r="D1258" i="1"/>
  <c r="K1258" i="1" s="1"/>
  <c r="Y1257" i="1"/>
  <c r="W1257" i="1"/>
  <c r="U1257" i="1"/>
  <c r="R1257" i="1"/>
  <c r="S1257" i="1" s="1"/>
  <c r="Q1257" i="1"/>
  <c r="P1257" i="1"/>
  <c r="N1257" i="1"/>
  <c r="O1257" i="1" s="1"/>
  <c r="L1257" i="1"/>
  <c r="D1257" i="1"/>
  <c r="K1257" i="1" s="1"/>
  <c r="Y1256" i="1"/>
  <c r="W1256" i="1"/>
  <c r="V1256" i="1"/>
  <c r="U1256" i="1"/>
  <c r="R1256" i="1"/>
  <c r="S1256" i="1" s="1"/>
  <c r="Q1256" i="1"/>
  <c r="P1256" i="1"/>
  <c r="N1256" i="1"/>
  <c r="O1256" i="1" s="1"/>
  <c r="L1256" i="1"/>
  <c r="Z1256" i="1" s="1"/>
  <c r="D1256" i="1"/>
  <c r="K1256" i="1" s="1"/>
  <c r="Z1255" i="1"/>
  <c r="Y1255" i="1"/>
  <c r="W1255" i="1"/>
  <c r="V1255" i="1"/>
  <c r="U1255" i="1"/>
  <c r="R1255" i="1"/>
  <c r="S1255" i="1" s="1"/>
  <c r="P1255" i="1"/>
  <c r="Q1255" i="1" s="1"/>
  <c r="N1255" i="1"/>
  <c r="O1255" i="1" s="1"/>
  <c r="L1255" i="1"/>
  <c r="D1255" i="1"/>
  <c r="K1255" i="1" s="1"/>
  <c r="Z1254" i="1"/>
  <c r="Y1254" i="1"/>
  <c r="W1254" i="1"/>
  <c r="U1254" i="1"/>
  <c r="V1254" i="1" s="1"/>
  <c r="R1254" i="1"/>
  <c r="S1254" i="1" s="1"/>
  <c r="P1254" i="1"/>
  <c r="Q1254" i="1" s="1"/>
  <c r="N1254" i="1"/>
  <c r="O1254" i="1" s="1"/>
  <c r="L1254" i="1"/>
  <c r="D1254" i="1"/>
  <c r="K1254" i="1" s="1"/>
  <c r="Y1253" i="1"/>
  <c r="W1253" i="1"/>
  <c r="U1253" i="1"/>
  <c r="R1253" i="1"/>
  <c r="S1253" i="1" s="1"/>
  <c r="Q1253" i="1"/>
  <c r="P1253" i="1"/>
  <c r="N1253" i="1"/>
  <c r="O1253" i="1" s="1"/>
  <c r="L1253" i="1"/>
  <c r="D1253" i="1"/>
  <c r="K1253" i="1" s="1"/>
  <c r="Y1252" i="1"/>
  <c r="W1252" i="1"/>
  <c r="V1252" i="1"/>
  <c r="U1252" i="1"/>
  <c r="R1252" i="1"/>
  <c r="S1252" i="1" s="1"/>
  <c r="Q1252" i="1"/>
  <c r="P1252" i="1"/>
  <c r="N1252" i="1"/>
  <c r="O1252" i="1" s="1"/>
  <c r="L1252" i="1"/>
  <c r="Z1252" i="1" s="1"/>
  <c r="D1252" i="1"/>
  <c r="K1252" i="1" s="1"/>
  <c r="Z1251" i="1"/>
  <c r="Y1251" i="1"/>
  <c r="W1251" i="1"/>
  <c r="V1251" i="1"/>
  <c r="U1251" i="1"/>
  <c r="R1251" i="1"/>
  <c r="S1251" i="1" s="1"/>
  <c r="P1251" i="1"/>
  <c r="Q1251" i="1" s="1"/>
  <c r="N1251" i="1"/>
  <c r="O1251" i="1" s="1"/>
  <c r="L1251" i="1"/>
  <c r="D1251" i="1"/>
  <c r="K1251" i="1" s="1"/>
  <c r="Z1250" i="1"/>
  <c r="Y1250" i="1"/>
  <c r="W1250" i="1"/>
  <c r="U1250" i="1"/>
  <c r="V1250" i="1" s="1"/>
  <c r="R1250" i="1"/>
  <c r="S1250" i="1" s="1"/>
  <c r="P1250" i="1"/>
  <c r="Q1250" i="1" s="1"/>
  <c r="N1250" i="1"/>
  <c r="O1250" i="1" s="1"/>
  <c r="L1250" i="1"/>
  <c r="D1250" i="1"/>
  <c r="K1250" i="1" s="1"/>
  <c r="Y1249" i="1"/>
  <c r="W1249" i="1"/>
  <c r="U1249" i="1"/>
  <c r="R1249" i="1"/>
  <c r="S1249" i="1" s="1"/>
  <c r="Q1249" i="1"/>
  <c r="P1249" i="1"/>
  <c r="N1249" i="1"/>
  <c r="O1249" i="1" s="1"/>
  <c r="L1249" i="1"/>
  <c r="D1249" i="1"/>
  <c r="K1249" i="1" s="1"/>
  <c r="Y1248" i="1"/>
  <c r="W1248" i="1"/>
  <c r="V1248" i="1"/>
  <c r="U1248" i="1"/>
  <c r="R1248" i="1"/>
  <c r="S1248" i="1" s="1"/>
  <c r="Q1248" i="1"/>
  <c r="P1248" i="1"/>
  <c r="N1248" i="1"/>
  <c r="O1248" i="1" s="1"/>
  <c r="L1248" i="1"/>
  <c r="Z1248" i="1" s="1"/>
  <c r="D1248" i="1"/>
  <c r="K1248" i="1" s="1"/>
  <c r="Z1247" i="1"/>
  <c r="Y1247" i="1"/>
  <c r="W1247" i="1"/>
  <c r="V1247" i="1"/>
  <c r="U1247" i="1"/>
  <c r="R1247" i="1"/>
  <c r="S1247" i="1" s="1"/>
  <c r="P1247" i="1"/>
  <c r="Q1247" i="1" s="1"/>
  <c r="N1247" i="1"/>
  <c r="O1247" i="1" s="1"/>
  <c r="L1247" i="1"/>
  <c r="D1247" i="1"/>
  <c r="K1247" i="1" s="1"/>
  <c r="Z1246" i="1"/>
  <c r="Y1246" i="1"/>
  <c r="W1246" i="1"/>
  <c r="U1246" i="1"/>
  <c r="R1246" i="1"/>
  <c r="S1246" i="1" s="1"/>
  <c r="P1246" i="1"/>
  <c r="Q1246" i="1" s="1"/>
  <c r="N1246" i="1"/>
  <c r="O1246" i="1" s="1"/>
  <c r="L1246" i="1"/>
  <c r="D1246" i="1"/>
  <c r="K1246" i="1" s="1"/>
  <c r="Y1245" i="1"/>
  <c r="W1245" i="1"/>
  <c r="U1245" i="1"/>
  <c r="R1245" i="1"/>
  <c r="S1245" i="1" s="1"/>
  <c r="Q1245" i="1"/>
  <c r="P1245" i="1"/>
  <c r="N1245" i="1"/>
  <c r="O1245" i="1" s="1"/>
  <c r="L1245" i="1"/>
  <c r="D1245" i="1"/>
  <c r="K1245" i="1" s="1"/>
  <c r="Y1244" i="1"/>
  <c r="W1244" i="1"/>
  <c r="V1244" i="1"/>
  <c r="U1244" i="1"/>
  <c r="R1244" i="1"/>
  <c r="S1244" i="1" s="1"/>
  <c r="Q1244" i="1"/>
  <c r="P1244" i="1"/>
  <c r="N1244" i="1"/>
  <c r="O1244" i="1" s="1"/>
  <c r="L1244" i="1"/>
  <c r="Z1244" i="1" s="1"/>
  <c r="D1244" i="1"/>
  <c r="Z1243" i="1"/>
  <c r="Y1243" i="1"/>
  <c r="X1243" i="1"/>
  <c r="W1243" i="1"/>
  <c r="V1243" i="1"/>
  <c r="U1243" i="1"/>
  <c r="S1243" i="1"/>
  <c r="R1243" i="1"/>
  <c r="Q1243" i="1"/>
  <c r="P1243" i="1"/>
  <c r="O1243" i="1"/>
  <c r="N1243" i="1"/>
  <c r="M1243" i="1"/>
  <c r="L1243" i="1"/>
  <c r="D1243" i="1"/>
  <c r="Y1242" i="1"/>
  <c r="W1242" i="1"/>
  <c r="U1242" i="1"/>
  <c r="S1242" i="1"/>
  <c r="R1242" i="1"/>
  <c r="P1242" i="1"/>
  <c r="Q1242" i="1" s="1"/>
  <c r="N1242" i="1"/>
  <c r="O1242" i="1" s="1"/>
  <c r="L1242" i="1"/>
  <c r="D1242" i="1"/>
  <c r="Z1241" i="1"/>
  <c r="Y1241" i="1"/>
  <c r="X1241" i="1"/>
  <c r="W1241" i="1"/>
  <c r="V1241" i="1"/>
  <c r="U1241" i="1"/>
  <c r="S1241" i="1"/>
  <c r="R1241" i="1"/>
  <c r="Q1241" i="1"/>
  <c r="P1241" i="1"/>
  <c r="O1241" i="1"/>
  <c r="N1241" i="1"/>
  <c r="M1241" i="1"/>
  <c r="L1241" i="1"/>
  <c r="K1241" i="1"/>
  <c r="D1241" i="1"/>
  <c r="Z1240" i="1"/>
  <c r="Y1240" i="1"/>
  <c r="X1240" i="1"/>
  <c r="W1240" i="1"/>
  <c r="V1240" i="1"/>
  <c r="U1240" i="1"/>
  <c r="S1240" i="1"/>
  <c r="R1240" i="1"/>
  <c r="Q1240" i="1"/>
  <c r="P1240" i="1"/>
  <c r="O1240" i="1"/>
  <c r="N1240" i="1"/>
  <c r="M1240" i="1"/>
  <c r="L1240" i="1"/>
  <c r="K1240" i="1"/>
  <c r="D1240" i="1"/>
  <c r="Z1239" i="1"/>
  <c r="Y1239" i="1"/>
  <c r="X1239" i="1"/>
  <c r="W1239" i="1"/>
  <c r="V1239" i="1"/>
  <c r="U1239" i="1"/>
  <c r="S1239" i="1"/>
  <c r="R1239" i="1"/>
  <c r="Q1239" i="1"/>
  <c r="P1239" i="1"/>
  <c r="O1239" i="1"/>
  <c r="N1239" i="1"/>
  <c r="M1239" i="1"/>
  <c r="L1239" i="1"/>
  <c r="K1239" i="1"/>
  <c r="D1239" i="1"/>
  <c r="Z1238" i="1"/>
  <c r="Y1238" i="1"/>
  <c r="X1238" i="1"/>
  <c r="W1238" i="1"/>
  <c r="V1238" i="1"/>
  <c r="U1238" i="1"/>
  <c r="S1238" i="1"/>
  <c r="R1238" i="1"/>
  <c r="Q1238" i="1"/>
  <c r="P1238" i="1"/>
  <c r="O1238" i="1"/>
  <c r="N1238" i="1"/>
  <c r="M1238" i="1"/>
  <c r="L1238" i="1"/>
  <c r="K1238" i="1"/>
  <c r="D1238" i="1"/>
  <c r="Z1237" i="1"/>
  <c r="Y1237" i="1"/>
  <c r="X1237" i="1"/>
  <c r="W1237" i="1"/>
  <c r="V1237" i="1"/>
  <c r="U1237" i="1"/>
  <c r="S1237" i="1"/>
  <c r="R1237" i="1"/>
  <c r="Q1237" i="1"/>
  <c r="P1237" i="1"/>
  <c r="O1237" i="1"/>
  <c r="N1237" i="1"/>
  <c r="M1237" i="1"/>
  <c r="L1237" i="1"/>
  <c r="K1237" i="1"/>
  <c r="D1237" i="1"/>
  <c r="Z1236" i="1"/>
  <c r="Y1236" i="1"/>
  <c r="X1236" i="1"/>
  <c r="W1236" i="1"/>
  <c r="V1236" i="1"/>
  <c r="U1236" i="1"/>
  <c r="S1236" i="1"/>
  <c r="R1236" i="1"/>
  <c r="Q1236" i="1"/>
  <c r="P1236" i="1"/>
  <c r="O1236" i="1"/>
  <c r="N1236" i="1"/>
  <c r="M1236" i="1"/>
  <c r="L1236" i="1"/>
  <c r="K1236" i="1"/>
  <c r="D1236" i="1"/>
  <c r="Z1235" i="1"/>
  <c r="Y1235" i="1"/>
  <c r="X1235" i="1"/>
  <c r="W1235" i="1"/>
  <c r="V1235" i="1"/>
  <c r="U1235" i="1"/>
  <c r="S1235" i="1"/>
  <c r="R1235" i="1"/>
  <c r="Q1235" i="1"/>
  <c r="P1235" i="1"/>
  <c r="O1235" i="1"/>
  <c r="N1235" i="1"/>
  <c r="M1235" i="1"/>
  <c r="L1235" i="1"/>
  <c r="K1235" i="1"/>
  <c r="D1235" i="1"/>
  <c r="Z1234" i="1"/>
  <c r="Y1234" i="1"/>
  <c r="X1234" i="1"/>
  <c r="W1234" i="1"/>
  <c r="V1234" i="1"/>
  <c r="U1234" i="1"/>
  <c r="S1234" i="1"/>
  <c r="R1234" i="1"/>
  <c r="Q1234" i="1"/>
  <c r="P1234" i="1"/>
  <c r="O1234" i="1"/>
  <c r="N1234" i="1"/>
  <c r="M1234" i="1"/>
  <c r="L1234" i="1"/>
  <c r="K1234" i="1"/>
  <c r="D1234" i="1"/>
  <c r="Z1233" i="1"/>
  <c r="Y1233" i="1"/>
  <c r="X1233" i="1"/>
  <c r="W1233" i="1"/>
  <c r="V1233" i="1"/>
  <c r="U1233" i="1"/>
  <c r="S1233" i="1"/>
  <c r="R1233" i="1"/>
  <c r="Q1233" i="1"/>
  <c r="P1233" i="1"/>
  <c r="O1233" i="1"/>
  <c r="N1233" i="1"/>
  <c r="M1233" i="1"/>
  <c r="L1233" i="1"/>
  <c r="K1233" i="1"/>
  <c r="D1233" i="1"/>
  <c r="Z1232" i="1"/>
  <c r="Y1232" i="1"/>
  <c r="X1232" i="1"/>
  <c r="W1232" i="1"/>
  <c r="V1232" i="1"/>
  <c r="U1232" i="1"/>
  <c r="S1232" i="1"/>
  <c r="R1232" i="1"/>
  <c r="Q1232" i="1"/>
  <c r="P1232" i="1"/>
  <c r="O1232" i="1"/>
  <c r="N1232" i="1"/>
  <c r="M1232" i="1"/>
  <c r="L1232" i="1"/>
  <c r="K1232" i="1"/>
  <c r="D1232" i="1"/>
  <c r="Z1231" i="1"/>
  <c r="Y1231" i="1"/>
  <c r="X1231" i="1"/>
  <c r="W1231" i="1"/>
  <c r="V1231" i="1"/>
  <c r="U1231" i="1"/>
  <c r="S1231" i="1"/>
  <c r="R1231" i="1"/>
  <c r="Q1231" i="1"/>
  <c r="P1231" i="1"/>
  <c r="O1231" i="1"/>
  <c r="N1231" i="1"/>
  <c r="M1231" i="1"/>
  <c r="L1231" i="1"/>
  <c r="K1231" i="1"/>
  <c r="D1231" i="1"/>
  <c r="Z1230" i="1"/>
  <c r="Y1230" i="1"/>
  <c r="X1230" i="1"/>
  <c r="W1230" i="1"/>
  <c r="V1230" i="1"/>
  <c r="U1230" i="1"/>
  <c r="S1230" i="1"/>
  <c r="R1230" i="1"/>
  <c r="Q1230" i="1"/>
  <c r="P1230" i="1"/>
  <c r="O1230" i="1"/>
  <c r="N1230" i="1"/>
  <c r="M1230" i="1"/>
  <c r="L1230" i="1"/>
  <c r="K1230" i="1"/>
  <c r="D1230" i="1"/>
  <c r="Z1229" i="1"/>
  <c r="Y1229" i="1"/>
  <c r="X1229" i="1"/>
  <c r="W1229" i="1"/>
  <c r="V1229" i="1"/>
  <c r="U1229" i="1"/>
  <c r="S1229" i="1"/>
  <c r="R1229" i="1"/>
  <c r="Q1229" i="1"/>
  <c r="P1229" i="1"/>
  <c r="O1229" i="1"/>
  <c r="N1229" i="1"/>
  <c r="M1229" i="1"/>
  <c r="L1229" i="1"/>
  <c r="K1229" i="1"/>
  <c r="D1229" i="1"/>
  <c r="Z1228" i="1"/>
  <c r="Y1228" i="1"/>
  <c r="X1228" i="1"/>
  <c r="W1228" i="1"/>
  <c r="V1228" i="1"/>
  <c r="U1228" i="1"/>
  <c r="S1228" i="1"/>
  <c r="R1228" i="1"/>
  <c r="Q1228" i="1"/>
  <c r="P1228" i="1"/>
  <c r="O1228" i="1"/>
  <c r="N1228" i="1"/>
  <c r="M1228" i="1"/>
  <c r="L1228" i="1"/>
  <c r="K1228" i="1"/>
  <c r="D1228" i="1"/>
  <c r="Z1227" i="1"/>
  <c r="Y1227" i="1"/>
  <c r="X1227" i="1"/>
  <c r="W1227" i="1"/>
  <c r="V1227" i="1"/>
  <c r="U1227" i="1"/>
  <c r="S1227" i="1"/>
  <c r="R1227" i="1"/>
  <c r="Q1227" i="1"/>
  <c r="P1227" i="1"/>
  <c r="O1227" i="1"/>
  <c r="N1227" i="1"/>
  <c r="M1227" i="1"/>
  <c r="L1227" i="1"/>
  <c r="K1227" i="1"/>
  <c r="D1227" i="1"/>
  <c r="Z1226" i="1"/>
  <c r="Y1226" i="1"/>
  <c r="X1226" i="1"/>
  <c r="W1226" i="1"/>
  <c r="V1226" i="1"/>
  <c r="U1226" i="1"/>
  <c r="S1226" i="1"/>
  <c r="R1226" i="1"/>
  <c r="Q1226" i="1"/>
  <c r="P1226" i="1"/>
  <c r="O1226" i="1"/>
  <c r="N1226" i="1"/>
  <c r="M1226" i="1"/>
  <c r="L1226" i="1"/>
  <c r="K1226" i="1"/>
  <c r="D1226" i="1"/>
  <c r="Z1225" i="1"/>
  <c r="Y1225" i="1"/>
  <c r="X1225" i="1"/>
  <c r="W1225" i="1"/>
  <c r="V1225" i="1"/>
  <c r="U1225" i="1"/>
  <c r="S1225" i="1"/>
  <c r="R1225" i="1"/>
  <c r="Q1225" i="1"/>
  <c r="P1225" i="1"/>
  <c r="O1225" i="1"/>
  <c r="N1225" i="1"/>
  <c r="M1225" i="1"/>
  <c r="L1225" i="1"/>
  <c r="K1225" i="1"/>
  <c r="D1225" i="1"/>
  <c r="Z1224" i="1"/>
  <c r="Y1224" i="1"/>
  <c r="X1224" i="1"/>
  <c r="W1224" i="1"/>
  <c r="V1224" i="1"/>
  <c r="U1224" i="1"/>
  <c r="S1224" i="1"/>
  <c r="R1224" i="1"/>
  <c r="Q1224" i="1"/>
  <c r="P1224" i="1"/>
  <c r="O1224" i="1"/>
  <c r="N1224" i="1"/>
  <c r="M1224" i="1"/>
  <c r="L1224" i="1"/>
  <c r="K1224" i="1"/>
  <c r="D1224" i="1"/>
  <c r="Z1223" i="1"/>
  <c r="Y1223" i="1"/>
  <c r="X1223" i="1"/>
  <c r="W1223" i="1"/>
  <c r="V1223" i="1"/>
  <c r="U1223" i="1"/>
  <c r="S1223" i="1"/>
  <c r="R1223" i="1"/>
  <c r="Q1223" i="1"/>
  <c r="P1223" i="1"/>
  <c r="O1223" i="1"/>
  <c r="N1223" i="1"/>
  <c r="M1223" i="1"/>
  <c r="L1223" i="1"/>
  <c r="K1223" i="1"/>
  <c r="D1223" i="1"/>
  <c r="Z1222" i="1"/>
  <c r="Y1222" i="1"/>
  <c r="X1222" i="1"/>
  <c r="W1222" i="1"/>
  <c r="V1222" i="1"/>
  <c r="U1222" i="1"/>
  <c r="S1222" i="1"/>
  <c r="R1222" i="1"/>
  <c r="Q1222" i="1"/>
  <c r="P1222" i="1"/>
  <c r="O1222" i="1"/>
  <c r="N1222" i="1"/>
  <c r="M1222" i="1"/>
  <c r="L1222" i="1"/>
  <c r="K1222" i="1"/>
  <c r="D1222" i="1"/>
  <c r="Z1221" i="1"/>
  <c r="Y1221" i="1"/>
  <c r="X1221" i="1"/>
  <c r="W1221" i="1"/>
  <c r="V1221" i="1"/>
  <c r="U1221" i="1"/>
  <c r="S1221" i="1"/>
  <c r="R1221" i="1"/>
  <c r="Q1221" i="1"/>
  <c r="P1221" i="1"/>
  <c r="O1221" i="1"/>
  <c r="N1221" i="1"/>
  <c r="M1221" i="1"/>
  <c r="L1221" i="1"/>
  <c r="K1221" i="1"/>
  <c r="D1221" i="1"/>
  <c r="Z1220" i="1"/>
  <c r="Y1220" i="1"/>
  <c r="X1220" i="1"/>
  <c r="W1220" i="1"/>
  <c r="V1220" i="1"/>
  <c r="U1220" i="1"/>
  <c r="S1220" i="1"/>
  <c r="R1220" i="1"/>
  <c r="Q1220" i="1"/>
  <c r="P1220" i="1"/>
  <c r="O1220" i="1"/>
  <c r="N1220" i="1"/>
  <c r="M1220" i="1"/>
  <c r="L1220" i="1"/>
  <c r="K1220" i="1"/>
  <c r="D1220" i="1"/>
  <c r="Z1219" i="1"/>
  <c r="Y1219" i="1"/>
  <c r="X1219" i="1"/>
  <c r="W1219" i="1"/>
  <c r="V1219" i="1"/>
  <c r="U1219" i="1"/>
  <c r="S1219" i="1"/>
  <c r="R1219" i="1"/>
  <c r="Q1219" i="1"/>
  <c r="P1219" i="1"/>
  <c r="O1219" i="1"/>
  <c r="N1219" i="1"/>
  <c r="M1219" i="1"/>
  <c r="L1219" i="1"/>
  <c r="K1219" i="1"/>
  <c r="D1219" i="1"/>
  <c r="Z1218" i="1"/>
  <c r="Y1218" i="1"/>
  <c r="X1218" i="1"/>
  <c r="W1218" i="1"/>
  <c r="V1218" i="1"/>
  <c r="U1218" i="1"/>
  <c r="S1218" i="1"/>
  <c r="R1218" i="1"/>
  <c r="Q1218" i="1"/>
  <c r="P1218" i="1"/>
  <c r="O1218" i="1"/>
  <c r="N1218" i="1"/>
  <c r="M1218" i="1"/>
  <c r="L1218" i="1"/>
  <c r="K1218" i="1"/>
  <c r="D1218" i="1"/>
  <c r="Z1217" i="1"/>
  <c r="Y1217" i="1"/>
  <c r="X1217" i="1"/>
  <c r="W1217" i="1"/>
  <c r="V1217" i="1"/>
  <c r="U1217" i="1"/>
  <c r="S1217" i="1"/>
  <c r="R1217" i="1"/>
  <c r="Q1217" i="1"/>
  <c r="P1217" i="1"/>
  <c r="O1217" i="1"/>
  <c r="N1217" i="1"/>
  <c r="M1217" i="1"/>
  <c r="L1217" i="1"/>
  <c r="D1217" i="1"/>
  <c r="Y1216" i="1"/>
  <c r="W1216" i="1"/>
  <c r="V1216" i="1"/>
  <c r="U1216" i="1"/>
  <c r="R1216" i="1"/>
  <c r="S1216" i="1" s="1"/>
  <c r="P1216" i="1"/>
  <c r="Q1216" i="1" s="1"/>
  <c r="N1216" i="1"/>
  <c r="O1216" i="1" s="1"/>
  <c r="L1216" i="1"/>
  <c r="M1216" i="1" s="1"/>
  <c r="D1216" i="1"/>
  <c r="Y1215" i="1"/>
  <c r="W1215" i="1"/>
  <c r="U1215" i="1"/>
  <c r="S1215" i="1"/>
  <c r="R1215" i="1"/>
  <c r="P1215" i="1"/>
  <c r="Q1215" i="1" s="1"/>
  <c r="O1215" i="1"/>
  <c r="N1215" i="1"/>
  <c r="L1215" i="1"/>
  <c r="D1215" i="1"/>
  <c r="Y1214" i="1"/>
  <c r="W1214" i="1"/>
  <c r="U1214" i="1"/>
  <c r="S1214" i="1"/>
  <c r="R1214" i="1"/>
  <c r="P1214" i="1"/>
  <c r="Q1214" i="1" s="1"/>
  <c r="N1214" i="1"/>
  <c r="O1214" i="1" s="1"/>
  <c r="L1214" i="1"/>
  <c r="D1214" i="1"/>
  <c r="Z1213" i="1"/>
  <c r="Y1213" i="1"/>
  <c r="W1213" i="1"/>
  <c r="X1213" i="1" s="1"/>
  <c r="V1213" i="1"/>
  <c r="U1213" i="1"/>
  <c r="R1213" i="1"/>
  <c r="S1213" i="1" s="1"/>
  <c r="Q1213" i="1"/>
  <c r="P1213" i="1"/>
  <c r="N1213" i="1"/>
  <c r="O1213" i="1" s="1"/>
  <c r="M1213" i="1"/>
  <c r="L1213" i="1"/>
  <c r="D1213" i="1"/>
  <c r="Y1212" i="1"/>
  <c r="W1212" i="1"/>
  <c r="U1212" i="1"/>
  <c r="R1212" i="1"/>
  <c r="S1212" i="1" s="1"/>
  <c r="Q1212" i="1"/>
  <c r="P1212" i="1"/>
  <c r="N1212" i="1"/>
  <c r="O1212" i="1" s="1"/>
  <c r="L1212" i="1"/>
  <c r="Z1212" i="1" s="1"/>
  <c r="D1212" i="1"/>
  <c r="Z1211" i="1"/>
  <c r="Y1211" i="1"/>
  <c r="X1211" i="1"/>
  <c r="W1211" i="1"/>
  <c r="V1211" i="1"/>
  <c r="U1211" i="1"/>
  <c r="S1211" i="1"/>
  <c r="R1211" i="1"/>
  <c r="Q1211" i="1"/>
  <c r="P1211" i="1"/>
  <c r="O1211" i="1"/>
  <c r="N1211" i="1"/>
  <c r="M1211" i="1"/>
  <c r="L1211" i="1"/>
  <c r="D1211" i="1"/>
  <c r="Y1210" i="1"/>
  <c r="W1210" i="1"/>
  <c r="U1210" i="1"/>
  <c r="R1210" i="1"/>
  <c r="S1210" i="1" s="1"/>
  <c r="P1210" i="1"/>
  <c r="Q1210" i="1" s="1"/>
  <c r="O1210" i="1"/>
  <c r="N1210" i="1"/>
  <c r="L1210" i="1"/>
  <c r="D1210" i="1"/>
  <c r="Z1209" i="1"/>
  <c r="Y1209" i="1"/>
  <c r="X1209" i="1"/>
  <c r="W1209" i="1"/>
  <c r="V1209" i="1"/>
  <c r="U1209" i="1"/>
  <c r="S1209" i="1"/>
  <c r="R1209" i="1"/>
  <c r="Q1209" i="1"/>
  <c r="P1209" i="1"/>
  <c r="O1209" i="1"/>
  <c r="N1209" i="1"/>
  <c r="M1209" i="1"/>
  <c r="L1209" i="1"/>
  <c r="D1209" i="1"/>
  <c r="Z1208" i="1"/>
  <c r="Y1208" i="1"/>
  <c r="W1208" i="1"/>
  <c r="V1208" i="1"/>
  <c r="U1208" i="1"/>
  <c r="R1208" i="1"/>
  <c r="S1208" i="1" s="1"/>
  <c r="P1208" i="1"/>
  <c r="Q1208" i="1" s="1"/>
  <c r="N1208" i="1"/>
  <c r="O1208" i="1" s="1"/>
  <c r="M1208" i="1"/>
  <c r="L1208" i="1"/>
  <c r="X1208" i="1" s="1"/>
  <c r="D1208" i="1"/>
  <c r="Z1207" i="1"/>
  <c r="Y1207" i="1"/>
  <c r="W1207" i="1"/>
  <c r="U1207" i="1"/>
  <c r="S1207" i="1"/>
  <c r="R1207" i="1"/>
  <c r="P1207" i="1"/>
  <c r="Q1207" i="1" s="1"/>
  <c r="O1207" i="1"/>
  <c r="N1207" i="1"/>
  <c r="L1207" i="1"/>
  <c r="D1207" i="1"/>
  <c r="Y1206" i="1"/>
  <c r="W1206" i="1"/>
  <c r="X1206" i="1" s="1"/>
  <c r="U1206" i="1"/>
  <c r="R1206" i="1"/>
  <c r="S1206" i="1" s="1"/>
  <c r="P1206" i="1"/>
  <c r="Q1206" i="1" s="1"/>
  <c r="N1206" i="1"/>
  <c r="O1206" i="1" s="1"/>
  <c r="L1206" i="1"/>
  <c r="D1206" i="1"/>
  <c r="Z1205" i="1"/>
  <c r="Y1205" i="1"/>
  <c r="W1205" i="1"/>
  <c r="X1205" i="1" s="1"/>
  <c r="V1205" i="1"/>
  <c r="U1205" i="1"/>
  <c r="R1205" i="1"/>
  <c r="S1205" i="1" s="1"/>
  <c r="Q1205" i="1"/>
  <c r="P1205" i="1"/>
  <c r="N1205" i="1"/>
  <c r="O1205" i="1" s="1"/>
  <c r="M1205" i="1"/>
  <c r="L1205" i="1"/>
  <c r="D1205" i="1"/>
  <c r="Y1204" i="1"/>
  <c r="W1204" i="1"/>
  <c r="U1204" i="1"/>
  <c r="R1204" i="1"/>
  <c r="S1204" i="1" s="1"/>
  <c r="Q1204" i="1"/>
  <c r="P1204" i="1"/>
  <c r="N1204" i="1"/>
  <c r="O1204" i="1" s="1"/>
  <c r="L1204" i="1"/>
  <c r="D1204" i="1"/>
  <c r="Z1203" i="1"/>
  <c r="Y1203" i="1"/>
  <c r="X1203" i="1"/>
  <c r="W1203" i="1"/>
  <c r="V1203" i="1"/>
  <c r="U1203" i="1"/>
  <c r="S1203" i="1"/>
  <c r="R1203" i="1"/>
  <c r="Q1203" i="1"/>
  <c r="P1203" i="1"/>
  <c r="O1203" i="1"/>
  <c r="N1203" i="1"/>
  <c r="M1203" i="1"/>
  <c r="L1203" i="1"/>
  <c r="D1203" i="1"/>
  <c r="Y1202" i="1"/>
  <c r="W1202" i="1"/>
  <c r="U1202" i="1"/>
  <c r="S1202" i="1"/>
  <c r="R1202" i="1"/>
  <c r="P1202" i="1"/>
  <c r="Q1202" i="1" s="1"/>
  <c r="N1202" i="1"/>
  <c r="O1202" i="1" s="1"/>
  <c r="L1202" i="1"/>
  <c r="D1202" i="1"/>
  <c r="Z1201" i="1"/>
  <c r="Y1201" i="1"/>
  <c r="X1201" i="1"/>
  <c r="W1201" i="1"/>
  <c r="V1201" i="1"/>
  <c r="U1201" i="1"/>
  <c r="S1201" i="1"/>
  <c r="R1201" i="1"/>
  <c r="Q1201" i="1"/>
  <c r="P1201" i="1"/>
  <c r="O1201" i="1"/>
  <c r="N1201" i="1"/>
  <c r="M1201" i="1"/>
  <c r="L1201" i="1"/>
  <c r="D1201" i="1"/>
  <c r="Y1200" i="1"/>
  <c r="W1200" i="1"/>
  <c r="U1200" i="1"/>
  <c r="R1200" i="1"/>
  <c r="S1200" i="1" s="1"/>
  <c r="P1200" i="1"/>
  <c r="Q1200" i="1" s="1"/>
  <c r="N1200" i="1"/>
  <c r="O1200" i="1" s="1"/>
  <c r="L1200" i="1"/>
  <c r="D1200" i="1"/>
  <c r="Y1199" i="1"/>
  <c r="W1199" i="1"/>
  <c r="U1199" i="1"/>
  <c r="S1199" i="1"/>
  <c r="R1199" i="1"/>
  <c r="P1199" i="1"/>
  <c r="Q1199" i="1" s="1"/>
  <c r="O1199" i="1"/>
  <c r="N1199" i="1"/>
  <c r="L1199" i="1"/>
  <c r="D1199" i="1"/>
  <c r="Y1198" i="1"/>
  <c r="W1198" i="1"/>
  <c r="U1198" i="1"/>
  <c r="S1198" i="1"/>
  <c r="R1198" i="1"/>
  <c r="P1198" i="1"/>
  <c r="Q1198" i="1" s="1"/>
  <c r="N1198" i="1"/>
  <c r="O1198" i="1" s="1"/>
  <c r="L1198" i="1"/>
  <c r="D1198" i="1"/>
  <c r="Z1197" i="1"/>
  <c r="Y1197" i="1"/>
  <c r="W1197" i="1"/>
  <c r="X1197" i="1" s="1"/>
  <c r="V1197" i="1"/>
  <c r="U1197" i="1"/>
  <c r="R1197" i="1"/>
  <c r="S1197" i="1" s="1"/>
  <c r="Q1197" i="1"/>
  <c r="P1197" i="1"/>
  <c r="N1197" i="1"/>
  <c r="O1197" i="1" s="1"/>
  <c r="M1197" i="1"/>
  <c r="L1197" i="1"/>
  <c r="D1197" i="1"/>
  <c r="K1197" i="1" s="1"/>
  <c r="Z1196" i="1"/>
  <c r="Y1196" i="1"/>
  <c r="W1196" i="1"/>
  <c r="X1196" i="1" s="1"/>
  <c r="V1196" i="1"/>
  <c r="U1196" i="1"/>
  <c r="R1196" i="1"/>
  <c r="S1196" i="1" s="1"/>
  <c r="Q1196" i="1"/>
  <c r="P1196" i="1"/>
  <c r="N1196" i="1"/>
  <c r="O1196" i="1" s="1"/>
  <c r="M1196" i="1"/>
  <c r="L1196" i="1"/>
  <c r="D1196" i="1"/>
  <c r="K1196" i="1" s="1"/>
  <c r="Z1195" i="1"/>
  <c r="Y1195" i="1"/>
  <c r="W1195" i="1"/>
  <c r="X1195" i="1" s="1"/>
  <c r="V1195" i="1"/>
  <c r="U1195" i="1"/>
  <c r="R1195" i="1"/>
  <c r="S1195" i="1" s="1"/>
  <c r="Q1195" i="1"/>
  <c r="P1195" i="1"/>
  <c r="N1195" i="1"/>
  <c r="O1195" i="1" s="1"/>
  <c r="M1195" i="1"/>
  <c r="L1195" i="1"/>
  <c r="D1195" i="1"/>
  <c r="K1195" i="1" s="1"/>
  <c r="Z1194" i="1"/>
  <c r="Y1194" i="1"/>
  <c r="W1194" i="1"/>
  <c r="X1194" i="1" s="1"/>
  <c r="V1194" i="1"/>
  <c r="U1194" i="1"/>
  <c r="R1194" i="1"/>
  <c r="S1194" i="1" s="1"/>
  <c r="Q1194" i="1"/>
  <c r="P1194" i="1"/>
  <c r="N1194" i="1"/>
  <c r="O1194" i="1" s="1"/>
  <c r="M1194" i="1"/>
  <c r="L1194" i="1"/>
  <c r="D1194" i="1"/>
  <c r="Y1193" i="1"/>
  <c r="W1193" i="1"/>
  <c r="U1193" i="1"/>
  <c r="R1193" i="1"/>
  <c r="S1193" i="1" s="1"/>
  <c r="Q1193" i="1"/>
  <c r="P1193" i="1"/>
  <c r="N1193" i="1"/>
  <c r="O1193" i="1" s="1"/>
  <c r="L1193" i="1"/>
  <c r="D1193" i="1"/>
  <c r="Y1192" i="1"/>
  <c r="X1192" i="1"/>
  <c r="W1192" i="1"/>
  <c r="U1192" i="1"/>
  <c r="S1192" i="1"/>
  <c r="R1192" i="1"/>
  <c r="P1192" i="1"/>
  <c r="Q1192" i="1" s="1"/>
  <c r="O1192" i="1"/>
  <c r="N1192" i="1"/>
  <c r="L1192" i="1"/>
  <c r="Z1192" i="1" s="1"/>
  <c r="K1192" i="1"/>
  <c r="D1192" i="1"/>
  <c r="Y1191" i="1"/>
  <c r="X1191" i="1"/>
  <c r="W1191" i="1"/>
  <c r="U1191" i="1"/>
  <c r="S1191" i="1"/>
  <c r="R1191" i="1"/>
  <c r="P1191" i="1"/>
  <c r="Q1191" i="1" s="1"/>
  <c r="O1191" i="1"/>
  <c r="N1191" i="1"/>
  <c r="L1191" i="1"/>
  <c r="Z1191" i="1" s="1"/>
  <c r="D1191" i="1"/>
  <c r="Y1190" i="1"/>
  <c r="W1190" i="1"/>
  <c r="U1190" i="1"/>
  <c r="R1190" i="1"/>
  <c r="S1190" i="1" s="1"/>
  <c r="P1190" i="1"/>
  <c r="Q1190" i="1" s="1"/>
  <c r="O1190" i="1"/>
  <c r="N1190" i="1"/>
  <c r="L1190" i="1"/>
  <c r="D1190" i="1"/>
  <c r="K1190" i="1" s="1"/>
  <c r="Y1189" i="1"/>
  <c r="X1189" i="1"/>
  <c r="W1189" i="1"/>
  <c r="U1189" i="1"/>
  <c r="R1189" i="1"/>
  <c r="S1189" i="1" s="1"/>
  <c r="P1189" i="1"/>
  <c r="Q1189" i="1" s="1"/>
  <c r="N1189" i="1"/>
  <c r="O1189" i="1" s="1"/>
  <c r="L1189" i="1"/>
  <c r="K1189" i="1"/>
  <c r="D1189" i="1"/>
  <c r="Y1188" i="1"/>
  <c r="W1188" i="1"/>
  <c r="U1188" i="1"/>
  <c r="R1188" i="1"/>
  <c r="S1188" i="1" s="1"/>
  <c r="P1188" i="1"/>
  <c r="Q1188" i="1" s="1"/>
  <c r="N1188" i="1"/>
  <c r="O1188" i="1" s="1"/>
  <c r="L1188" i="1"/>
  <c r="K1188" i="1"/>
  <c r="D1188" i="1"/>
  <c r="Y1187" i="1"/>
  <c r="X1187" i="1"/>
  <c r="W1187" i="1"/>
  <c r="U1187" i="1"/>
  <c r="R1187" i="1"/>
  <c r="S1187" i="1" s="1"/>
  <c r="P1187" i="1"/>
  <c r="Q1187" i="1" s="1"/>
  <c r="N1187" i="1"/>
  <c r="O1187" i="1" s="1"/>
  <c r="L1187" i="1"/>
  <c r="K1187" i="1"/>
  <c r="D1187" i="1"/>
  <c r="Y1186" i="1"/>
  <c r="W1186" i="1"/>
  <c r="U1186" i="1"/>
  <c r="R1186" i="1"/>
  <c r="S1186" i="1" s="1"/>
  <c r="P1186" i="1"/>
  <c r="Q1186" i="1" s="1"/>
  <c r="N1186" i="1"/>
  <c r="O1186" i="1" s="1"/>
  <c r="L1186" i="1"/>
  <c r="K1186" i="1"/>
  <c r="D1186" i="1"/>
  <c r="Y1185" i="1"/>
  <c r="X1185" i="1"/>
  <c r="W1185" i="1"/>
  <c r="U1185" i="1"/>
  <c r="R1185" i="1"/>
  <c r="S1185" i="1" s="1"/>
  <c r="P1185" i="1"/>
  <c r="Q1185" i="1" s="1"/>
  <c r="N1185" i="1"/>
  <c r="O1185" i="1" s="1"/>
  <c r="L1185" i="1"/>
  <c r="K1185" i="1"/>
  <c r="D1185" i="1"/>
  <c r="Y1184" i="1"/>
  <c r="W1184" i="1"/>
  <c r="U1184" i="1"/>
  <c r="R1184" i="1"/>
  <c r="S1184" i="1" s="1"/>
  <c r="P1184" i="1"/>
  <c r="Q1184" i="1" s="1"/>
  <c r="N1184" i="1"/>
  <c r="O1184" i="1" s="1"/>
  <c r="L1184" i="1"/>
  <c r="K1184" i="1"/>
  <c r="D1184" i="1"/>
  <c r="Y1183" i="1"/>
  <c r="X1183" i="1"/>
  <c r="W1183" i="1"/>
  <c r="U1183" i="1"/>
  <c r="R1183" i="1"/>
  <c r="S1183" i="1" s="1"/>
  <c r="P1183" i="1"/>
  <c r="Q1183" i="1" s="1"/>
  <c r="N1183" i="1"/>
  <c r="O1183" i="1" s="1"/>
  <c r="L1183" i="1"/>
  <c r="K1183" i="1"/>
  <c r="D1183" i="1"/>
  <c r="Y1182" i="1"/>
  <c r="W1182" i="1"/>
  <c r="U1182" i="1"/>
  <c r="R1182" i="1"/>
  <c r="S1182" i="1" s="1"/>
  <c r="P1182" i="1"/>
  <c r="Q1182" i="1" s="1"/>
  <c r="N1182" i="1"/>
  <c r="O1182" i="1" s="1"/>
  <c r="L1182" i="1"/>
  <c r="K1182" i="1"/>
  <c r="D1182" i="1"/>
  <c r="Y1181" i="1"/>
  <c r="X1181" i="1"/>
  <c r="W1181" i="1"/>
  <c r="U1181" i="1"/>
  <c r="R1181" i="1"/>
  <c r="S1181" i="1" s="1"/>
  <c r="P1181" i="1"/>
  <c r="Q1181" i="1" s="1"/>
  <c r="N1181" i="1"/>
  <c r="O1181" i="1" s="1"/>
  <c r="L1181" i="1"/>
  <c r="K1181" i="1"/>
  <c r="D1181" i="1"/>
  <c r="Y1180" i="1"/>
  <c r="W1180" i="1"/>
  <c r="U1180" i="1"/>
  <c r="R1180" i="1"/>
  <c r="S1180" i="1" s="1"/>
  <c r="P1180" i="1"/>
  <c r="Q1180" i="1" s="1"/>
  <c r="N1180" i="1"/>
  <c r="O1180" i="1" s="1"/>
  <c r="L1180" i="1"/>
  <c r="K1180" i="1"/>
  <c r="D1180" i="1"/>
  <c r="Y1179" i="1"/>
  <c r="X1179" i="1"/>
  <c r="W1179" i="1"/>
  <c r="U1179" i="1"/>
  <c r="R1179" i="1"/>
  <c r="S1179" i="1" s="1"/>
  <c r="P1179" i="1"/>
  <c r="Q1179" i="1" s="1"/>
  <c r="N1179" i="1"/>
  <c r="O1179" i="1" s="1"/>
  <c r="L1179" i="1"/>
  <c r="K1179" i="1"/>
  <c r="D1179" i="1"/>
  <c r="Y1178" i="1"/>
  <c r="W1178" i="1"/>
  <c r="U1178" i="1"/>
  <c r="R1178" i="1"/>
  <c r="S1178" i="1" s="1"/>
  <c r="P1178" i="1"/>
  <c r="Q1178" i="1" s="1"/>
  <c r="N1178" i="1"/>
  <c r="O1178" i="1" s="1"/>
  <c r="L1178" i="1"/>
  <c r="K1178" i="1"/>
  <c r="D1178" i="1"/>
  <c r="Y1177" i="1"/>
  <c r="X1177" i="1"/>
  <c r="W1177" i="1"/>
  <c r="U1177" i="1"/>
  <c r="R1177" i="1"/>
  <c r="S1177" i="1" s="1"/>
  <c r="P1177" i="1"/>
  <c r="Q1177" i="1" s="1"/>
  <c r="N1177" i="1"/>
  <c r="O1177" i="1" s="1"/>
  <c r="L1177" i="1"/>
  <c r="K1177" i="1"/>
  <c r="D1177" i="1"/>
  <c r="Y1176" i="1"/>
  <c r="W1176" i="1"/>
  <c r="U1176" i="1"/>
  <c r="R1176" i="1"/>
  <c r="S1176" i="1" s="1"/>
  <c r="P1176" i="1"/>
  <c r="Q1176" i="1" s="1"/>
  <c r="N1176" i="1"/>
  <c r="O1176" i="1" s="1"/>
  <c r="L1176" i="1"/>
  <c r="K1176" i="1"/>
  <c r="D1176" i="1"/>
  <c r="Y1175" i="1"/>
  <c r="X1175" i="1"/>
  <c r="W1175" i="1"/>
  <c r="U1175" i="1"/>
  <c r="R1175" i="1"/>
  <c r="S1175" i="1" s="1"/>
  <c r="P1175" i="1"/>
  <c r="Q1175" i="1" s="1"/>
  <c r="N1175" i="1"/>
  <c r="O1175" i="1" s="1"/>
  <c r="L1175" i="1"/>
  <c r="K1175" i="1"/>
  <c r="D1175" i="1"/>
  <c r="Y1174" i="1"/>
  <c r="W1174" i="1"/>
  <c r="U1174" i="1"/>
  <c r="R1174" i="1"/>
  <c r="S1174" i="1" s="1"/>
  <c r="P1174" i="1"/>
  <c r="Q1174" i="1" s="1"/>
  <c r="N1174" i="1"/>
  <c r="O1174" i="1" s="1"/>
  <c r="L1174" i="1"/>
  <c r="K1174" i="1"/>
  <c r="D1174" i="1"/>
  <c r="Y1173" i="1"/>
  <c r="X1173" i="1"/>
  <c r="W1173" i="1"/>
  <c r="U1173" i="1"/>
  <c r="R1173" i="1"/>
  <c r="S1173" i="1" s="1"/>
  <c r="P1173" i="1"/>
  <c r="Q1173" i="1" s="1"/>
  <c r="N1173" i="1"/>
  <c r="O1173" i="1" s="1"/>
  <c r="L1173" i="1"/>
  <c r="K1173" i="1"/>
  <c r="D1173" i="1"/>
  <c r="Y1172" i="1"/>
  <c r="W1172" i="1"/>
  <c r="U1172" i="1"/>
  <c r="R1172" i="1"/>
  <c r="S1172" i="1" s="1"/>
  <c r="P1172" i="1"/>
  <c r="Q1172" i="1" s="1"/>
  <c r="N1172" i="1"/>
  <c r="O1172" i="1" s="1"/>
  <c r="L1172" i="1"/>
  <c r="K1172" i="1"/>
  <c r="D1172" i="1"/>
  <c r="Y1171" i="1"/>
  <c r="X1171" i="1"/>
  <c r="W1171" i="1"/>
  <c r="U1171" i="1"/>
  <c r="R1171" i="1"/>
  <c r="S1171" i="1" s="1"/>
  <c r="P1171" i="1"/>
  <c r="Q1171" i="1" s="1"/>
  <c r="N1171" i="1"/>
  <c r="O1171" i="1" s="1"/>
  <c r="L1171" i="1"/>
  <c r="K1171" i="1"/>
  <c r="D1171" i="1"/>
  <c r="Y1170" i="1"/>
  <c r="W1170" i="1"/>
  <c r="U1170" i="1"/>
  <c r="R1170" i="1"/>
  <c r="S1170" i="1" s="1"/>
  <c r="P1170" i="1"/>
  <c r="Q1170" i="1" s="1"/>
  <c r="N1170" i="1"/>
  <c r="O1170" i="1" s="1"/>
  <c r="L1170" i="1"/>
  <c r="K1170" i="1"/>
  <c r="D1170" i="1"/>
  <c r="Y1169" i="1"/>
  <c r="X1169" i="1"/>
  <c r="W1169" i="1"/>
  <c r="U1169" i="1"/>
  <c r="R1169" i="1"/>
  <c r="S1169" i="1" s="1"/>
  <c r="P1169" i="1"/>
  <c r="Q1169" i="1" s="1"/>
  <c r="N1169" i="1"/>
  <c r="O1169" i="1" s="1"/>
  <c r="L1169" i="1"/>
  <c r="K1169" i="1"/>
  <c r="D1169" i="1"/>
  <c r="Y1168" i="1"/>
  <c r="W1168" i="1"/>
  <c r="U1168" i="1"/>
  <c r="R1168" i="1"/>
  <c r="S1168" i="1" s="1"/>
  <c r="P1168" i="1"/>
  <c r="Q1168" i="1" s="1"/>
  <c r="N1168" i="1"/>
  <c r="O1168" i="1" s="1"/>
  <c r="L1168" i="1"/>
  <c r="K1168" i="1"/>
  <c r="D1168" i="1"/>
  <c r="Y1167" i="1"/>
  <c r="X1167" i="1"/>
  <c r="W1167" i="1"/>
  <c r="U1167" i="1"/>
  <c r="R1167" i="1"/>
  <c r="S1167" i="1" s="1"/>
  <c r="P1167" i="1"/>
  <c r="Q1167" i="1" s="1"/>
  <c r="N1167" i="1"/>
  <c r="O1167" i="1" s="1"/>
  <c r="L1167" i="1"/>
  <c r="K1167" i="1"/>
  <c r="D1167" i="1"/>
  <c r="Y1166" i="1"/>
  <c r="W1166" i="1"/>
  <c r="U1166" i="1"/>
  <c r="R1166" i="1"/>
  <c r="S1166" i="1" s="1"/>
  <c r="P1166" i="1"/>
  <c r="Q1166" i="1" s="1"/>
  <c r="N1166" i="1"/>
  <c r="O1166" i="1" s="1"/>
  <c r="L1166" i="1"/>
  <c r="K1166" i="1"/>
  <c r="D1166" i="1"/>
  <c r="Y1165" i="1"/>
  <c r="X1165" i="1"/>
  <c r="W1165" i="1"/>
  <c r="U1165" i="1"/>
  <c r="R1165" i="1"/>
  <c r="S1165" i="1" s="1"/>
  <c r="P1165" i="1"/>
  <c r="Q1165" i="1" s="1"/>
  <c r="N1165" i="1"/>
  <c r="O1165" i="1" s="1"/>
  <c r="L1165" i="1"/>
  <c r="K1165" i="1"/>
  <c r="D1165" i="1"/>
  <c r="Y1164" i="1"/>
  <c r="W1164" i="1"/>
  <c r="U1164" i="1"/>
  <c r="R1164" i="1"/>
  <c r="S1164" i="1" s="1"/>
  <c r="P1164" i="1"/>
  <c r="Q1164" i="1" s="1"/>
  <c r="N1164" i="1"/>
  <c r="O1164" i="1" s="1"/>
  <c r="L1164" i="1"/>
  <c r="K1164" i="1"/>
  <c r="D1164" i="1"/>
  <c r="Y1163" i="1"/>
  <c r="W1163" i="1"/>
  <c r="X1163" i="1" s="1"/>
  <c r="U1163" i="1"/>
  <c r="R1163" i="1"/>
  <c r="S1163" i="1" s="1"/>
  <c r="P1163" i="1"/>
  <c r="Q1163" i="1" s="1"/>
  <c r="N1163" i="1"/>
  <c r="O1163" i="1" s="1"/>
  <c r="L1163" i="1"/>
  <c r="K1163" i="1"/>
  <c r="D1163" i="1"/>
  <c r="Y1162" i="1"/>
  <c r="W1162" i="1"/>
  <c r="U1162" i="1"/>
  <c r="R1162" i="1"/>
  <c r="S1162" i="1" s="1"/>
  <c r="P1162" i="1"/>
  <c r="Q1162" i="1" s="1"/>
  <c r="N1162" i="1"/>
  <c r="O1162" i="1" s="1"/>
  <c r="L1162" i="1"/>
  <c r="K1162" i="1"/>
  <c r="D1162" i="1"/>
  <c r="Y1161" i="1"/>
  <c r="W1161" i="1"/>
  <c r="X1161" i="1" s="1"/>
  <c r="U1161" i="1"/>
  <c r="R1161" i="1"/>
  <c r="S1161" i="1" s="1"/>
  <c r="P1161" i="1"/>
  <c r="Q1161" i="1" s="1"/>
  <c r="N1161" i="1"/>
  <c r="O1161" i="1" s="1"/>
  <c r="L1161" i="1"/>
  <c r="K1161" i="1"/>
  <c r="D1161" i="1"/>
  <c r="Y1160" i="1"/>
  <c r="W1160" i="1"/>
  <c r="U1160" i="1"/>
  <c r="R1160" i="1"/>
  <c r="S1160" i="1" s="1"/>
  <c r="P1160" i="1"/>
  <c r="Q1160" i="1" s="1"/>
  <c r="N1160" i="1"/>
  <c r="O1160" i="1" s="1"/>
  <c r="L1160" i="1"/>
  <c r="K1160" i="1"/>
  <c r="D1160" i="1"/>
  <c r="Y1159" i="1"/>
  <c r="X1159" i="1"/>
  <c r="W1159" i="1"/>
  <c r="U1159" i="1"/>
  <c r="R1159" i="1"/>
  <c r="S1159" i="1" s="1"/>
  <c r="P1159" i="1"/>
  <c r="Q1159" i="1" s="1"/>
  <c r="N1159" i="1"/>
  <c r="O1159" i="1" s="1"/>
  <c r="L1159" i="1"/>
  <c r="K1159" i="1"/>
  <c r="D1159" i="1"/>
  <c r="Y1158" i="1"/>
  <c r="W1158" i="1"/>
  <c r="U1158" i="1"/>
  <c r="R1158" i="1"/>
  <c r="S1158" i="1" s="1"/>
  <c r="P1158" i="1"/>
  <c r="Q1158" i="1" s="1"/>
  <c r="N1158" i="1"/>
  <c r="O1158" i="1" s="1"/>
  <c r="L1158" i="1"/>
  <c r="K1158" i="1"/>
  <c r="D1158" i="1"/>
  <c r="Y1157" i="1"/>
  <c r="W1157" i="1"/>
  <c r="X1157" i="1" s="1"/>
  <c r="U1157" i="1"/>
  <c r="R1157" i="1"/>
  <c r="S1157" i="1" s="1"/>
  <c r="P1157" i="1"/>
  <c r="Q1157" i="1" s="1"/>
  <c r="N1157" i="1"/>
  <c r="O1157" i="1" s="1"/>
  <c r="L1157" i="1"/>
  <c r="D1157" i="1"/>
  <c r="Z1156" i="1"/>
  <c r="Y1156" i="1"/>
  <c r="W1156" i="1"/>
  <c r="X1156" i="1" s="1"/>
  <c r="V1156" i="1"/>
  <c r="U1156" i="1"/>
  <c r="R1156" i="1"/>
  <c r="S1156" i="1" s="1"/>
  <c r="Q1156" i="1"/>
  <c r="P1156" i="1"/>
  <c r="N1156" i="1"/>
  <c r="O1156" i="1" s="1"/>
  <c r="M1156" i="1"/>
  <c r="L1156" i="1"/>
  <c r="D1156" i="1"/>
  <c r="K1156" i="1" s="1"/>
  <c r="Z1155" i="1"/>
  <c r="Y1155" i="1"/>
  <c r="W1155" i="1"/>
  <c r="X1155" i="1" s="1"/>
  <c r="V1155" i="1"/>
  <c r="U1155" i="1"/>
  <c r="R1155" i="1"/>
  <c r="S1155" i="1" s="1"/>
  <c r="Q1155" i="1"/>
  <c r="P1155" i="1"/>
  <c r="N1155" i="1"/>
  <c r="O1155" i="1" s="1"/>
  <c r="M1155" i="1"/>
  <c r="L1155" i="1"/>
  <c r="D1155" i="1"/>
  <c r="K1155" i="1" s="1"/>
  <c r="Z1154" i="1"/>
  <c r="Y1154" i="1"/>
  <c r="W1154" i="1"/>
  <c r="X1154" i="1" s="1"/>
  <c r="V1154" i="1"/>
  <c r="U1154" i="1"/>
  <c r="R1154" i="1"/>
  <c r="S1154" i="1" s="1"/>
  <c r="Q1154" i="1"/>
  <c r="P1154" i="1"/>
  <c r="N1154" i="1"/>
  <c r="O1154" i="1" s="1"/>
  <c r="M1154" i="1"/>
  <c r="L1154" i="1"/>
  <c r="D1154" i="1"/>
  <c r="K1154" i="1" s="1"/>
  <c r="Z1153" i="1"/>
  <c r="Y1153" i="1"/>
  <c r="W1153" i="1"/>
  <c r="X1153" i="1" s="1"/>
  <c r="V1153" i="1"/>
  <c r="U1153" i="1"/>
  <c r="R1153" i="1"/>
  <c r="S1153" i="1" s="1"/>
  <c r="Q1153" i="1"/>
  <c r="P1153" i="1"/>
  <c r="N1153" i="1"/>
  <c r="O1153" i="1" s="1"/>
  <c r="M1153" i="1"/>
  <c r="L1153" i="1"/>
  <c r="D1153" i="1"/>
  <c r="K1153" i="1" s="1"/>
  <c r="Z1152" i="1"/>
  <c r="Y1152" i="1"/>
  <c r="W1152" i="1"/>
  <c r="X1152" i="1" s="1"/>
  <c r="V1152" i="1"/>
  <c r="U1152" i="1"/>
  <c r="R1152" i="1"/>
  <c r="S1152" i="1" s="1"/>
  <c r="Q1152" i="1"/>
  <c r="P1152" i="1"/>
  <c r="N1152" i="1"/>
  <c r="O1152" i="1" s="1"/>
  <c r="M1152" i="1"/>
  <c r="L1152" i="1"/>
  <c r="D1152" i="1"/>
  <c r="K1152" i="1" s="1"/>
  <c r="Z1151" i="1"/>
  <c r="Y1151" i="1"/>
  <c r="W1151" i="1"/>
  <c r="X1151" i="1" s="1"/>
  <c r="V1151" i="1"/>
  <c r="U1151" i="1"/>
  <c r="R1151" i="1"/>
  <c r="S1151" i="1" s="1"/>
  <c r="Q1151" i="1"/>
  <c r="P1151" i="1"/>
  <c r="N1151" i="1"/>
  <c r="O1151" i="1" s="1"/>
  <c r="M1151" i="1"/>
  <c r="L1151" i="1"/>
  <c r="D1151" i="1"/>
  <c r="K1151" i="1" s="1"/>
  <c r="Z1150" i="1"/>
  <c r="Y1150" i="1"/>
  <c r="W1150" i="1"/>
  <c r="X1150" i="1" s="1"/>
  <c r="V1150" i="1"/>
  <c r="U1150" i="1"/>
  <c r="R1150" i="1"/>
  <c r="S1150" i="1" s="1"/>
  <c r="Q1150" i="1"/>
  <c r="P1150" i="1"/>
  <c r="N1150" i="1"/>
  <c r="O1150" i="1" s="1"/>
  <c r="M1150" i="1"/>
  <c r="L1150" i="1"/>
  <c r="D1150" i="1"/>
  <c r="K1150" i="1" s="1"/>
  <c r="Z1149" i="1"/>
  <c r="Y1149" i="1"/>
  <c r="W1149" i="1"/>
  <c r="X1149" i="1" s="1"/>
  <c r="V1149" i="1"/>
  <c r="U1149" i="1"/>
  <c r="R1149" i="1"/>
  <c r="S1149" i="1" s="1"/>
  <c r="Q1149" i="1"/>
  <c r="P1149" i="1"/>
  <c r="N1149" i="1"/>
  <c r="O1149" i="1" s="1"/>
  <c r="M1149" i="1"/>
  <c r="L1149" i="1"/>
  <c r="D1149" i="1"/>
  <c r="K1149" i="1" s="1"/>
  <c r="Z1148" i="1"/>
  <c r="Y1148" i="1"/>
  <c r="W1148" i="1"/>
  <c r="X1148" i="1" s="1"/>
  <c r="V1148" i="1"/>
  <c r="U1148" i="1"/>
  <c r="R1148" i="1"/>
  <c r="S1148" i="1" s="1"/>
  <c r="Q1148" i="1"/>
  <c r="P1148" i="1"/>
  <c r="N1148" i="1"/>
  <c r="O1148" i="1" s="1"/>
  <c r="M1148" i="1"/>
  <c r="L1148" i="1"/>
  <c r="D1148" i="1"/>
  <c r="K1148" i="1" s="1"/>
  <c r="Z1147" i="1"/>
  <c r="Y1147" i="1"/>
  <c r="W1147" i="1"/>
  <c r="X1147" i="1" s="1"/>
  <c r="V1147" i="1"/>
  <c r="U1147" i="1"/>
  <c r="R1147" i="1"/>
  <c r="S1147" i="1" s="1"/>
  <c r="Q1147" i="1"/>
  <c r="P1147" i="1"/>
  <c r="N1147" i="1"/>
  <c r="O1147" i="1" s="1"/>
  <c r="M1147" i="1"/>
  <c r="L1147" i="1"/>
  <c r="D1147" i="1"/>
  <c r="K1147" i="1" s="1"/>
  <c r="Z1146" i="1"/>
  <c r="Y1146" i="1"/>
  <c r="W1146" i="1"/>
  <c r="X1146" i="1" s="1"/>
  <c r="V1146" i="1"/>
  <c r="U1146" i="1"/>
  <c r="R1146" i="1"/>
  <c r="S1146" i="1" s="1"/>
  <c r="Q1146" i="1"/>
  <c r="P1146" i="1"/>
  <c r="N1146" i="1"/>
  <c r="O1146" i="1" s="1"/>
  <c r="M1146" i="1"/>
  <c r="L1146" i="1"/>
  <c r="D1146" i="1"/>
  <c r="K1146" i="1" s="1"/>
  <c r="Z1145" i="1"/>
  <c r="Y1145" i="1"/>
  <c r="W1145" i="1"/>
  <c r="X1145" i="1" s="1"/>
  <c r="V1145" i="1"/>
  <c r="U1145" i="1"/>
  <c r="R1145" i="1"/>
  <c r="S1145" i="1" s="1"/>
  <c r="Q1145" i="1"/>
  <c r="P1145" i="1"/>
  <c r="N1145" i="1"/>
  <c r="O1145" i="1" s="1"/>
  <c r="M1145" i="1"/>
  <c r="L1145" i="1"/>
  <c r="D1145" i="1"/>
  <c r="K1145" i="1" s="1"/>
  <c r="Z1144" i="1"/>
  <c r="Y1144" i="1"/>
  <c r="W1144" i="1"/>
  <c r="X1144" i="1" s="1"/>
  <c r="V1144" i="1"/>
  <c r="U1144" i="1"/>
  <c r="R1144" i="1"/>
  <c r="S1144" i="1" s="1"/>
  <c r="Q1144" i="1"/>
  <c r="P1144" i="1"/>
  <c r="N1144" i="1"/>
  <c r="O1144" i="1" s="1"/>
  <c r="M1144" i="1"/>
  <c r="L1144" i="1"/>
  <c r="D1144" i="1"/>
  <c r="K1144" i="1" s="1"/>
  <c r="Z1143" i="1"/>
  <c r="Y1143" i="1"/>
  <c r="W1143" i="1"/>
  <c r="X1143" i="1" s="1"/>
  <c r="V1143" i="1"/>
  <c r="U1143" i="1"/>
  <c r="R1143" i="1"/>
  <c r="S1143" i="1" s="1"/>
  <c r="Q1143" i="1"/>
  <c r="P1143" i="1"/>
  <c r="N1143" i="1"/>
  <c r="O1143" i="1" s="1"/>
  <c r="M1143" i="1"/>
  <c r="L1143" i="1"/>
  <c r="D1143" i="1"/>
  <c r="K1143" i="1" s="1"/>
  <c r="Z1142" i="1"/>
  <c r="Y1142" i="1"/>
  <c r="W1142" i="1"/>
  <c r="X1142" i="1" s="1"/>
  <c r="V1142" i="1"/>
  <c r="U1142" i="1"/>
  <c r="R1142" i="1"/>
  <c r="S1142" i="1" s="1"/>
  <c r="Q1142" i="1"/>
  <c r="P1142" i="1"/>
  <c r="N1142" i="1"/>
  <c r="O1142" i="1" s="1"/>
  <c r="M1142" i="1"/>
  <c r="L1142" i="1"/>
  <c r="D1142" i="1"/>
  <c r="Z1141" i="1"/>
  <c r="Y1141" i="1"/>
  <c r="W1141" i="1"/>
  <c r="U1141" i="1"/>
  <c r="V1141" i="1" s="1"/>
  <c r="R1141" i="1"/>
  <c r="S1141" i="1" s="1"/>
  <c r="P1141" i="1"/>
  <c r="Q1141" i="1" s="1"/>
  <c r="N1141" i="1"/>
  <c r="O1141" i="1" s="1"/>
  <c r="L1141" i="1"/>
  <c r="X1141" i="1" s="1"/>
  <c r="D1141" i="1"/>
  <c r="K1141" i="1" s="1"/>
  <c r="Z1140" i="1"/>
  <c r="Y1140" i="1"/>
  <c r="W1140" i="1"/>
  <c r="V1140" i="1"/>
  <c r="U1140" i="1"/>
  <c r="R1140" i="1"/>
  <c r="S1140" i="1" s="1"/>
  <c r="P1140" i="1"/>
  <c r="Q1140" i="1" s="1"/>
  <c r="N1140" i="1"/>
  <c r="O1140" i="1" s="1"/>
  <c r="L1140" i="1"/>
  <c r="X1140" i="1" s="1"/>
  <c r="D1140" i="1"/>
  <c r="K1140" i="1" s="1"/>
  <c r="Z1139" i="1"/>
  <c r="Y1139" i="1"/>
  <c r="W1139" i="1"/>
  <c r="U1139" i="1"/>
  <c r="V1139" i="1" s="1"/>
  <c r="R1139" i="1"/>
  <c r="S1139" i="1" s="1"/>
  <c r="P1139" i="1"/>
  <c r="Q1139" i="1" s="1"/>
  <c r="N1139" i="1"/>
  <c r="O1139" i="1" s="1"/>
  <c r="L1139" i="1"/>
  <c r="X1139" i="1" s="1"/>
  <c r="D1139" i="1"/>
  <c r="K1139" i="1" s="1"/>
  <c r="Z1138" i="1"/>
  <c r="Y1138" i="1"/>
  <c r="W1138" i="1"/>
  <c r="V1138" i="1"/>
  <c r="U1138" i="1"/>
  <c r="R1138" i="1"/>
  <c r="S1138" i="1" s="1"/>
  <c r="P1138" i="1"/>
  <c r="Q1138" i="1" s="1"/>
  <c r="N1138" i="1"/>
  <c r="O1138" i="1" s="1"/>
  <c r="L1138" i="1"/>
  <c r="X1138" i="1" s="1"/>
  <c r="D1138" i="1"/>
  <c r="K1138" i="1" s="1"/>
  <c r="Z1137" i="1"/>
  <c r="Y1137" i="1"/>
  <c r="W1137" i="1"/>
  <c r="U1137" i="1"/>
  <c r="V1137" i="1" s="1"/>
  <c r="R1137" i="1"/>
  <c r="S1137" i="1" s="1"/>
  <c r="P1137" i="1"/>
  <c r="Q1137" i="1" s="1"/>
  <c r="N1137" i="1"/>
  <c r="O1137" i="1" s="1"/>
  <c r="L1137" i="1"/>
  <c r="X1137" i="1" s="1"/>
  <c r="D1137" i="1"/>
  <c r="K1137" i="1" s="1"/>
  <c r="Z1136" i="1"/>
  <c r="Y1136" i="1"/>
  <c r="W1136" i="1"/>
  <c r="U1136" i="1"/>
  <c r="V1136" i="1" s="1"/>
  <c r="R1136" i="1"/>
  <c r="S1136" i="1" s="1"/>
  <c r="P1136" i="1"/>
  <c r="Q1136" i="1" s="1"/>
  <c r="N1136" i="1"/>
  <c r="O1136" i="1" s="1"/>
  <c r="L1136" i="1"/>
  <c r="X1136" i="1" s="1"/>
  <c r="D1136" i="1"/>
  <c r="K1136" i="1" s="1"/>
  <c r="Z1135" i="1"/>
  <c r="Y1135" i="1"/>
  <c r="W1135" i="1"/>
  <c r="U1135" i="1"/>
  <c r="V1135" i="1" s="1"/>
  <c r="R1135" i="1"/>
  <c r="S1135" i="1" s="1"/>
  <c r="P1135" i="1"/>
  <c r="Q1135" i="1" s="1"/>
  <c r="N1135" i="1"/>
  <c r="O1135" i="1" s="1"/>
  <c r="L1135" i="1"/>
  <c r="X1135" i="1" s="1"/>
  <c r="D1135" i="1"/>
  <c r="K1135" i="1" s="1"/>
  <c r="Z1134" i="1"/>
  <c r="Y1134" i="1"/>
  <c r="W1134" i="1"/>
  <c r="V1134" i="1"/>
  <c r="U1134" i="1"/>
  <c r="R1134" i="1"/>
  <c r="S1134" i="1" s="1"/>
  <c r="P1134" i="1"/>
  <c r="Q1134" i="1" s="1"/>
  <c r="N1134" i="1"/>
  <c r="O1134" i="1" s="1"/>
  <c r="L1134" i="1"/>
  <c r="X1134" i="1" s="1"/>
  <c r="D1134" i="1"/>
  <c r="K1134" i="1" s="1"/>
  <c r="Z1133" i="1"/>
  <c r="Y1133" i="1"/>
  <c r="W1133" i="1"/>
  <c r="U1133" i="1"/>
  <c r="V1133" i="1" s="1"/>
  <c r="R1133" i="1"/>
  <c r="S1133" i="1" s="1"/>
  <c r="P1133" i="1"/>
  <c r="Q1133" i="1" s="1"/>
  <c r="N1133" i="1"/>
  <c r="O1133" i="1" s="1"/>
  <c r="L1133" i="1"/>
  <c r="X1133" i="1" s="1"/>
  <c r="D1133" i="1"/>
  <c r="K1133" i="1" s="1"/>
  <c r="Z1132" i="1"/>
  <c r="Y1132" i="1"/>
  <c r="W1132" i="1"/>
  <c r="V1132" i="1"/>
  <c r="U1132" i="1"/>
  <c r="R1132" i="1"/>
  <c r="S1132" i="1" s="1"/>
  <c r="P1132" i="1"/>
  <c r="Q1132" i="1" s="1"/>
  <c r="N1132" i="1"/>
  <c r="O1132" i="1" s="1"/>
  <c r="L1132" i="1"/>
  <c r="X1132" i="1" s="1"/>
  <c r="D1132" i="1"/>
  <c r="K1132" i="1" s="1"/>
  <c r="Z1131" i="1"/>
  <c r="Y1131" i="1"/>
  <c r="W1131" i="1"/>
  <c r="U1131" i="1"/>
  <c r="V1131" i="1" s="1"/>
  <c r="R1131" i="1"/>
  <c r="S1131" i="1" s="1"/>
  <c r="P1131" i="1"/>
  <c r="Q1131" i="1" s="1"/>
  <c r="N1131" i="1"/>
  <c r="O1131" i="1" s="1"/>
  <c r="L1131" i="1"/>
  <c r="X1131" i="1" s="1"/>
  <c r="D1131" i="1"/>
  <c r="K1131" i="1" s="1"/>
  <c r="Z1130" i="1"/>
  <c r="Y1130" i="1"/>
  <c r="W1130" i="1"/>
  <c r="V1130" i="1"/>
  <c r="U1130" i="1"/>
  <c r="R1130" i="1"/>
  <c r="S1130" i="1" s="1"/>
  <c r="P1130" i="1"/>
  <c r="Q1130" i="1" s="1"/>
  <c r="N1130" i="1"/>
  <c r="O1130" i="1" s="1"/>
  <c r="L1130" i="1"/>
  <c r="X1130" i="1" s="1"/>
  <c r="D1130" i="1"/>
  <c r="K1130" i="1" s="1"/>
  <c r="Z1129" i="1"/>
  <c r="Y1129" i="1"/>
  <c r="W1129" i="1"/>
  <c r="U1129" i="1"/>
  <c r="V1129" i="1" s="1"/>
  <c r="R1129" i="1"/>
  <c r="S1129" i="1" s="1"/>
  <c r="P1129" i="1"/>
  <c r="Q1129" i="1" s="1"/>
  <c r="N1129" i="1"/>
  <c r="O1129" i="1" s="1"/>
  <c r="L1129" i="1"/>
  <c r="X1129" i="1" s="1"/>
  <c r="D1129" i="1"/>
  <c r="K1129" i="1" s="1"/>
  <c r="Z1128" i="1"/>
  <c r="Y1128" i="1"/>
  <c r="W1128" i="1"/>
  <c r="U1128" i="1"/>
  <c r="V1128" i="1" s="1"/>
  <c r="R1128" i="1"/>
  <c r="S1128" i="1" s="1"/>
  <c r="P1128" i="1"/>
  <c r="Q1128" i="1" s="1"/>
  <c r="N1128" i="1"/>
  <c r="O1128" i="1" s="1"/>
  <c r="L1128" i="1"/>
  <c r="X1128" i="1" s="1"/>
  <c r="D1128" i="1"/>
  <c r="K1128" i="1" s="1"/>
  <c r="Z1127" i="1"/>
  <c r="Y1127" i="1"/>
  <c r="W1127" i="1"/>
  <c r="U1127" i="1"/>
  <c r="V1127" i="1" s="1"/>
  <c r="R1127" i="1"/>
  <c r="S1127" i="1" s="1"/>
  <c r="P1127" i="1"/>
  <c r="Q1127" i="1" s="1"/>
  <c r="N1127" i="1"/>
  <c r="O1127" i="1" s="1"/>
  <c r="L1127" i="1"/>
  <c r="X1127" i="1" s="1"/>
  <c r="D1127" i="1"/>
  <c r="Z1126" i="1"/>
  <c r="Y1126" i="1"/>
  <c r="X1126" i="1"/>
  <c r="W1126" i="1"/>
  <c r="V1126" i="1"/>
  <c r="U1126" i="1"/>
  <c r="S1126" i="1"/>
  <c r="R1126" i="1"/>
  <c r="Q1126" i="1"/>
  <c r="P1126" i="1"/>
  <c r="O1126" i="1"/>
  <c r="N1126" i="1"/>
  <c r="M1126" i="1"/>
  <c r="L1126" i="1"/>
  <c r="K1126" i="1"/>
  <c r="D1126" i="1"/>
  <c r="Z1125" i="1"/>
  <c r="Y1125" i="1"/>
  <c r="X1125" i="1"/>
  <c r="W1125" i="1"/>
  <c r="V1125" i="1"/>
  <c r="U1125" i="1"/>
  <c r="S1125" i="1"/>
  <c r="R1125" i="1"/>
  <c r="Q1125" i="1"/>
  <c r="P1125" i="1"/>
  <c r="O1125" i="1"/>
  <c r="N1125" i="1"/>
  <c r="M1125" i="1"/>
  <c r="L1125" i="1"/>
  <c r="K1125" i="1"/>
  <c r="D1125" i="1"/>
  <c r="Z1124" i="1"/>
  <c r="Y1124" i="1"/>
  <c r="X1124" i="1"/>
  <c r="W1124" i="1"/>
  <c r="V1124" i="1"/>
  <c r="U1124" i="1"/>
  <c r="S1124" i="1"/>
  <c r="R1124" i="1"/>
  <c r="Q1124" i="1"/>
  <c r="P1124" i="1"/>
  <c r="O1124" i="1"/>
  <c r="N1124" i="1"/>
  <c r="M1124" i="1"/>
  <c r="L1124" i="1"/>
  <c r="K1124" i="1"/>
  <c r="D1124" i="1"/>
  <c r="Z1123" i="1"/>
  <c r="Y1123" i="1"/>
  <c r="X1123" i="1"/>
  <c r="W1123" i="1"/>
  <c r="V1123" i="1"/>
  <c r="U1123" i="1"/>
  <c r="S1123" i="1"/>
  <c r="R1123" i="1"/>
  <c r="Q1123" i="1"/>
  <c r="P1123" i="1"/>
  <c r="O1123" i="1"/>
  <c r="N1123" i="1"/>
  <c r="M1123" i="1"/>
  <c r="L1123" i="1"/>
  <c r="K1123" i="1"/>
  <c r="D1123" i="1"/>
  <c r="Z1122" i="1"/>
  <c r="Y1122" i="1"/>
  <c r="X1122" i="1"/>
  <c r="W1122" i="1"/>
  <c r="V1122" i="1"/>
  <c r="U1122" i="1"/>
  <c r="S1122" i="1"/>
  <c r="R1122" i="1"/>
  <c r="Q1122" i="1"/>
  <c r="P1122" i="1"/>
  <c r="O1122" i="1"/>
  <c r="N1122" i="1"/>
  <c r="M1122" i="1"/>
  <c r="L1122" i="1"/>
  <c r="K1122" i="1"/>
  <c r="D1122" i="1"/>
  <c r="Z1121" i="1"/>
  <c r="Y1121" i="1"/>
  <c r="X1121" i="1"/>
  <c r="W1121" i="1"/>
  <c r="V1121" i="1"/>
  <c r="U1121" i="1"/>
  <c r="S1121" i="1"/>
  <c r="R1121" i="1"/>
  <c r="Q1121" i="1"/>
  <c r="P1121" i="1"/>
  <c r="O1121" i="1"/>
  <c r="N1121" i="1"/>
  <c r="M1121" i="1"/>
  <c r="L1121" i="1"/>
  <c r="K1121" i="1"/>
  <c r="D1121" i="1"/>
  <c r="Z1120" i="1"/>
  <c r="Y1120" i="1"/>
  <c r="X1120" i="1"/>
  <c r="W1120" i="1"/>
  <c r="V1120" i="1"/>
  <c r="U1120" i="1"/>
  <c r="S1120" i="1"/>
  <c r="R1120" i="1"/>
  <c r="Q1120" i="1"/>
  <c r="P1120" i="1"/>
  <c r="O1120" i="1"/>
  <c r="N1120" i="1"/>
  <c r="M1120" i="1"/>
  <c r="L1120" i="1"/>
  <c r="K1120" i="1"/>
  <c r="D1120" i="1"/>
  <c r="Z1119" i="1"/>
  <c r="Y1119" i="1"/>
  <c r="X1119" i="1"/>
  <c r="W1119" i="1"/>
  <c r="V1119" i="1"/>
  <c r="U1119" i="1"/>
  <c r="S1119" i="1"/>
  <c r="R1119" i="1"/>
  <c r="Q1119" i="1"/>
  <c r="P1119" i="1"/>
  <c r="O1119" i="1"/>
  <c r="N1119" i="1"/>
  <c r="M1119" i="1"/>
  <c r="L1119" i="1"/>
  <c r="K1119" i="1"/>
  <c r="D1119" i="1"/>
  <c r="Z1118" i="1"/>
  <c r="Y1118" i="1"/>
  <c r="X1118" i="1"/>
  <c r="W1118" i="1"/>
  <c r="V1118" i="1"/>
  <c r="U1118" i="1"/>
  <c r="S1118" i="1"/>
  <c r="R1118" i="1"/>
  <c r="Q1118" i="1"/>
  <c r="P1118" i="1"/>
  <c r="O1118" i="1"/>
  <c r="N1118" i="1"/>
  <c r="M1118" i="1"/>
  <c r="L1118" i="1"/>
  <c r="K1118" i="1"/>
  <c r="D1118" i="1"/>
  <c r="Z1117" i="1"/>
  <c r="Y1117" i="1"/>
  <c r="X1117" i="1"/>
  <c r="W1117" i="1"/>
  <c r="V1117" i="1"/>
  <c r="U1117" i="1"/>
  <c r="S1117" i="1"/>
  <c r="R1117" i="1"/>
  <c r="Q1117" i="1"/>
  <c r="P1117" i="1"/>
  <c r="O1117" i="1"/>
  <c r="N1117" i="1"/>
  <c r="M1117" i="1"/>
  <c r="L1117" i="1"/>
  <c r="K1117" i="1"/>
  <c r="D1117" i="1"/>
  <c r="Z1116" i="1"/>
  <c r="Y1116" i="1"/>
  <c r="X1116" i="1"/>
  <c r="W1116" i="1"/>
  <c r="V1116" i="1"/>
  <c r="U1116" i="1"/>
  <c r="S1116" i="1"/>
  <c r="R1116" i="1"/>
  <c r="Q1116" i="1"/>
  <c r="P1116" i="1"/>
  <c r="O1116" i="1"/>
  <c r="N1116" i="1"/>
  <c r="M1116" i="1"/>
  <c r="L1116" i="1"/>
  <c r="K1116" i="1"/>
  <c r="D1116" i="1"/>
  <c r="Z1115" i="1"/>
  <c r="Y1115" i="1"/>
  <c r="X1115" i="1"/>
  <c r="W1115" i="1"/>
  <c r="V1115" i="1"/>
  <c r="U1115" i="1"/>
  <c r="S1115" i="1"/>
  <c r="R1115" i="1"/>
  <c r="Q1115" i="1"/>
  <c r="P1115" i="1"/>
  <c r="O1115" i="1"/>
  <c r="N1115" i="1"/>
  <c r="M1115" i="1"/>
  <c r="L1115" i="1"/>
  <c r="K1115" i="1"/>
  <c r="D1115" i="1"/>
  <c r="Z1114" i="1"/>
  <c r="Y1114" i="1"/>
  <c r="X1114" i="1"/>
  <c r="W1114" i="1"/>
  <c r="V1114" i="1"/>
  <c r="U1114" i="1"/>
  <c r="S1114" i="1"/>
  <c r="R1114" i="1"/>
  <c r="Q1114" i="1"/>
  <c r="P1114" i="1"/>
  <c r="O1114" i="1"/>
  <c r="N1114" i="1"/>
  <c r="M1114" i="1"/>
  <c r="L1114" i="1"/>
  <c r="K1114" i="1"/>
  <c r="D1114" i="1"/>
  <c r="Z1113" i="1"/>
  <c r="Y1113" i="1"/>
  <c r="X1113" i="1"/>
  <c r="W1113" i="1"/>
  <c r="V1113" i="1"/>
  <c r="U1113" i="1"/>
  <c r="S1113" i="1"/>
  <c r="R1113" i="1"/>
  <c r="Q1113" i="1"/>
  <c r="P1113" i="1"/>
  <c r="O1113" i="1"/>
  <c r="N1113" i="1"/>
  <c r="M1113" i="1"/>
  <c r="L1113" i="1"/>
  <c r="K1113" i="1"/>
  <c r="D1113" i="1"/>
  <c r="Z1112" i="1"/>
  <c r="Y1112" i="1"/>
  <c r="X1112" i="1"/>
  <c r="W1112" i="1"/>
  <c r="V1112" i="1"/>
  <c r="U1112" i="1"/>
  <c r="S1112" i="1"/>
  <c r="R1112" i="1"/>
  <c r="Q1112" i="1"/>
  <c r="P1112" i="1"/>
  <c r="O1112" i="1"/>
  <c r="N1112" i="1"/>
  <c r="M1112" i="1"/>
  <c r="L1112" i="1"/>
  <c r="K1112" i="1"/>
  <c r="D1112" i="1"/>
  <c r="Z1111" i="1"/>
  <c r="Y1111" i="1"/>
  <c r="X1111" i="1"/>
  <c r="W1111" i="1"/>
  <c r="V1111" i="1"/>
  <c r="U1111" i="1"/>
  <c r="S1111" i="1"/>
  <c r="R1111" i="1"/>
  <c r="Q1111" i="1"/>
  <c r="P1111" i="1"/>
  <c r="O1111" i="1"/>
  <c r="N1111" i="1"/>
  <c r="M1111" i="1"/>
  <c r="L1111" i="1"/>
  <c r="K1111" i="1"/>
  <c r="D1111" i="1"/>
  <c r="Z1110" i="1"/>
  <c r="Y1110" i="1"/>
  <c r="X1110" i="1"/>
  <c r="W1110" i="1"/>
  <c r="V1110" i="1"/>
  <c r="U1110" i="1"/>
  <c r="S1110" i="1"/>
  <c r="R1110" i="1"/>
  <c r="Q1110" i="1"/>
  <c r="P1110" i="1"/>
  <c r="O1110" i="1"/>
  <c r="N1110" i="1"/>
  <c r="M1110" i="1"/>
  <c r="L1110" i="1"/>
  <c r="K1110" i="1"/>
  <c r="D1110" i="1"/>
  <c r="Z1109" i="1"/>
  <c r="Y1109" i="1"/>
  <c r="X1109" i="1"/>
  <c r="W1109" i="1"/>
  <c r="V1109" i="1"/>
  <c r="U1109" i="1"/>
  <c r="S1109" i="1"/>
  <c r="R1109" i="1"/>
  <c r="Q1109" i="1"/>
  <c r="P1109" i="1"/>
  <c r="O1109" i="1"/>
  <c r="N1109" i="1"/>
  <c r="M1109" i="1"/>
  <c r="L1109" i="1"/>
  <c r="K1109" i="1"/>
  <c r="D1109" i="1"/>
  <c r="Z1108" i="1"/>
  <c r="Y1108" i="1"/>
  <c r="X1108" i="1"/>
  <c r="W1108" i="1"/>
  <c r="V1108" i="1"/>
  <c r="U1108" i="1"/>
  <c r="S1108" i="1"/>
  <c r="R1108" i="1"/>
  <c r="Q1108" i="1"/>
  <c r="P1108" i="1"/>
  <c r="O1108" i="1"/>
  <c r="N1108" i="1"/>
  <c r="M1108" i="1"/>
  <c r="L1108" i="1"/>
  <c r="K1108" i="1"/>
  <c r="D1108" i="1"/>
  <c r="Z1107" i="1"/>
  <c r="Y1107" i="1"/>
  <c r="X1107" i="1"/>
  <c r="W1107" i="1"/>
  <c r="V1107" i="1"/>
  <c r="U1107" i="1"/>
  <c r="S1107" i="1"/>
  <c r="R1107" i="1"/>
  <c r="Q1107" i="1"/>
  <c r="P1107" i="1"/>
  <c r="O1107" i="1"/>
  <c r="N1107" i="1"/>
  <c r="M1107" i="1"/>
  <c r="L1107" i="1"/>
  <c r="K1107" i="1"/>
  <c r="D1107" i="1"/>
  <c r="Z1106" i="1"/>
  <c r="Y1106" i="1"/>
  <c r="X1106" i="1"/>
  <c r="W1106" i="1"/>
  <c r="V1106" i="1"/>
  <c r="U1106" i="1"/>
  <c r="S1106" i="1"/>
  <c r="R1106" i="1"/>
  <c r="Q1106" i="1"/>
  <c r="P1106" i="1"/>
  <c r="O1106" i="1"/>
  <c r="N1106" i="1"/>
  <c r="M1106" i="1"/>
  <c r="L1106" i="1"/>
  <c r="K1106" i="1"/>
  <c r="D1106" i="1"/>
  <c r="Z1105" i="1"/>
  <c r="Y1105" i="1"/>
  <c r="X1105" i="1"/>
  <c r="W1105" i="1"/>
  <c r="V1105" i="1"/>
  <c r="U1105" i="1"/>
  <c r="S1105" i="1"/>
  <c r="R1105" i="1"/>
  <c r="Q1105" i="1"/>
  <c r="P1105" i="1"/>
  <c r="O1105" i="1"/>
  <c r="N1105" i="1"/>
  <c r="M1105" i="1"/>
  <c r="L1105" i="1"/>
  <c r="K1105" i="1"/>
  <c r="D1105" i="1"/>
  <c r="Z1104" i="1"/>
  <c r="Y1104" i="1"/>
  <c r="X1104" i="1"/>
  <c r="W1104" i="1"/>
  <c r="V1104" i="1"/>
  <c r="U1104" i="1"/>
  <c r="S1104" i="1"/>
  <c r="R1104" i="1"/>
  <c r="Q1104" i="1"/>
  <c r="P1104" i="1"/>
  <c r="O1104" i="1"/>
  <c r="N1104" i="1"/>
  <c r="M1104" i="1"/>
  <c r="L1104" i="1"/>
  <c r="K1104" i="1"/>
  <c r="D1104" i="1"/>
  <c r="Z1103" i="1"/>
  <c r="Y1103" i="1"/>
  <c r="X1103" i="1"/>
  <c r="W1103" i="1"/>
  <c r="V1103" i="1"/>
  <c r="U1103" i="1"/>
  <c r="S1103" i="1"/>
  <c r="R1103" i="1"/>
  <c r="Q1103" i="1"/>
  <c r="P1103" i="1"/>
  <c r="O1103" i="1"/>
  <c r="N1103" i="1"/>
  <c r="M1103" i="1"/>
  <c r="L1103" i="1"/>
  <c r="K1103" i="1"/>
  <c r="D1103" i="1"/>
  <c r="Z1102" i="1"/>
  <c r="Y1102" i="1"/>
  <c r="X1102" i="1"/>
  <c r="W1102" i="1"/>
  <c r="V1102" i="1"/>
  <c r="U1102" i="1"/>
  <c r="S1102" i="1"/>
  <c r="R1102" i="1"/>
  <c r="Q1102" i="1"/>
  <c r="P1102" i="1"/>
  <c r="O1102" i="1"/>
  <c r="N1102" i="1"/>
  <c r="M1102" i="1"/>
  <c r="L1102" i="1"/>
  <c r="K1102" i="1"/>
  <c r="D1102" i="1"/>
  <c r="Z1101" i="1"/>
  <c r="Y1101" i="1"/>
  <c r="X1101" i="1"/>
  <c r="W1101" i="1"/>
  <c r="V1101" i="1"/>
  <c r="U1101" i="1"/>
  <c r="S1101" i="1"/>
  <c r="R1101" i="1"/>
  <c r="Q1101" i="1"/>
  <c r="P1101" i="1"/>
  <c r="O1101" i="1"/>
  <c r="N1101" i="1"/>
  <c r="M1101" i="1"/>
  <c r="L1101" i="1"/>
  <c r="K1101" i="1"/>
  <c r="D1101" i="1"/>
  <c r="Z1100" i="1"/>
  <c r="Y1100" i="1"/>
  <c r="X1100" i="1"/>
  <c r="W1100" i="1"/>
  <c r="V1100" i="1"/>
  <c r="U1100" i="1"/>
  <c r="S1100" i="1"/>
  <c r="R1100" i="1"/>
  <c r="Q1100" i="1"/>
  <c r="P1100" i="1"/>
  <c r="O1100" i="1"/>
  <c r="N1100" i="1"/>
  <c r="M1100" i="1"/>
  <c r="L1100" i="1"/>
  <c r="K1100" i="1"/>
  <c r="D1100" i="1"/>
  <c r="Z1099" i="1"/>
  <c r="Y1099" i="1"/>
  <c r="X1099" i="1"/>
  <c r="W1099" i="1"/>
  <c r="V1099" i="1"/>
  <c r="U1099" i="1"/>
  <c r="S1099" i="1"/>
  <c r="R1099" i="1"/>
  <c r="Q1099" i="1"/>
  <c r="P1099" i="1"/>
  <c r="O1099" i="1"/>
  <c r="N1099" i="1"/>
  <c r="M1099" i="1"/>
  <c r="L1099" i="1"/>
  <c r="K1099" i="1"/>
  <c r="D1099" i="1"/>
  <c r="Z1098" i="1"/>
  <c r="Y1098" i="1"/>
  <c r="X1098" i="1"/>
  <c r="W1098" i="1"/>
  <c r="V1098" i="1"/>
  <c r="U1098" i="1"/>
  <c r="S1098" i="1"/>
  <c r="R1098" i="1"/>
  <c r="Q1098" i="1"/>
  <c r="P1098" i="1"/>
  <c r="O1098" i="1"/>
  <c r="N1098" i="1"/>
  <c r="M1098" i="1"/>
  <c r="L1098" i="1"/>
  <c r="K1098" i="1"/>
  <c r="D1098" i="1"/>
  <c r="Z1097" i="1"/>
  <c r="Y1097" i="1"/>
  <c r="X1097" i="1"/>
  <c r="W1097" i="1"/>
  <c r="V1097" i="1"/>
  <c r="U1097" i="1"/>
  <c r="S1097" i="1"/>
  <c r="R1097" i="1"/>
  <c r="Q1097" i="1"/>
  <c r="P1097" i="1"/>
  <c r="O1097" i="1"/>
  <c r="N1097" i="1"/>
  <c r="M1097" i="1"/>
  <c r="L1097" i="1"/>
  <c r="K1097" i="1"/>
  <c r="D1097" i="1"/>
  <c r="Z1096" i="1"/>
  <c r="Y1096" i="1"/>
  <c r="X1096" i="1"/>
  <c r="W1096" i="1"/>
  <c r="V1096" i="1"/>
  <c r="U1096" i="1"/>
  <c r="S1096" i="1"/>
  <c r="R1096" i="1"/>
  <c r="Q1096" i="1"/>
  <c r="P1096" i="1"/>
  <c r="O1096" i="1"/>
  <c r="N1096" i="1"/>
  <c r="M1096" i="1"/>
  <c r="L1096" i="1"/>
  <c r="K1096" i="1"/>
  <c r="D1096" i="1"/>
  <c r="Z1095" i="1"/>
  <c r="Y1095" i="1"/>
  <c r="X1095" i="1"/>
  <c r="W1095" i="1"/>
  <c r="V1095" i="1"/>
  <c r="U1095" i="1"/>
  <c r="S1095" i="1"/>
  <c r="R1095" i="1"/>
  <c r="Q1095" i="1"/>
  <c r="P1095" i="1"/>
  <c r="O1095" i="1"/>
  <c r="N1095" i="1"/>
  <c r="M1095" i="1"/>
  <c r="L1095" i="1"/>
  <c r="K1095" i="1"/>
  <c r="D1095" i="1"/>
  <c r="Z1094" i="1"/>
  <c r="Y1094" i="1"/>
  <c r="X1094" i="1"/>
  <c r="W1094" i="1"/>
  <c r="V1094" i="1"/>
  <c r="U1094" i="1"/>
  <c r="S1094" i="1"/>
  <c r="R1094" i="1"/>
  <c r="Q1094" i="1"/>
  <c r="P1094" i="1"/>
  <c r="O1094" i="1"/>
  <c r="N1094" i="1"/>
  <c r="M1094" i="1"/>
  <c r="L1094" i="1"/>
  <c r="K1094" i="1"/>
  <c r="D1094" i="1"/>
  <c r="Z1093" i="1"/>
  <c r="Y1093" i="1"/>
  <c r="X1093" i="1"/>
  <c r="W1093" i="1"/>
  <c r="V1093" i="1"/>
  <c r="U1093" i="1"/>
  <c r="S1093" i="1"/>
  <c r="R1093" i="1"/>
  <c r="Q1093" i="1"/>
  <c r="P1093" i="1"/>
  <c r="O1093" i="1"/>
  <c r="N1093" i="1"/>
  <c r="M1093" i="1"/>
  <c r="L1093" i="1"/>
  <c r="K1093" i="1"/>
  <c r="D1093" i="1"/>
  <c r="Z1092" i="1"/>
  <c r="Y1092" i="1"/>
  <c r="X1092" i="1"/>
  <c r="W1092" i="1"/>
  <c r="V1092" i="1"/>
  <c r="U1092" i="1"/>
  <c r="S1092" i="1"/>
  <c r="R1092" i="1"/>
  <c r="Q1092" i="1"/>
  <c r="P1092" i="1"/>
  <c r="O1092" i="1"/>
  <c r="N1092" i="1"/>
  <c r="M1092" i="1"/>
  <c r="L1092" i="1"/>
  <c r="K1092" i="1"/>
  <c r="D1092" i="1"/>
  <c r="Z1091" i="1"/>
  <c r="Y1091" i="1"/>
  <c r="X1091" i="1"/>
  <c r="W1091" i="1"/>
  <c r="V1091" i="1"/>
  <c r="U1091" i="1"/>
  <c r="S1091" i="1"/>
  <c r="R1091" i="1"/>
  <c r="Q1091" i="1"/>
  <c r="P1091" i="1"/>
  <c r="O1091" i="1"/>
  <c r="N1091" i="1"/>
  <c r="M1091" i="1"/>
  <c r="L1091" i="1"/>
  <c r="K1091" i="1"/>
  <c r="D1091" i="1"/>
  <c r="Z1090" i="1"/>
  <c r="Y1090" i="1"/>
  <c r="X1090" i="1"/>
  <c r="W1090" i="1"/>
  <c r="V1090" i="1"/>
  <c r="U1090" i="1"/>
  <c r="S1090" i="1"/>
  <c r="R1090" i="1"/>
  <c r="Q1090" i="1"/>
  <c r="P1090" i="1"/>
  <c r="O1090" i="1"/>
  <c r="N1090" i="1"/>
  <c r="M1090" i="1"/>
  <c r="L1090" i="1"/>
  <c r="K1090" i="1"/>
  <c r="D1090" i="1"/>
  <c r="Z1089" i="1"/>
  <c r="Y1089" i="1"/>
  <c r="X1089" i="1"/>
  <c r="W1089" i="1"/>
  <c r="V1089" i="1"/>
  <c r="U1089" i="1"/>
  <c r="S1089" i="1"/>
  <c r="R1089" i="1"/>
  <c r="Q1089" i="1"/>
  <c r="P1089" i="1"/>
  <c r="O1089" i="1"/>
  <c r="N1089" i="1"/>
  <c r="M1089" i="1"/>
  <c r="L1089" i="1"/>
  <c r="K1089" i="1"/>
  <c r="D1089" i="1"/>
  <c r="Z1088" i="1"/>
  <c r="Y1088" i="1"/>
  <c r="X1088" i="1"/>
  <c r="W1088" i="1"/>
  <c r="V1088" i="1"/>
  <c r="U1088" i="1"/>
  <c r="S1088" i="1"/>
  <c r="R1088" i="1"/>
  <c r="Q1088" i="1"/>
  <c r="P1088" i="1"/>
  <c r="O1088" i="1"/>
  <c r="N1088" i="1"/>
  <c r="M1088" i="1"/>
  <c r="L1088" i="1"/>
  <c r="K1088" i="1"/>
  <c r="D1088" i="1"/>
  <c r="Z1087" i="1"/>
  <c r="Y1087" i="1"/>
  <c r="X1087" i="1"/>
  <c r="W1087" i="1"/>
  <c r="V1087" i="1"/>
  <c r="U1087" i="1"/>
  <c r="S1087" i="1"/>
  <c r="R1087" i="1"/>
  <c r="Q1087" i="1"/>
  <c r="P1087" i="1"/>
  <c r="O1087" i="1"/>
  <c r="N1087" i="1"/>
  <c r="M1087" i="1"/>
  <c r="L1087" i="1"/>
  <c r="K1087" i="1"/>
  <c r="D1087" i="1"/>
  <c r="Z1086" i="1"/>
  <c r="Y1086" i="1"/>
  <c r="X1086" i="1"/>
  <c r="W1086" i="1"/>
  <c r="V1086" i="1"/>
  <c r="U1086" i="1"/>
  <c r="S1086" i="1"/>
  <c r="R1086" i="1"/>
  <c r="Q1086" i="1"/>
  <c r="P1086" i="1"/>
  <c r="O1086" i="1"/>
  <c r="N1086" i="1"/>
  <c r="M1086" i="1"/>
  <c r="L1086" i="1"/>
  <c r="K1086" i="1"/>
  <c r="D1086" i="1"/>
  <c r="Z1085" i="1"/>
  <c r="Y1085" i="1"/>
  <c r="X1085" i="1"/>
  <c r="W1085" i="1"/>
  <c r="V1085" i="1"/>
  <c r="U1085" i="1"/>
  <c r="S1085" i="1"/>
  <c r="R1085" i="1"/>
  <c r="Q1085" i="1"/>
  <c r="P1085" i="1"/>
  <c r="O1085" i="1"/>
  <c r="N1085" i="1"/>
  <c r="M1085" i="1"/>
  <c r="L1085" i="1"/>
  <c r="K1085" i="1"/>
  <c r="D1085" i="1"/>
  <c r="Z1084" i="1"/>
  <c r="Y1084" i="1"/>
  <c r="X1084" i="1"/>
  <c r="W1084" i="1"/>
  <c r="V1084" i="1"/>
  <c r="U1084" i="1"/>
  <c r="S1084" i="1"/>
  <c r="R1084" i="1"/>
  <c r="Q1084" i="1"/>
  <c r="P1084" i="1"/>
  <c r="O1084" i="1"/>
  <c r="N1084" i="1"/>
  <c r="M1084" i="1"/>
  <c r="L1084" i="1"/>
  <c r="D1084" i="1"/>
  <c r="Y1083" i="1"/>
  <c r="W1083" i="1"/>
  <c r="U1083" i="1"/>
  <c r="R1083" i="1"/>
  <c r="S1083" i="1" s="1"/>
  <c r="P1083" i="1"/>
  <c r="Q1083" i="1" s="1"/>
  <c r="O1083" i="1"/>
  <c r="N1083" i="1"/>
  <c r="L1083" i="1"/>
  <c r="D1083" i="1"/>
  <c r="K1083" i="1" s="1"/>
  <c r="Y1082" i="1"/>
  <c r="W1082" i="1"/>
  <c r="U1082" i="1"/>
  <c r="S1082" i="1"/>
  <c r="R1082" i="1"/>
  <c r="P1082" i="1"/>
  <c r="Q1082" i="1" s="1"/>
  <c r="N1082" i="1"/>
  <c r="O1082" i="1" s="1"/>
  <c r="L1082" i="1"/>
  <c r="X1082" i="1" s="1"/>
  <c r="D1082" i="1"/>
  <c r="Z1081" i="1"/>
  <c r="Y1081" i="1"/>
  <c r="X1081" i="1"/>
  <c r="W1081" i="1"/>
  <c r="V1081" i="1"/>
  <c r="U1081" i="1"/>
  <c r="S1081" i="1"/>
  <c r="R1081" i="1"/>
  <c r="Q1081" i="1"/>
  <c r="P1081" i="1"/>
  <c r="O1081" i="1"/>
  <c r="N1081" i="1"/>
  <c r="M1081" i="1"/>
  <c r="L1081" i="1"/>
  <c r="K1081" i="1"/>
  <c r="D1081" i="1"/>
  <c r="Z1080" i="1"/>
  <c r="Y1080" i="1"/>
  <c r="X1080" i="1"/>
  <c r="W1080" i="1"/>
  <c r="V1080" i="1"/>
  <c r="U1080" i="1"/>
  <c r="S1080" i="1"/>
  <c r="R1080" i="1"/>
  <c r="Q1080" i="1"/>
  <c r="P1080" i="1"/>
  <c r="O1080" i="1"/>
  <c r="N1080" i="1"/>
  <c r="M1080" i="1"/>
  <c r="L1080" i="1"/>
  <c r="K1080" i="1"/>
  <c r="D1080" i="1"/>
  <c r="Z1079" i="1"/>
  <c r="Y1079" i="1"/>
  <c r="X1079" i="1"/>
  <c r="W1079" i="1"/>
  <c r="V1079" i="1"/>
  <c r="U1079" i="1"/>
  <c r="S1079" i="1"/>
  <c r="R1079" i="1"/>
  <c r="Q1079" i="1"/>
  <c r="P1079" i="1"/>
  <c r="O1079" i="1"/>
  <c r="N1079" i="1"/>
  <c r="M1079" i="1"/>
  <c r="L1079" i="1"/>
  <c r="D1079" i="1"/>
  <c r="Y1078" i="1"/>
  <c r="W1078" i="1"/>
  <c r="V1078" i="1"/>
  <c r="U1078" i="1"/>
  <c r="R1078" i="1"/>
  <c r="S1078" i="1" s="1"/>
  <c r="P1078" i="1"/>
  <c r="Q1078" i="1" s="1"/>
  <c r="N1078" i="1"/>
  <c r="O1078" i="1" s="1"/>
  <c r="M1078" i="1"/>
  <c r="L1078" i="1"/>
  <c r="D1078" i="1"/>
  <c r="K1078" i="1" s="1"/>
  <c r="Y1077" i="1"/>
  <c r="W1077" i="1"/>
  <c r="U1077" i="1"/>
  <c r="R1077" i="1"/>
  <c r="S1077" i="1" s="1"/>
  <c r="Q1077" i="1"/>
  <c r="P1077" i="1"/>
  <c r="N1077" i="1"/>
  <c r="O1077" i="1" s="1"/>
  <c r="L1077" i="1"/>
  <c r="M1077" i="1" s="1"/>
  <c r="D1077" i="1"/>
  <c r="K1077" i="1" s="1"/>
  <c r="Y1076" i="1"/>
  <c r="W1076" i="1"/>
  <c r="V1076" i="1"/>
  <c r="U1076" i="1"/>
  <c r="R1076" i="1"/>
  <c r="S1076" i="1" s="1"/>
  <c r="P1076" i="1"/>
  <c r="Q1076" i="1" s="1"/>
  <c r="N1076" i="1"/>
  <c r="O1076" i="1" s="1"/>
  <c r="L1076" i="1"/>
  <c r="D1076" i="1"/>
  <c r="K1076" i="1" s="1"/>
  <c r="Y1075" i="1"/>
  <c r="W1075" i="1"/>
  <c r="U1075" i="1"/>
  <c r="R1075" i="1"/>
  <c r="S1075" i="1" s="1"/>
  <c r="P1075" i="1"/>
  <c r="Q1075" i="1" s="1"/>
  <c r="N1075" i="1"/>
  <c r="O1075" i="1" s="1"/>
  <c r="L1075" i="1"/>
  <c r="V1075" i="1" s="1"/>
  <c r="D1075" i="1"/>
  <c r="K1075" i="1" s="1"/>
  <c r="Y1074" i="1"/>
  <c r="W1074" i="1"/>
  <c r="V1074" i="1"/>
  <c r="U1074" i="1"/>
  <c r="R1074" i="1"/>
  <c r="S1074" i="1" s="1"/>
  <c r="P1074" i="1"/>
  <c r="Q1074" i="1" s="1"/>
  <c r="N1074" i="1"/>
  <c r="O1074" i="1" s="1"/>
  <c r="M1074" i="1"/>
  <c r="L1074" i="1"/>
  <c r="D1074" i="1"/>
  <c r="K1074" i="1" s="1"/>
  <c r="Y1073" i="1"/>
  <c r="W1073" i="1"/>
  <c r="U1073" i="1"/>
  <c r="R1073" i="1"/>
  <c r="S1073" i="1" s="1"/>
  <c r="Q1073" i="1"/>
  <c r="P1073" i="1"/>
  <c r="N1073" i="1"/>
  <c r="O1073" i="1" s="1"/>
  <c r="L1073" i="1"/>
  <c r="D1073" i="1"/>
  <c r="K1073" i="1" s="1"/>
  <c r="Y1072" i="1"/>
  <c r="W1072" i="1"/>
  <c r="V1072" i="1"/>
  <c r="U1072" i="1"/>
  <c r="R1072" i="1"/>
  <c r="S1072" i="1" s="1"/>
  <c r="P1072" i="1"/>
  <c r="Q1072" i="1" s="1"/>
  <c r="N1072" i="1"/>
  <c r="O1072" i="1" s="1"/>
  <c r="L1072" i="1"/>
  <c r="M1072" i="1" s="1"/>
  <c r="D1072" i="1"/>
  <c r="K1072" i="1" s="1"/>
  <c r="Y1071" i="1"/>
  <c r="W1071" i="1"/>
  <c r="V1071" i="1"/>
  <c r="U1071" i="1"/>
  <c r="R1071" i="1"/>
  <c r="S1071" i="1" s="1"/>
  <c r="P1071" i="1"/>
  <c r="Q1071" i="1" s="1"/>
  <c r="N1071" i="1"/>
  <c r="O1071" i="1" s="1"/>
  <c r="L1071" i="1"/>
  <c r="D1071" i="1"/>
  <c r="Y1070" i="1"/>
  <c r="W1070" i="1"/>
  <c r="U1070" i="1"/>
  <c r="S1070" i="1"/>
  <c r="R1070" i="1"/>
  <c r="P1070" i="1"/>
  <c r="Q1070" i="1" s="1"/>
  <c r="O1070" i="1"/>
  <c r="N1070" i="1"/>
  <c r="L1070" i="1"/>
  <c r="K1070" i="1"/>
  <c r="D1070" i="1"/>
  <c r="Y1069" i="1"/>
  <c r="W1069" i="1"/>
  <c r="U1069" i="1"/>
  <c r="S1069" i="1"/>
  <c r="R1069" i="1"/>
  <c r="P1069" i="1"/>
  <c r="Q1069" i="1" s="1"/>
  <c r="O1069" i="1"/>
  <c r="N1069" i="1"/>
  <c r="L1069" i="1"/>
  <c r="K1069" i="1"/>
  <c r="D1069" i="1"/>
  <c r="Y1068" i="1"/>
  <c r="W1068" i="1"/>
  <c r="U1068" i="1"/>
  <c r="S1068" i="1"/>
  <c r="R1068" i="1"/>
  <c r="P1068" i="1"/>
  <c r="Q1068" i="1" s="1"/>
  <c r="O1068" i="1"/>
  <c r="N1068" i="1"/>
  <c r="L1068" i="1"/>
  <c r="K1068" i="1"/>
  <c r="D1068" i="1"/>
  <c r="Y1067" i="1"/>
  <c r="W1067" i="1"/>
  <c r="U1067" i="1"/>
  <c r="S1067" i="1"/>
  <c r="R1067" i="1"/>
  <c r="P1067" i="1"/>
  <c r="Q1067" i="1" s="1"/>
  <c r="O1067" i="1"/>
  <c r="N1067" i="1"/>
  <c r="L1067" i="1"/>
  <c r="K1067" i="1"/>
  <c r="D1067" i="1"/>
  <c r="Y1066" i="1"/>
  <c r="W1066" i="1"/>
  <c r="U1066" i="1"/>
  <c r="S1066" i="1"/>
  <c r="R1066" i="1"/>
  <c r="P1066" i="1"/>
  <c r="Q1066" i="1" s="1"/>
  <c r="O1066" i="1"/>
  <c r="N1066" i="1"/>
  <c r="L1066" i="1"/>
  <c r="D1066" i="1"/>
  <c r="Y1065" i="1"/>
  <c r="W1065" i="1"/>
  <c r="U1065" i="1"/>
  <c r="S1065" i="1"/>
  <c r="R1065" i="1"/>
  <c r="P1065" i="1"/>
  <c r="Q1065" i="1" s="1"/>
  <c r="N1065" i="1"/>
  <c r="O1065" i="1" s="1"/>
  <c r="L1065" i="1"/>
  <c r="K1065" i="1"/>
  <c r="D1065" i="1"/>
  <c r="Y1064" i="1"/>
  <c r="W1064" i="1"/>
  <c r="U1064" i="1"/>
  <c r="S1064" i="1"/>
  <c r="R1064" i="1"/>
  <c r="P1064" i="1"/>
  <c r="Q1064" i="1" s="1"/>
  <c r="O1064" i="1"/>
  <c r="N1064" i="1"/>
  <c r="L1064" i="1"/>
  <c r="K1064" i="1"/>
  <c r="D1064" i="1"/>
  <c r="Y1063" i="1"/>
  <c r="W1063" i="1"/>
  <c r="U1063" i="1"/>
  <c r="S1063" i="1"/>
  <c r="R1063" i="1"/>
  <c r="P1063" i="1"/>
  <c r="Q1063" i="1" s="1"/>
  <c r="O1063" i="1"/>
  <c r="N1063" i="1"/>
  <c r="L1063" i="1"/>
  <c r="D1063" i="1"/>
  <c r="K1063" i="1" s="1"/>
  <c r="Y1062" i="1"/>
  <c r="W1062" i="1"/>
  <c r="U1062" i="1"/>
  <c r="S1062" i="1"/>
  <c r="R1062" i="1"/>
  <c r="P1062" i="1"/>
  <c r="Q1062" i="1" s="1"/>
  <c r="N1062" i="1"/>
  <c r="O1062" i="1" s="1"/>
  <c r="L1062" i="1"/>
  <c r="D1062" i="1"/>
  <c r="K1062" i="1" s="1"/>
  <c r="Y1061" i="1"/>
  <c r="W1061" i="1"/>
  <c r="U1061" i="1"/>
  <c r="S1061" i="1"/>
  <c r="R1061" i="1"/>
  <c r="P1061" i="1"/>
  <c r="Q1061" i="1" s="1"/>
  <c r="N1061" i="1"/>
  <c r="O1061" i="1" s="1"/>
  <c r="L1061" i="1"/>
  <c r="K1061" i="1"/>
  <c r="D1061" i="1"/>
  <c r="Y1060" i="1"/>
  <c r="W1060" i="1"/>
  <c r="U1060" i="1"/>
  <c r="S1060" i="1"/>
  <c r="R1060" i="1"/>
  <c r="P1060" i="1"/>
  <c r="Q1060" i="1" s="1"/>
  <c r="O1060" i="1"/>
  <c r="N1060" i="1"/>
  <c r="L1060" i="1"/>
  <c r="D1060" i="1"/>
  <c r="K1060" i="1" s="1"/>
  <c r="Y1059" i="1"/>
  <c r="W1059" i="1"/>
  <c r="U1059" i="1"/>
  <c r="S1059" i="1"/>
  <c r="R1059" i="1"/>
  <c r="P1059" i="1"/>
  <c r="Q1059" i="1" s="1"/>
  <c r="N1059" i="1"/>
  <c r="O1059" i="1" s="1"/>
  <c r="L1059" i="1"/>
  <c r="D1059" i="1"/>
  <c r="K1059" i="1" s="1"/>
  <c r="Y1058" i="1"/>
  <c r="W1058" i="1"/>
  <c r="U1058" i="1"/>
  <c r="S1058" i="1"/>
  <c r="R1058" i="1"/>
  <c r="P1058" i="1"/>
  <c r="Q1058" i="1" s="1"/>
  <c r="N1058" i="1"/>
  <c r="O1058" i="1" s="1"/>
  <c r="L1058" i="1"/>
  <c r="D1058" i="1"/>
  <c r="K1058" i="1" s="1"/>
  <c r="Y1057" i="1"/>
  <c r="W1057" i="1"/>
  <c r="U1057" i="1"/>
  <c r="S1057" i="1"/>
  <c r="R1057" i="1"/>
  <c r="P1057" i="1"/>
  <c r="Q1057" i="1" s="1"/>
  <c r="N1057" i="1"/>
  <c r="O1057" i="1" s="1"/>
  <c r="L1057" i="1"/>
  <c r="K1057" i="1"/>
  <c r="D1057" i="1"/>
  <c r="Y1056" i="1"/>
  <c r="W1056" i="1"/>
  <c r="U1056" i="1"/>
  <c r="S1056" i="1"/>
  <c r="R1056" i="1"/>
  <c r="P1056" i="1"/>
  <c r="Q1056" i="1" s="1"/>
  <c r="O1056" i="1"/>
  <c r="N1056" i="1"/>
  <c r="L1056" i="1"/>
  <c r="K1056" i="1"/>
  <c r="D1056" i="1"/>
  <c r="Y1055" i="1"/>
  <c r="W1055" i="1"/>
  <c r="U1055" i="1"/>
  <c r="S1055" i="1"/>
  <c r="R1055" i="1"/>
  <c r="P1055" i="1"/>
  <c r="Q1055" i="1" s="1"/>
  <c r="O1055" i="1"/>
  <c r="N1055" i="1"/>
  <c r="L1055" i="1"/>
  <c r="D1055" i="1"/>
  <c r="K1055" i="1" s="1"/>
  <c r="Y1054" i="1"/>
  <c r="W1054" i="1"/>
  <c r="U1054" i="1"/>
  <c r="S1054" i="1"/>
  <c r="R1054" i="1"/>
  <c r="P1054" i="1"/>
  <c r="Q1054" i="1" s="1"/>
  <c r="N1054" i="1"/>
  <c r="O1054" i="1" s="1"/>
  <c r="L1054" i="1"/>
  <c r="D1054" i="1"/>
  <c r="K1054" i="1" s="1"/>
  <c r="Y1053" i="1"/>
  <c r="W1053" i="1"/>
  <c r="U1053" i="1"/>
  <c r="S1053" i="1"/>
  <c r="R1053" i="1"/>
  <c r="P1053" i="1"/>
  <c r="Q1053" i="1" s="1"/>
  <c r="N1053" i="1"/>
  <c r="O1053" i="1" s="1"/>
  <c r="L1053" i="1"/>
  <c r="K1053" i="1"/>
  <c r="D1053" i="1"/>
  <c r="Y1052" i="1"/>
  <c r="W1052" i="1"/>
  <c r="U1052" i="1"/>
  <c r="S1052" i="1"/>
  <c r="R1052" i="1"/>
  <c r="P1052" i="1"/>
  <c r="Q1052" i="1" s="1"/>
  <c r="O1052" i="1"/>
  <c r="N1052" i="1"/>
  <c r="L1052" i="1"/>
  <c r="D1052" i="1"/>
  <c r="K1052" i="1" s="1"/>
  <c r="Y1051" i="1"/>
  <c r="W1051" i="1"/>
  <c r="U1051" i="1"/>
  <c r="S1051" i="1"/>
  <c r="R1051" i="1"/>
  <c r="P1051" i="1"/>
  <c r="Q1051" i="1" s="1"/>
  <c r="N1051" i="1"/>
  <c r="O1051" i="1" s="1"/>
  <c r="L1051" i="1"/>
  <c r="D1051" i="1"/>
  <c r="K1051" i="1" s="1"/>
  <c r="Y1050" i="1"/>
  <c r="W1050" i="1"/>
  <c r="U1050" i="1"/>
  <c r="S1050" i="1"/>
  <c r="R1050" i="1"/>
  <c r="P1050" i="1"/>
  <c r="Q1050" i="1" s="1"/>
  <c r="N1050" i="1"/>
  <c r="O1050" i="1" s="1"/>
  <c r="L1050" i="1"/>
  <c r="D1050" i="1"/>
  <c r="K1050" i="1" s="1"/>
  <c r="Y1049" i="1"/>
  <c r="W1049" i="1"/>
  <c r="U1049" i="1"/>
  <c r="S1049" i="1"/>
  <c r="R1049" i="1"/>
  <c r="P1049" i="1"/>
  <c r="Q1049" i="1" s="1"/>
  <c r="N1049" i="1"/>
  <c r="O1049" i="1" s="1"/>
  <c r="L1049" i="1"/>
  <c r="K1049" i="1"/>
  <c r="D1049" i="1"/>
  <c r="Y1048" i="1"/>
  <c r="W1048" i="1"/>
  <c r="U1048" i="1"/>
  <c r="S1048" i="1"/>
  <c r="R1048" i="1"/>
  <c r="P1048" i="1"/>
  <c r="Q1048" i="1" s="1"/>
  <c r="O1048" i="1"/>
  <c r="N1048" i="1"/>
  <c r="L1048" i="1"/>
  <c r="K1048" i="1"/>
  <c r="D1048" i="1"/>
  <c r="Y1047" i="1"/>
  <c r="W1047" i="1"/>
  <c r="U1047" i="1"/>
  <c r="S1047" i="1"/>
  <c r="R1047" i="1"/>
  <c r="P1047" i="1"/>
  <c r="Q1047" i="1" s="1"/>
  <c r="O1047" i="1"/>
  <c r="N1047" i="1"/>
  <c r="L1047" i="1"/>
  <c r="D1047" i="1"/>
  <c r="K1047" i="1" s="1"/>
  <c r="Y1046" i="1"/>
  <c r="W1046" i="1"/>
  <c r="U1046" i="1"/>
  <c r="S1046" i="1"/>
  <c r="R1046" i="1"/>
  <c r="P1046" i="1"/>
  <c r="Q1046" i="1" s="1"/>
  <c r="N1046" i="1"/>
  <c r="O1046" i="1" s="1"/>
  <c r="L1046" i="1"/>
  <c r="D1046" i="1"/>
  <c r="K1046" i="1" s="1"/>
  <c r="Y1045" i="1"/>
  <c r="W1045" i="1"/>
  <c r="U1045" i="1"/>
  <c r="S1045" i="1"/>
  <c r="R1045" i="1"/>
  <c r="P1045" i="1"/>
  <c r="Q1045" i="1" s="1"/>
  <c r="N1045" i="1"/>
  <c r="O1045" i="1" s="1"/>
  <c r="L1045" i="1"/>
  <c r="K1045" i="1"/>
  <c r="D1045" i="1"/>
  <c r="Y1044" i="1"/>
  <c r="W1044" i="1"/>
  <c r="U1044" i="1"/>
  <c r="S1044" i="1"/>
  <c r="R1044" i="1"/>
  <c r="P1044" i="1"/>
  <c r="Q1044" i="1" s="1"/>
  <c r="O1044" i="1"/>
  <c r="N1044" i="1"/>
  <c r="L1044" i="1"/>
  <c r="D1044" i="1"/>
  <c r="K1044" i="1" s="1"/>
  <c r="Y1043" i="1"/>
  <c r="W1043" i="1"/>
  <c r="U1043" i="1"/>
  <c r="S1043" i="1"/>
  <c r="R1043" i="1"/>
  <c r="P1043" i="1"/>
  <c r="Q1043" i="1" s="1"/>
  <c r="N1043" i="1"/>
  <c r="O1043" i="1" s="1"/>
  <c r="L1043" i="1"/>
  <c r="D1043" i="1"/>
  <c r="K1043" i="1" s="1"/>
  <c r="Y1042" i="1"/>
  <c r="W1042" i="1"/>
  <c r="U1042" i="1"/>
  <c r="S1042" i="1"/>
  <c r="R1042" i="1"/>
  <c r="P1042" i="1"/>
  <c r="Q1042" i="1" s="1"/>
  <c r="N1042" i="1"/>
  <c r="O1042" i="1" s="1"/>
  <c r="L1042" i="1"/>
  <c r="D1042" i="1"/>
  <c r="K1042" i="1" s="1"/>
  <c r="Y1041" i="1"/>
  <c r="W1041" i="1"/>
  <c r="U1041" i="1"/>
  <c r="S1041" i="1"/>
  <c r="R1041" i="1"/>
  <c r="P1041" i="1"/>
  <c r="Q1041" i="1" s="1"/>
  <c r="N1041" i="1"/>
  <c r="O1041" i="1" s="1"/>
  <c r="L1041" i="1"/>
  <c r="K1041" i="1"/>
  <c r="D1041" i="1"/>
  <c r="Y1040" i="1"/>
  <c r="W1040" i="1"/>
  <c r="U1040" i="1"/>
  <c r="S1040" i="1"/>
  <c r="R1040" i="1"/>
  <c r="P1040" i="1"/>
  <c r="Q1040" i="1" s="1"/>
  <c r="O1040" i="1"/>
  <c r="N1040" i="1"/>
  <c r="L1040" i="1"/>
  <c r="K1040" i="1"/>
  <c r="D1040" i="1"/>
  <c r="Y1039" i="1"/>
  <c r="W1039" i="1"/>
  <c r="U1039" i="1"/>
  <c r="S1039" i="1"/>
  <c r="R1039" i="1"/>
  <c r="P1039" i="1"/>
  <c r="Q1039" i="1" s="1"/>
  <c r="O1039" i="1"/>
  <c r="N1039" i="1"/>
  <c r="L1039" i="1"/>
  <c r="D1039" i="1"/>
  <c r="K1039" i="1" s="1"/>
  <c r="Y1038" i="1"/>
  <c r="W1038" i="1"/>
  <c r="U1038" i="1"/>
  <c r="S1038" i="1"/>
  <c r="R1038" i="1"/>
  <c r="P1038" i="1"/>
  <c r="Q1038" i="1" s="1"/>
  <c r="N1038" i="1"/>
  <c r="O1038" i="1" s="1"/>
  <c r="L1038" i="1"/>
  <c r="D1038" i="1"/>
  <c r="K1038" i="1" s="1"/>
  <c r="Y1037" i="1"/>
  <c r="W1037" i="1"/>
  <c r="U1037" i="1"/>
  <c r="S1037" i="1"/>
  <c r="R1037" i="1"/>
  <c r="P1037" i="1"/>
  <c r="Q1037" i="1" s="1"/>
  <c r="N1037" i="1"/>
  <c r="O1037" i="1" s="1"/>
  <c r="L1037" i="1"/>
  <c r="K1037" i="1"/>
  <c r="D1037" i="1"/>
  <c r="Y1036" i="1"/>
  <c r="W1036" i="1"/>
  <c r="U1036" i="1"/>
  <c r="S1036" i="1"/>
  <c r="R1036" i="1"/>
  <c r="P1036" i="1"/>
  <c r="Q1036" i="1" s="1"/>
  <c r="O1036" i="1"/>
  <c r="N1036" i="1"/>
  <c r="L1036" i="1"/>
  <c r="D1036" i="1"/>
  <c r="K1036" i="1" s="1"/>
  <c r="Y1035" i="1"/>
  <c r="W1035" i="1"/>
  <c r="U1035" i="1"/>
  <c r="S1035" i="1"/>
  <c r="R1035" i="1"/>
  <c r="P1035" i="1"/>
  <c r="Q1035" i="1" s="1"/>
  <c r="N1035" i="1"/>
  <c r="O1035" i="1" s="1"/>
  <c r="L1035" i="1"/>
  <c r="D1035" i="1"/>
  <c r="K1035" i="1" s="1"/>
  <c r="Y1034" i="1"/>
  <c r="W1034" i="1"/>
  <c r="U1034" i="1"/>
  <c r="S1034" i="1"/>
  <c r="R1034" i="1"/>
  <c r="P1034" i="1"/>
  <c r="Q1034" i="1" s="1"/>
  <c r="N1034" i="1"/>
  <c r="O1034" i="1" s="1"/>
  <c r="L1034" i="1"/>
  <c r="D1034" i="1"/>
  <c r="K1034" i="1" s="1"/>
  <c r="Y1033" i="1"/>
  <c r="W1033" i="1"/>
  <c r="U1033" i="1"/>
  <c r="S1033" i="1"/>
  <c r="R1033" i="1"/>
  <c r="P1033" i="1"/>
  <c r="Q1033" i="1" s="1"/>
  <c r="N1033" i="1"/>
  <c r="O1033" i="1" s="1"/>
  <c r="L1033" i="1"/>
  <c r="K1033" i="1"/>
  <c r="D1033" i="1"/>
  <c r="Y1032" i="1"/>
  <c r="W1032" i="1"/>
  <c r="U1032" i="1"/>
  <c r="S1032" i="1"/>
  <c r="R1032" i="1"/>
  <c r="P1032" i="1"/>
  <c r="Q1032" i="1" s="1"/>
  <c r="O1032" i="1"/>
  <c r="N1032" i="1"/>
  <c r="L1032" i="1"/>
  <c r="K1032" i="1"/>
  <c r="D1032" i="1"/>
  <c r="Y1031" i="1"/>
  <c r="W1031" i="1"/>
  <c r="U1031" i="1"/>
  <c r="S1031" i="1"/>
  <c r="R1031" i="1"/>
  <c r="P1031" i="1"/>
  <c r="Q1031" i="1" s="1"/>
  <c r="O1031" i="1"/>
  <c r="N1031" i="1"/>
  <c r="L1031" i="1"/>
  <c r="D1031" i="1"/>
  <c r="K1031" i="1" s="1"/>
  <c r="Y1030" i="1"/>
  <c r="W1030" i="1"/>
  <c r="U1030" i="1"/>
  <c r="S1030" i="1"/>
  <c r="R1030" i="1"/>
  <c r="P1030" i="1"/>
  <c r="Q1030" i="1" s="1"/>
  <c r="N1030" i="1"/>
  <c r="O1030" i="1" s="1"/>
  <c r="L1030" i="1"/>
  <c r="D1030" i="1"/>
  <c r="K1030" i="1" s="1"/>
  <c r="Y1029" i="1"/>
  <c r="W1029" i="1"/>
  <c r="U1029" i="1"/>
  <c r="S1029" i="1"/>
  <c r="R1029" i="1"/>
  <c r="P1029" i="1"/>
  <c r="Q1029" i="1" s="1"/>
  <c r="N1029" i="1"/>
  <c r="O1029" i="1" s="1"/>
  <c r="L1029" i="1"/>
  <c r="K1029" i="1"/>
  <c r="D1029" i="1"/>
  <c r="Y1028" i="1"/>
  <c r="W1028" i="1"/>
  <c r="U1028" i="1"/>
  <c r="S1028" i="1"/>
  <c r="R1028" i="1"/>
  <c r="P1028" i="1"/>
  <c r="Q1028" i="1" s="1"/>
  <c r="O1028" i="1"/>
  <c r="N1028" i="1"/>
  <c r="L1028" i="1"/>
  <c r="D1028" i="1"/>
  <c r="K1028" i="1" s="1"/>
  <c r="Y1027" i="1"/>
  <c r="W1027" i="1"/>
  <c r="U1027" i="1"/>
  <c r="S1027" i="1"/>
  <c r="R1027" i="1"/>
  <c r="P1027" i="1"/>
  <c r="Q1027" i="1" s="1"/>
  <c r="N1027" i="1"/>
  <c r="O1027" i="1" s="1"/>
  <c r="L1027" i="1"/>
  <c r="D1027" i="1"/>
  <c r="K1027" i="1" s="1"/>
  <c r="Y1026" i="1"/>
  <c r="W1026" i="1"/>
  <c r="U1026" i="1"/>
  <c r="S1026" i="1"/>
  <c r="R1026" i="1"/>
  <c r="P1026" i="1"/>
  <c r="Q1026" i="1" s="1"/>
  <c r="N1026" i="1"/>
  <c r="O1026" i="1" s="1"/>
  <c r="L1026" i="1"/>
  <c r="D1026" i="1"/>
  <c r="K1026" i="1" s="1"/>
  <c r="Y1025" i="1"/>
  <c r="W1025" i="1"/>
  <c r="U1025" i="1"/>
  <c r="S1025" i="1"/>
  <c r="R1025" i="1"/>
  <c r="P1025" i="1"/>
  <c r="Q1025" i="1" s="1"/>
  <c r="N1025" i="1"/>
  <c r="O1025" i="1" s="1"/>
  <c r="L1025" i="1"/>
  <c r="K1025" i="1"/>
  <c r="D1025" i="1"/>
  <c r="Y1024" i="1"/>
  <c r="W1024" i="1"/>
  <c r="U1024" i="1"/>
  <c r="S1024" i="1"/>
  <c r="R1024" i="1"/>
  <c r="P1024" i="1"/>
  <c r="Q1024" i="1" s="1"/>
  <c r="O1024" i="1"/>
  <c r="N1024" i="1"/>
  <c r="L1024" i="1"/>
  <c r="K1024" i="1"/>
  <c r="D1024" i="1"/>
  <c r="Y1023" i="1"/>
  <c r="W1023" i="1"/>
  <c r="U1023" i="1"/>
  <c r="S1023" i="1"/>
  <c r="R1023" i="1"/>
  <c r="P1023" i="1"/>
  <c r="Q1023" i="1" s="1"/>
  <c r="O1023" i="1"/>
  <c r="N1023" i="1"/>
  <c r="L1023" i="1"/>
  <c r="D1023" i="1"/>
  <c r="K1023" i="1" s="1"/>
  <c r="Y1022" i="1"/>
  <c r="W1022" i="1"/>
  <c r="U1022" i="1"/>
  <c r="S1022" i="1"/>
  <c r="R1022" i="1"/>
  <c r="P1022" i="1"/>
  <c r="Q1022" i="1" s="1"/>
  <c r="N1022" i="1"/>
  <c r="O1022" i="1" s="1"/>
  <c r="L1022" i="1"/>
  <c r="D1022" i="1"/>
  <c r="K1022" i="1" s="1"/>
  <c r="Y1021" i="1"/>
  <c r="W1021" i="1"/>
  <c r="U1021" i="1"/>
  <c r="S1021" i="1"/>
  <c r="R1021" i="1"/>
  <c r="P1021" i="1"/>
  <c r="Q1021" i="1" s="1"/>
  <c r="N1021" i="1"/>
  <c r="O1021" i="1" s="1"/>
  <c r="L1021" i="1"/>
  <c r="K1021" i="1"/>
  <c r="D1021" i="1"/>
  <c r="Y1020" i="1"/>
  <c r="W1020" i="1"/>
  <c r="U1020" i="1"/>
  <c r="S1020" i="1"/>
  <c r="R1020" i="1"/>
  <c r="P1020" i="1"/>
  <c r="Q1020" i="1" s="1"/>
  <c r="O1020" i="1"/>
  <c r="N1020" i="1"/>
  <c r="L1020" i="1"/>
  <c r="D1020" i="1"/>
  <c r="K1020" i="1" s="1"/>
  <c r="Y1019" i="1"/>
  <c r="W1019" i="1"/>
  <c r="U1019" i="1"/>
  <c r="S1019" i="1"/>
  <c r="R1019" i="1"/>
  <c r="P1019" i="1"/>
  <c r="Q1019" i="1" s="1"/>
  <c r="N1019" i="1"/>
  <c r="O1019" i="1" s="1"/>
  <c r="L1019" i="1"/>
  <c r="D1019" i="1"/>
  <c r="K1019" i="1" s="1"/>
  <c r="Y1018" i="1"/>
  <c r="W1018" i="1"/>
  <c r="U1018" i="1"/>
  <c r="S1018" i="1"/>
  <c r="R1018" i="1"/>
  <c r="P1018" i="1"/>
  <c r="Q1018" i="1" s="1"/>
  <c r="N1018" i="1"/>
  <c r="O1018" i="1" s="1"/>
  <c r="L1018" i="1"/>
  <c r="D1018" i="1"/>
  <c r="K1018" i="1" s="1"/>
  <c r="Y1017" i="1"/>
  <c r="W1017" i="1"/>
  <c r="U1017" i="1"/>
  <c r="S1017" i="1"/>
  <c r="R1017" i="1"/>
  <c r="P1017" i="1"/>
  <c r="Q1017" i="1" s="1"/>
  <c r="N1017" i="1"/>
  <c r="O1017" i="1" s="1"/>
  <c r="L1017" i="1"/>
  <c r="K1017" i="1"/>
  <c r="D1017" i="1"/>
  <c r="Y1016" i="1"/>
  <c r="W1016" i="1"/>
  <c r="U1016" i="1"/>
  <c r="S1016" i="1"/>
  <c r="R1016" i="1"/>
  <c r="P1016" i="1"/>
  <c r="Q1016" i="1" s="1"/>
  <c r="O1016" i="1"/>
  <c r="N1016" i="1"/>
  <c r="L1016" i="1"/>
  <c r="K1016" i="1"/>
  <c r="D1016" i="1"/>
  <c r="Y1015" i="1"/>
  <c r="W1015" i="1"/>
  <c r="U1015" i="1"/>
  <c r="S1015" i="1"/>
  <c r="R1015" i="1"/>
  <c r="P1015" i="1"/>
  <c r="Q1015" i="1" s="1"/>
  <c r="O1015" i="1"/>
  <c r="N1015" i="1"/>
  <c r="L1015" i="1"/>
  <c r="D1015" i="1"/>
  <c r="Z1014" i="1"/>
  <c r="Y1014" i="1"/>
  <c r="W1014" i="1"/>
  <c r="X1014" i="1" s="1"/>
  <c r="V1014" i="1"/>
  <c r="U1014" i="1"/>
  <c r="R1014" i="1"/>
  <c r="S1014" i="1" s="1"/>
  <c r="Q1014" i="1"/>
  <c r="P1014" i="1"/>
  <c r="N1014" i="1"/>
  <c r="O1014" i="1" s="1"/>
  <c r="M1014" i="1"/>
  <c r="L1014" i="1"/>
  <c r="D1014" i="1"/>
  <c r="K1014" i="1" s="1"/>
  <c r="Z1013" i="1"/>
  <c r="Y1013" i="1"/>
  <c r="W1013" i="1"/>
  <c r="X1013" i="1" s="1"/>
  <c r="V1013" i="1"/>
  <c r="U1013" i="1"/>
  <c r="R1013" i="1"/>
  <c r="S1013" i="1" s="1"/>
  <c r="Q1013" i="1"/>
  <c r="P1013" i="1"/>
  <c r="N1013" i="1"/>
  <c r="O1013" i="1" s="1"/>
  <c r="M1013" i="1"/>
  <c r="L1013" i="1"/>
  <c r="D1013" i="1"/>
  <c r="K1013" i="1" s="1"/>
  <c r="Z1012" i="1"/>
  <c r="Y1012" i="1"/>
  <c r="W1012" i="1"/>
  <c r="X1012" i="1" s="1"/>
  <c r="V1012" i="1"/>
  <c r="U1012" i="1"/>
  <c r="R1012" i="1"/>
  <c r="S1012" i="1" s="1"/>
  <c r="Q1012" i="1"/>
  <c r="P1012" i="1"/>
  <c r="N1012" i="1"/>
  <c r="O1012" i="1" s="1"/>
  <c r="M1012" i="1"/>
  <c r="L1012" i="1"/>
  <c r="D1012" i="1"/>
  <c r="K1012" i="1" s="1"/>
  <c r="Z1011" i="1"/>
  <c r="Y1011" i="1"/>
  <c r="W1011" i="1"/>
  <c r="X1011" i="1" s="1"/>
  <c r="V1011" i="1"/>
  <c r="U1011" i="1"/>
  <c r="R1011" i="1"/>
  <c r="S1011" i="1" s="1"/>
  <c r="Q1011" i="1"/>
  <c r="P1011" i="1"/>
  <c r="N1011" i="1"/>
  <c r="O1011" i="1" s="1"/>
  <c r="M1011" i="1"/>
  <c r="L1011" i="1"/>
  <c r="D1011" i="1"/>
  <c r="K1011" i="1" s="1"/>
  <c r="Z1010" i="1"/>
  <c r="Y1010" i="1"/>
  <c r="W1010" i="1"/>
  <c r="X1010" i="1" s="1"/>
  <c r="V1010" i="1"/>
  <c r="U1010" i="1"/>
  <c r="R1010" i="1"/>
  <c r="S1010" i="1" s="1"/>
  <c r="Q1010" i="1"/>
  <c r="P1010" i="1"/>
  <c r="N1010" i="1"/>
  <c r="O1010" i="1" s="1"/>
  <c r="M1010" i="1"/>
  <c r="L1010" i="1"/>
  <c r="D1010" i="1"/>
  <c r="K1010" i="1" s="1"/>
  <c r="Z1009" i="1"/>
  <c r="Y1009" i="1"/>
  <c r="W1009" i="1"/>
  <c r="X1009" i="1" s="1"/>
  <c r="V1009" i="1"/>
  <c r="U1009" i="1"/>
  <c r="R1009" i="1"/>
  <c r="S1009" i="1" s="1"/>
  <c r="Q1009" i="1"/>
  <c r="P1009" i="1"/>
  <c r="N1009" i="1"/>
  <c r="O1009" i="1" s="1"/>
  <c r="M1009" i="1"/>
  <c r="L1009" i="1"/>
  <c r="D1009" i="1"/>
  <c r="K1009" i="1" s="1"/>
  <c r="Z1008" i="1"/>
  <c r="Y1008" i="1"/>
  <c r="W1008" i="1"/>
  <c r="X1008" i="1" s="1"/>
  <c r="V1008" i="1"/>
  <c r="U1008" i="1"/>
  <c r="R1008" i="1"/>
  <c r="S1008" i="1" s="1"/>
  <c r="Q1008" i="1"/>
  <c r="P1008" i="1"/>
  <c r="N1008" i="1"/>
  <c r="O1008" i="1" s="1"/>
  <c r="M1008" i="1"/>
  <c r="L1008" i="1"/>
  <c r="D1008" i="1"/>
  <c r="K1008" i="1" s="1"/>
  <c r="Z1007" i="1"/>
  <c r="Y1007" i="1"/>
  <c r="W1007" i="1"/>
  <c r="X1007" i="1" s="1"/>
  <c r="V1007" i="1"/>
  <c r="U1007" i="1"/>
  <c r="R1007" i="1"/>
  <c r="S1007" i="1" s="1"/>
  <c r="Q1007" i="1"/>
  <c r="P1007" i="1"/>
  <c r="N1007" i="1"/>
  <c r="O1007" i="1" s="1"/>
  <c r="M1007" i="1"/>
  <c r="L1007" i="1"/>
  <c r="D1007" i="1"/>
  <c r="K1007" i="1" s="1"/>
  <c r="Z1006" i="1"/>
  <c r="Y1006" i="1"/>
  <c r="W1006" i="1"/>
  <c r="X1006" i="1" s="1"/>
  <c r="V1006" i="1"/>
  <c r="U1006" i="1"/>
  <c r="R1006" i="1"/>
  <c r="S1006" i="1" s="1"/>
  <c r="Q1006" i="1"/>
  <c r="P1006" i="1"/>
  <c r="N1006" i="1"/>
  <c r="O1006" i="1" s="1"/>
  <c r="M1006" i="1"/>
  <c r="L1006" i="1"/>
  <c r="D1006" i="1"/>
  <c r="K1006" i="1" s="1"/>
  <c r="Z1005" i="1"/>
  <c r="Y1005" i="1"/>
  <c r="W1005" i="1"/>
  <c r="X1005" i="1" s="1"/>
  <c r="V1005" i="1"/>
  <c r="U1005" i="1"/>
  <c r="R1005" i="1"/>
  <c r="S1005" i="1" s="1"/>
  <c r="Q1005" i="1"/>
  <c r="P1005" i="1"/>
  <c r="N1005" i="1"/>
  <c r="O1005" i="1" s="1"/>
  <c r="M1005" i="1"/>
  <c r="L1005" i="1"/>
  <c r="D1005" i="1"/>
  <c r="K1005" i="1" s="1"/>
  <c r="Z1004" i="1"/>
  <c r="Y1004" i="1"/>
  <c r="W1004" i="1"/>
  <c r="X1004" i="1" s="1"/>
  <c r="V1004" i="1"/>
  <c r="U1004" i="1"/>
  <c r="R1004" i="1"/>
  <c r="S1004" i="1" s="1"/>
  <c r="Q1004" i="1"/>
  <c r="P1004" i="1"/>
  <c r="N1004" i="1"/>
  <c r="O1004" i="1" s="1"/>
  <c r="M1004" i="1"/>
  <c r="L1004" i="1"/>
  <c r="D1004" i="1"/>
  <c r="K1004" i="1" s="1"/>
  <c r="Z1003" i="1"/>
  <c r="Y1003" i="1"/>
  <c r="W1003" i="1"/>
  <c r="X1003" i="1" s="1"/>
  <c r="V1003" i="1"/>
  <c r="U1003" i="1"/>
  <c r="R1003" i="1"/>
  <c r="S1003" i="1" s="1"/>
  <c r="Q1003" i="1"/>
  <c r="P1003" i="1"/>
  <c r="N1003" i="1"/>
  <c r="O1003" i="1" s="1"/>
  <c r="M1003" i="1"/>
  <c r="L1003" i="1"/>
  <c r="D1003" i="1"/>
  <c r="K1003" i="1" s="1"/>
  <c r="Z1002" i="1"/>
  <c r="Y1002" i="1"/>
  <c r="W1002" i="1"/>
  <c r="X1002" i="1" s="1"/>
  <c r="V1002" i="1"/>
  <c r="U1002" i="1"/>
  <c r="R1002" i="1"/>
  <c r="S1002" i="1" s="1"/>
  <c r="Q1002" i="1"/>
  <c r="P1002" i="1"/>
  <c r="N1002" i="1"/>
  <c r="O1002" i="1" s="1"/>
  <c r="M1002" i="1"/>
  <c r="L1002" i="1"/>
  <c r="D1002" i="1"/>
  <c r="K1002" i="1" s="1"/>
  <c r="Z1001" i="1"/>
  <c r="Y1001" i="1"/>
  <c r="W1001" i="1"/>
  <c r="X1001" i="1" s="1"/>
  <c r="V1001" i="1"/>
  <c r="U1001" i="1"/>
  <c r="R1001" i="1"/>
  <c r="S1001" i="1" s="1"/>
  <c r="Q1001" i="1"/>
  <c r="P1001" i="1"/>
  <c r="N1001" i="1"/>
  <c r="O1001" i="1" s="1"/>
  <c r="M1001" i="1"/>
  <c r="L1001" i="1"/>
  <c r="D1001" i="1"/>
  <c r="K1001" i="1" s="1"/>
  <c r="Z1000" i="1"/>
  <c r="Y1000" i="1"/>
  <c r="W1000" i="1"/>
  <c r="X1000" i="1" s="1"/>
  <c r="V1000" i="1"/>
  <c r="U1000" i="1"/>
  <c r="R1000" i="1"/>
  <c r="S1000" i="1" s="1"/>
  <c r="Q1000" i="1"/>
  <c r="P1000" i="1"/>
  <c r="N1000" i="1"/>
  <c r="O1000" i="1" s="1"/>
  <c r="M1000" i="1"/>
  <c r="L1000" i="1"/>
  <c r="D1000" i="1"/>
  <c r="K1000" i="1" s="1"/>
  <c r="Z999" i="1"/>
  <c r="Y999" i="1"/>
  <c r="W999" i="1"/>
  <c r="X999" i="1" s="1"/>
  <c r="V999" i="1"/>
  <c r="U999" i="1"/>
  <c r="R999" i="1"/>
  <c r="S999" i="1" s="1"/>
  <c r="Q999" i="1"/>
  <c r="P999" i="1"/>
  <c r="N999" i="1"/>
  <c r="O999" i="1" s="1"/>
  <c r="M999" i="1"/>
  <c r="L999" i="1"/>
  <c r="D999" i="1"/>
  <c r="K999" i="1" s="1"/>
  <c r="Z998" i="1"/>
  <c r="Y998" i="1"/>
  <c r="W998" i="1"/>
  <c r="X998" i="1" s="1"/>
  <c r="V998" i="1"/>
  <c r="U998" i="1"/>
  <c r="R998" i="1"/>
  <c r="S998" i="1" s="1"/>
  <c r="Q998" i="1"/>
  <c r="P998" i="1"/>
  <c r="N998" i="1"/>
  <c r="O998" i="1" s="1"/>
  <c r="M998" i="1"/>
  <c r="L998" i="1"/>
  <c r="D998" i="1"/>
  <c r="K998" i="1" s="1"/>
  <c r="Z997" i="1"/>
  <c r="Y997" i="1"/>
  <c r="W997" i="1"/>
  <c r="X997" i="1" s="1"/>
  <c r="V997" i="1"/>
  <c r="U997" i="1"/>
  <c r="R997" i="1"/>
  <c r="S997" i="1" s="1"/>
  <c r="Q997" i="1"/>
  <c r="P997" i="1"/>
  <c r="N997" i="1"/>
  <c r="O997" i="1" s="1"/>
  <c r="M997" i="1"/>
  <c r="L997" i="1"/>
  <c r="D997" i="1"/>
  <c r="K997" i="1" s="1"/>
  <c r="Z996" i="1"/>
  <c r="Y996" i="1"/>
  <c r="W996" i="1"/>
  <c r="X996" i="1" s="1"/>
  <c r="V996" i="1"/>
  <c r="U996" i="1"/>
  <c r="R996" i="1"/>
  <c r="S996" i="1" s="1"/>
  <c r="Q996" i="1"/>
  <c r="P996" i="1"/>
  <c r="N996" i="1"/>
  <c r="O996" i="1" s="1"/>
  <c r="M996" i="1"/>
  <c r="L996" i="1"/>
  <c r="D996" i="1"/>
  <c r="K996" i="1" s="1"/>
  <c r="Z995" i="1"/>
  <c r="Y995" i="1"/>
  <c r="W995" i="1"/>
  <c r="X995" i="1" s="1"/>
  <c r="V995" i="1"/>
  <c r="U995" i="1"/>
  <c r="R995" i="1"/>
  <c r="S995" i="1" s="1"/>
  <c r="Q995" i="1"/>
  <c r="P995" i="1"/>
  <c r="N995" i="1"/>
  <c r="O995" i="1" s="1"/>
  <c r="M995" i="1"/>
  <c r="L995" i="1"/>
  <c r="D995" i="1"/>
  <c r="K995" i="1" s="1"/>
  <c r="Z994" i="1"/>
  <c r="Y994" i="1"/>
  <c r="W994" i="1"/>
  <c r="X994" i="1" s="1"/>
  <c r="V994" i="1"/>
  <c r="U994" i="1"/>
  <c r="R994" i="1"/>
  <c r="S994" i="1" s="1"/>
  <c r="Q994" i="1"/>
  <c r="P994" i="1"/>
  <c r="N994" i="1"/>
  <c r="O994" i="1" s="1"/>
  <c r="M994" i="1"/>
  <c r="L994" i="1"/>
  <c r="D994" i="1"/>
  <c r="K994" i="1" s="1"/>
  <c r="Z993" i="1"/>
  <c r="Y993" i="1"/>
  <c r="W993" i="1"/>
  <c r="X993" i="1" s="1"/>
  <c r="V993" i="1"/>
  <c r="U993" i="1"/>
  <c r="R993" i="1"/>
  <c r="S993" i="1" s="1"/>
  <c r="Q993" i="1"/>
  <c r="P993" i="1"/>
  <c r="N993" i="1"/>
  <c r="O993" i="1" s="1"/>
  <c r="M993" i="1"/>
  <c r="L993" i="1"/>
  <c r="D993" i="1"/>
  <c r="K993" i="1" s="1"/>
  <c r="Z992" i="1"/>
  <c r="Y992" i="1"/>
  <c r="W992" i="1"/>
  <c r="X992" i="1" s="1"/>
  <c r="V992" i="1"/>
  <c r="U992" i="1"/>
  <c r="R992" i="1"/>
  <c r="S992" i="1" s="1"/>
  <c r="Q992" i="1"/>
  <c r="P992" i="1"/>
  <c r="N992" i="1"/>
  <c r="O992" i="1" s="1"/>
  <c r="M992" i="1"/>
  <c r="L992" i="1"/>
  <c r="D992" i="1"/>
  <c r="K992" i="1" s="1"/>
  <c r="Z991" i="1"/>
  <c r="Y991" i="1"/>
  <c r="W991" i="1"/>
  <c r="X991" i="1" s="1"/>
  <c r="V991" i="1"/>
  <c r="U991" i="1"/>
  <c r="R991" i="1"/>
  <c r="S991" i="1" s="1"/>
  <c r="Q991" i="1"/>
  <c r="P991" i="1"/>
  <c r="N991" i="1"/>
  <c r="O991" i="1" s="1"/>
  <c r="M991" i="1"/>
  <c r="L991" i="1"/>
  <c r="D991" i="1"/>
  <c r="K991" i="1" s="1"/>
  <c r="Z990" i="1"/>
  <c r="Y990" i="1"/>
  <c r="W990" i="1"/>
  <c r="X990" i="1" s="1"/>
  <c r="V990" i="1"/>
  <c r="U990" i="1"/>
  <c r="R990" i="1"/>
  <c r="S990" i="1" s="1"/>
  <c r="Q990" i="1"/>
  <c r="P990" i="1"/>
  <c r="N990" i="1"/>
  <c r="O990" i="1" s="1"/>
  <c r="M990" i="1"/>
  <c r="L990" i="1"/>
  <c r="D990" i="1"/>
  <c r="K990" i="1" s="1"/>
  <c r="Z989" i="1"/>
  <c r="Y989" i="1"/>
  <c r="W989" i="1"/>
  <c r="X989" i="1" s="1"/>
  <c r="V989" i="1"/>
  <c r="U989" i="1"/>
  <c r="R989" i="1"/>
  <c r="S989" i="1" s="1"/>
  <c r="Q989" i="1"/>
  <c r="P989" i="1"/>
  <c r="N989" i="1"/>
  <c r="O989" i="1" s="1"/>
  <c r="M989" i="1"/>
  <c r="L989" i="1"/>
  <c r="D989" i="1"/>
  <c r="K989" i="1" s="1"/>
  <c r="Z988" i="1"/>
  <c r="Y988" i="1"/>
  <c r="W988" i="1"/>
  <c r="X988" i="1" s="1"/>
  <c r="V988" i="1"/>
  <c r="U988" i="1"/>
  <c r="R988" i="1"/>
  <c r="S988" i="1" s="1"/>
  <c r="Q988" i="1"/>
  <c r="P988" i="1"/>
  <c r="N988" i="1"/>
  <c r="O988" i="1" s="1"/>
  <c r="M988" i="1"/>
  <c r="L988" i="1"/>
  <c r="D988" i="1"/>
  <c r="K988" i="1" s="1"/>
  <c r="Z987" i="1"/>
  <c r="Y987" i="1"/>
  <c r="W987" i="1"/>
  <c r="X987" i="1" s="1"/>
  <c r="V987" i="1"/>
  <c r="U987" i="1"/>
  <c r="R987" i="1"/>
  <c r="S987" i="1" s="1"/>
  <c r="Q987" i="1"/>
  <c r="P987" i="1"/>
  <c r="N987" i="1"/>
  <c r="O987" i="1" s="1"/>
  <c r="M987" i="1"/>
  <c r="L987" i="1"/>
  <c r="D987" i="1"/>
  <c r="K987" i="1" s="1"/>
  <c r="Z986" i="1"/>
  <c r="Y986" i="1"/>
  <c r="W986" i="1"/>
  <c r="X986" i="1" s="1"/>
  <c r="V986" i="1"/>
  <c r="U986" i="1"/>
  <c r="R986" i="1"/>
  <c r="S986" i="1" s="1"/>
  <c r="Q986" i="1"/>
  <c r="P986" i="1"/>
  <c r="N986" i="1"/>
  <c r="O986" i="1" s="1"/>
  <c r="M986" i="1"/>
  <c r="L986" i="1"/>
  <c r="D986" i="1"/>
  <c r="K986" i="1" s="1"/>
  <c r="Z985" i="1"/>
  <c r="Y985" i="1"/>
  <c r="W985" i="1"/>
  <c r="X985" i="1" s="1"/>
  <c r="V985" i="1"/>
  <c r="U985" i="1"/>
  <c r="R985" i="1"/>
  <c r="S985" i="1" s="1"/>
  <c r="Q985" i="1"/>
  <c r="P985" i="1"/>
  <c r="N985" i="1"/>
  <c r="O985" i="1" s="1"/>
  <c r="M985" i="1"/>
  <c r="L985" i="1"/>
  <c r="D985" i="1"/>
  <c r="K985" i="1" s="1"/>
  <c r="Z984" i="1"/>
  <c r="Y984" i="1"/>
  <c r="W984" i="1"/>
  <c r="X984" i="1" s="1"/>
  <c r="V984" i="1"/>
  <c r="U984" i="1"/>
  <c r="R984" i="1"/>
  <c r="S984" i="1" s="1"/>
  <c r="Q984" i="1"/>
  <c r="P984" i="1"/>
  <c r="N984" i="1"/>
  <c r="O984" i="1" s="1"/>
  <c r="M984" i="1"/>
  <c r="L984" i="1"/>
  <c r="D984" i="1"/>
  <c r="K984" i="1" s="1"/>
  <c r="Z983" i="1"/>
  <c r="Y983" i="1"/>
  <c r="W983" i="1"/>
  <c r="X983" i="1" s="1"/>
  <c r="V983" i="1"/>
  <c r="U983" i="1"/>
  <c r="R983" i="1"/>
  <c r="S983" i="1" s="1"/>
  <c r="Q983" i="1"/>
  <c r="P983" i="1"/>
  <c r="N983" i="1"/>
  <c r="O983" i="1" s="1"/>
  <c r="M983" i="1"/>
  <c r="L983" i="1"/>
  <c r="D983" i="1"/>
  <c r="K983" i="1" s="1"/>
  <c r="Z982" i="1"/>
  <c r="Y982" i="1"/>
  <c r="W982" i="1"/>
  <c r="X982" i="1" s="1"/>
  <c r="V982" i="1"/>
  <c r="U982" i="1"/>
  <c r="R982" i="1"/>
  <c r="S982" i="1" s="1"/>
  <c r="Q982" i="1"/>
  <c r="P982" i="1"/>
  <c r="N982" i="1"/>
  <c r="O982" i="1" s="1"/>
  <c r="M982" i="1"/>
  <c r="L982" i="1"/>
  <c r="D982" i="1"/>
  <c r="K982" i="1" s="1"/>
  <c r="Z981" i="1"/>
  <c r="Y981" i="1"/>
  <c r="W981" i="1"/>
  <c r="X981" i="1" s="1"/>
  <c r="V981" i="1"/>
  <c r="U981" i="1"/>
  <c r="R981" i="1"/>
  <c r="S981" i="1" s="1"/>
  <c r="Q981" i="1"/>
  <c r="P981" i="1"/>
  <c r="N981" i="1"/>
  <c r="O981" i="1" s="1"/>
  <c r="M981" i="1"/>
  <c r="L981" i="1"/>
  <c r="D981" i="1"/>
  <c r="K981" i="1" s="1"/>
  <c r="Z980" i="1"/>
  <c r="Y980" i="1"/>
  <c r="W980" i="1"/>
  <c r="X980" i="1" s="1"/>
  <c r="V980" i="1"/>
  <c r="U980" i="1"/>
  <c r="R980" i="1"/>
  <c r="S980" i="1" s="1"/>
  <c r="Q980" i="1"/>
  <c r="P980" i="1"/>
  <c r="N980" i="1"/>
  <c r="O980" i="1" s="1"/>
  <c r="M980" i="1"/>
  <c r="L980" i="1"/>
  <c r="D980" i="1"/>
  <c r="K980" i="1" s="1"/>
  <c r="Z979" i="1"/>
  <c r="Y979" i="1"/>
  <c r="W979" i="1"/>
  <c r="X979" i="1" s="1"/>
  <c r="V979" i="1"/>
  <c r="U979" i="1"/>
  <c r="R979" i="1"/>
  <c r="S979" i="1" s="1"/>
  <c r="Q979" i="1"/>
  <c r="P979" i="1"/>
  <c r="N979" i="1"/>
  <c r="O979" i="1" s="1"/>
  <c r="M979" i="1"/>
  <c r="L979" i="1"/>
  <c r="D979" i="1"/>
  <c r="K979" i="1" s="1"/>
  <c r="Z978" i="1"/>
  <c r="Y978" i="1"/>
  <c r="W978" i="1"/>
  <c r="X978" i="1" s="1"/>
  <c r="V978" i="1"/>
  <c r="U978" i="1"/>
  <c r="R978" i="1"/>
  <c r="S978" i="1" s="1"/>
  <c r="Q978" i="1"/>
  <c r="P978" i="1"/>
  <c r="N978" i="1"/>
  <c r="O978" i="1" s="1"/>
  <c r="M978" i="1"/>
  <c r="L978" i="1"/>
  <c r="D978" i="1"/>
  <c r="K978" i="1" s="1"/>
  <c r="Z977" i="1"/>
  <c r="Y977" i="1"/>
  <c r="W977" i="1"/>
  <c r="X977" i="1" s="1"/>
  <c r="V977" i="1"/>
  <c r="U977" i="1"/>
  <c r="R977" i="1"/>
  <c r="S977" i="1" s="1"/>
  <c r="Q977" i="1"/>
  <c r="P977" i="1"/>
  <c r="N977" i="1"/>
  <c r="O977" i="1" s="1"/>
  <c r="M977" i="1"/>
  <c r="L977" i="1"/>
  <c r="D977" i="1"/>
  <c r="K977" i="1" s="1"/>
  <c r="Z976" i="1"/>
  <c r="Y976" i="1"/>
  <c r="W976" i="1"/>
  <c r="X976" i="1" s="1"/>
  <c r="V976" i="1"/>
  <c r="U976" i="1"/>
  <c r="R976" i="1"/>
  <c r="S976" i="1" s="1"/>
  <c r="Q976" i="1"/>
  <c r="P976" i="1"/>
  <c r="N976" i="1"/>
  <c r="O976" i="1" s="1"/>
  <c r="M976" i="1"/>
  <c r="L976" i="1"/>
  <c r="D976" i="1"/>
  <c r="K976" i="1" s="1"/>
  <c r="Z975" i="1"/>
  <c r="Y975" i="1"/>
  <c r="W975" i="1"/>
  <c r="X975" i="1" s="1"/>
  <c r="V975" i="1"/>
  <c r="U975" i="1"/>
  <c r="R975" i="1"/>
  <c r="S975" i="1" s="1"/>
  <c r="Q975" i="1"/>
  <c r="P975" i="1"/>
  <c r="N975" i="1"/>
  <c r="O975" i="1" s="1"/>
  <c r="M975" i="1"/>
  <c r="L975" i="1"/>
  <c r="D975" i="1"/>
  <c r="K975" i="1" s="1"/>
  <c r="Z974" i="1"/>
  <c r="Y974" i="1"/>
  <c r="W974" i="1"/>
  <c r="X974" i="1" s="1"/>
  <c r="V974" i="1"/>
  <c r="U974" i="1"/>
  <c r="R974" i="1"/>
  <c r="S974" i="1" s="1"/>
  <c r="Q974" i="1"/>
  <c r="P974" i="1"/>
  <c r="N974" i="1"/>
  <c r="O974" i="1" s="1"/>
  <c r="M974" i="1"/>
  <c r="L974" i="1"/>
  <c r="D974" i="1"/>
  <c r="K974" i="1" s="1"/>
  <c r="Z973" i="1"/>
  <c r="Y973" i="1"/>
  <c r="W973" i="1"/>
  <c r="X973" i="1" s="1"/>
  <c r="V973" i="1"/>
  <c r="U973" i="1"/>
  <c r="R973" i="1"/>
  <c r="S973" i="1" s="1"/>
  <c r="Q973" i="1"/>
  <c r="P973" i="1"/>
  <c r="N973" i="1"/>
  <c r="O973" i="1" s="1"/>
  <c r="M973" i="1"/>
  <c r="L973" i="1"/>
  <c r="D973" i="1"/>
  <c r="K973" i="1" s="1"/>
  <c r="Z972" i="1"/>
  <c r="Y972" i="1"/>
  <c r="W972" i="1"/>
  <c r="X972" i="1" s="1"/>
  <c r="V972" i="1"/>
  <c r="U972" i="1"/>
  <c r="R972" i="1"/>
  <c r="S972" i="1" s="1"/>
  <c r="Q972" i="1"/>
  <c r="P972" i="1"/>
  <c r="N972" i="1"/>
  <c r="O972" i="1" s="1"/>
  <c r="M972" i="1"/>
  <c r="L972" i="1"/>
  <c r="D972" i="1"/>
  <c r="K972" i="1" s="1"/>
  <c r="Z971" i="1"/>
  <c r="Y971" i="1"/>
  <c r="W971" i="1"/>
  <c r="X971" i="1" s="1"/>
  <c r="V971" i="1"/>
  <c r="U971" i="1"/>
  <c r="R971" i="1"/>
  <c r="S971" i="1" s="1"/>
  <c r="Q971" i="1"/>
  <c r="P971" i="1"/>
  <c r="N971" i="1"/>
  <c r="O971" i="1" s="1"/>
  <c r="M971" i="1"/>
  <c r="L971" i="1"/>
  <c r="D971" i="1"/>
  <c r="K971" i="1" s="1"/>
  <c r="Z970" i="1"/>
  <c r="Y970" i="1"/>
  <c r="W970" i="1"/>
  <c r="X970" i="1" s="1"/>
  <c r="V970" i="1"/>
  <c r="U970" i="1"/>
  <c r="R970" i="1"/>
  <c r="S970" i="1" s="1"/>
  <c r="Q970" i="1"/>
  <c r="P970" i="1"/>
  <c r="N970" i="1"/>
  <c r="O970" i="1" s="1"/>
  <c r="M970" i="1"/>
  <c r="L970" i="1"/>
  <c r="D970" i="1"/>
  <c r="K970" i="1" s="1"/>
  <c r="Z969" i="1"/>
  <c r="Y969" i="1"/>
  <c r="W969" i="1"/>
  <c r="X969" i="1" s="1"/>
  <c r="V969" i="1"/>
  <c r="U969" i="1"/>
  <c r="R969" i="1"/>
  <c r="S969" i="1" s="1"/>
  <c r="Q969" i="1"/>
  <c r="P969" i="1"/>
  <c r="N969" i="1"/>
  <c r="O969" i="1" s="1"/>
  <c r="M969" i="1"/>
  <c r="L969" i="1"/>
  <c r="D969" i="1"/>
  <c r="K969" i="1" s="1"/>
  <c r="Z968" i="1"/>
  <c r="Y968" i="1"/>
  <c r="W968" i="1"/>
  <c r="X968" i="1" s="1"/>
  <c r="V968" i="1"/>
  <c r="U968" i="1"/>
  <c r="R968" i="1"/>
  <c r="S968" i="1" s="1"/>
  <c r="Q968" i="1"/>
  <c r="P968" i="1"/>
  <c r="N968" i="1"/>
  <c r="O968" i="1" s="1"/>
  <c r="M968" i="1"/>
  <c r="L968" i="1"/>
  <c r="D968" i="1"/>
  <c r="K968" i="1" s="1"/>
  <c r="Z967" i="1"/>
  <c r="Y967" i="1"/>
  <c r="W967" i="1"/>
  <c r="X967" i="1" s="1"/>
  <c r="V967" i="1"/>
  <c r="U967" i="1"/>
  <c r="R967" i="1"/>
  <c r="S967" i="1" s="1"/>
  <c r="Q967" i="1"/>
  <c r="P967" i="1"/>
  <c r="N967" i="1"/>
  <c r="O967" i="1" s="1"/>
  <c r="M967" i="1"/>
  <c r="L967" i="1"/>
  <c r="D967" i="1"/>
  <c r="K967" i="1" s="1"/>
  <c r="Z966" i="1"/>
  <c r="Y966" i="1"/>
  <c r="W966" i="1"/>
  <c r="X966" i="1" s="1"/>
  <c r="V966" i="1"/>
  <c r="U966" i="1"/>
  <c r="R966" i="1"/>
  <c r="S966" i="1" s="1"/>
  <c r="Q966" i="1"/>
  <c r="P966" i="1"/>
  <c r="N966" i="1"/>
  <c r="O966" i="1" s="1"/>
  <c r="M966" i="1"/>
  <c r="L966" i="1"/>
  <c r="D966" i="1"/>
  <c r="K966" i="1" s="1"/>
  <c r="Z965" i="1"/>
  <c r="Y965" i="1"/>
  <c r="W965" i="1"/>
  <c r="X965" i="1" s="1"/>
  <c r="V965" i="1"/>
  <c r="U965" i="1"/>
  <c r="R965" i="1"/>
  <c r="S965" i="1" s="1"/>
  <c r="Q965" i="1"/>
  <c r="P965" i="1"/>
  <c r="N965" i="1"/>
  <c r="O965" i="1" s="1"/>
  <c r="M965" i="1"/>
  <c r="L965" i="1"/>
  <c r="D965" i="1"/>
  <c r="K965" i="1" s="1"/>
  <c r="Z964" i="1"/>
  <c r="Y964" i="1"/>
  <c r="W964" i="1"/>
  <c r="X964" i="1" s="1"/>
  <c r="V964" i="1"/>
  <c r="U964" i="1"/>
  <c r="R964" i="1"/>
  <c r="S964" i="1" s="1"/>
  <c r="Q964" i="1"/>
  <c r="P964" i="1"/>
  <c r="N964" i="1"/>
  <c r="O964" i="1" s="1"/>
  <c r="M964" i="1"/>
  <c r="L964" i="1"/>
  <c r="D964" i="1"/>
  <c r="K964" i="1" s="1"/>
  <c r="Z963" i="1"/>
  <c r="Y963" i="1"/>
  <c r="W963" i="1"/>
  <c r="X963" i="1" s="1"/>
  <c r="V963" i="1"/>
  <c r="U963" i="1"/>
  <c r="R963" i="1"/>
  <c r="S963" i="1" s="1"/>
  <c r="Q963" i="1"/>
  <c r="P963" i="1"/>
  <c r="N963" i="1"/>
  <c r="O963" i="1" s="1"/>
  <c r="M963" i="1"/>
  <c r="L963" i="1"/>
  <c r="D963" i="1"/>
  <c r="K963" i="1" s="1"/>
  <c r="Z962" i="1"/>
  <c r="Y962" i="1"/>
  <c r="W962" i="1"/>
  <c r="X962" i="1" s="1"/>
  <c r="V962" i="1"/>
  <c r="U962" i="1"/>
  <c r="R962" i="1"/>
  <c r="S962" i="1" s="1"/>
  <c r="Q962" i="1"/>
  <c r="P962" i="1"/>
  <c r="N962" i="1"/>
  <c r="O962" i="1" s="1"/>
  <c r="M962" i="1"/>
  <c r="L962" i="1"/>
  <c r="D962" i="1"/>
  <c r="K962" i="1" s="1"/>
  <c r="Z961" i="1"/>
  <c r="Y961" i="1"/>
  <c r="W961" i="1"/>
  <c r="X961" i="1" s="1"/>
  <c r="V961" i="1"/>
  <c r="U961" i="1"/>
  <c r="R961" i="1"/>
  <c r="S961" i="1" s="1"/>
  <c r="Q961" i="1"/>
  <c r="P961" i="1"/>
  <c r="N961" i="1"/>
  <c r="O961" i="1" s="1"/>
  <c r="M961" i="1"/>
  <c r="L961" i="1"/>
  <c r="D961" i="1"/>
  <c r="K961" i="1" s="1"/>
  <c r="Z960" i="1"/>
  <c r="Y960" i="1"/>
  <c r="W960" i="1"/>
  <c r="X960" i="1" s="1"/>
  <c r="V960" i="1"/>
  <c r="U960" i="1"/>
  <c r="R960" i="1"/>
  <c r="S960" i="1" s="1"/>
  <c r="Q960" i="1"/>
  <c r="P960" i="1"/>
  <c r="N960" i="1"/>
  <c r="O960" i="1" s="1"/>
  <c r="M960" i="1"/>
  <c r="L960" i="1"/>
  <c r="D960" i="1"/>
  <c r="K960" i="1" s="1"/>
  <c r="Z959" i="1"/>
  <c r="Y959" i="1"/>
  <c r="W959" i="1"/>
  <c r="X959" i="1" s="1"/>
  <c r="V959" i="1"/>
  <c r="U959" i="1"/>
  <c r="R959" i="1"/>
  <c r="S959" i="1" s="1"/>
  <c r="Q959" i="1"/>
  <c r="P959" i="1"/>
  <c r="N959" i="1"/>
  <c r="O959" i="1" s="1"/>
  <c r="M959" i="1"/>
  <c r="L959" i="1"/>
  <c r="D959" i="1"/>
  <c r="K959" i="1" s="1"/>
  <c r="Z958" i="1"/>
  <c r="Y958" i="1"/>
  <c r="W958" i="1"/>
  <c r="X958" i="1" s="1"/>
  <c r="V958" i="1"/>
  <c r="U958" i="1"/>
  <c r="R958" i="1"/>
  <c r="S958" i="1" s="1"/>
  <c r="Q958" i="1"/>
  <c r="P958" i="1"/>
  <c r="N958" i="1"/>
  <c r="O958" i="1" s="1"/>
  <c r="M958" i="1"/>
  <c r="L958" i="1"/>
  <c r="D958" i="1"/>
  <c r="K958" i="1" s="1"/>
  <c r="Z957" i="1"/>
  <c r="Y957" i="1"/>
  <c r="W957" i="1"/>
  <c r="X957" i="1" s="1"/>
  <c r="V957" i="1"/>
  <c r="U957" i="1"/>
  <c r="R957" i="1"/>
  <c r="S957" i="1" s="1"/>
  <c r="Q957" i="1"/>
  <c r="P957" i="1"/>
  <c r="N957" i="1"/>
  <c r="O957" i="1" s="1"/>
  <c r="M957" i="1"/>
  <c r="L957" i="1"/>
  <c r="D957" i="1"/>
  <c r="K957" i="1" s="1"/>
  <c r="Z956" i="1"/>
  <c r="Y956" i="1"/>
  <c r="W956" i="1"/>
  <c r="X956" i="1" s="1"/>
  <c r="V956" i="1"/>
  <c r="U956" i="1"/>
  <c r="R956" i="1"/>
  <c r="S956" i="1" s="1"/>
  <c r="Q956" i="1"/>
  <c r="P956" i="1"/>
  <c r="N956" i="1"/>
  <c r="O956" i="1" s="1"/>
  <c r="M956" i="1"/>
  <c r="L956" i="1"/>
  <c r="D956" i="1"/>
  <c r="K956" i="1" s="1"/>
  <c r="Z955" i="1"/>
  <c r="Y955" i="1"/>
  <c r="W955" i="1"/>
  <c r="X955" i="1" s="1"/>
  <c r="V955" i="1"/>
  <c r="U955" i="1"/>
  <c r="R955" i="1"/>
  <c r="S955" i="1" s="1"/>
  <c r="Q955" i="1"/>
  <c r="P955" i="1"/>
  <c r="N955" i="1"/>
  <c r="O955" i="1" s="1"/>
  <c r="M955" i="1"/>
  <c r="L955" i="1"/>
  <c r="D955" i="1"/>
  <c r="K955" i="1" s="1"/>
  <c r="Z954" i="1"/>
  <c r="Y954" i="1"/>
  <c r="W954" i="1"/>
  <c r="X954" i="1" s="1"/>
  <c r="V954" i="1"/>
  <c r="U954" i="1"/>
  <c r="R954" i="1"/>
  <c r="S954" i="1" s="1"/>
  <c r="Q954" i="1"/>
  <c r="P954" i="1"/>
  <c r="N954" i="1"/>
  <c r="O954" i="1" s="1"/>
  <c r="M954" i="1"/>
  <c r="L954" i="1"/>
  <c r="D954" i="1"/>
  <c r="K954" i="1" s="1"/>
  <c r="Z953" i="1"/>
  <c r="Y953" i="1"/>
  <c r="W953" i="1"/>
  <c r="X953" i="1" s="1"/>
  <c r="V953" i="1"/>
  <c r="U953" i="1"/>
  <c r="R953" i="1"/>
  <c r="S953" i="1" s="1"/>
  <c r="Q953" i="1"/>
  <c r="P953" i="1"/>
  <c r="N953" i="1"/>
  <c r="O953" i="1" s="1"/>
  <c r="M953" i="1"/>
  <c r="L953" i="1"/>
  <c r="D953" i="1"/>
  <c r="K953" i="1" s="1"/>
  <c r="Z952" i="1"/>
  <c r="Y952" i="1"/>
  <c r="W952" i="1"/>
  <c r="X952" i="1" s="1"/>
  <c r="V952" i="1"/>
  <c r="U952" i="1"/>
  <c r="R952" i="1"/>
  <c r="S952" i="1" s="1"/>
  <c r="Q952" i="1"/>
  <c r="P952" i="1"/>
  <c r="N952" i="1"/>
  <c r="O952" i="1" s="1"/>
  <c r="M952" i="1"/>
  <c r="L952" i="1"/>
  <c r="D952" i="1"/>
  <c r="K952" i="1" s="1"/>
  <c r="Z951" i="1"/>
  <c r="Y951" i="1"/>
  <c r="W951" i="1"/>
  <c r="X951" i="1" s="1"/>
  <c r="V951" i="1"/>
  <c r="U951" i="1"/>
  <c r="R951" i="1"/>
  <c r="S951" i="1" s="1"/>
  <c r="Q951" i="1"/>
  <c r="P951" i="1"/>
  <c r="N951" i="1"/>
  <c r="O951" i="1" s="1"/>
  <c r="M951" i="1"/>
  <c r="L951" i="1"/>
  <c r="D951" i="1"/>
  <c r="K951" i="1" s="1"/>
  <c r="Z950" i="1"/>
  <c r="Y950" i="1"/>
  <c r="W950" i="1"/>
  <c r="X950" i="1" s="1"/>
  <c r="V950" i="1"/>
  <c r="U950" i="1"/>
  <c r="R950" i="1"/>
  <c r="S950" i="1" s="1"/>
  <c r="Q950" i="1"/>
  <c r="P950" i="1"/>
  <c r="N950" i="1"/>
  <c r="O950" i="1" s="1"/>
  <c r="M950" i="1"/>
  <c r="L950" i="1"/>
  <c r="D950" i="1"/>
  <c r="K950" i="1" s="1"/>
  <c r="Z949" i="1"/>
  <c r="Y949" i="1"/>
  <c r="W949" i="1"/>
  <c r="X949" i="1" s="1"/>
  <c r="V949" i="1"/>
  <c r="U949" i="1"/>
  <c r="R949" i="1"/>
  <c r="S949" i="1" s="1"/>
  <c r="Q949" i="1"/>
  <c r="P949" i="1"/>
  <c r="N949" i="1"/>
  <c r="O949" i="1" s="1"/>
  <c r="M949" i="1"/>
  <c r="L949" i="1"/>
  <c r="D949" i="1"/>
  <c r="K949" i="1" s="1"/>
  <c r="Z948" i="1"/>
  <c r="Y948" i="1"/>
  <c r="W948" i="1"/>
  <c r="X948" i="1" s="1"/>
  <c r="V948" i="1"/>
  <c r="U948" i="1"/>
  <c r="R948" i="1"/>
  <c r="S948" i="1" s="1"/>
  <c r="Q948" i="1"/>
  <c r="P948" i="1"/>
  <c r="N948" i="1"/>
  <c r="O948" i="1" s="1"/>
  <c r="M948" i="1"/>
  <c r="L948" i="1"/>
  <c r="D948" i="1"/>
  <c r="K948" i="1" s="1"/>
  <c r="Z947" i="1"/>
  <c r="Y947" i="1"/>
  <c r="W947" i="1"/>
  <c r="X947" i="1" s="1"/>
  <c r="V947" i="1"/>
  <c r="U947" i="1"/>
  <c r="R947" i="1"/>
  <c r="S947" i="1" s="1"/>
  <c r="Q947" i="1"/>
  <c r="P947" i="1"/>
  <c r="N947" i="1"/>
  <c r="O947" i="1" s="1"/>
  <c r="M947" i="1"/>
  <c r="L947" i="1"/>
  <c r="D947" i="1"/>
  <c r="K947" i="1" s="1"/>
  <c r="Z946" i="1"/>
  <c r="Y946" i="1"/>
  <c r="W946" i="1"/>
  <c r="X946" i="1" s="1"/>
  <c r="V946" i="1"/>
  <c r="U946" i="1"/>
  <c r="R946" i="1"/>
  <c r="S946" i="1" s="1"/>
  <c r="Q946" i="1"/>
  <c r="P946" i="1"/>
  <c r="N946" i="1"/>
  <c r="O946" i="1" s="1"/>
  <c r="M946" i="1"/>
  <c r="L946" i="1"/>
  <c r="D946" i="1"/>
  <c r="K946" i="1" s="1"/>
  <c r="Z945" i="1"/>
  <c r="Y945" i="1"/>
  <c r="W945" i="1"/>
  <c r="X945" i="1" s="1"/>
  <c r="V945" i="1"/>
  <c r="U945" i="1"/>
  <c r="R945" i="1"/>
  <c r="S945" i="1" s="1"/>
  <c r="Q945" i="1"/>
  <c r="P945" i="1"/>
  <c r="N945" i="1"/>
  <c r="O945" i="1" s="1"/>
  <c r="M945" i="1"/>
  <c r="L945" i="1"/>
  <c r="D945" i="1"/>
  <c r="K945" i="1" s="1"/>
  <c r="Z944" i="1"/>
  <c r="Y944" i="1"/>
  <c r="W944" i="1"/>
  <c r="X944" i="1" s="1"/>
  <c r="V944" i="1"/>
  <c r="U944" i="1"/>
  <c r="R944" i="1"/>
  <c r="S944" i="1" s="1"/>
  <c r="Q944" i="1"/>
  <c r="P944" i="1"/>
  <c r="N944" i="1"/>
  <c r="O944" i="1" s="1"/>
  <c r="M944" i="1"/>
  <c r="L944" i="1"/>
  <c r="D944" i="1"/>
  <c r="K944" i="1" s="1"/>
  <c r="Z943" i="1"/>
  <c r="Y943" i="1"/>
  <c r="W943" i="1"/>
  <c r="X943" i="1" s="1"/>
  <c r="V943" i="1"/>
  <c r="U943" i="1"/>
  <c r="R943" i="1"/>
  <c r="S943" i="1" s="1"/>
  <c r="Q943" i="1"/>
  <c r="P943" i="1"/>
  <c r="N943" i="1"/>
  <c r="O943" i="1" s="1"/>
  <c r="M943" i="1"/>
  <c r="L943" i="1"/>
  <c r="D943" i="1"/>
  <c r="K943" i="1" s="1"/>
  <c r="Z942" i="1"/>
  <c r="Y942" i="1"/>
  <c r="W942" i="1"/>
  <c r="X942" i="1" s="1"/>
  <c r="V942" i="1"/>
  <c r="U942" i="1"/>
  <c r="R942" i="1"/>
  <c r="S942" i="1" s="1"/>
  <c r="Q942" i="1"/>
  <c r="P942" i="1"/>
  <c r="N942" i="1"/>
  <c r="O942" i="1" s="1"/>
  <c r="M942" i="1"/>
  <c r="L942" i="1"/>
  <c r="D942" i="1"/>
  <c r="K942" i="1" s="1"/>
  <c r="Z941" i="1"/>
  <c r="Y941" i="1"/>
  <c r="W941" i="1"/>
  <c r="X941" i="1" s="1"/>
  <c r="V941" i="1"/>
  <c r="U941" i="1"/>
  <c r="R941" i="1"/>
  <c r="S941" i="1" s="1"/>
  <c r="Q941" i="1"/>
  <c r="P941" i="1"/>
  <c r="N941" i="1"/>
  <c r="O941" i="1" s="1"/>
  <c r="M941" i="1"/>
  <c r="L941" i="1"/>
  <c r="D941" i="1"/>
  <c r="K941" i="1" s="1"/>
  <c r="Z940" i="1"/>
  <c r="Y940" i="1"/>
  <c r="W940" i="1"/>
  <c r="X940" i="1" s="1"/>
  <c r="V940" i="1"/>
  <c r="U940" i="1"/>
  <c r="R940" i="1"/>
  <c r="S940" i="1" s="1"/>
  <c r="Q940" i="1"/>
  <c r="P940" i="1"/>
  <c r="N940" i="1"/>
  <c r="O940" i="1" s="1"/>
  <c r="M940" i="1"/>
  <c r="L940" i="1"/>
  <c r="D940" i="1"/>
  <c r="K940" i="1" s="1"/>
  <c r="Z939" i="1"/>
  <c r="Y939" i="1"/>
  <c r="W939" i="1"/>
  <c r="X939" i="1" s="1"/>
  <c r="V939" i="1"/>
  <c r="U939" i="1"/>
  <c r="R939" i="1"/>
  <c r="S939" i="1" s="1"/>
  <c r="Q939" i="1"/>
  <c r="P939" i="1"/>
  <c r="N939" i="1"/>
  <c r="O939" i="1" s="1"/>
  <c r="M939" i="1"/>
  <c r="L939" i="1"/>
  <c r="D939" i="1"/>
  <c r="K939" i="1" s="1"/>
  <c r="Z938" i="1"/>
  <c r="Y938" i="1"/>
  <c r="W938" i="1"/>
  <c r="X938" i="1" s="1"/>
  <c r="V938" i="1"/>
  <c r="U938" i="1"/>
  <c r="R938" i="1"/>
  <c r="S938" i="1" s="1"/>
  <c r="Q938" i="1"/>
  <c r="P938" i="1"/>
  <c r="N938" i="1"/>
  <c r="O938" i="1" s="1"/>
  <c r="M938" i="1"/>
  <c r="L938" i="1"/>
  <c r="D938" i="1"/>
  <c r="K938" i="1" s="1"/>
  <c r="Z937" i="1"/>
  <c r="Y937" i="1"/>
  <c r="W937" i="1"/>
  <c r="X937" i="1" s="1"/>
  <c r="V937" i="1"/>
  <c r="U937" i="1"/>
  <c r="R937" i="1"/>
  <c r="S937" i="1" s="1"/>
  <c r="Q937" i="1"/>
  <c r="P937" i="1"/>
  <c r="N937" i="1"/>
  <c r="O937" i="1" s="1"/>
  <c r="M937" i="1"/>
  <c r="L937" i="1"/>
  <c r="D937" i="1"/>
  <c r="K937" i="1" s="1"/>
  <c r="Z936" i="1"/>
  <c r="Y936" i="1"/>
  <c r="W936" i="1"/>
  <c r="X936" i="1" s="1"/>
  <c r="V936" i="1"/>
  <c r="U936" i="1"/>
  <c r="R936" i="1"/>
  <c r="S936" i="1" s="1"/>
  <c r="Q936" i="1"/>
  <c r="P936" i="1"/>
  <c r="N936" i="1"/>
  <c r="O936" i="1" s="1"/>
  <c r="M936" i="1"/>
  <c r="L936" i="1"/>
  <c r="D936" i="1"/>
  <c r="K936" i="1" s="1"/>
  <c r="Z935" i="1"/>
  <c r="Y935" i="1"/>
  <c r="W935" i="1"/>
  <c r="X935" i="1" s="1"/>
  <c r="V935" i="1"/>
  <c r="U935" i="1"/>
  <c r="R935" i="1"/>
  <c r="S935" i="1" s="1"/>
  <c r="Q935" i="1"/>
  <c r="P935" i="1"/>
  <c r="N935" i="1"/>
  <c r="O935" i="1" s="1"/>
  <c r="M935" i="1"/>
  <c r="L935" i="1"/>
  <c r="D935" i="1"/>
  <c r="K935" i="1" s="1"/>
  <c r="Z934" i="1"/>
  <c r="Y934" i="1"/>
  <c r="W934" i="1"/>
  <c r="X934" i="1" s="1"/>
  <c r="V934" i="1"/>
  <c r="U934" i="1"/>
  <c r="R934" i="1"/>
  <c r="S934" i="1" s="1"/>
  <c r="Q934" i="1"/>
  <c r="P934" i="1"/>
  <c r="N934" i="1"/>
  <c r="O934" i="1" s="1"/>
  <c r="M934" i="1"/>
  <c r="L934" i="1"/>
  <c r="D934" i="1"/>
  <c r="K934" i="1" s="1"/>
  <c r="Z933" i="1"/>
  <c r="Y933" i="1"/>
  <c r="W933" i="1"/>
  <c r="X933" i="1" s="1"/>
  <c r="V933" i="1"/>
  <c r="U933" i="1"/>
  <c r="R933" i="1"/>
  <c r="S933" i="1" s="1"/>
  <c r="Q933" i="1"/>
  <c r="P933" i="1"/>
  <c r="N933" i="1"/>
  <c r="O933" i="1" s="1"/>
  <c r="M933" i="1"/>
  <c r="L933" i="1"/>
  <c r="D933" i="1"/>
  <c r="K933" i="1" s="1"/>
  <c r="Z932" i="1"/>
  <c r="Y932" i="1"/>
  <c r="W932" i="1"/>
  <c r="X932" i="1" s="1"/>
  <c r="V932" i="1"/>
  <c r="U932" i="1"/>
  <c r="R932" i="1"/>
  <c r="S932" i="1" s="1"/>
  <c r="Q932" i="1"/>
  <c r="P932" i="1"/>
  <c r="N932" i="1"/>
  <c r="O932" i="1" s="1"/>
  <c r="M932" i="1"/>
  <c r="L932" i="1"/>
  <c r="D932" i="1"/>
  <c r="K932" i="1" s="1"/>
  <c r="Z931" i="1"/>
  <c r="Y931" i="1"/>
  <c r="W931" i="1"/>
  <c r="X931" i="1" s="1"/>
  <c r="V931" i="1"/>
  <c r="U931" i="1"/>
  <c r="R931" i="1"/>
  <c r="S931" i="1" s="1"/>
  <c r="Q931" i="1"/>
  <c r="P931" i="1"/>
  <c r="N931" i="1"/>
  <c r="O931" i="1" s="1"/>
  <c r="M931" i="1"/>
  <c r="L931" i="1"/>
  <c r="D931" i="1"/>
  <c r="K931" i="1" s="1"/>
  <c r="Z930" i="1"/>
  <c r="Y930" i="1"/>
  <c r="W930" i="1"/>
  <c r="X930" i="1" s="1"/>
  <c r="V930" i="1"/>
  <c r="U930" i="1"/>
  <c r="R930" i="1"/>
  <c r="S930" i="1" s="1"/>
  <c r="Q930" i="1"/>
  <c r="P930" i="1"/>
  <c r="N930" i="1"/>
  <c r="O930" i="1" s="1"/>
  <c r="M930" i="1"/>
  <c r="L930" i="1"/>
  <c r="D930" i="1"/>
  <c r="K930" i="1" s="1"/>
  <c r="Z929" i="1"/>
  <c r="Y929" i="1"/>
  <c r="W929" i="1"/>
  <c r="X929" i="1" s="1"/>
  <c r="V929" i="1"/>
  <c r="U929" i="1"/>
  <c r="R929" i="1"/>
  <c r="S929" i="1" s="1"/>
  <c r="Q929" i="1"/>
  <c r="P929" i="1"/>
  <c r="N929" i="1"/>
  <c r="O929" i="1" s="1"/>
  <c r="M929" i="1"/>
  <c r="L929" i="1"/>
  <c r="D929" i="1"/>
  <c r="K929" i="1" s="1"/>
  <c r="Z928" i="1"/>
  <c r="Y928" i="1"/>
  <c r="W928" i="1"/>
  <c r="X928" i="1" s="1"/>
  <c r="V928" i="1"/>
  <c r="U928" i="1"/>
  <c r="R928" i="1"/>
  <c r="S928" i="1" s="1"/>
  <c r="Q928" i="1"/>
  <c r="P928" i="1"/>
  <c r="N928" i="1"/>
  <c r="O928" i="1" s="1"/>
  <c r="M928" i="1"/>
  <c r="L928" i="1"/>
  <c r="D928" i="1"/>
  <c r="K928" i="1" s="1"/>
  <c r="Z927" i="1"/>
  <c r="Y927" i="1"/>
  <c r="W927" i="1"/>
  <c r="X927" i="1" s="1"/>
  <c r="V927" i="1"/>
  <c r="U927" i="1"/>
  <c r="R927" i="1"/>
  <c r="S927" i="1" s="1"/>
  <c r="Q927" i="1"/>
  <c r="P927" i="1"/>
  <c r="N927" i="1"/>
  <c r="O927" i="1" s="1"/>
  <c r="M927" i="1"/>
  <c r="L927" i="1"/>
  <c r="D927" i="1"/>
  <c r="K927" i="1" s="1"/>
  <c r="Z926" i="1"/>
  <c r="Y926" i="1"/>
  <c r="W926" i="1"/>
  <c r="X926" i="1" s="1"/>
  <c r="V926" i="1"/>
  <c r="U926" i="1"/>
  <c r="R926" i="1"/>
  <c r="S926" i="1" s="1"/>
  <c r="Q926" i="1"/>
  <c r="P926" i="1"/>
  <c r="N926" i="1"/>
  <c r="O926" i="1" s="1"/>
  <c r="M926" i="1"/>
  <c r="L926" i="1"/>
  <c r="D926" i="1"/>
  <c r="K926" i="1" s="1"/>
  <c r="Z925" i="1"/>
  <c r="Y925" i="1"/>
  <c r="W925" i="1"/>
  <c r="X925" i="1" s="1"/>
  <c r="V925" i="1"/>
  <c r="U925" i="1"/>
  <c r="R925" i="1"/>
  <c r="S925" i="1" s="1"/>
  <c r="Q925" i="1"/>
  <c r="P925" i="1"/>
  <c r="N925" i="1"/>
  <c r="O925" i="1" s="1"/>
  <c r="M925" i="1"/>
  <c r="L925" i="1"/>
  <c r="D925" i="1"/>
  <c r="K925" i="1" s="1"/>
  <c r="Z924" i="1"/>
  <c r="Y924" i="1"/>
  <c r="W924" i="1"/>
  <c r="X924" i="1" s="1"/>
  <c r="V924" i="1"/>
  <c r="U924" i="1"/>
  <c r="R924" i="1"/>
  <c r="S924" i="1" s="1"/>
  <c r="Q924" i="1"/>
  <c r="P924" i="1"/>
  <c r="N924" i="1"/>
  <c r="O924" i="1" s="1"/>
  <c r="M924" i="1"/>
  <c r="L924" i="1"/>
  <c r="D924" i="1"/>
  <c r="K924" i="1" s="1"/>
  <c r="Z923" i="1"/>
  <c r="Y923" i="1"/>
  <c r="W923" i="1"/>
  <c r="X923" i="1" s="1"/>
  <c r="V923" i="1"/>
  <c r="U923" i="1"/>
  <c r="R923" i="1"/>
  <c r="S923" i="1" s="1"/>
  <c r="Q923" i="1"/>
  <c r="P923" i="1"/>
  <c r="N923" i="1"/>
  <c r="O923" i="1" s="1"/>
  <c r="M923" i="1"/>
  <c r="L923" i="1"/>
  <c r="D923" i="1"/>
  <c r="K923" i="1" s="1"/>
  <c r="Z922" i="1"/>
  <c r="Y922" i="1"/>
  <c r="W922" i="1"/>
  <c r="X922" i="1" s="1"/>
  <c r="V922" i="1"/>
  <c r="U922" i="1"/>
  <c r="R922" i="1"/>
  <c r="S922" i="1" s="1"/>
  <c r="Q922" i="1"/>
  <c r="P922" i="1"/>
  <c r="N922" i="1"/>
  <c r="O922" i="1" s="1"/>
  <c r="M922" i="1"/>
  <c r="L922" i="1"/>
  <c r="D922" i="1"/>
  <c r="K922" i="1" s="1"/>
  <c r="Z921" i="1"/>
  <c r="Y921" i="1"/>
  <c r="W921" i="1"/>
  <c r="X921" i="1" s="1"/>
  <c r="V921" i="1"/>
  <c r="U921" i="1"/>
  <c r="R921" i="1"/>
  <c r="S921" i="1" s="1"/>
  <c r="Q921" i="1"/>
  <c r="P921" i="1"/>
  <c r="N921" i="1"/>
  <c r="O921" i="1" s="1"/>
  <c r="M921" i="1"/>
  <c r="L921" i="1"/>
  <c r="D921" i="1"/>
  <c r="K921" i="1" s="1"/>
  <c r="Z920" i="1"/>
  <c r="Y920" i="1"/>
  <c r="W920" i="1"/>
  <c r="X920" i="1" s="1"/>
  <c r="V920" i="1"/>
  <c r="U920" i="1"/>
  <c r="R920" i="1"/>
  <c r="S920" i="1" s="1"/>
  <c r="Q920" i="1"/>
  <c r="P920" i="1"/>
  <c r="N920" i="1"/>
  <c r="O920" i="1" s="1"/>
  <c r="M920" i="1"/>
  <c r="L920" i="1"/>
  <c r="D920" i="1"/>
  <c r="K920" i="1" s="1"/>
  <c r="Z919" i="1"/>
  <c r="Y919" i="1"/>
  <c r="W919" i="1"/>
  <c r="X919" i="1" s="1"/>
  <c r="V919" i="1"/>
  <c r="U919" i="1"/>
  <c r="R919" i="1"/>
  <c r="S919" i="1" s="1"/>
  <c r="Q919" i="1"/>
  <c r="P919" i="1"/>
  <c r="N919" i="1"/>
  <c r="O919" i="1" s="1"/>
  <c r="M919" i="1"/>
  <c r="L919" i="1"/>
  <c r="D919" i="1"/>
  <c r="K919" i="1" s="1"/>
  <c r="Z918" i="1"/>
  <c r="Y918" i="1"/>
  <c r="W918" i="1"/>
  <c r="X918" i="1" s="1"/>
  <c r="V918" i="1"/>
  <c r="U918" i="1"/>
  <c r="R918" i="1"/>
  <c r="S918" i="1" s="1"/>
  <c r="Q918" i="1"/>
  <c r="P918" i="1"/>
  <c r="N918" i="1"/>
  <c r="O918" i="1" s="1"/>
  <c r="M918" i="1"/>
  <c r="L918" i="1"/>
  <c r="D918" i="1"/>
  <c r="K918" i="1" s="1"/>
  <c r="Z917" i="1"/>
  <c r="Y917" i="1"/>
  <c r="W917" i="1"/>
  <c r="X917" i="1" s="1"/>
  <c r="V917" i="1"/>
  <c r="U917" i="1"/>
  <c r="R917" i="1"/>
  <c r="S917" i="1" s="1"/>
  <c r="Q917" i="1"/>
  <c r="P917" i="1"/>
  <c r="N917" i="1"/>
  <c r="O917" i="1" s="1"/>
  <c r="M917" i="1"/>
  <c r="L917" i="1"/>
  <c r="D917" i="1"/>
  <c r="K917" i="1" s="1"/>
  <c r="Z916" i="1"/>
  <c r="Y916" i="1"/>
  <c r="W916" i="1"/>
  <c r="X916" i="1" s="1"/>
  <c r="V916" i="1"/>
  <c r="U916" i="1"/>
  <c r="R916" i="1"/>
  <c r="S916" i="1" s="1"/>
  <c r="Q916" i="1"/>
  <c r="P916" i="1"/>
  <c r="N916" i="1"/>
  <c r="O916" i="1" s="1"/>
  <c r="M916" i="1"/>
  <c r="L916" i="1"/>
  <c r="D916" i="1"/>
  <c r="K916" i="1" s="1"/>
  <c r="Z915" i="1"/>
  <c r="Y915" i="1"/>
  <c r="W915" i="1"/>
  <c r="X915" i="1" s="1"/>
  <c r="V915" i="1"/>
  <c r="U915" i="1"/>
  <c r="R915" i="1"/>
  <c r="S915" i="1" s="1"/>
  <c r="Q915" i="1"/>
  <c r="P915" i="1"/>
  <c r="N915" i="1"/>
  <c r="O915" i="1" s="1"/>
  <c r="M915" i="1"/>
  <c r="L915" i="1"/>
  <c r="D915" i="1"/>
  <c r="K915" i="1" s="1"/>
  <c r="Z914" i="1"/>
  <c r="Y914" i="1"/>
  <c r="W914" i="1"/>
  <c r="X914" i="1" s="1"/>
  <c r="V914" i="1"/>
  <c r="U914" i="1"/>
  <c r="R914" i="1"/>
  <c r="S914" i="1" s="1"/>
  <c r="Q914" i="1"/>
  <c r="P914" i="1"/>
  <c r="N914" i="1"/>
  <c r="O914" i="1" s="1"/>
  <c r="M914" i="1"/>
  <c r="L914" i="1"/>
  <c r="D914" i="1"/>
  <c r="K914" i="1" s="1"/>
  <c r="Z913" i="1"/>
  <c r="Y913" i="1"/>
  <c r="W913" i="1"/>
  <c r="X913" i="1" s="1"/>
  <c r="V913" i="1"/>
  <c r="U913" i="1"/>
  <c r="R913" i="1"/>
  <c r="S913" i="1" s="1"/>
  <c r="Q913" i="1"/>
  <c r="P913" i="1"/>
  <c r="N913" i="1"/>
  <c r="O913" i="1" s="1"/>
  <c r="M913" i="1"/>
  <c r="L913" i="1"/>
  <c r="D913" i="1"/>
  <c r="K913" i="1" s="1"/>
  <c r="Z912" i="1"/>
  <c r="Y912" i="1"/>
  <c r="W912" i="1"/>
  <c r="X912" i="1" s="1"/>
  <c r="V912" i="1"/>
  <c r="U912" i="1"/>
  <c r="R912" i="1"/>
  <c r="S912" i="1" s="1"/>
  <c r="Q912" i="1"/>
  <c r="P912" i="1"/>
  <c r="N912" i="1"/>
  <c r="O912" i="1" s="1"/>
  <c r="M912" i="1"/>
  <c r="L912" i="1"/>
  <c r="D912" i="1"/>
  <c r="K912" i="1" s="1"/>
  <c r="Z911" i="1"/>
  <c r="Y911" i="1"/>
  <c r="W911" i="1"/>
  <c r="X911" i="1" s="1"/>
  <c r="V911" i="1"/>
  <c r="U911" i="1"/>
  <c r="R911" i="1"/>
  <c r="S911" i="1" s="1"/>
  <c r="Q911" i="1"/>
  <c r="P911" i="1"/>
  <c r="N911" i="1"/>
  <c r="O911" i="1" s="1"/>
  <c r="M911" i="1"/>
  <c r="L911" i="1"/>
  <c r="D911" i="1"/>
  <c r="K911" i="1" s="1"/>
  <c r="Z910" i="1"/>
  <c r="Y910" i="1"/>
  <c r="W910" i="1"/>
  <c r="X910" i="1" s="1"/>
  <c r="V910" i="1"/>
  <c r="U910" i="1"/>
  <c r="R910" i="1"/>
  <c r="S910" i="1" s="1"/>
  <c r="Q910" i="1"/>
  <c r="P910" i="1"/>
  <c r="N910" i="1"/>
  <c r="O910" i="1" s="1"/>
  <c r="M910" i="1"/>
  <c r="L910" i="1"/>
  <c r="D910" i="1"/>
  <c r="K910" i="1" s="1"/>
  <c r="Z909" i="1"/>
  <c r="Y909" i="1"/>
  <c r="W909" i="1"/>
  <c r="X909" i="1" s="1"/>
  <c r="V909" i="1"/>
  <c r="U909" i="1"/>
  <c r="R909" i="1"/>
  <c r="S909" i="1" s="1"/>
  <c r="Q909" i="1"/>
  <c r="P909" i="1"/>
  <c r="N909" i="1"/>
  <c r="O909" i="1" s="1"/>
  <c r="M909" i="1"/>
  <c r="L909" i="1"/>
  <c r="D909" i="1"/>
  <c r="K909" i="1" s="1"/>
  <c r="Z908" i="1"/>
  <c r="Y908" i="1"/>
  <c r="W908" i="1"/>
  <c r="X908" i="1" s="1"/>
  <c r="V908" i="1"/>
  <c r="U908" i="1"/>
  <c r="R908" i="1"/>
  <c r="S908" i="1" s="1"/>
  <c r="Q908" i="1"/>
  <c r="P908" i="1"/>
  <c r="N908" i="1"/>
  <c r="O908" i="1" s="1"/>
  <c r="M908" i="1"/>
  <c r="L908" i="1"/>
  <c r="D908" i="1"/>
  <c r="K908" i="1" s="1"/>
  <c r="Z907" i="1"/>
  <c r="Y907" i="1"/>
  <c r="W907" i="1"/>
  <c r="X907" i="1" s="1"/>
  <c r="V907" i="1"/>
  <c r="U907" i="1"/>
  <c r="R907" i="1"/>
  <c r="S907" i="1" s="1"/>
  <c r="Q907" i="1"/>
  <c r="P907" i="1"/>
  <c r="N907" i="1"/>
  <c r="O907" i="1" s="1"/>
  <c r="M907" i="1"/>
  <c r="L907" i="1"/>
  <c r="D907" i="1"/>
  <c r="K907" i="1" s="1"/>
  <c r="Z906" i="1"/>
  <c r="Y906" i="1"/>
  <c r="W906" i="1"/>
  <c r="X906" i="1" s="1"/>
  <c r="V906" i="1"/>
  <c r="U906" i="1"/>
  <c r="R906" i="1"/>
  <c r="S906" i="1" s="1"/>
  <c r="Q906" i="1"/>
  <c r="P906" i="1"/>
  <c r="N906" i="1"/>
  <c r="O906" i="1" s="1"/>
  <c r="M906" i="1"/>
  <c r="L906" i="1"/>
  <c r="D906" i="1"/>
  <c r="K906" i="1" s="1"/>
  <c r="Z905" i="1"/>
  <c r="Y905" i="1"/>
  <c r="W905" i="1"/>
  <c r="X905" i="1" s="1"/>
  <c r="V905" i="1"/>
  <c r="U905" i="1"/>
  <c r="R905" i="1"/>
  <c r="S905" i="1" s="1"/>
  <c r="Q905" i="1"/>
  <c r="P905" i="1"/>
  <c r="N905" i="1"/>
  <c r="O905" i="1" s="1"/>
  <c r="M905" i="1"/>
  <c r="L905" i="1"/>
  <c r="D905" i="1"/>
  <c r="K905" i="1" s="1"/>
  <c r="Z904" i="1"/>
  <c r="Y904" i="1"/>
  <c r="W904" i="1"/>
  <c r="X904" i="1" s="1"/>
  <c r="V904" i="1"/>
  <c r="U904" i="1"/>
  <c r="R904" i="1"/>
  <c r="S904" i="1" s="1"/>
  <c r="Q904" i="1"/>
  <c r="P904" i="1"/>
  <c r="N904" i="1"/>
  <c r="O904" i="1" s="1"/>
  <c r="M904" i="1"/>
  <c r="L904" i="1"/>
  <c r="D904" i="1"/>
  <c r="K904" i="1" s="1"/>
  <c r="Z903" i="1"/>
  <c r="Y903" i="1"/>
  <c r="W903" i="1"/>
  <c r="X903" i="1" s="1"/>
  <c r="V903" i="1"/>
  <c r="U903" i="1"/>
  <c r="R903" i="1"/>
  <c r="S903" i="1" s="1"/>
  <c r="Q903" i="1"/>
  <c r="P903" i="1"/>
  <c r="N903" i="1"/>
  <c r="O903" i="1" s="1"/>
  <c r="M903" i="1"/>
  <c r="L903" i="1"/>
  <c r="D903" i="1"/>
  <c r="K903" i="1" s="1"/>
  <c r="Z902" i="1"/>
  <c r="Y902" i="1"/>
  <c r="W902" i="1"/>
  <c r="X902" i="1" s="1"/>
  <c r="V902" i="1"/>
  <c r="U902" i="1"/>
  <c r="R902" i="1"/>
  <c r="S902" i="1" s="1"/>
  <c r="Q902" i="1"/>
  <c r="P902" i="1"/>
  <c r="N902" i="1"/>
  <c r="O902" i="1" s="1"/>
  <c r="M902" i="1"/>
  <c r="L902" i="1"/>
  <c r="D902" i="1"/>
  <c r="K902" i="1" s="1"/>
  <c r="Z901" i="1"/>
  <c r="Y901" i="1"/>
  <c r="W901" i="1"/>
  <c r="X901" i="1" s="1"/>
  <c r="V901" i="1"/>
  <c r="U901" i="1"/>
  <c r="R901" i="1"/>
  <c r="S901" i="1" s="1"/>
  <c r="Q901" i="1"/>
  <c r="P901" i="1"/>
  <c r="N901" i="1"/>
  <c r="O901" i="1" s="1"/>
  <c r="M901" i="1"/>
  <c r="L901" i="1"/>
  <c r="D901" i="1"/>
  <c r="K901" i="1" s="1"/>
  <c r="Z900" i="1"/>
  <c r="Y900" i="1"/>
  <c r="W900" i="1"/>
  <c r="X900" i="1" s="1"/>
  <c r="V900" i="1"/>
  <c r="U900" i="1"/>
  <c r="R900" i="1"/>
  <c r="S900" i="1" s="1"/>
  <c r="Q900" i="1"/>
  <c r="P900" i="1"/>
  <c r="N900" i="1"/>
  <c r="O900" i="1" s="1"/>
  <c r="M900" i="1"/>
  <c r="L900" i="1"/>
  <c r="D900" i="1"/>
  <c r="K900" i="1" s="1"/>
  <c r="Z899" i="1"/>
  <c r="Y899" i="1"/>
  <c r="W899" i="1"/>
  <c r="X899" i="1" s="1"/>
  <c r="V899" i="1"/>
  <c r="U899" i="1"/>
  <c r="R899" i="1"/>
  <c r="S899" i="1" s="1"/>
  <c r="Q899" i="1"/>
  <c r="P899" i="1"/>
  <c r="N899" i="1"/>
  <c r="O899" i="1" s="1"/>
  <c r="M899" i="1"/>
  <c r="L899" i="1"/>
  <c r="D899" i="1"/>
  <c r="K899" i="1" s="1"/>
  <c r="Z898" i="1"/>
  <c r="Y898" i="1"/>
  <c r="W898" i="1"/>
  <c r="X898" i="1" s="1"/>
  <c r="V898" i="1"/>
  <c r="U898" i="1"/>
  <c r="R898" i="1"/>
  <c r="S898" i="1" s="1"/>
  <c r="Q898" i="1"/>
  <c r="P898" i="1"/>
  <c r="N898" i="1"/>
  <c r="O898" i="1" s="1"/>
  <c r="M898" i="1"/>
  <c r="L898" i="1"/>
  <c r="D898" i="1"/>
  <c r="K898" i="1" s="1"/>
  <c r="Z897" i="1"/>
  <c r="Y897" i="1"/>
  <c r="W897" i="1"/>
  <c r="X897" i="1" s="1"/>
  <c r="V897" i="1"/>
  <c r="U897" i="1"/>
  <c r="R897" i="1"/>
  <c r="S897" i="1" s="1"/>
  <c r="Q897" i="1"/>
  <c r="P897" i="1"/>
  <c r="N897" i="1"/>
  <c r="O897" i="1" s="1"/>
  <c r="M897" i="1"/>
  <c r="L897" i="1"/>
  <c r="D897" i="1"/>
  <c r="K897" i="1" s="1"/>
  <c r="Z896" i="1"/>
  <c r="Y896" i="1"/>
  <c r="W896" i="1"/>
  <c r="X896" i="1" s="1"/>
  <c r="V896" i="1"/>
  <c r="U896" i="1"/>
  <c r="R896" i="1"/>
  <c r="S896" i="1" s="1"/>
  <c r="Q896" i="1"/>
  <c r="P896" i="1"/>
  <c r="N896" i="1"/>
  <c r="O896" i="1" s="1"/>
  <c r="M896" i="1"/>
  <c r="L896" i="1"/>
  <c r="D896" i="1"/>
  <c r="K896" i="1" s="1"/>
  <c r="Z895" i="1"/>
  <c r="Y895" i="1"/>
  <c r="W895" i="1"/>
  <c r="X895" i="1" s="1"/>
  <c r="V895" i="1"/>
  <c r="U895" i="1"/>
  <c r="R895" i="1"/>
  <c r="S895" i="1" s="1"/>
  <c r="Q895" i="1"/>
  <c r="P895" i="1"/>
  <c r="N895" i="1"/>
  <c r="O895" i="1" s="1"/>
  <c r="M895" i="1"/>
  <c r="L895" i="1"/>
  <c r="D895" i="1"/>
  <c r="K895" i="1" s="1"/>
  <c r="Z894" i="1"/>
  <c r="Y894" i="1"/>
  <c r="W894" i="1"/>
  <c r="X894" i="1" s="1"/>
  <c r="V894" i="1"/>
  <c r="U894" i="1"/>
  <c r="R894" i="1"/>
  <c r="S894" i="1" s="1"/>
  <c r="Q894" i="1"/>
  <c r="P894" i="1"/>
  <c r="N894" i="1"/>
  <c r="O894" i="1" s="1"/>
  <c r="M894" i="1"/>
  <c r="L894" i="1"/>
  <c r="D894" i="1"/>
  <c r="K894" i="1" s="1"/>
  <c r="Z893" i="1"/>
  <c r="Y893" i="1"/>
  <c r="W893" i="1"/>
  <c r="X893" i="1" s="1"/>
  <c r="V893" i="1"/>
  <c r="U893" i="1"/>
  <c r="R893" i="1"/>
  <c r="S893" i="1" s="1"/>
  <c r="Q893" i="1"/>
  <c r="P893" i="1"/>
  <c r="N893" i="1"/>
  <c r="O893" i="1" s="1"/>
  <c r="M893" i="1"/>
  <c r="L893" i="1"/>
  <c r="D893" i="1"/>
  <c r="K893" i="1" s="1"/>
  <c r="Z892" i="1"/>
  <c r="Y892" i="1"/>
  <c r="W892" i="1"/>
  <c r="X892" i="1" s="1"/>
  <c r="V892" i="1"/>
  <c r="U892" i="1"/>
  <c r="R892" i="1"/>
  <c r="S892" i="1" s="1"/>
  <c r="Q892" i="1"/>
  <c r="P892" i="1"/>
  <c r="N892" i="1"/>
  <c r="O892" i="1" s="1"/>
  <c r="M892" i="1"/>
  <c r="L892" i="1"/>
  <c r="D892" i="1"/>
  <c r="K892" i="1" s="1"/>
  <c r="Z891" i="1"/>
  <c r="Y891" i="1"/>
  <c r="W891" i="1"/>
  <c r="X891" i="1" s="1"/>
  <c r="V891" i="1"/>
  <c r="U891" i="1"/>
  <c r="R891" i="1"/>
  <c r="S891" i="1" s="1"/>
  <c r="Q891" i="1"/>
  <c r="P891" i="1"/>
  <c r="N891" i="1"/>
  <c r="O891" i="1" s="1"/>
  <c r="M891" i="1"/>
  <c r="L891" i="1"/>
  <c r="D891" i="1"/>
  <c r="K891" i="1" s="1"/>
  <c r="Z890" i="1"/>
  <c r="Y890" i="1"/>
  <c r="W890" i="1"/>
  <c r="X890" i="1" s="1"/>
  <c r="V890" i="1"/>
  <c r="U890" i="1"/>
  <c r="R890" i="1"/>
  <c r="S890" i="1" s="1"/>
  <c r="Q890" i="1"/>
  <c r="P890" i="1"/>
  <c r="N890" i="1"/>
  <c r="O890" i="1" s="1"/>
  <c r="M890" i="1"/>
  <c r="L890" i="1"/>
  <c r="D890" i="1"/>
  <c r="K890" i="1" s="1"/>
  <c r="Z889" i="1"/>
  <c r="Y889" i="1"/>
  <c r="W889" i="1"/>
  <c r="X889" i="1" s="1"/>
  <c r="V889" i="1"/>
  <c r="U889" i="1"/>
  <c r="R889" i="1"/>
  <c r="S889" i="1" s="1"/>
  <c r="Q889" i="1"/>
  <c r="P889" i="1"/>
  <c r="N889" i="1"/>
  <c r="O889" i="1" s="1"/>
  <c r="M889" i="1"/>
  <c r="L889" i="1"/>
  <c r="D889" i="1"/>
  <c r="K889" i="1" s="1"/>
  <c r="Z888" i="1"/>
  <c r="Y888" i="1"/>
  <c r="W888" i="1"/>
  <c r="X888" i="1" s="1"/>
  <c r="V888" i="1"/>
  <c r="U888" i="1"/>
  <c r="R888" i="1"/>
  <c r="S888" i="1" s="1"/>
  <c r="Q888" i="1"/>
  <c r="P888" i="1"/>
  <c r="N888" i="1"/>
  <c r="O888" i="1" s="1"/>
  <c r="M888" i="1"/>
  <c r="L888" i="1"/>
  <c r="D888" i="1"/>
  <c r="K888" i="1" s="1"/>
  <c r="Z887" i="1"/>
  <c r="Y887" i="1"/>
  <c r="W887" i="1"/>
  <c r="X887" i="1" s="1"/>
  <c r="V887" i="1"/>
  <c r="U887" i="1"/>
  <c r="R887" i="1"/>
  <c r="S887" i="1" s="1"/>
  <c r="Q887" i="1"/>
  <c r="P887" i="1"/>
  <c r="N887" i="1"/>
  <c r="O887" i="1" s="1"/>
  <c r="M887" i="1"/>
  <c r="L887" i="1"/>
  <c r="D887" i="1"/>
  <c r="K887" i="1" s="1"/>
  <c r="Z886" i="1"/>
  <c r="Y886" i="1"/>
  <c r="W886" i="1"/>
  <c r="X886" i="1" s="1"/>
  <c r="V886" i="1"/>
  <c r="U886" i="1"/>
  <c r="R886" i="1"/>
  <c r="S886" i="1" s="1"/>
  <c r="Q886" i="1"/>
  <c r="P886" i="1"/>
  <c r="N886" i="1"/>
  <c r="O886" i="1" s="1"/>
  <c r="M886" i="1"/>
  <c r="L886" i="1"/>
  <c r="D886" i="1"/>
  <c r="K886" i="1" s="1"/>
  <c r="Z885" i="1"/>
  <c r="Y885" i="1"/>
  <c r="W885" i="1"/>
  <c r="X885" i="1" s="1"/>
  <c r="V885" i="1"/>
  <c r="U885" i="1"/>
  <c r="R885" i="1"/>
  <c r="S885" i="1" s="1"/>
  <c r="Q885" i="1"/>
  <c r="P885" i="1"/>
  <c r="N885" i="1"/>
  <c r="O885" i="1" s="1"/>
  <c r="M885" i="1"/>
  <c r="L885" i="1"/>
  <c r="D885" i="1"/>
  <c r="K885" i="1" s="1"/>
  <c r="Z884" i="1"/>
  <c r="Y884" i="1"/>
  <c r="W884" i="1"/>
  <c r="X884" i="1" s="1"/>
  <c r="V884" i="1"/>
  <c r="U884" i="1"/>
  <c r="R884" i="1"/>
  <c r="S884" i="1" s="1"/>
  <c r="Q884" i="1"/>
  <c r="P884" i="1"/>
  <c r="N884" i="1"/>
  <c r="O884" i="1" s="1"/>
  <c r="M884" i="1"/>
  <c r="L884" i="1"/>
  <c r="D884" i="1"/>
  <c r="K884" i="1" s="1"/>
  <c r="Z883" i="1"/>
  <c r="Y883" i="1"/>
  <c r="W883" i="1"/>
  <c r="X883" i="1" s="1"/>
  <c r="V883" i="1"/>
  <c r="U883" i="1"/>
  <c r="R883" i="1"/>
  <c r="S883" i="1" s="1"/>
  <c r="Q883" i="1"/>
  <c r="P883" i="1"/>
  <c r="N883" i="1"/>
  <c r="O883" i="1" s="1"/>
  <c r="M883" i="1"/>
  <c r="L883" i="1"/>
  <c r="D883" i="1"/>
  <c r="K883" i="1" s="1"/>
  <c r="Z882" i="1"/>
  <c r="Y882" i="1"/>
  <c r="W882" i="1"/>
  <c r="X882" i="1" s="1"/>
  <c r="V882" i="1"/>
  <c r="U882" i="1"/>
  <c r="R882" i="1"/>
  <c r="S882" i="1" s="1"/>
  <c r="Q882" i="1"/>
  <c r="P882" i="1"/>
  <c r="N882" i="1"/>
  <c r="O882" i="1" s="1"/>
  <c r="M882" i="1"/>
  <c r="L882" i="1"/>
  <c r="D882" i="1"/>
  <c r="K882" i="1" s="1"/>
  <c r="Z881" i="1"/>
  <c r="Y881" i="1"/>
  <c r="W881" i="1"/>
  <c r="X881" i="1" s="1"/>
  <c r="V881" i="1"/>
  <c r="U881" i="1"/>
  <c r="R881" i="1"/>
  <c r="S881" i="1" s="1"/>
  <c r="Q881" i="1"/>
  <c r="P881" i="1"/>
  <c r="N881" i="1"/>
  <c r="O881" i="1" s="1"/>
  <c r="M881" i="1"/>
  <c r="L881" i="1"/>
  <c r="D881" i="1"/>
  <c r="K881" i="1" s="1"/>
  <c r="Z880" i="1"/>
  <c r="Y880" i="1"/>
  <c r="W880" i="1"/>
  <c r="X880" i="1" s="1"/>
  <c r="V880" i="1"/>
  <c r="U880" i="1"/>
  <c r="R880" i="1"/>
  <c r="S880" i="1" s="1"/>
  <c r="Q880" i="1"/>
  <c r="P880" i="1"/>
  <c r="N880" i="1"/>
  <c r="O880" i="1" s="1"/>
  <c r="M880" i="1"/>
  <c r="L880" i="1"/>
  <c r="D880" i="1"/>
  <c r="K880" i="1" s="1"/>
  <c r="Z879" i="1"/>
  <c r="Y879" i="1"/>
  <c r="W879" i="1"/>
  <c r="X879" i="1" s="1"/>
  <c r="V879" i="1"/>
  <c r="U879" i="1"/>
  <c r="R879" i="1"/>
  <c r="S879" i="1" s="1"/>
  <c r="Q879" i="1"/>
  <c r="P879" i="1"/>
  <c r="N879" i="1"/>
  <c r="O879" i="1" s="1"/>
  <c r="M879" i="1"/>
  <c r="L879" i="1"/>
  <c r="D879" i="1"/>
  <c r="K879" i="1" s="1"/>
  <c r="Z878" i="1"/>
  <c r="Y878" i="1"/>
  <c r="W878" i="1"/>
  <c r="X878" i="1" s="1"/>
  <c r="V878" i="1"/>
  <c r="U878" i="1"/>
  <c r="R878" i="1"/>
  <c r="S878" i="1" s="1"/>
  <c r="Q878" i="1"/>
  <c r="P878" i="1"/>
  <c r="N878" i="1"/>
  <c r="O878" i="1" s="1"/>
  <c r="M878" i="1"/>
  <c r="L878" i="1"/>
  <c r="D878" i="1"/>
  <c r="K878" i="1" s="1"/>
  <c r="Z877" i="1"/>
  <c r="Y877" i="1"/>
  <c r="W877" i="1"/>
  <c r="X877" i="1" s="1"/>
  <c r="V877" i="1"/>
  <c r="U877" i="1"/>
  <c r="R877" i="1"/>
  <c r="S877" i="1" s="1"/>
  <c r="Q877" i="1"/>
  <c r="P877" i="1"/>
  <c r="N877" i="1"/>
  <c r="O877" i="1" s="1"/>
  <c r="M877" i="1"/>
  <c r="L877" i="1"/>
  <c r="D877" i="1"/>
  <c r="K877" i="1" s="1"/>
  <c r="Z876" i="1"/>
  <c r="Y876" i="1"/>
  <c r="W876" i="1"/>
  <c r="X876" i="1" s="1"/>
  <c r="V876" i="1"/>
  <c r="U876" i="1"/>
  <c r="R876" i="1"/>
  <c r="S876" i="1" s="1"/>
  <c r="Q876" i="1"/>
  <c r="P876" i="1"/>
  <c r="N876" i="1"/>
  <c r="O876" i="1" s="1"/>
  <c r="M876" i="1"/>
  <c r="L876" i="1"/>
  <c r="D876" i="1"/>
  <c r="K876" i="1" s="1"/>
  <c r="Z875" i="1"/>
  <c r="Y875" i="1"/>
  <c r="W875" i="1"/>
  <c r="X875" i="1" s="1"/>
  <c r="V875" i="1"/>
  <c r="U875" i="1"/>
  <c r="R875" i="1"/>
  <c r="S875" i="1" s="1"/>
  <c r="Q875" i="1"/>
  <c r="P875" i="1"/>
  <c r="N875" i="1"/>
  <c r="O875" i="1" s="1"/>
  <c r="M875" i="1"/>
  <c r="L875" i="1"/>
  <c r="D875" i="1"/>
  <c r="K875" i="1" s="1"/>
  <c r="Z874" i="1"/>
  <c r="Y874" i="1"/>
  <c r="W874" i="1"/>
  <c r="X874" i="1" s="1"/>
  <c r="V874" i="1"/>
  <c r="U874" i="1"/>
  <c r="R874" i="1"/>
  <c r="S874" i="1" s="1"/>
  <c r="Q874" i="1"/>
  <c r="P874" i="1"/>
  <c r="N874" i="1"/>
  <c r="O874" i="1" s="1"/>
  <c r="M874" i="1"/>
  <c r="L874" i="1"/>
  <c r="D874" i="1"/>
  <c r="K874" i="1" s="1"/>
  <c r="Z873" i="1"/>
  <c r="Y873" i="1"/>
  <c r="W873" i="1"/>
  <c r="X873" i="1" s="1"/>
  <c r="V873" i="1"/>
  <c r="U873" i="1"/>
  <c r="R873" i="1"/>
  <c r="S873" i="1" s="1"/>
  <c r="Q873" i="1"/>
  <c r="P873" i="1"/>
  <c r="N873" i="1"/>
  <c r="O873" i="1" s="1"/>
  <c r="M873" i="1"/>
  <c r="L873" i="1"/>
  <c r="D873" i="1"/>
  <c r="K873" i="1" s="1"/>
  <c r="Z872" i="1"/>
  <c r="Y872" i="1"/>
  <c r="W872" i="1"/>
  <c r="X872" i="1" s="1"/>
  <c r="V872" i="1"/>
  <c r="U872" i="1"/>
  <c r="R872" i="1"/>
  <c r="S872" i="1" s="1"/>
  <c r="Q872" i="1"/>
  <c r="P872" i="1"/>
  <c r="N872" i="1"/>
  <c r="O872" i="1" s="1"/>
  <c r="M872" i="1"/>
  <c r="L872" i="1"/>
  <c r="D872" i="1"/>
  <c r="K872" i="1" s="1"/>
  <c r="Z871" i="1"/>
  <c r="Y871" i="1"/>
  <c r="W871" i="1"/>
  <c r="X871" i="1" s="1"/>
  <c r="V871" i="1"/>
  <c r="U871" i="1"/>
  <c r="R871" i="1"/>
  <c r="S871" i="1" s="1"/>
  <c r="Q871" i="1"/>
  <c r="P871" i="1"/>
  <c r="N871" i="1"/>
  <c r="O871" i="1" s="1"/>
  <c r="M871" i="1"/>
  <c r="L871" i="1"/>
  <c r="D871" i="1"/>
  <c r="K871" i="1" s="1"/>
  <c r="Z870" i="1"/>
  <c r="Y870" i="1"/>
  <c r="W870" i="1"/>
  <c r="X870" i="1" s="1"/>
  <c r="V870" i="1"/>
  <c r="U870" i="1"/>
  <c r="R870" i="1"/>
  <c r="S870" i="1" s="1"/>
  <c r="Q870" i="1"/>
  <c r="P870" i="1"/>
  <c r="N870" i="1"/>
  <c r="O870" i="1" s="1"/>
  <c r="M870" i="1"/>
  <c r="L870" i="1"/>
  <c r="D870" i="1"/>
  <c r="K870" i="1" s="1"/>
  <c r="Z869" i="1"/>
  <c r="Y869" i="1"/>
  <c r="W869" i="1"/>
  <c r="X869" i="1" s="1"/>
  <c r="V869" i="1"/>
  <c r="U869" i="1"/>
  <c r="R869" i="1"/>
  <c r="S869" i="1" s="1"/>
  <c r="Q869" i="1"/>
  <c r="P869" i="1"/>
  <c r="N869" i="1"/>
  <c r="O869" i="1" s="1"/>
  <c r="M869" i="1"/>
  <c r="L869" i="1"/>
  <c r="D869" i="1"/>
  <c r="K869" i="1" s="1"/>
  <c r="Z868" i="1"/>
  <c r="Y868" i="1"/>
  <c r="W868" i="1"/>
  <c r="X868" i="1" s="1"/>
  <c r="V868" i="1"/>
  <c r="U868" i="1"/>
  <c r="R868" i="1"/>
  <c r="S868" i="1" s="1"/>
  <c r="Q868" i="1"/>
  <c r="P868" i="1"/>
  <c r="N868" i="1"/>
  <c r="O868" i="1" s="1"/>
  <c r="M868" i="1"/>
  <c r="L868" i="1"/>
  <c r="D868" i="1"/>
  <c r="K868" i="1" s="1"/>
  <c r="Z867" i="1"/>
  <c r="Y867" i="1"/>
  <c r="W867" i="1"/>
  <c r="X867" i="1" s="1"/>
  <c r="V867" i="1"/>
  <c r="U867" i="1"/>
  <c r="R867" i="1"/>
  <c r="S867" i="1" s="1"/>
  <c r="Q867" i="1"/>
  <c r="P867" i="1"/>
  <c r="N867" i="1"/>
  <c r="O867" i="1" s="1"/>
  <c r="M867" i="1"/>
  <c r="L867" i="1"/>
  <c r="D867" i="1"/>
  <c r="K867" i="1" s="1"/>
  <c r="Z866" i="1"/>
  <c r="Y866" i="1"/>
  <c r="W866" i="1"/>
  <c r="X866" i="1" s="1"/>
  <c r="V866" i="1"/>
  <c r="U866" i="1"/>
  <c r="R866" i="1"/>
  <c r="S866" i="1" s="1"/>
  <c r="Q866" i="1"/>
  <c r="P866" i="1"/>
  <c r="N866" i="1"/>
  <c r="O866" i="1" s="1"/>
  <c r="M866" i="1"/>
  <c r="L866" i="1"/>
  <c r="D866" i="1"/>
  <c r="K866" i="1" s="1"/>
  <c r="Z865" i="1"/>
  <c r="Y865" i="1"/>
  <c r="W865" i="1"/>
  <c r="X865" i="1" s="1"/>
  <c r="V865" i="1"/>
  <c r="U865" i="1"/>
  <c r="R865" i="1"/>
  <c r="S865" i="1" s="1"/>
  <c r="Q865" i="1"/>
  <c r="P865" i="1"/>
  <c r="N865" i="1"/>
  <c r="O865" i="1" s="1"/>
  <c r="M865" i="1"/>
  <c r="L865" i="1"/>
  <c r="D865" i="1"/>
  <c r="K865" i="1" s="1"/>
  <c r="Z864" i="1"/>
  <c r="Y864" i="1"/>
  <c r="W864" i="1"/>
  <c r="X864" i="1" s="1"/>
  <c r="V864" i="1"/>
  <c r="U864" i="1"/>
  <c r="R864" i="1"/>
  <c r="S864" i="1" s="1"/>
  <c r="Q864" i="1"/>
  <c r="P864" i="1"/>
  <c r="N864" i="1"/>
  <c r="O864" i="1" s="1"/>
  <c r="M864" i="1"/>
  <c r="L864" i="1"/>
  <c r="D864" i="1"/>
  <c r="K864" i="1" s="1"/>
  <c r="Z863" i="1"/>
  <c r="Y863" i="1"/>
  <c r="W863" i="1"/>
  <c r="X863" i="1" s="1"/>
  <c r="V863" i="1"/>
  <c r="U863" i="1"/>
  <c r="R863" i="1"/>
  <c r="S863" i="1" s="1"/>
  <c r="Q863" i="1"/>
  <c r="P863" i="1"/>
  <c r="N863" i="1"/>
  <c r="O863" i="1" s="1"/>
  <c r="M863" i="1"/>
  <c r="L863" i="1"/>
  <c r="D863" i="1"/>
  <c r="K863" i="1" s="1"/>
  <c r="Z862" i="1"/>
  <c r="Y862" i="1"/>
  <c r="W862" i="1"/>
  <c r="X862" i="1" s="1"/>
  <c r="V862" i="1"/>
  <c r="U862" i="1"/>
  <c r="R862" i="1"/>
  <c r="S862" i="1" s="1"/>
  <c r="Q862" i="1"/>
  <c r="P862" i="1"/>
  <c r="N862" i="1"/>
  <c r="O862" i="1" s="1"/>
  <c r="M862" i="1"/>
  <c r="L862" i="1"/>
  <c r="D862" i="1"/>
  <c r="K862" i="1" s="1"/>
  <c r="Z861" i="1"/>
  <c r="Y861" i="1"/>
  <c r="W861" i="1"/>
  <c r="X861" i="1" s="1"/>
  <c r="V861" i="1"/>
  <c r="U861" i="1"/>
  <c r="R861" i="1"/>
  <c r="S861" i="1" s="1"/>
  <c r="Q861" i="1"/>
  <c r="P861" i="1"/>
  <c r="N861" i="1"/>
  <c r="O861" i="1" s="1"/>
  <c r="M861" i="1"/>
  <c r="L861" i="1"/>
  <c r="D861" i="1"/>
  <c r="K861" i="1" s="1"/>
  <c r="Z860" i="1"/>
  <c r="Y860" i="1"/>
  <c r="W860" i="1"/>
  <c r="X860" i="1" s="1"/>
  <c r="V860" i="1"/>
  <c r="U860" i="1"/>
  <c r="R860" i="1"/>
  <c r="S860" i="1" s="1"/>
  <c r="Q860" i="1"/>
  <c r="P860" i="1"/>
  <c r="N860" i="1"/>
  <c r="O860" i="1" s="1"/>
  <c r="M860" i="1"/>
  <c r="L860" i="1"/>
  <c r="D860" i="1"/>
  <c r="K860" i="1" s="1"/>
  <c r="Z859" i="1"/>
  <c r="Y859" i="1"/>
  <c r="W859" i="1"/>
  <c r="X859" i="1" s="1"/>
  <c r="V859" i="1"/>
  <c r="U859" i="1"/>
  <c r="R859" i="1"/>
  <c r="S859" i="1" s="1"/>
  <c r="Q859" i="1"/>
  <c r="P859" i="1"/>
  <c r="N859" i="1"/>
  <c r="O859" i="1" s="1"/>
  <c r="M859" i="1"/>
  <c r="L859" i="1"/>
  <c r="D859" i="1"/>
  <c r="K859" i="1" s="1"/>
  <c r="Z858" i="1"/>
  <c r="Y858" i="1"/>
  <c r="W858" i="1"/>
  <c r="X858" i="1" s="1"/>
  <c r="V858" i="1"/>
  <c r="U858" i="1"/>
  <c r="R858" i="1"/>
  <c r="S858" i="1" s="1"/>
  <c r="Q858" i="1"/>
  <c r="P858" i="1"/>
  <c r="N858" i="1"/>
  <c r="O858" i="1" s="1"/>
  <c r="M858" i="1"/>
  <c r="L858" i="1"/>
  <c r="D858" i="1"/>
  <c r="K858" i="1" s="1"/>
  <c r="Z857" i="1"/>
  <c r="Y857" i="1"/>
  <c r="W857" i="1"/>
  <c r="X857" i="1" s="1"/>
  <c r="V857" i="1"/>
  <c r="U857" i="1"/>
  <c r="R857" i="1"/>
  <c r="S857" i="1" s="1"/>
  <c r="Q857" i="1"/>
  <c r="P857" i="1"/>
  <c r="N857" i="1"/>
  <c r="O857" i="1" s="1"/>
  <c r="M857" i="1"/>
  <c r="L857" i="1"/>
  <c r="D857" i="1"/>
  <c r="K857" i="1" s="1"/>
  <c r="Z856" i="1"/>
  <c r="Y856" i="1"/>
  <c r="W856" i="1"/>
  <c r="X856" i="1" s="1"/>
  <c r="V856" i="1"/>
  <c r="U856" i="1"/>
  <c r="R856" i="1"/>
  <c r="S856" i="1" s="1"/>
  <c r="Q856" i="1"/>
  <c r="P856" i="1"/>
  <c r="N856" i="1"/>
  <c r="O856" i="1" s="1"/>
  <c r="M856" i="1"/>
  <c r="L856" i="1"/>
  <c r="D856" i="1"/>
  <c r="K856" i="1" s="1"/>
  <c r="Z855" i="1"/>
  <c r="Y855" i="1"/>
  <c r="W855" i="1"/>
  <c r="X855" i="1" s="1"/>
  <c r="V855" i="1"/>
  <c r="U855" i="1"/>
  <c r="R855" i="1"/>
  <c r="S855" i="1" s="1"/>
  <c r="Q855" i="1"/>
  <c r="P855" i="1"/>
  <c r="N855" i="1"/>
  <c r="O855" i="1" s="1"/>
  <c r="M855" i="1"/>
  <c r="L855" i="1"/>
  <c r="D855" i="1"/>
  <c r="K855" i="1" s="1"/>
  <c r="Z854" i="1"/>
  <c r="Y854" i="1"/>
  <c r="W854" i="1"/>
  <c r="X854" i="1" s="1"/>
  <c r="V854" i="1"/>
  <c r="U854" i="1"/>
  <c r="R854" i="1"/>
  <c r="S854" i="1" s="1"/>
  <c r="Q854" i="1"/>
  <c r="P854" i="1"/>
  <c r="N854" i="1"/>
  <c r="O854" i="1" s="1"/>
  <c r="M854" i="1"/>
  <c r="L854" i="1"/>
  <c r="D854" i="1"/>
  <c r="K854" i="1" s="1"/>
  <c r="Z853" i="1"/>
  <c r="Y853" i="1"/>
  <c r="W853" i="1"/>
  <c r="X853" i="1" s="1"/>
  <c r="V853" i="1"/>
  <c r="U853" i="1"/>
  <c r="R853" i="1"/>
  <c r="S853" i="1" s="1"/>
  <c r="Q853" i="1"/>
  <c r="P853" i="1"/>
  <c r="N853" i="1"/>
  <c r="O853" i="1" s="1"/>
  <c r="M853" i="1"/>
  <c r="L853" i="1"/>
  <c r="D853" i="1"/>
  <c r="Z852" i="1"/>
  <c r="Y852" i="1"/>
  <c r="W852" i="1"/>
  <c r="U852" i="1"/>
  <c r="R852" i="1"/>
  <c r="S852" i="1" s="1"/>
  <c r="Q852" i="1"/>
  <c r="P852" i="1"/>
  <c r="N852" i="1"/>
  <c r="O852" i="1" s="1"/>
  <c r="M852" i="1"/>
  <c r="L852" i="1"/>
  <c r="D852" i="1"/>
  <c r="Z851" i="1"/>
  <c r="Y851" i="1"/>
  <c r="W851" i="1"/>
  <c r="V851" i="1"/>
  <c r="U851" i="1"/>
  <c r="S851" i="1"/>
  <c r="R851" i="1"/>
  <c r="Q851" i="1"/>
  <c r="P851" i="1"/>
  <c r="O851" i="1"/>
  <c r="N851" i="1"/>
  <c r="M851" i="1"/>
  <c r="L851" i="1"/>
  <c r="X851" i="1" s="1"/>
  <c r="D851" i="1"/>
  <c r="Y850" i="1"/>
  <c r="X850" i="1"/>
  <c r="W850" i="1"/>
  <c r="U850" i="1"/>
  <c r="R850" i="1"/>
  <c r="S850" i="1" s="1"/>
  <c r="P850" i="1"/>
  <c r="Q850" i="1" s="1"/>
  <c r="O850" i="1"/>
  <c r="N850" i="1"/>
  <c r="L850" i="1"/>
  <c r="D850" i="1"/>
  <c r="Z849" i="1"/>
  <c r="Y849" i="1"/>
  <c r="W849" i="1"/>
  <c r="X849" i="1" s="1"/>
  <c r="V849" i="1"/>
  <c r="U849" i="1"/>
  <c r="R849" i="1"/>
  <c r="S849" i="1" s="1"/>
  <c r="Q849" i="1"/>
  <c r="P849" i="1"/>
  <c r="N849" i="1"/>
  <c r="O849" i="1" s="1"/>
  <c r="M849" i="1"/>
  <c r="L849" i="1"/>
  <c r="D849" i="1"/>
  <c r="Z848" i="1"/>
  <c r="Y848" i="1"/>
  <c r="W848" i="1"/>
  <c r="U848" i="1"/>
  <c r="V848" i="1" s="1"/>
  <c r="R848" i="1"/>
  <c r="S848" i="1" s="1"/>
  <c r="P848" i="1"/>
  <c r="Q848" i="1" s="1"/>
  <c r="N848" i="1"/>
  <c r="O848" i="1" s="1"/>
  <c r="M848" i="1"/>
  <c r="L848" i="1"/>
  <c r="X848" i="1" s="1"/>
  <c r="D848" i="1"/>
  <c r="Y847" i="1"/>
  <c r="W847" i="1"/>
  <c r="V847" i="1"/>
  <c r="U847" i="1"/>
  <c r="S847" i="1"/>
  <c r="R847" i="1"/>
  <c r="Q847" i="1"/>
  <c r="P847" i="1"/>
  <c r="O847" i="1"/>
  <c r="N847" i="1"/>
  <c r="M847" i="1"/>
  <c r="L847" i="1"/>
  <c r="X847" i="1" s="1"/>
  <c r="K847" i="1"/>
  <c r="D847" i="1"/>
  <c r="Y846" i="1"/>
  <c r="W846" i="1"/>
  <c r="V846" i="1"/>
  <c r="U846" i="1"/>
  <c r="S846" i="1"/>
  <c r="R846" i="1"/>
  <c r="Q846" i="1"/>
  <c r="P846" i="1"/>
  <c r="O846" i="1"/>
  <c r="N846" i="1"/>
  <c r="M846" i="1"/>
  <c r="L846" i="1"/>
  <c r="X846" i="1" s="1"/>
  <c r="K846" i="1"/>
  <c r="D846" i="1"/>
  <c r="Y845" i="1"/>
  <c r="W845" i="1"/>
  <c r="U845" i="1"/>
  <c r="S845" i="1"/>
  <c r="R845" i="1"/>
  <c r="P845" i="1"/>
  <c r="Q845" i="1" s="1"/>
  <c r="O845" i="1"/>
  <c r="N845" i="1"/>
  <c r="L845" i="1"/>
  <c r="X845" i="1" s="1"/>
  <c r="K845" i="1"/>
  <c r="D845" i="1"/>
  <c r="Y844" i="1"/>
  <c r="W844" i="1"/>
  <c r="U844" i="1"/>
  <c r="S844" i="1"/>
  <c r="R844" i="1"/>
  <c r="P844" i="1"/>
  <c r="Q844" i="1" s="1"/>
  <c r="O844" i="1"/>
  <c r="N844" i="1"/>
  <c r="L844" i="1"/>
  <c r="K844" i="1"/>
  <c r="D844" i="1"/>
  <c r="Y843" i="1"/>
  <c r="W843" i="1"/>
  <c r="V843" i="1"/>
  <c r="U843" i="1"/>
  <c r="S843" i="1"/>
  <c r="R843" i="1"/>
  <c r="Q843" i="1"/>
  <c r="P843" i="1"/>
  <c r="O843" i="1"/>
  <c r="N843" i="1"/>
  <c r="M843" i="1"/>
  <c r="L843" i="1"/>
  <c r="X843" i="1" s="1"/>
  <c r="K843" i="1"/>
  <c r="D843" i="1"/>
  <c r="Y842" i="1"/>
  <c r="W842" i="1"/>
  <c r="V842" i="1"/>
  <c r="U842" i="1"/>
  <c r="S842" i="1"/>
  <c r="R842" i="1"/>
  <c r="Q842" i="1"/>
  <c r="P842" i="1"/>
  <c r="O842" i="1"/>
  <c r="N842" i="1"/>
  <c r="M842" i="1"/>
  <c r="L842" i="1"/>
  <c r="X842" i="1" s="1"/>
  <c r="K842" i="1"/>
  <c r="D842" i="1"/>
  <c r="Y841" i="1"/>
  <c r="W841" i="1"/>
  <c r="U841" i="1"/>
  <c r="S841" i="1"/>
  <c r="R841" i="1"/>
  <c r="P841" i="1"/>
  <c r="Q841" i="1" s="1"/>
  <c r="O841" i="1"/>
  <c r="N841" i="1"/>
  <c r="L841" i="1"/>
  <c r="X841" i="1" s="1"/>
  <c r="K841" i="1"/>
  <c r="D841" i="1"/>
  <c r="Y840" i="1"/>
  <c r="W840" i="1"/>
  <c r="U840" i="1"/>
  <c r="S840" i="1"/>
  <c r="R840" i="1"/>
  <c r="P840" i="1"/>
  <c r="Q840" i="1" s="1"/>
  <c r="O840" i="1"/>
  <c r="N840" i="1"/>
  <c r="L840" i="1"/>
  <c r="Z840" i="1" s="1"/>
  <c r="K840" i="1"/>
  <c r="D840" i="1"/>
  <c r="Y839" i="1"/>
  <c r="W839" i="1"/>
  <c r="V839" i="1"/>
  <c r="U839" i="1"/>
  <c r="S839" i="1"/>
  <c r="R839" i="1"/>
  <c r="Q839" i="1"/>
  <c r="P839" i="1"/>
  <c r="O839" i="1"/>
  <c r="N839" i="1"/>
  <c r="M839" i="1"/>
  <c r="L839" i="1"/>
  <c r="X839" i="1" s="1"/>
  <c r="K839" i="1"/>
  <c r="D839" i="1"/>
  <c r="Y838" i="1"/>
  <c r="W838" i="1"/>
  <c r="V838" i="1"/>
  <c r="U838" i="1"/>
  <c r="S838" i="1"/>
  <c r="R838" i="1"/>
  <c r="Q838" i="1"/>
  <c r="P838" i="1"/>
  <c r="O838" i="1"/>
  <c r="N838" i="1"/>
  <c r="M838" i="1"/>
  <c r="L838" i="1"/>
  <c r="X838" i="1" s="1"/>
  <c r="K838" i="1"/>
  <c r="D838" i="1"/>
  <c r="Y837" i="1"/>
  <c r="W837" i="1"/>
  <c r="U837" i="1"/>
  <c r="S837" i="1"/>
  <c r="R837" i="1"/>
  <c r="P837" i="1"/>
  <c r="Q837" i="1" s="1"/>
  <c r="O837" i="1"/>
  <c r="N837" i="1"/>
  <c r="L837" i="1"/>
  <c r="X837" i="1" s="1"/>
  <c r="K837" i="1"/>
  <c r="D837" i="1"/>
  <c r="Y836" i="1"/>
  <c r="W836" i="1"/>
  <c r="U836" i="1"/>
  <c r="S836" i="1"/>
  <c r="R836" i="1"/>
  <c r="P836" i="1"/>
  <c r="Q836" i="1" s="1"/>
  <c r="O836" i="1"/>
  <c r="N836" i="1"/>
  <c r="L836" i="1"/>
  <c r="K836" i="1"/>
  <c r="D836" i="1"/>
  <c r="Y835" i="1"/>
  <c r="W835" i="1"/>
  <c r="V835" i="1"/>
  <c r="U835" i="1"/>
  <c r="S835" i="1"/>
  <c r="R835" i="1"/>
  <c r="Q835" i="1"/>
  <c r="P835" i="1"/>
  <c r="O835" i="1"/>
  <c r="N835" i="1"/>
  <c r="M835" i="1"/>
  <c r="L835" i="1"/>
  <c r="X835" i="1" s="1"/>
  <c r="K835" i="1"/>
  <c r="D835" i="1"/>
  <c r="Y834" i="1"/>
  <c r="W834" i="1"/>
  <c r="V834" i="1"/>
  <c r="U834" i="1"/>
  <c r="S834" i="1"/>
  <c r="R834" i="1"/>
  <c r="Q834" i="1"/>
  <c r="P834" i="1"/>
  <c r="O834" i="1"/>
  <c r="N834" i="1"/>
  <c r="M834" i="1"/>
  <c r="L834" i="1"/>
  <c r="X834" i="1" s="1"/>
  <c r="K834" i="1"/>
  <c r="D834" i="1"/>
  <c r="Y833" i="1"/>
  <c r="W833" i="1"/>
  <c r="U833" i="1"/>
  <c r="S833" i="1"/>
  <c r="R833" i="1"/>
  <c r="P833" i="1"/>
  <c r="Q833" i="1" s="1"/>
  <c r="O833" i="1"/>
  <c r="N833" i="1"/>
  <c r="L833" i="1"/>
  <c r="X833" i="1" s="1"/>
  <c r="K833" i="1"/>
  <c r="D833" i="1"/>
  <c r="Y832" i="1"/>
  <c r="W832" i="1"/>
  <c r="U832" i="1"/>
  <c r="S832" i="1"/>
  <c r="R832" i="1"/>
  <c r="P832" i="1"/>
  <c r="Q832" i="1" s="1"/>
  <c r="O832" i="1"/>
  <c r="N832" i="1"/>
  <c r="L832" i="1"/>
  <c r="K832" i="1"/>
  <c r="D832" i="1"/>
  <c r="Y831" i="1"/>
  <c r="W831" i="1"/>
  <c r="V831" i="1"/>
  <c r="U831" i="1"/>
  <c r="S831" i="1"/>
  <c r="R831" i="1"/>
  <c r="Q831" i="1"/>
  <c r="P831" i="1"/>
  <c r="O831" i="1"/>
  <c r="N831" i="1"/>
  <c r="M831" i="1"/>
  <c r="L831" i="1"/>
  <c r="X831" i="1" s="1"/>
  <c r="K831" i="1"/>
  <c r="D831" i="1"/>
  <c r="Y830" i="1"/>
  <c r="W830" i="1"/>
  <c r="V830" i="1"/>
  <c r="U830" i="1"/>
  <c r="S830" i="1"/>
  <c r="R830" i="1"/>
  <c r="Q830" i="1"/>
  <c r="P830" i="1"/>
  <c r="O830" i="1"/>
  <c r="N830" i="1"/>
  <c r="M830" i="1"/>
  <c r="L830" i="1"/>
  <c r="X830" i="1" s="1"/>
  <c r="K830" i="1"/>
  <c r="D830" i="1"/>
  <c r="Y829" i="1"/>
  <c r="W829" i="1"/>
  <c r="U829" i="1"/>
  <c r="S829" i="1"/>
  <c r="R829" i="1"/>
  <c r="P829" i="1"/>
  <c r="Q829" i="1" s="1"/>
  <c r="O829" i="1"/>
  <c r="N829" i="1"/>
  <c r="L829" i="1"/>
  <c r="X829" i="1" s="1"/>
  <c r="K829" i="1"/>
  <c r="D829" i="1"/>
  <c r="Y828" i="1"/>
  <c r="W828" i="1"/>
  <c r="U828" i="1"/>
  <c r="S828" i="1"/>
  <c r="R828" i="1"/>
  <c r="P828" i="1"/>
  <c r="Q828" i="1" s="1"/>
  <c r="O828" i="1"/>
  <c r="N828" i="1"/>
  <c r="L828" i="1"/>
  <c r="K828" i="1"/>
  <c r="D828" i="1"/>
  <c r="Y827" i="1"/>
  <c r="W827" i="1"/>
  <c r="V827" i="1"/>
  <c r="U827" i="1"/>
  <c r="S827" i="1"/>
  <c r="R827" i="1"/>
  <c r="Q827" i="1"/>
  <c r="P827" i="1"/>
  <c r="O827" i="1"/>
  <c r="N827" i="1"/>
  <c r="M827" i="1"/>
  <c r="L827" i="1"/>
  <c r="X827" i="1" s="1"/>
  <c r="K827" i="1"/>
  <c r="D827" i="1"/>
  <c r="Y826" i="1"/>
  <c r="W826" i="1"/>
  <c r="V826" i="1"/>
  <c r="U826" i="1"/>
  <c r="S826" i="1"/>
  <c r="R826" i="1"/>
  <c r="Q826" i="1"/>
  <c r="P826" i="1"/>
  <c r="O826" i="1"/>
  <c r="N826" i="1"/>
  <c r="M826" i="1"/>
  <c r="L826" i="1"/>
  <c r="X826" i="1" s="1"/>
  <c r="K826" i="1"/>
  <c r="D826" i="1"/>
  <c r="Y825" i="1"/>
  <c r="W825" i="1"/>
  <c r="U825" i="1"/>
  <c r="S825" i="1"/>
  <c r="R825" i="1"/>
  <c r="P825" i="1"/>
  <c r="Q825" i="1" s="1"/>
  <c r="O825" i="1"/>
  <c r="N825" i="1"/>
  <c r="L825" i="1"/>
  <c r="X825" i="1" s="1"/>
  <c r="K825" i="1"/>
  <c r="D825" i="1"/>
  <c r="Y824" i="1"/>
  <c r="W824" i="1"/>
  <c r="U824" i="1"/>
  <c r="S824" i="1"/>
  <c r="R824" i="1"/>
  <c r="P824" i="1"/>
  <c r="Q824" i="1" s="1"/>
  <c r="O824" i="1"/>
  <c r="N824" i="1"/>
  <c r="L824" i="1"/>
  <c r="D824" i="1"/>
  <c r="Y823" i="1"/>
  <c r="W823" i="1"/>
  <c r="U823" i="1"/>
  <c r="S823" i="1"/>
  <c r="R823" i="1"/>
  <c r="P823" i="1"/>
  <c r="Q823" i="1" s="1"/>
  <c r="N823" i="1"/>
  <c r="O823" i="1" s="1"/>
  <c r="L823" i="1"/>
  <c r="K823" i="1"/>
  <c r="D823" i="1"/>
  <c r="Y822" i="1"/>
  <c r="W822" i="1"/>
  <c r="U822" i="1"/>
  <c r="S822" i="1"/>
  <c r="R822" i="1"/>
  <c r="P822" i="1"/>
  <c r="Q822" i="1" s="1"/>
  <c r="N822" i="1"/>
  <c r="O822" i="1" s="1"/>
  <c r="L822" i="1"/>
  <c r="X822" i="1" s="1"/>
  <c r="K822" i="1"/>
  <c r="D822" i="1"/>
  <c r="Y821" i="1"/>
  <c r="X821" i="1"/>
  <c r="W821" i="1"/>
  <c r="U821" i="1"/>
  <c r="R821" i="1"/>
  <c r="S821" i="1" s="1"/>
  <c r="P821" i="1"/>
  <c r="Q821" i="1" s="1"/>
  <c r="N821" i="1"/>
  <c r="O821" i="1" s="1"/>
  <c r="L821" i="1"/>
  <c r="K821" i="1"/>
  <c r="D821" i="1"/>
  <c r="Y820" i="1"/>
  <c r="W820" i="1"/>
  <c r="X820" i="1" s="1"/>
  <c r="U820" i="1"/>
  <c r="R820" i="1"/>
  <c r="S820" i="1" s="1"/>
  <c r="P820" i="1"/>
  <c r="Q820" i="1" s="1"/>
  <c r="N820" i="1"/>
  <c r="O820" i="1" s="1"/>
  <c r="L820" i="1"/>
  <c r="K820" i="1"/>
  <c r="D820" i="1"/>
  <c r="Y819" i="1"/>
  <c r="W819" i="1"/>
  <c r="U819" i="1"/>
  <c r="S819" i="1"/>
  <c r="R819" i="1"/>
  <c r="P819" i="1"/>
  <c r="Q819" i="1" s="1"/>
  <c r="N819" i="1"/>
  <c r="O819" i="1" s="1"/>
  <c r="L819" i="1"/>
  <c r="K819" i="1"/>
  <c r="D819" i="1"/>
  <c r="Y818" i="1"/>
  <c r="W818" i="1"/>
  <c r="U818" i="1"/>
  <c r="S818" i="1"/>
  <c r="R818" i="1"/>
  <c r="P818" i="1"/>
  <c r="Q818" i="1" s="1"/>
  <c r="N818" i="1"/>
  <c r="O818" i="1" s="1"/>
  <c r="L818" i="1"/>
  <c r="X818" i="1" s="1"/>
  <c r="K818" i="1"/>
  <c r="D818" i="1"/>
  <c r="Z817" i="1"/>
  <c r="Y817" i="1"/>
  <c r="W817" i="1"/>
  <c r="V817" i="1"/>
  <c r="U817" i="1"/>
  <c r="S817" i="1"/>
  <c r="R817" i="1"/>
  <c r="Q817" i="1"/>
  <c r="P817" i="1"/>
  <c r="O817" i="1"/>
  <c r="N817" i="1"/>
  <c r="M817" i="1"/>
  <c r="L817" i="1"/>
  <c r="X817" i="1" s="1"/>
  <c r="K817" i="1"/>
  <c r="D817" i="1"/>
  <c r="Z816" i="1"/>
  <c r="Y816" i="1"/>
  <c r="W816" i="1"/>
  <c r="V816" i="1"/>
  <c r="U816" i="1"/>
  <c r="S816" i="1"/>
  <c r="R816" i="1"/>
  <c r="Q816" i="1"/>
  <c r="P816" i="1"/>
  <c r="O816" i="1"/>
  <c r="N816" i="1"/>
  <c r="M816" i="1"/>
  <c r="L816" i="1"/>
  <c r="X816" i="1" s="1"/>
  <c r="K816" i="1"/>
  <c r="D816" i="1"/>
  <c r="Z815" i="1"/>
  <c r="Y815" i="1"/>
  <c r="W815" i="1"/>
  <c r="V815" i="1"/>
  <c r="U815" i="1"/>
  <c r="S815" i="1"/>
  <c r="R815" i="1"/>
  <c r="Q815" i="1"/>
  <c r="P815" i="1"/>
  <c r="O815" i="1"/>
  <c r="N815" i="1"/>
  <c r="M815" i="1"/>
  <c r="L815" i="1"/>
  <c r="X815" i="1" s="1"/>
  <c r="D815" i="1"/>
  <c r="Y814" i="1"/>
  <c r="W814" i="1"/>
  <c r="U814" i="1"/>
  <c r="R814" i="1"/>
  <c r="S814" i="1" s="1"/>
  <c r="P814" i="1"/>
  <c r="Q814" i="1" s="1"/>
  <c r="O814" i="1"/>
  <c r="N814" i="1"/>
  <c r="L814" i="1"/>
  <c r="D814" i="1"/>
  <c r="Z813" i="1"/>
  <c r="Y813" i="1"/>
  <c r="X813" i="1"/>
  <c r="W813" i="1"/>
  <c r="V813" i="1"/>
  <c r="U813" i="1"/>
  <c r="S813" i="1"/>
  <c r="R813" i="1"/>
  <c r="Q813" i="1"/>
  <c r="P813" i="1"/>
  <c r="O813" i="1"/>
  <c r="N813" i="1"/>
  <c r="M813" i="1"/>
  <c r="L813" i="1"/>
  <c r="D813" i="1"/>
  <c r="Z812" i="1"/>
  <c r="Y812" i="1"/>
  <c r="W812" i="1"/>
  <c r="V812" i="1"/>
  <c r="U812" i="1"/>
  <c r="R812" i="1"/>
  <c r="S812" i="1" s="1"/>
  <c r="P812" i="1"/>
  <c r="Q812" i="1" s="1"/>
  <c r="N812" i="1"/>
  <c r="O812" i="1" s="1"/>
  <c r="M812" i="1"/>
  <c r="L812" i="1"/>
  <c r="X812" i="1" s="1"/>
  <c r="D812" i="1"/>
  <c r="Y811" i="1"/>
  <c r="W811" i="1"/>
  <c r="U811" i="1"/>
  <c r="S811" i="1"/>
  <c r="R811" i="1"/>
  <c r="P811" i="1"/>
  <c r="Q811" i="1" s="1"/>
  <c r="O811" i="1"/>
  <c r="N811" i="1"/>
  <c r="L811" i="1"/>
  <c r="X811" i="1" s="1"/>
  <c r="D811" i="1"/>
  <c r="Y810" i="1"/>
  <c r="W810" i="1"/>
  <c r="U810" i="1"/>
  <c r="S810" i="1"/>
  <c r="R810" i="1"/>
  <c r="P810" i="1"/>
  <c r="Q810" i="1" s="1"/>
  <c r="N810" i="1"/>
  <c r="O810" i="1" s="1"/>
  <c r="L810" i="1"/>
  <c r="X810" i="1" s="1"/>
  <c r="D810" i="1"/>
  <c r="Z809" i="1"/>
  <c r="Y809" i="1"/>
  <c r="X809" i="1"/>
  <c r="W809" i="1"/>
  <c r="V809" i="1"/>
  <c r="U809" i="1"/>
  <c r="S809" i="1"/>
  <c r="R809" i="1"/>
  <c r="Q809" i="1"/>
  <c r="P809" i="1"/>
  <c r="O809" i="1"/>
  <c r="N809" i="1"/>
  <c r="M809" i="1"/>
  <c r="L809" i="1"/>
  <c r="K809" i="1"/>
  <c r="D809" i="1"/>
  <c r="Z808" i="1"/>
  <c r="Y808" i="1"/>
  <c r="X808" i="1"/>
  <c r="W808" i="1"/>
  <c r="V808" i="1"/>
  <c r="U808" i="1"/>
  <c r="S808" i="1"/>
  <c r="R808" i="1"/>
  <c r="Q808" i="1"/>
  <c r="P808" i="1"/>
  <c r="O808" i="1"/>
  <c r="N808" i="1"/>
  <c r="M808" i="1"/>
  <c r="L808" i="1"/>
  <c r="K808" i="1"/>
  <c r="D808" i="1"/>
  <c r="Z807" i="1"/>
  <c r="Y807" i="1"/>
  <c r="X807" i="1"/>
  <c r="W807" i="1"/>
  <c r="V807" i="1"/>
  <c r="U807" i="1"/>
  <c r="S807" i="1"/>
  <c r="R807" i="1"/>
  <c r="Q807" i="1"/>
  <c r="P807" i="1"/>
  <c r="O807" i="1"/>
  <c r="N807" i="1"/>
  <c r="M807" i="1"/>
  <c r="L807" i="1"/>
  <c r="K807" i="1"/>
  <c r="D807" i="1"/>
  <c r="Z806" i="1"/>
  <c r="Y806" i="1"/>
  <c r="X806" i="1"/>
  <c r="W806" i="1"/>
  <c r="V806" i="1"/>
  <c r="U806" i="1"/>
  <c r="S806" i="1"/>
  <c r="R806" i="1"/>
  <c r="Q806" i="1"/>
  <c r="P806" i="1"/>
  <c r="O806" i="1"/>
  <c r="N806" i="1"/>
  <c r="M806" i="1"/>
  <c r="L806" i="1"/>
  <c r="K806" i="1"/>
  <c r="D806" i="1"/>
  <c r="Z805" i="1"/>
  <c r="Y805" i="1"/>
  <c r="X805" i="1"/>
  <c r="W805" i="1"/>
  <c r="V805" i="1"/>
  <c r="U805" i="1"/>
  <c r="S805" i="1"/>
  <c r="R805" i="1"/>
  <c r="Q805" i="1"/>
  <c r="P805" i="1"/>
  <c r="O805" i="1"/>
  <c r="N805" i="1"/>
  <c r="M805" i="1"/>
  <c r="L805" i="1"/>
  <c r="K805" i="1"/>
  <c r="D805" i="1"/>
  <c r="Z804" i="1"/>
  <c r="Y804" i="1"/>
  <c r="X804" i="1"/>
  <c r="W804" i="1"/>
  <c r="V804" i="1"/>
  <c r="U804" i="1"/>
  <c r="S804" i="1"/>
  <c r="R804" i="1"/>
  <c r="Q804" i="1"/>
  <c r="P804" i="1"/>
  <c r="O804" i="1"/>
  <c r="N804" i="1"/>
  <c r="M804" i="1"/>
  <c r="L804" i="1"/>
  <c r="K804" i="1"/>
  <c r="D804" i="1"/>
  <c r="Z803" i="1"/>
  <c r="Y803" i="1"/>
  <c r="X803" i="1"/>
  <c r="W803" i="1"/>
  <c r="V803" i="1"/>
  <c r="U803" i="1"/>
  <c r="S803" i="1"/>
  <c r="R803" i="1"/>
  <c r="Q803" i="1"/>
  <c r="P803" i="1"/>
  <c r="O803" i="1"/>
  <c r="N803" i="1"/>
  <c r="M803" i="1"/>
  <c r="L803" i="1"/>
  <c r="K803" i="1"/>
  <c r="D803" i="1"/>
  <c r="Z802" i="1"/>
  <c r="Y802" i="1"/>
  <c r="X802" i="1"/>
  <c r="W802" i="1"/>
  <c r="V802" i="1"/>
  <c r="U802" i="1"/>
  <c r="S802" i="1"/>
  <c r="R802" i="1"/>
  <c r="Q802" i="1"/>
  <c r="P802" i="1"/>
  <c r="O802" i="1"/>
  <c r="N802" i="1"/>
  <c r="M802" i="1"/>
  <c r="L802" i="1"/>
  <c r="D802" i="1"/>
  <c r="Y801" i="1"/>
  <c r="W801" i="1"/>
  <c r="U801" i="1"/>
  <c r="R801" i="1"/>
  <c r="S801" i="1" s="1"/>
  <c r="Q801" i="1"/>
  <c r="P801" i="1"/>
  <c r="N801" i="1"/>
  <c r="O801" i="1" s="1"/>
  <c r="L801" i="1"/>
  <c r="D801" i="1"/>
  <c r="K801" i="1" s="1"/>
  <c r="Y800" i="1"/>
  <c r="W800" i="1"/>
  <c r="U800" i="1"/>
  <c r="R800" i="1"/>
  <c r="S800" i="1" s="1"/>
  <c r="Q800" i="1"/>
  <c r="P800" i="1"/>
  <c r="N800" i="1"/>
  <c r="O800" i="1" s="1"/>
  <c r="L800" i="1"/>
  <c r="X800" i="1" s="1"/>
  <c r="D800" i="1"/>
  <c r="K800" i="1" s="1"/>
  <c r="Y799" i="1"/>
  <c r="W799" i="1"/>
  <c r="U799" i="1"/>
  <c r="R799" i="1"/>
  <c r="S799" i="1" s="1"/>
  <c r="Q799" i="1"/>
  <c r="P799" i="1"/>
  <c r="N799" i="1"/>
  <c r="O799" i="1" s="1"/>
  <c r="L799" i="1"/>
  <c r="X799" i="1" s="1"/>
  <c r="D799" i="1"/>
  <c r="K799" i="1" s="1"/>
  <c r="Y798" i="1"/>
  <c r="W798" i="1"/>
  <c r="U798" i="1"/>
  <c r="R798" i="1"/>
  <c r="S798" i="1" s="1"/>
  <c r="Q798" i="1"/>
  <c r="P798" i="1"/>
  <c r="N798" i="1"/>
  <c r="O798" i="1" s="1"/>
  <c r="L798" i="1"/>
  <c r="X798" i="1" s="1"/>
  <c r="D798" i="1"/>
  <c r="K798" i="1" s="1"/>
  <c r="Y797" i="1"/>
  <c r="W797" i="1"/>
  <c r="U797" i="1"/>
  <c r="R797" i="1"/>
  <c r="S797" i="1" s="1"/>
  <c r="Q797" i="1"/>
  <c r="P797" i="1"/>
  <c r="N797" i="1"/>
  <c r="O797" i="1" s="1"/>
  <c r="L797" i="1"/>
  <c r="X797" i="1" s="1"/>
  <c r="D797" i="1"/>
  <c r="K797" i="1" s="1"/>
  <c r="Y796" i="1"/>
  <c r="W796" i="1"/>
  <c r="U796" i="1"/>
  <c r="R796" i="1"/>
  <c r="S796" i="1" s="1"/>
  <c r="Q796" i="1"/>
  <c r="P796" i="1"/>
  <c r="N796" i="1"/>
  <c r="O796" i="1" s="1"/>
  <c r="L796" i="1"/>
  <c r="X796" i="1" s="1"/>
  <c r="D796" i="1"/>
  <c r="K796" i="1" s="1"/>
  <c r="Y795" i="1"/>
  <c r="W795" i="1"/>
  <c r="U795" i="1"/>
  <c r="R795" i="1"/>
  <c r="S795" i="1" s="1"/>
  <c r="Q795" i="1"/>
  <c r="P795" i="1"/>
  <c r="N795" i="1"/>
  <c r="O795" i="1" s="1"/>
  <c r="L795" i="1"/>
  <c r="X795" i="1" s="1"/>
  <c r="D795" i="1"/>
  <c r="K795" i="1" s="1"/>
  <c r="Y794" i="1"/>
  <c r="W794" i="1"/>
  <c r="U794" i="1"/>
  <c r="R794" i="1"/>
  <c r="S794" i="1" s="1"/>
  <c r="Q794" i="1"/>
  <c r="P794" i="1"/>
  <c r="N794" i="1"/>
  <c r="O794" i="1" s="1"/>
  <c r="L794" i="1"/>
  <c r="X794" i="1" s="1"/>
  <c r="D794" i="1"/>
  <c r="K794" i="1" s="1"/>
  <c r="Y793" i="1"/>
  <c r="W793" i="1"/>
  <c r="U793" i="1"/>
  <c r="R793" i="1"/>
  <c r="S793" i="1" s="1"/>
  <c r="Q793" i="1"/>
  <c r="P793" i="1"/>
  <c r="N793" i="1"/>
  <c r="O793" i="1" s="1"/>
  <c r="L793" i="1"/>
  <c r="X793" i="1" s="1"/>
  <c r="D793" i="1"/>
  <c r="Z792" i="1"/>
  <c r="Y792" i="1"/>
  <c r="X792" i="1"/>
  <c r="W792" i="1"/>
  <c r="V792" i="1"/>
  <c r="U792" i="1"/>
  <c r="S792" i="1"/>
  <c r="R792" i="1"/>
  <c r="Q792" i="1"/>
  <c r="P792" i="1"/>
  <c r="O792" i="1"/>
  <c r="N792" i="1"/>
  <c r="M792" i="1"/>
  <c r="L792" i="1"/>
  <c r="K792" i="1"/>
  <c r="D792" i="1"/>
  <c r="Z791" i="1"/>
  <c r="Y791" i="1"/>
  <c r="X791" i="1"/>
  <c r="W791" i="1"/>
  <c r="V791" i="1"/>
  <c r="U791" i="1"/>
  <c r="S791" i="1"/>
  <c r="R791" i="1"/>
  <c r="Q791" i="1"/>
  <c r="P791" i="1"/>
  <c r="O791" i="1"/>
  <c r="N791" i="1"/>
  <c r="M791" i="1"/>
  <c r="L791" i="1"/>
  <c r="K791" i="1"/>
  <c r="D791" i="1"/>
  <c r="Z790" i="1"/>
  <c r="Y790" i="1"/>
  <c r="X790" i="1"/>
  <c r="W790" i="1"/>
  <c r="V790" i="1"/>
  <c r="U790" i="1"/>
  <c r="S790" i="1"/>
  <c r="R790" i="1"/>
  <c r="Q790" i="1"/>
  <c r="P790" i="1"/>
  <c r="O790" i="1"/>
  <c r="N790" i="1"/>
  <c r="M790" i="1"/>
  <c r="L790" i="1"/>
  <c r="K790" i="1"/>
  <c r="D790" i="1"/>
  <c r="Z789" i="1"/>
  <c r="Y789" i="1"/>
  <c r="X789" i="1"/>
  <c r="W789" i="1"/>
  <c r="V789" i="1"/>
  <c r="U789" i="1"/>
  <c r="S789" i="1"/>
  <c r="R789" i="1"/>
  <c r="Q789" i="1"/>
  <c r="P789" i="1"/>
  <c r="O789" i="1"/>
  <c r="N789" i="1"/>
  <c r="M789" i="1"/>
  <c r="L789" i="1"/>
  <c r="K789" i="1"/>
  <c r="D789" i="1"/>
  <c r="Z788" i="1"/>
  <c r="Y788" i="1"/>
  <c r="X788" i="1"/>
  <c r="W788" i="1"/>
  <c r="V788" i="1"/>
  <c r="U788" i="1"/>
  <c r="S788" i="1"/>
  <c r="R788" i="1"/>
  <c r="Q788" i="1"/>
  <c r="P788" i="1"/>
  <c r="O788" i="1"/>
  <c r="N788" i="1"/>
  <c r="M788" i="1"/>
  <c r="L788" i="1"/>
  <c r="K788" i="1"/>
  <c r="D788" i="1"/>
  <c r="Z787" i="1"/>
  <c r="Y787" i="1"/>
  <c r="X787" i="1"/>
  <c r="W787" i="1"/>
  <c r="V787" i="1"/>
  <c r="U787" i="1"/>
  <c r="S787" i="1"/>
  <c r="R787" i="1"/>
  <c r="Q787" i="1"/>
  <c r="P787" i="1"/>
  <c r="O787" i="1"/>
  <c r="N787" i="1"/>
  <c r="M787" i="1"/>
  <c r="L787" i="1"/>
  <c r="K787" i="1"/>
  <c r="D787" i="1"/>
  <c r="Z786" i="1"/>
  <c r="Y786" i="1"/>
  <c r="X786" i="1"/>
  <c r="W786" i="1"/>
  <c r="V786" i="1"/>
  <c r="U786" i="1"/>
  <c r="S786" i="1"/>
  <c r="R786" i="1"/>
  <c r="Q786" i="1"/>
  <c r="P786" i="1"/>
  <c r="O786" i="1"/>
  <c r="N786" i="1"/>
  <c r="M786" i="1"/>
  <c r="L786" i="1"/>
  <c r="K786" i="1"/>
  <c r="D786" i="1"/>
  <c r="Z785" i="1"/>
  <c r="Y785" i="1"/>
  <c r="X785" i="1"/>
  <c r="W785" i="1"/>
  <c r="V785" i="1"/>
  <c r="U785" i="1"/>
  <c r="S785" i="1"/>
  <c r="R785" i="1"/>
  <c r="Q785" i="1"/>
  <c r="P785" i="1"/>
  <c r="O785" i="1"/>
  <c r="N785" i="1"/>
  <c r="M785" i="1"/>
  <c r="L785" i="1"/>
  <c r="K785" i="1"/>
  <c r="D785" i="1"/>
  <c r="Z784" i="1"/>
  <c r="Y784" i="1"/>
  <c r="X784" i="1"/>
  <c r="W784" i="1"/>
  <c r="V784" i="1"/>
  <c r="U784" i="1"/>
  <c r="S784" i="1"/>
  <c r="R784" i="1"/>
  <c r="Q784" i="1"/>
  <c r="P784" i="1"/>
  <c r="O784" i="1"/>
  <c r="N784" i="1"/>
  <c r="M784" i="1"/>
  <c r="L784" i="1"/>
  <c r="K784" i="1"/>
  <c r="D784" i="1"/>
  <c r="Z783" i="1"/>
  <c r="Y783" i="1"/>
  <c r="X783" i="1"/>
  <c r="W783" i="1"/>
  <c r="V783" i="1"/>
  <c r="U783" i="1"/>
  <c r="S783" i="1"/>
  <c r="R783" i="1"/>
  <c r="Q783" i="1"/>
  <c r="P783" i="1"/>
  <c r="O783" i="1"/>
  <c r="N783" i="1"/>
  <c r="M783" i="1"/>
  <c r="L783" i="1"/>
  <c r="K783" i="1"/>
  <c r="D783" i="1"/>
  <c r="Z782" i="1"/>
  <c r="Y782" i="1"/>
  <c r="X782" i="1"/>
  <c r="W782" i="1"/>
  <c r="V782" i="1"/>
  <c r="U782" i="1"/>
  <c r="S782" i="1"/>
  <c r="R782" i="1"/>
  <c r="Q782" i="1"/>
  <c r="P782" i="1"/>
  <c r="O782" i="1"/>
  <c r="N782" i="1"/>
  <c r="M782" i="1"/>
  <c r="L782" i="1"/>
  <c r="K782" i="1"/>
  <c r="D782" i="1"/>
  <c r="Z781" i="1"/>
  <c r="Y781" i="1"/>
  <c r="X781" i="1"/>
  <c r="W781" i="1"/>
  <c r="V781" i="1"/>
  <c r="U781" i="1"/>
  <c r="S781" i="1"/>
  <c r="R781" i="1"/>
  <c r="Q781" i="1"/>
  <c r="P781" i="1"/>
  <c r="O781" i="1"/>
  <c r="N781" i="1"/>
  <c r="M781" i="1"/>
  <c r="L781" i="1"/>
  <c r="K781" i="1"/>
  <c r="D781" i="1"/>
  <c r="Z780" i="1"/>
  <c r="Y780" i="1"/>
  <c r="X780" i="1"/>
  <c r="W780" i="1"/>
  <c r="V780" i="1"/>
  <c r="U780" i="1"/>
  <c r="S780" i="1"/>
  <c r="R780" i="1"/>
  <c r="Q780" i="1"/>
  <c r="P780" i="1"/>
  <c r="O780" i="1"/>
  <c r="N780" i="1"/>
  <c r="M780" i="1"/>
  <c r="L780" i="1"/>
  <c r="D780" i="1"/>
  <c r="Y779" i="1"/>
  <c r="W779" i="1"/>
  <c r="U779" i="1"/>
  <c r="S779" i="1"/>
  <c r="R779" i="1"/>
  <c r="P779" i="1"/>
  <c r="Q779" i="1" s="1"/>
  <c r="O779" i="1"/>
  <c r="N779" i="1"/>
  <c r="L779" i="1"/>
  <c r="D779" i="1"/>
  <c r="K779" i="1" s="1"/>
  <c r="Y778" i="1"/>
  <c r="W778" i="1"/>
  <c r="U778" i="1"/>
  <c r="S778" i="1"/>
  <c r="R778" i="1"/>
  <c r="P778" i="1"/>
  <c r="Q778" i="1" s="1"/>
  <c r="O778" i="1"/>
  <c r="N778" i="1"/>
  <c r="L778" i="1"/>
  <c r="D778" i="1"/>
  <c r="K778" i="1" s="1"/>
  <c r="Y777" i="1"/>
  <c r="W777" i="1"/>
  <c r="U777" i="1"/>
  <c r="S777" i="1"/>
  <c r="R777" i="1"/>
  <c r="P777" i="1"/>
  <c r="Q777" i="1" s="1"/>
  <c r="O777" i="1"/>
  <c r="N777" i="1"/>
  <c r="L777" i="1"/>
  <c r="D777" i="1"/>
  <c r="K777" i="1" s="1"/>
  <c r="Y776" i="1"/>
  <c r="W776" i="1"/>
  <c r="U776" i="1"/>
  <c r="S776" i="1"/>
  <c r="R776" i="1"/>
  <c r="P776" i="1"/>
  <c r="Q776" i="1" s="1"/>
  <c r="O776" i="1"/>
  <c r="N776" i="1"/>
  <c r="L776" i="1"/>
  <c r="D776" i="1"/>
  <c r="K776" i="1" s="1"/>
  <c r="Y775" i="1"/>
  <c r="W775" i="1"/>
  <c r="U775" i="1"/>
  <c r="S775" i="1"/>
  <c r="R775" i="1"/>
  <c r="P775" i="1"/>
  <c r="Q775" i="1" s="1"/>
  <c r="O775" i="1"/>
  <c r="N775" i="1"/>
  <c r="L775" i="1"/>
  <c r="D775" i="1"/>
  <c r="K775" i="1" s="1"/>
  <c r="Y774" i="1"/>
  <c r="W774" i="1"/>
  <c r="U774" i="1"/>
  <c r="S774" i="1"/>
  <c r="R774" i="1"/>
  <c r="P774" i="1"/>
  <c r="Q774" i="1" s="1"/>
  <c r="O774" i="1"/>
  <c r="N774" i="1"/>
  <c r="L774" i="1"/>
  <c r="D774" i="1"/>
  <c r="K774" i="1" s="1"/>
  <c r="Y773" i="1"/>
  <c r="W773" i="1"/>
  <c r="U773" i="1"/>
  <c r="S773" i="1"/>
  <c r="R773" i="1"/>
  <c r="P773" i="1"/>
  <c r="Q773" i="1" s="1"/>
  <c r="O773" i="1"/>
  <c r="N773" i="1"/>
  <c r="L773" i="1"/>
  <c r="D773" i="1"/>
  <c r="K773" i="1" s="1"/>
  <c r="Y772" i="1"/>
  <c r="W772" i="1"/>
  <c r="U772" i="1"/>
  <c r="S772" i="1"/>
  <c r="R772" i="1"/>
  <c r="P772" i="1"/>
  <c r="Q772" i="1" s="1"/>
  <c r="O772" i="1"/>
  <c r="N772" i="1"/>
  <c r="L772" i="1"/>
  <c r="D772" i="1"/>
  <c r="K772" i="1" s="1"/>
  <c r="Y771" i="1"/>
  <c r="W771" i="1"/>
  <c r="U771" i="1"/>
  <c r="S771" i="1"/>
  <c r="R771" i="1"/>
  <c r="P771" i="1"/>
  <c r="Q771" i="1" s="1"/>
  <c r="O771" i="1"/>
  <c r="N771" i="1"/>
  <c r="L771" i="1"/>
  <c r="D771" i="1"/>
  <c r="K771" i="1" s="1"/>
  <c r="Y770" i="1"/>
  <c r="W770" i="1"/>
  <c r="U770" i="1"/>
  <c r="S770" i="1"/>
  <c r="R770" i="1"/>
  <c r="P770" i="1"/>
  <c r="Q770" i="1" s="1"/>
  <c r="O770" i="1"/>
  <c r="N770" i="1"/>
  <c r="L770" i="1"/>
  <c r="D770" i="1"/>
  <c r="K770" i="1" s="1"/>
  <c r="Y769" i="1"/>
  <c r="W769" i="1"/>
  <c r="U769" i="1"/>
  <c r="S769" i="1"/>
  <c r="R769" i="1"/>
  <c r="P769" i="1"/>
  <c r="Q769" i="1" s="1"/>
  <c r="O769" i="1"/>
  <c r="N769" i="1"/>
  <c r="L769" i="1"/>
  <c r="D769" i="1"/>
  <c r="K769" i="1" s="1"/>
  <c r="Y768" i="1"/>
  <c r="W768" i="1"/>
  <c r="U768" i="1"/>
  <c r="S768" i="1"/>
  <c r="R768" i="1"/>
  <c r="P768" i="1"/>
  <c r="Q768" i="1" s="1"/>
  <c r="O768" i="1"/>
  <c r="N768" i="1"/>
  <c r="L768" i="1"/>
  <c r="D768" i="1"/>
  <c r="K768" i="1" s="1"/>
  <c r="Y767" i="1"/>
  <c r="W767" i="1"/>
  <c r="U767" i="1"/>
  <c r="S767" i="1"/>
  <c r="R767" i="1"/>
  <c r="P767" i="1"/>
  <c r="Q767" i="1" s="1"/>
  <c r="O767" i="1"/>
  <c r="N767" i="1"/>
  <c r="L767" i="1"/>
  <c r="D767" i="1"/>
  <c r="K767" i="1" s="1"/>
  <c r="Y766" i="1"/>
  <c r="W766" i="1"/>
  <c r="U766" i="1"/>
  <c r="S766" i="1"/>
  <c r="R766" i="1"/>
  <c r="P766" i="1"/>
  <c r="Q766" i="1" s="1"/>
  <c r="O766" i="1"/>
  <c r="N766" i="1"/>
  <c r="L766" i="1"/>
  <c r="D766" i="1"/>
  <c r="K766" i="1" s="1"/>
  <c r="Y765" i="1"/>
  <c r="W765" i="1"/>
  <c r="U765" i="1"/>
  <c r="S765" i="1"/>
  <c r="R765" i="1"/>
  <c r="P765" i="1"/>
  <c r="Q765" i="1" s="1"/>
  <c r="O765" i="1"/>
  <c r="N765" i="1"/>
  <c r="L765" i="1"/>
  <c r="D765" i="1"/>
  <c r="K765" i="1" s="1"/>
  <c r="Y764" i="1"/>
  <c r="W764" i="1"/>
  <c r="U764" i="1"/>
  <c r="S764" i="1"/>
  <c r="R764" i="1"/>
  <c r="P764" i="1"/>
  <c r="Q764" i="1" s="1"/>
  <c r="O764" i="1"/>
  <c r="N764" i="1"/>
  <c r="L764" i="1"/>
  <c r="D764" i="1"/>
  <c r="K764" i="1" s="1"/>
  <c r="Y763" i="1"/>
  <c r="W763" i="1"/>
  <c r="U763" i="1"/>
  <c r="S763" i="1"/>
  <c r="R763" i="1"/>
  <c r="P763" i="1"/>
  <c r="Q763" i="1" s="1"/>
  <c r="O763" i="1"/>
  <c r="N763" i="1"/>
  <c r="L763" i="1"/>
  <c r="D763" i="1"/>
  <c r="K763" i="1" s="1"/>
  <c r="Y762" i="1"/>
  <c r="W762" i="1"/>
  <c r="U762" i="1"/>
  <c r="S762" i="1"/>
  <c r="R762" i="1"/>
  <c r="P762" i="1"/>
  <c r="Q762" i="1" s="1"/>
  <c r="O762" i="1"/>
  <c r="N762" i="1"/>
  <c r="L762" i="1"/>
  <c r="D762" i="1"/>
  <c r="K762" i="1" s="1"/>
  <c r="Y761" i="1"/>
  <c r="W761" i="1"/>
  <c r="U761" i="1"/>
  <c r="S761" i="1"/>
  <c r="R761" i="1"/>
  <c r="P761" i="1"/>
  <c r="Q761" i="1" s="1"/>
  <c r="O761" i="1"/>
  <c r="N761" i="1"/>
  <c r="L761" i="1"/>
  <c r="D761" i="1"/>
  <c r="K761" i="1" s="1"/>
  <c r="Y760" i="1"/>
  <c r="W760" i="1"/>
  <c r="U760" i="1"/>
  <c r="S760" i="1"/>
  <c r="R760" i="1"/>
  <c r="P760" i="1"/>
  <c r="Q760" i="1" s="1"/>
  <c r="O760" i="1"/>
  <c r="N760" i="1"/>
  <c r="L760" i="1"/>
  <c r="D760" i="1"/>
  <c r="K760" i="1" s="1"/>
  <c r="Y759" i="1"/>
  <c r="W759" i="1"/>
  <c r="U759" i="1"/>
  <c r="S759" i="1"/>
  <c r="R759" i="1"/>
  <c r="P759" i="1"/>
  <c r="Q759" i="1" s="1"/>
  <c r="O759" i="1"/>
  <c r="N759" i="1"/>
  <c r="L759" i="1"/>
  <c r="D759" i="1"/>
  <c r="K759" i="1" s="1"/>
  <c r="Y758" i="1"/>
  <c r="W758" i="1"/>
  <c r="U758" i="1"/>
  <c r="S758" i="1"/>
  <c r="R758" i="1"/>
  <c r="P758" i="1"/>
  <c r="Q758" i="1" s="1"/>
  <c r="O758" i="1"/>
  <c r="N758" i="1"/>
  <c r="L758" i="1"/>
  <c r="D758" i="1"/>
  <c r="K758" i="1" s="1"/>
  <c r="Y757" i="1"/>
  <c r="W757" i="1"/>
  <c r="U757" i="1"/>
  <c r="S757" i="1"/>
  <c r="R757" i="1"/>
  <c r="P757" i="1"/>
  <c r="Q757" i="1" s="1"/>
  <c r="O757" i="1"/>
  <c r="N757" i="1"/>
  <c r="L757" i="1"/>
  <c r="D757" i="1"/>
  <c r="K757" i="1" s="1"/>
  <c r="Y756" i="1"/>
  <c r="W756" i="1"/>
  <c r="U756" i="1"/>
  <c r="S756" i="1"/>
  <c r="R756" i="1"/>
  <c r="P756" i="1"/>
  <c r="Q756" i="1" s="1"/>
  <c r="O756" i="1"/>
  <c r="N756" i="1"/>
  <c r="L756" i="1"/>
  <c r="D756" i="1"/>
  <c r="K756" i="1" s="1"/>
  <c r="Y755" i="1"/>
  <c r="W755" i="1"/>
  <c r="U755" i="1"/>
  <c r="S755" i="1"/>
  <c r="R755" i="1"/>
  <c r="P755" i="1"/>
  <c r="Q755" i="1" s="1"/>
  <c r="O755" i="1"/>
  <c r="N755" i="1"/>
  <c r="L755" i="1"/>
  <c r="D755" i="1"/>
  <c r="K755" i="1" s="1"/>
  <c r="Y754" i="1"/>
  <c r="W754" i="1"/>
  <c r="U754" i="1"/>
  <c r="S754" i="1"/>
  <c r="R754" i="1"/>
  <c r="P754" i="1"/>
  <c r="Q754" i="1" s="1"/>
  <c r="O754" i="1"/>
  <c r="N754" i="1"/>
  <c r="L754" i="1"/>
  <c r="D754" i="1"/>
  <c r="K754" i="1" s="1"/>
  <c r="Y753" i="1"/>
  <c r="W753" i="1"/>
  <c r="U753" i="1"/>
  <c r="S753" i="1"/>
  <c r="R753" i="1"/>
  <c r="P753" i="1"/>
  <c r="Q753" i="1" s="1"/>
  <c r="O753" i="1"/>
  <c r="N753" i="1"/>
  <c r="L753" i="1"/>
  <c r="D753" i="1"/>
  <c r="K753" i="1" s="1"/>
  <c r="Y752" i="1"/>
  <c r="W752" i="1"/>
  <c r="U752" i="1"/>
  <c r="S752" i="1"/>
  <c r="R752" i="1"/>
  <c r="P752" i="1"/>
  <c r="Q752" i="1" s="1"/>
  <c r="O752" i="1"/>
  <c r="N752" i="1"/>
  <c r="L752" i="1"/>
  <c r="D752" i="1"/>
  <c r="K752" i="1" s="1"/>
  <c r="Y751" i="1"/>
  <c r="W751" i="1"/>
  <c r="U751" i="1"/>
  <c r="S751" i="1"/>
  <c r="R751" i="1"/>
  <c r="P751" i="1"/>
  <c r="Q751" i="1" s="1"/>
  <c r="O751" i="1"/>
  <c r="N751" i="1"/>
  <c r="L751" i="1"/>
  <c r="D751" i="1"/>
  <c r="K751" i="1" s="1"/>
  <c r="Y750" i="1"/>
  <c r="W750" i="1"/>
  <c r="U750" i="1"/>
  <c r="S750" i="1"/>
  <c r="R750" i="1"/>
  <c r="P750" i="1"/>
  <c r="Q750" i="1" s="1"/>
  <c r="O750" i="1"/>
  <c r="N750" i="1"/>
  <c r="L750" i="1"/>
  <c r="D750" i="1"/>
  <c r="K750" i="1" s="1"/>
  <c r="Y749" i="1"/>
  <c r="W749" i="1"/>
  <c r="U749" i="1"/>
  <c r="S749" i="1"/>
  <c r="R749" i="1"/>
  <c r="P749" i="1"/>
  <c r="Q749" i="1" s="1"/>
  <c r="O749" i="1"/>
  <c r="N749" i="1"/>
  <c r="L749" i="1"/>
  <c r="D749" i="1"/>
  <c r="K749" i="1" s="1"/>
  <c r="Y748" i="1"/>
  <c r="W748" i="1"/>
  <c r="U748" i="1"/>
  <c r="S748" i="1"/>
  <c r="R748" i="1"/>
  <c r="P748" i="1"/>
  <c r="Q748" i="1" s="1"/>
  <c r="O748" i="1"/>
  <c r="N748" i="1"/>
  <c r="L748" i="1"/>
  <c r="D748" i="1"/>
  <c r="K748" i="1" s="1"/>
  <c r="Y747" i="1"/>
  <c r="W747" i="1"/>
  <c r="U747" i="1"/>
  <c r="S747" i="1"/>
  <c r="R747" i="1"/>
  <c r="P747" i="1"/>
  <c r="Q747" i="1" s="1"/>
  <c r="O747" i="1"/>
  <c r="N747" i="1"/>
  <c r="L747" i="1"/>
  <c r="D747" i="1"/>
  <c r="K747" i="1" s="1"/>
  <c r="Y746" i="1"/>
  <c r="W746" i="1"/>
  <c r="U746" i="1"/>
  <c r="S746" i="1"/>
  <c r="R746" i="1"/>
  <c r="P746" i="1"/>
  <c r="Q746" i="1" s="1"/>
  <c r="O746" i="1"/>
  <c r="N746" i="1"/>
  <c r="L746" i="1"/>
  <c r="D746" i="1"/>
  <c r="K746" i="1" s="1"/>
  <c r="Y745" i="1"/>
  <c r="W745" i="1"/>
  <c r="U745" i="1"/>
  <c r="S745" i="1"/>
  <c r="R745" i="1"/>
  <c r="P745" i="1"/>
  <c r="Q745" i="1" s="1"/>
  <c r="O745" i="1"/>
  <c r="N745" i="1"/>
  <c r="L745" i="1"/>
  <c r="D745" i="1"/>
  <c r="K745" i="1" s="1"/>
  <c r="Y744" i="1"/>
  <c r="W744" i="1"/>
  <c r="U744" i="1"/>
  <c r="S744" i="1"/>
  <c r="R744" i="1"/>
  <c r="P744" i="1"/>
  <c r="Q744" i="1" s="1"/>
  <c r="O744" i="1"/>
  <c r="N744" i="1"/>
  <c r="L744" i="1"/>
  <c r="D744" i="1"/>
  <c r="K744" i="1" s="1"/>
  <c r="Y743" i="1"/>
  <c r="W743" i="1"/>
  <c r="U743" i="1"/>
  <c r="S743" i="1"/>
  <c r="R743" i="1"/>
  <c r="P743" i="1"/>
  <c r="Q743" i="1" s="1"/>
  <c r="O743" i="1"/>
  <c r="N743" i="1"/>
  <c r="L743" i="1"/>
  <c r="D743" i="1"/>
  <c r="K743" i="1" s="1"/>
  <c r="Y742" i="1"/>
  <c r="W742" i="1"/>
  <c r="U742" i="1"/>
  <c r="S742" i="1"/>
  <c r="R742" i="1"/>
  <c r="P742" i="1"/>
  <c r="Q742" i="1" s="1"/>
  <c r="O742" i="1"/>
  <c r="N742" i="1"/>
  <c r="L742" i="1"/>
  <c r="D742" i="1"/>
  <c r="K742" i="1" s="1"/>
  <c r="Y741" i="1"/>
  <c r="W741" i="1"/>
  <c r="U741" i="1"/>
  <c r="S741" i="1"/>
  <c r="R741" i="1"/>
  <c r="P741" i="1"/>
  <c r="Q741" i="1" s="1"/>
  <c r="O741" i="1"/>
  <c r="N741" i="1"/>
  <c r="L741" i="1"/>
  <c r="D741" i="1"/>
  <c r="K741" i="1" s="1"/>
  <c r="Y740" i="1"/>
  <c r="W740" i="1"/>
  <c r="U740" i="1"/>
  <c r="S740" i="1"/>
  <c r="R740" i="1"/>
  <c r="P740" i="1"/>
  <c r="Q740" i="1" s="1"/>
  <c r="O740" i="1"/>
  <c r="N740" i="1"/>
  <c r="L740" i="1"/>
  <c r="D740" i="1"/>
  <c r="K740" i="1" s="1"/>
  <c r="Y739" i="1"/>
  <c r="W739" i="1"/>
  <c r="U739" i="1"/>
  <c r="S739" i="1"/>
  <c r="R739" i="1"/>
  <c r="P739" i="1"/>
  <c r="Q739" i="1" s="1"/>
  <c r="O739" i="1"/>
  <c r="N739" i="1"/>
  <c r="L739" i="1"/>
  <c r="D739" i="1"/>
  <c r="K739" i="1" s="1"/>
  <c r="Y738" i="1"/>
  <c r="W738" i="1"/>
  <c r="U738" i="1"/>
  <c r="S738" i="1"/>
  <c r="R738" i="1"/>
  <c r="P738" i="1"/>
  <c r="Q738" i="1" s="1"/>
  <c r="O738" i="1"/>
  <c r="N738" i="1"/>
  <c r="L738" i="1"/>
  <c r="D738" i="1"/>
  <c r="K738" i="1" s="1"/>
  <c r="Y737" i="1"/>
  <c r="W737" i="1"/>
  <c r="U737" i="1"/>
  <c r="S737" i="1"/>
  <c r="R737" i="1"/>
  <c r="P737" i="1"/>
  <c r="Q737" i="1" s="1"/>
  <c r="O737" i="1"/>
  <c r="N737" i="1"/>
  <c r="L737" i="1"/>
  <c r="D737" i="1"/>
  <c r="K737" i="1" s="1"/>
  <c r="Y736" i="1"/>
  <c r="W736" i="1"/>
  <c r="U736" i="1"/>
  <c r="S736" i="1"/>
  <c r="R736" i="1"/>
  <c r="P736" i="1"/>
  <c r="Q736" i="1" s="1"/>
  <c r="O736" i="1"/>
  <c r="N736" i="1"/>
  <c r="L736" i="1"/>
  <c r="D736" i="1"/>
  <c r="Z735" i="1"/>
  <c r="Y735" i="1"/>
  <c r="X735" i="1"/>
  <c r="W735" i="1"/>
  <c r="V735" i="1"/>
  <c r="U735" i="1"/>
  <c r="S735" i="1"/>
  <c r="R735" i="1"/>
  <c r="Q735" i="1"/>
  <c r="P735" i="1"/>
  <c r="O735" i="1"/>
  <c r="N735" i="1"/>
  <c r="M735" i="1"/>
  <c r="L735" i="1"/>
  <c r="D735" i="1"/>
  <c r="Y734" i="1"/>
  <c r="W734" i="1"/>
  <c r="U734" i="1"/>
  <c r="R734" i="1"/>
  <c r="S734" i="1" s="1"/>
  <c r="Q734" i="1"/>
  <c r="P734" i="1"/>
  <c r="N734" i="1"/>
  <c r="O734" i="1" s="1"/>
  <c r="M734" i="1"/>
  <c r="L734" i="1"/>
  <c r="X734" i="1" s="1"/>
  <c r="D734" i="1"/>
  <c r="Y733" i="1"/>
  <c r="W733" i="1"/>
  <c r="U733" i="1"/>
  <c r="S733" i="1"/>
  <c r="R733" i="1"/>
  <c r="P733" i="1"/>
  <c r="Q733" i="1" s="1"/>
  <c r="O733" i="1"/>
  <c r="N733" i="1"/>
  <c r="L733" i="1"/>
  <c r="X733" i="1" s="1"/>
  <c r="D733" i="1"/>
  <c r="Y732" i="1"/>
  <c r="W732" i="1"/>
  <c r="U732" i="1"/>
  <c r="S732" i="1"/>
  <c r="R732" i="1"/>
  <c r="P732" i="1"/>
  <c r="Q732" i="1" s="1"/>
  <c r="O732" i="1"/>
  <c r="N732" i="1"/>
  <c r="L732" i="1"/>
  <c r="D732" i="1"/>
  <c r="Z731" i="1"/>
  <c r="Y731" i="1"/>
  <c r="W731" i="1"/>
  <c r="X731" i="1" s="1"/>
  <c r="V731" i="1"/>
  <c r="U731" i="1"/>
  <c r="R731" i="1"/>
  <c r="S731" i="1" s="1"/>
  <c r="Q731" i="1"/>
  <c r="P731" i="1"/>
  <c r="N731" i="1"/>
  <c r="O731" i="1" s="1"/>
  <c r="M731" i="1"/>
  <c r="L731" i="1"/>
  <c r="D731" i="1"/>
  <c r="Z730" i="1"/>
  <c r="Y730" i="1"/>
  <c r="W730" i="1"/>
  <c r="U730" i="1"/>
  <c r="R730" i="1"/>
  <c r="S730" i="1" s="1"/>
  <c r="Q730" i="1"/>
  <c r="P730" i="1"/>
  <c r="N730" i="1"/>
  <c r="O730" i="1" s="1"/>
  <c r="M730" i="1"/>
  <c r="L730" i="1"/>
  <c r="X730" i="1" s="1"/>
  <c r="D730" i="1"/>
  <c r="Z729" i="1"/>
  <c r="Y729" i="1"/>
  <c r="W729" i="1"/>
  <c r="V729" i="1"/>
  <c r="U729" i="1"/>
  <c r="S729" i="1"/>
  <c r="R729" i="1"/>
  <c r="Q729" i="1"/>
  <c r="P729" i="1"/>
  <c r="O729" i="1"/>
  <c r="N729" i="1"/>
  <c r="M729" i="1"/>
  <c r="L729" i="1"/>
  <c r="X729" i="1" s="1"/>
  <c r="K729" i="1"/>
  <c r="D729" i="1"/>
  <c r="Z728" i="1"/>
  <c r="Y728" i="1"/>
  <c r="W728" i="1"/>
  <c r="V728" i="1"/>
  <c r="U728" i="1"/>
  <c r="S728" i="1"/>
  <c r="R728" i="1"/>
  <c r="Q728" i="1"/>
  <c r="P728" i="1"/>
  <c r="O728" i="1"/>
  <c r="N728" i="1"/>
  <c r="M728" i="1"/>
  <c r="L728" i="1"/>
  <c r="X728" i="1" s="1"/>
  <c r="K728" i="1"/>
  <c r="D728" i="1"/>
  <c r="Z727" i="1"/>
  <c r="Y727" i="1"/>
  <c r="W727" i="1"/>
  <c r="V727" i="1"/>
  <c r="U727" i="1"/>
  <c r="S727" i="1"/>
  <c r="R727" i="1"/>
  <c r="Q727" i="1"/>
  <c r="P727" i="1"/>
  <c r="O727" i="1"/>
  <c r="N727" i="1"/>
  <c r="M727" i="1"/>
  <c r="L727" i="1"/>
  <c r="X727" i="1" s="1"/>
  <c r="K727" i="1"/>
  <c r="D727" i="1"/>
  <c r="Z726" i="1"/>
  <c r="Y726" i="1"/>
  <c r="W726" i="1"/>
  <c r="V726" i="1"/>
  <c r="U726" i="1"/>
  <c r="S726" i="1"/>
  <c r="R726" i="1"/>
  <c r="Q726" i="1"/>
  <c r="P726" i="1"/>
  <c r="O726" i="1"/>
  <c r="N726" i="1"/>
  <c r="M726" i="1"/>
  <c r="L726" i="1"/>
  <c r="X726" i="1" s="1"/>
  <c r="K726" i="1"/>
  <c r="D726" i="1"/>
  <c r="Z725" i="1"/>
  <c r="Y725" i="1"/>
  <c r="W725" i="1"/>
  <c r="V725" i="1"/>
  <c r="U725" i="1"/>
  <c r="S725" i="1"/>
  <c r="R725" i="1"/>
  <c r="Q725" i="1"/>
  <c r="P725" i="1"/>
  <c r="O725" i="1"/>
  <c r="N725" i="1"/>
  <c r="M725" i="1"/>
  <c r="L725" i="1"/>
  <c r="X725" i="1" s="1"/>
  <c r="K725" i="1"/>
  <c r="D725" i="1"/>
  <c r="Z724" i="1"/>
  <c r="Y724" i="1"/>
  <c r="W724" i="1"/>
  <c r="V724" i="1"/>
  <c r="U724" i="1"/>
  <c r="S724" i="1"/>
  <c r="R724" i="1"/>
  <c r="Q724" i="1"/>
  <c r="P724" i="1"/>
  <c r="O724" i="1"/>
  <c r="N724" i="1"/>
  <c r="M724" i="1"/>
  <c r="L724" i="1"/>
  <c r="X724" i="1" s="1"/>
  <c r="K724" i="1"/>
  <c r="D724" i="1"/>
  <c r="Z723" i="1"/>
  <c r="Y723" i="1"/>
  <c r="W723" i="1"/>
  <c r="V723" i="1"/>
  <c r="U723" i="1"/>
  <c r="S723" i="1"/>
  <c r="R723" i="1"/>
  <c r="Q723" i="1"/>
  <c r="P723" i="1"/>
  <c r="O723" i="1"/>
  <c r="N723" i="1"/>
  <c r="M723" i="1"/>
  <c r="L723" i="1"/>
  <c r="X723" i="1" s="1"/>
  <c r="K723" i="1"/>
  <c r="D723" i="1"/>
  <c r="Z722" i="1"/>
  <c r="Y722" i="1"/>
  <c r="W722" i="1"/>
  <c r="V722" i="1"/>
  <c r="U722" i="1"/>
  <c r="S722" i="1"/>
  <c r="R722" i="1"/>
  <c r="Q722" i="1"/>
  <c r="P722" i="1"/>
  <c r="O722" i="1"/>
  <c r="N722" i="1"/>
  <c r="M722" i="1"/>
  <c r="L722" i="1"/>
  <c r="X722" i="1" s="1"/>
  <c r="K722" i="1"/>
  <c r="D722" i="1"/>
  <c r="Z721" i="1"/>
  <c r="Y721" i="1"/>
  <c r="W721" i="1"/>
  <c r="V721" i="1"/>
  <c r="U721" i="1"/>
  <c r="S721" i="1"/>
  <c r="R721" i="1"/>
  <c r="Q721" i="1"/>
  <c r="P721" i="1"/>
  <c r="O721" i="1"/>
  <c r="N721" i="1"/>
  <c r="M721" i="1"/>
  <c r="L721" i="1"/>
  <c r="X721" i="1" s="1"/>
  <c r="K721" i="1"/>
  <c r="D721" i="1"/>
  <c r="Z720" i="1"/>
  <c r="Y720" i="1"/>
  <c r="W720" i="1"/>
  <c r="V720" i="1"/>
  <c r="U720" i="1"/>
  <c r="S720" i="1"/>
  <c r="R720" i="1"/>
  <c r="Q720" i="1"/>
  <c r="P720" i="1"/>
  <c r="O720" i="1"/>
  <c r="N720" i="1"/>
  <c r="M720" i="1"/>
  <c r="L720" i="1"/>
  <c r="X720" i="1" s="1"/>
  <c r="K720" i="1"/>
  <c r="D720" i="1"/>
  <c r="Z719" i="1"/>
  <c r="Y719" i="1"/>
  <c r="W719" i="1"/>
  <c r="V719" i="1"/>
  <c r="U719" i="1"/>
  <c r="S719" i="1"/>
  <c r="R719" i="1"/>
  <c r="Q719" i="1"/>
  <c r="P719" i="1"/>
  <c r="O719" i="1"/>
  <c r="N719" i="1"/>
  <c r="M719" i="1"/>
  <c r="L719" i="1"/>
  <c r="X719" i="1" s="1"/>
  <c r="K719" i="1"/>
  <c r="D719" i="1"/>
  <c r="Z718" i="1"/>
  <c r="Y718" i="1"/>
  <c r="W718" i="1"/>
  <c r="V718" i="1"/>
  <c r="U718" i="1"/>
  <c r="S718" i="1"/>
  <c r="R718" i="1"/>
  <c r="Q718" i="1"/>
  <c r="P718" i="1"/>
  <c r="O718" i="1"/>
  <c r="N718" i="1"/>
  <c r="M718" i="1"/>
  <c r="L718" i="1"/>
  <c r="X718" i="1" s="1"/>
  <c r="K718" i="1"/>
  <c r="D718" i="1"/>
  <c r="Z717" i="1"/>
  <c r="Y717" i="1"/>
  <c r="W717" i="1"/>
  <c r="V717" i="1"/>
  <c r="U717" i="1"/>
  <c r="S717" i="1"/>
  <c r="R717" i="1"/>
  <c r="Q717" i="1"/>
  <c r="P717" i="1"/>
  <c r="O717" i="1"/>
  <c r="N717" i="1"/>
  <c r="M717" i="1"/>
  <c r="L717" i="1"/>
  <c r="X717" i="1" s="1"/>
  <c r="K717" i="1"/>
  <c r="D717" i="1"/>
  <c r="Z716" i="1"/>
  <c r="Y716" i="1"/>
  <c r="W716" i="1"/>
  <c r="V716" i="1"/>
  <c r="U716" i="1"/>
  <c r="S716" i="1"/>
  <c r="R716" i="1"/>
  <c r="Q716" i="1"/>
  <c r="P716" i="1"/>
  <c r="O716" i="1"/>
  <c r="N716" i="1"/>
  <c r="M716" i="1"/>
  <c r="L716" i="1"/>
  <c r="X716" i="1" s="1"/>
  <c r="K716" i="1"/>
  <c r="D716" i="1"/>
  <c r="Z715" i="1"/>
  <c r="Y715" i="1"/>
  <c r="W715" i="1"/>
  <c r="V715" i="1"/>
  <c r="U715" i="1"/>
  <c r="S715" i="1"/>
  <c r="R715" i="1"/>
  <c r="Q715" i="1"/>
  <c r="P715" i="1"/>
  <c r="O715" i="1"/>
  <c r="N715" i="1"/>
  <c r="M715" i="1"/>
  <c r="L715" i="1"/>
  <c r="X715" i="1" s="1"/>
  <c r="K715" i="1"/>
  <c r="D715" i="1"/>
  <c r="Z714" i="1"/>
  <c r="Y714" i="1"/>
  <c r="W714" i="1"/>
  <c r="V714" i="1"/>
  <c r="U714" i="1"/>
  <c r="S714" i="1"/>
  <c r="R714" i="1"/>
  <c r="Q714" i="1"/>
  <c r="P714" i="1"/>
  <c r="O714" i="1"/>
  <c r="N714" i="1"/>
  <c r="M714" i="1"/>
  <c r="L714" i="1"/>
  <c r="X714" i="1" s="1"/>
  <c r="K714" i="1"/>
  <c r="D714" i="1"/>
  <c r="Z713" i="1"/>
  <c r="Y713" i="1"/>
  <c r="W713" i="1"/>
  <c r="V713" i="1"/>
  <c r="U713" i="1"/>
  <c r="S713" i="1"/>
  <c r="R713" i="1"/>
  <c r="Q713" i="1"/>
  <c r="P713" i="1"/>
  <c r="O713" i="1"/>
  <c r="N713" i="1"/>
  <c r="M713" i="1"/>
  <c r="L713" i="1"/>
  <c r="X713" i="1" s="1"/>
  <c r="K713" i="1"/>
  <c r="D713" i="1"/>
  <c r="Z712" i="1"/>
  <c r="Y712" i="1"/>
  <c r="W712" i="1"/>
  <c r="V712" i="1"/>
  <c r="U712" i="1"/>
  <c r="S712" i="1"/>
  <c r="R712" i="1"/>
  <c r="Q712" i="1"/>
  <c r="P712" i="1"/>
  <c r="O712" i="1"/>
  <c r="N712" i="1"/>
  <c r="M712" i="1"/>
  <c r="L712" i="1"/>
  <c r="X712" i="1" s="1"/>
  <c r="K712" i="1"/>
  <c r="D712" i="1"/>
  <c r="Z711" i="1"/>
  <c r="Y711" i="1"/>
  <c r="W711" i="1"/>
  <c r="V711" i="1"/>
  <c r="U711" i="1"/>
  <c r="S711" i="1"/>
  <c r="R711" i="1"/>
  <c r="Q711" i="1"/>
  <c r="P711" i="1"/>
  <c r="O711" i="1"/>
  <c r="N711" i="1"/>
  <c r="M711" i="1"/>
  <c r="L711" i="1"/>
  <c r="X711" i="1" s="1"/>
  <c r="K711" i="1"/>
  <c r="D711" i="1"/>
  <c r="Z710" i="1"/>
  <c r="Y710" i="1"/>
  <c r="W710" i="1"/>
  <c r="V710" i="1"/>
  <c r="U710" i="1"/>
  <c r="S710" i="1"/>
  <c r="R710" i="1"/>
  <c r="Q710" i="1"/>
  <c r="P710" i="1"/>
  <c r="O710" i="1"/>
  <c r="N710" i="1"/>
  <c r="M710" i="1"/>
  <c r="L710" i="1"/>
  <c r="X710" i="1" s="1"/>
  <c r="K710" i="1"/>
  <c r="D710" i="1"/>
  <c r="Z709" i="1"/>
  <c r="Y709" i="1"/>
  <c r="W709" i="1"/>
  <c r="V709" i="1"/>
  <c r="U709" i="1"/>
  <c r="S709" i="1"/>
  <c r="R709" i="1"/>
  <c r="Q709" i="1"/>
  <c r="P709" i="1"/>
  <c r="O709" i="1"/>
  <c r="N709" i="1"/>
  <c r="M709" i="1"/>
  <c r="L709" i="1"/>
  <c r="X709" i="1" s="1"/>
  <c r="K709" i="1"/>
  <c r="D709" i="1"/>
  <c r="Z708" i="1"/>
  <c r="Y708" i="1"/>
  <c r="W708" i="1"/>
  <c r="V708" i="1"/>
  <c r="U708" i="1"/>
  <c r="S708" i="1"/>
  <c r="R708" i="1"/>
  <c r="Q708" i="1"/>
  <c r="P708" i="1"/>
  <c r="O708" i="1"/>
  <c r="N708" i="1"/>
  <c r="M708" i="1"/>
  <c r="L708" i="1"/>
  <c r="X708" i="1" s="1"/>
  <c r="K708" i="1"/>
  <c r="D708" i="1"/>
  <c r="Z707" i="1"/>
  <c r="Y707" i="1"/>
  <c r="W707" i="1"/>
  <c r="V707" i="1"/>
  <c r="U707" i="1"/>
  <c r="S707" i="1"/>
  <c r="R707" i="1"/>
  <c r="Q707" i="1"/>
  <c r="P707" i="1"/>
  <c r="O707" i="1"/>
  <c r="N707" i="1"/>
  <c r="M707" i="1"/>
  <c r="L707" i="1"/>
  <c r="X707" i="1" s="1"/>
  <c r="K707" i="1"/>
  <c r="D707" i="1"/>
  <c r="Z706" i="1"/>
  <c r="Y706" i="1"/>
  <c r="W706" i="1"/>
  <c r="V706" i="1"/>
  <c r="U706" i="1"/>
  <c r="S706" i="1"/>
  <c r="R706" i="1"/>
  <c r="Q706" i="1"/>
  <c r="P706" i="1"/>
  <c r="O706" i="1"/>
  <c r="N706" i="1"/>
  <c r="M706" i="1"/>
  <c r="L706" i="1"/>
  <c r="X706" i="1" s="1"/>
  <c r="K706" i="1"/>
  <c r="D706" i="1"/>
  <c r="Z705" i="1"/>
  <c r="Y705" i="1"/>
  <c r="W705" i="1"/>
  <c r="V705" i="1"/>
  <c r="U705" i="1"/>
  <c r="S705" i="1"/>
  <c r="R705" i="1"/>
  <c r="Q705" i="1"/>
  <c r="P705" i="1"/>
  <c r="O705" i="1"/>
  <c r="N705" i="1"/>
  <c r="M705" i="1"/>
  <c r="L705" i="1"/>
  <c r="X705" i="1" s="1"/>
  <c r="K705" i="1"/>
  <c r="D705" i="1"/>
  <c r="Z704" i="1"/>
  <c r="Y704" i="1"/>
  <c r="W704" i="1"/>
  <c r="V704" i="1"/>
  <c r="U704" i="1"/>
  <c r="S704" i="1"/>
  <c r="R704" i="1"/>
  <c r="Q704" i="1"/>
  <c r="P704" i="1"/>
  <c r="O704" i="1"/>
  <c r="N704" i="1"/>
  <c r="M704" i="1"/>
  <c r="L704" i="1"/>
  <c r="X704" i="1" s="1"/>
  <c r="K704" i="1"/>
  <c r="D704" i="1"/>
  <c r="Z703" i="1"/>
  <c r="Y703" i="1"/>
  <c r="W703" i="1"/>
  <c r="V703" i="1"/>
  <c r="U703" i="1"/>
  <c r="S703" i="1"/>
  <c r="R703" i="1"/>
  <c r="Q703" i="1"/>
  <c r="P703" i="1"/>
  <c r="O703" i="1"/>
  <c r="N703" i="1"/>
  <c r="M703" i="1"/>
  <c r="L703" i="1"/>
  <c r="X703" i="1" s="1"/>
  <c r="K703" i="1"/>
  <c r="D703" i="1"/>
  <c r="Z702" i="1"/>
  <c r="Y702" i="1"/>
  <c r="W702" i="1"/>
  <c r="V702" i="1"/>
  <c r="U702" i="1"/>
  <c r="S702" i="1"/>
  <c r="R702" i="1"/>
  <c r="Q702" i="1"/>
  <c r="P702" i="1"/>
  <c r="O702" i="1"/>
  <c r="N702" i="1"/>
  <c r="M702" i="1"/>
  <c r="L702" i="1"/>
  <c r="X702" i="1" s="1"/>
  <c r="D702" i="1"/>
  <c r="Y701" i="1"/>
  <c r="W701" i="1"/>
  <c r="U701" i="1"/>
  <c r="R701" i="1"/>
  <c r="S701" i="1" s="1"/>
  <c r="P701" i="1"/>
  <c r="Q701" i="1" s="1"/>
  <c r="O701" i="1"/>
  <c r="N701" i="1"/>
  <c r="L701" i="1"/>
  <c r="K701" i="1"/>
  <c r="D701" i="1"/>
  <c r="Y700" i="1"/>
  <c r="W700" i="1"/>
  <c r="U700" i="1"/>
  <c r="R700" i="1"/>
  <c r="S700" i="1" s="1"/>
  <c r="P700" i="1"/>
  <c r="Q700" i="1" s="1"/>
  <c r="O700" i="1"/>
  <c r="N700" i="1"/>
  <c r="L700" i="1"/>
  <c r="K700" i="1"/>
  <c r="D700" i="1"/>
  <c r="Y699" i="1"/>
  <c r="W699" i="1"/>
  <c r="U699" i="1"/>
  <c r="R699" i="1"/>
  <c r="S699" i="1" s="1"/>
  <c r="P699" i="1"/>
  <c r="Q699" i="1" s="1"/>
  <c r="O699" i="1"/>
  <c r="N699" i="1"/>
  <c r="L699" i="1"/>
  <c r="X699" i="1" s="1"/>
  <c r="K699" i="1"/>
  <c r="D699" i="1"/>
  <c r="Y698" i="1"/>
  <c r="W698" i="1"/>
  <c r="U698" i="1"/>
  <c r="R698" i="1"/>
  <c r="S698" i="1" s="1"/>
  <c r="P698" i="1"/>
  <c r="Q698" i="1" s="1"/>
  <c r="O698" i="1"/>
  <c r="N698" i="1"/>
  <c r="L698" i="1"/>
  <c r="K698" i="1"/>
  <c r="D698" i="1"/>
  <c r="Y697" i="1"/>
  <c r="W697" i="1"/>
  <c r="U697" i="1"/>
  <c r="R697" i="1"/>
  <c r="S697" i="1" s="1"/>
  <c r="P697" i="1"/>
  <c r="Q697" i="1" s="1"/>
  <c r="O697" i="1"/>
  <c r="N697" i="1"/>
  <c r="L697" i="1"/>
  <c r="K697" i="1"/>
  <c r="D697" i="1"/>
  <c r="Y696" i="1"/>
  <c r="W696" i="1"/>
  <c r="U696" i="1"/>
  <c r="R696" i="1"/>
  <c r="S696" i="1" s="1"/>
  <c r="P696" i="1"/>
  <c r="Q696" i="1" s="1"/>
  <c r="O696" i="1"/>
  <c r="N696" i="1"/>
  <c r="L696" i="1"/>
  <c r="K696" i="1"/>
  <c r="D696" i="1"/>
  <c r="Y695" i="1"/>
  <c r="W695" i="1"/>
  <c r="U695" i="1"/>
  <c r="R695" i="1"/>
  <c r="S695" i="1" s="1"/>
  <c r="P695" i="1"/>
  <c r="Q695" i="1" s="1"/>
  <c r="O695" i="1"/>
  <c r="N695" i="1"/>
  <c r="L695" i="1"/>
  <c r="K695" i="1"/>
  <c r="D695" i="1"/>
  <c r="Y694" i="1"/>
  <c r="W694" i="1"/>
  <c r="U694" i="1"/>
  <c r="R694" i="1"/>
  <c r="S694" i="1" s="1"/>
  <c r="P694" i="1"/>
  <c r="Q694" i="1" s="1"/>
  <c r="O694" i="1"/>
  <c r="N694" i="1"/>
  <c r="L694" i="1"/>
  <c r="K694" i="1"/>
  <c r="D694" i="1"/>
  <c r="Y693" i="1"/>
  <c r="W693" i="1"/>
  <c r="U693" i="1"/>
  <c r="R693" i="1"/>
  <c r="S693" i="1" s="1"/>
  <c r="P693" i="1"/>
  <c r="Q693" i="1" s="1"/>
  <c r="O693" i="1"/>
  <c r="N693" i="1"/>
  <c r="L693" i="1"/>
  <c r="K693" i="1"/>
  <c r="D693" i="1"/>
  <c r="Y692" i="1"/>
  <c r="W692" i="1"/>
  <c r="U692" i="1"/>
  <c r="R692" i="1"/>
  <c r="S692" i="1" s="1"/>
  <c r="P692" i="1"/>
  <c r="Q692" i="1" s="1"/>
  <c r="O692" i="1"/>
  <c r="N692" i="1"/>
  <c r="L692" i="1"/>
  <c r="K692" i="1"/>
  <c r="D692" i="1"/>
  <c r="Y691" i="1"/>
  <c r="W691" i="1"/>
  <c r="U691" i="1"/>
  <c r="R691" i="1"/>
  <c r="S691" i="1" s="1"/>
  <c r="P691" i="1"/>
  <c r="Q691" i="1" s="1"/>
  <c r="O691" i="1"/>
  <c r="N691" i="1"/>
  <c r="L691" i="1"/>
  <c r="K691" i="1"/>
  <c r="D691" i="1"/>
  <c r="Y690" i="1"/>
  <c r="W690" i="1"/>
  <c r="U690" i="1"/>
  <c r="R690" i="1"/>
  <c r="S690" i="1" s="1"/>
  <c r="P690" i="1"/>
  <c r="Q690" i="1" s="1"/>
  <c r="O690" i="1"/>
  <c r="N690" i="1"/>
  <c r="L690" i="1"/>
  <c r="K690" i="1"/>
  <c r="D690" i="1"/>
  <c r="Y689" i="1"/>
  <c r="W689" i="1"/>
  <c r="U689" i="1"/>
  <c r="R689" i="1"/>
  <c r="S689" i="1" s="1"/>
  <c r="P689" i="1"/>
  <c r="Q689" i="1" s="1"/>
  <c r="O689" i="1"/>
  <c r="N689" i="1"/>
  <c r="L689" i="1"/>
  <c r="K689" i="1"/>
  <c r="D689" i="1"/>
  <c r="Y688" i="1"/>
  <c r="W688" i="1"/>
  <c r="U688" i="1"/>
  <c r="R688" i="1"/>
  <c r="S688" i="1" s="1"/>
  <c r="P688" i="1"/>
  <c r="Q688" i="1" s="1"/>
  <c r="O688" i="1"/>
  <c r="N688" i="1"/>
  <c r="L688" i="1"/>
  <c r="X688" i="1" s="1"/>
  <c r="K688" i="1"/>
  <c r="D688" i="1"/>
  <c r="Y687" i="1"/>
  <c r="W687" i="1"/>
  <c r="U687" i="1"/>
  <c r="R687" i="1"/>
  <c r="S687" i="1" s="1"/>
  <c r="P687" i="1"/>
  <c r="Q687" i="1" s="1"/>
  <c r="O687" i="1"/>
  <c r="N687" i="1"/>
  <c r="L687" i="1"/>
  <c r="K687" i="1"/>
  <c r="D687" i="1"/>
  <c r="Y686" i="1"/>
  <c r="W686" i="1"/>
  <c r="U686" i="1"/>
  <c r="R686" i="1"/>
  <c r="S686" i="1" s="1"/>
  <c r="P686" i="1"/>
  <c r="Q686" i="1" s="1"/>
  <c r="O686" i="1"/>
  <c r="N686" i="1"/>
  <c r="L686" i="1"/>
  <c r="K686" i="1"/>
  <c r="D686" i="1"/>
  <c r="Y685" i="1"/>
  <c r="W685" i="1"/>
  <c r="U685" i="1"/>
  <c r="R685" i="1"/>
  <c r="S685" i="1" s="1"/>
  <c r="P685" i="1"/>
  <c r="Q685" i="1" s="1"/>
  <c r="O685" i="1"/>
  <c r="N685" i="1"/>
  <c r="L685" i="1"/>
  <c r="K685" i="1"/>
  <c r="D685" i="1"/>
  <c r="Y684" i="1"/>
  <c r="W684" i="1"/>
  <c r="U684" i="1"/>
  <c r="R684" i="1"/>
  <c r="S684" i="1" s="1"/>
  <c r="P684" i="1"/>
  <c r="Q684" i="1" s="1"/>
  <c r="O684" i="1"/>
  <c r="N684" i="1"/>
  <c r="L684" i="1"/>
  <c r="K684" i="1"/>
  <c r="D684" i="1"/>
  <c r="Y683" i="1"/>
  <c r="W683" i="1"/>
  <c r="U683" i="1"/>
  <c r="R683" i="1"/>
  <c r="S683" i="1" s="1"/>
  <c r="P683" i="1"/>
  <c r="Q683" i="1" s="1"/>
  <c r="O683" i="1"/>
  <c r="N683" i="1"/>
  <c r="L683" i="1"/>
  <c r="K683" i="1"/>
  <c r="D683" i="1"/>
  <c r="Y682" i="1"/>
  <c r="W682" i="1"/>
  <c r="U682" i="1"/>
  <c r="R682" i="1"/>
  <c r="S682" i="1" s="1"/>
  <c r="P682" i="1"/>
  <c r="Q682" i="1" s="1"/>
  <c r="O682" i="1"/>
  <c r="N682" i="1"/>
  <c r="L682" i="1"/>
  <c r="K682" i="1"/>
  <c r="D682" i="1"/>
  <c r="Y681" i="1"/>
  <c r="W681" i="1"/>
  <c r="U681" i="1"/>
  <c r="R681" i="1"/>
  <c r="S681" i="1" s="1"/>
  <c r="P681" i="1"/>
  <c r="Q681" i="1" s="1"/>
  <c r="O681" i="1"/>
  <c r="N681" i="1"/>
  <c r="L681" i="1"/>
  <c r="X681" i="1" s="1"/>
  <c r="K681" i="1"/>
  <c r="D681" i="1"/>
  <c r="Y680" i="1"/>
  <c r="W680" i="1"/>
  <c r="U680" i="1"/>
  <c r="R680" i="1"/>
  <c r="S680" i="1" s="1"/>
  <c r="P680" i="1"/>
  <c r="Q680" i="1" s="1"/>
  <c r="O680" i="1"/>
  <c r="N680" i="1"/>
  <c r="L680" i="1"/>
  <c r="X680" i="1" s="1"/>
  <c r="K680" i="1"/>
  <c r="D680" i="1"/>
  <c r="Y679" i="1"/>
  <c r="W679" i="1"/>
  <c r="U679" i="1"/>
  <c r="R679" i="1"/>
  <c r="S679" i="1" s="1"/>
  <c r="P679" i="1"/>
  <c r="Q679" i="1" s="1"/>
  <c r="O679" i="1"/>
  <c r="N679" i="1"/>
  <c r="L679" i="1"/>
  <c r="X679" i="1" s="1"/>
  <c r="K679" i="1"/>
  <c r="D679" i="1"/>
  <c r="Y678" i="1"/>
  <c r="W678" i="1"/>
  <c r="U678" i="1"/>
  <c r="R678" i="1"/>
  <c r="S678" i="1" s="1"/>
  <c r="P678" i="1"/>
  <c r="Q678" i="1" s="1"/>
  <c r="O678" i="1"/>
  <c r="N678" i="1"/>
  <c r="L678" i="1"/>
  <c r="K678" i="1"/>
  <c r="D678" i="1"/>
  <c r="Y677" i="1"/>
  <c r="W677" i="1"/>
  <c r="U677" i="1"/>
  <c r="R677" i="1"/>
  <c r="S677" i="1" s="1"/>
  <c r="P677" i="1"/>
  <c r="Q677" i="1" s="1"/>
  <c r="O677" i="1"/>
  <c r="N677" i="1"/>
  <c r="L677" i="1"/>
  <c r="K677" i="1"/>
  <c r="D677" i="1"/>
  <c r="Y676" i="1"/>
  <c r="W676" i="1"/>
  <c r="U676" i="1"/>
  <c r="R676" i="1"/>
  <c r="S676" i="1" s="1"/>
  <c r="P676" i="1"/>
  <c r="Q676" i="1" s="1"/>
  <c r="O676" i="1"/>
  <c r="N676" i="1"/>
  <c r="L676" i="1"/>
  <c r="K676" i="1"/>
  <c r="D676" i="1"/>
  <c r="Y675" i="1"/>
  <c r="W675" i="1"/>
  <c r="U675" i="1"/>
  <c r="R675" i="1"/>
  <c r="S675" i="1" s="1"/>
  <c r="P675" i="1"/>
  <c r="Q675" i="1" s="1"/>
  <c r="O675" i="1"/>
  <c r="N675" i="1"/>
  <c r="L675" i="1"/>
  <c r="X675" i="1" s="1"/>
  <c r="K675" i="1"/>
  <c r="D675" i="1"/>
  <c r="Y674" i="1"/>
  <c r="W674" i="1"/>
  <c r="U674" i="1"/>
  <c r="R674" i="1"/>
  <c r="S674" i="1" s="1"/>
  <c r="P674" i="1"/>
  <c r="Q674" i="1" s="1"/>
  <c r="O674" i="1"/>
  <c r="N674" i="1"/>
  <c r="L674" i="1"/>
  <c r="K674" i="1"/>
  <c r="D674" i="1"/>
  <c r="Y673" i="1"/>
  <c r="W673" i="1"/>
  <c r="U673" i="1"/>
  <c r="R673" i="1"/>
  <c r="S673" i="1" s="1"/>
  <c r="P673" i="1"/>
  <c r="Q673" i="1" s="1"/>
  <c r="O673" i="1"/>
  <c r="N673" i="1"/>
  <c r="L673" i="1"/>
  <c r="K673" i="1"/>
  <c r="D673" i="1"/>
  <c r="Y672" i="1"/>
  <c r="W672" i="1"/>
  <c r="U672" i="1"/>
  <c r="R672" i="1"/>
  <c r="S672" i="1" s="1"/>
  <c r="P672" i="1"/>
  <c r="Q672" i="1" s="1"/>
  <c r="O672" i="1"/>
  <c r="N672" i="1"/>
  <c r="L672" i="1"/>
  <c r="K672" i="1"/>
  <c r="D672" i="1"/>
  <c r="Y671" i="1"/>
  <c r="W671" i="1"/>
  <c r="U671" i="1"/>
  <c r="R671" i="1"/>
  <c r="S671" i="1" s="1"/>
  <c r="P671" i="1"/>
  <c r="Q671" i="1" s="1"/>
  <c r="O671" i="1"/>
  <c r="N671" i="1"/>
  <c r="L671" i="1"/>
  <c r="K671" i="1"/>
  <c r="D671" i="1"/>
  <c r="Y670" i="1"/>
  <c r="W670" i="1"/>
  <c r="U670" i="1"/>
  <c r="R670" i="1"/>
  <c r="S670" i="1" s="1"/>
  <c r="P670" i="1"/>
  <c r="Q670" i="1" s="1"/>
  <c r="O670" i="1"/>
  <c r="N670" i="1"/>
  <c r="L670" i="1"/>
  <c r="K670" i="1"/>
  <c r="D670" i="1"/>
  <c r="Y669" i="1"/>
  <c r="W669" i="1"/>
  <c r="U669" i="1"/>
  <c r="R669" i="1"/>
  <c r="S669" i="1" s="1"/>
  <c r="P669" i="1"/>
  <c r="Q669" i="1" s="1"/>
  <c r="O669" i="1"/>
  <c r="N669" i="1"/>
  <c r="L669" i="1"/>
  <c r="K669" i="1"/>
  <c r="D669" i="1"/>
  <c r="Y668" i="1"/>
  <c r="W668" i="1"/>
  <c r="U668" i="1"/>
  <c r="R668" i="1"/>
  <c r="S668" i="1" s="1"/>
  <c r="P668" i="1"/>
  <c r="Q668" i="1" s="1"/>
  <c r="O668" i="1"/>
  <c r="N668" i="1"/>
  <c r="L668" i="1"/>
  <c r="K668" i="1"/>
  <c r="D668" i="1"/>
  <c r="Y667" i="1"/>
  <c r="W667" i="1"/>
  <c r="U667" i="1"/>
  <c r="R667" i="1"/>
  <c r="S667" i="1" s="1"/>
  <c r="P667" i="1"/>
  <c r="Q667" i="1" s="1"/>
  <c r="O667" i="1"/>
  <c r="N667" i="1"/>
  <c r="L667" i="1"/>
  <c r="K667" i="1"/>
  <c r="D667" i="1"/>
  <c r="Y666" i="1"/>
  <c r="W666" i="1"/>
  <c r="U666" i="1"/>
  <c r="R666" i="1"/>
  <c r="S666" i="1" s="1"/>
  <c r="P666" i="1"/>
  <c r="Q666" i="1" s="1"/>
  <c r="O666" i="1"/>
  <c r="N666" i="1"/>
  <c r="L666" i="1"/>
  <c r="K666" i="1"/>
  <c r="D666" i="1"/>
  <c r="Y665" i="1"/>
  <c r="W665" i="1"/>
  <c r="U665" i="1"/>
  <c r="R665" i="1"/>
  <c r="S665" i="1" s="1"/>
  <c r="P665" i="1"/>
  <c r="Q665" i="1" s="1"/>
  <c r="O665" i="1"/>
  <c r="N665" i="1"/>
  <c r="L665" i="1"/>
  <c r="K665" i="1"/>
  <c r="D665" i="1"/>
  <c r="Y664" i="1"/>
  <c r="W664" i="1"/>
  <c r="U664" i="1"/>
  <c r="R664" i="1"/>
  <c r="S664" i="1" s="1"/>
  <c r="P664" i="1"/>
  <c r="Q664" i="1" s="1"/>
  <c r="O664" i="1"/>
  <c r="N664" i="1"/>
  <c r="L664" i="1"/>
  <c r="K664" i="1"/>
  <c r="D664" i="1"/>
  <c r="Y663" i="1"/>
  <c r="W663" i="1"/>
  <c r="U663" i="1"/>
  <c r="R663" i="1"/>
  <c r="S663" i="1" s="1"/>
  <c r="P663" i="1"/>
  <c r="Q663" i="1" s="1"/>
  <c r="O663" i="1"/>
  <c r="N663" i="1"/>
  <c r="L663" i="1"/>
  <c r="K663" i="1"/>
  <c r="D663" i="1"/>
  <c r="Y662" i="1"/>
  <c r="W662" i="1"/>
  <c r="U662" i="1"/>
  <c r="R662" i="1"/>
  <c r="S662" i="1" s="1"/>
  <c r="P662" i="1"/>
  <c r="Q662" i="1" s="1"/>
  <c r="O662" i="1"/>
  <c r="N662" i="1"/>
  <c r="L662" i="1"/>
  <c r="K662" i="1"/>
  <c r="D662" i="1"/>
  <c r="Y661" i="1"/>
  <c r="W661" i="1"/>
  <c r="U661" i="1"/>
  <c r="R661" i="1"/>
  <c r="S661" i="1" s="1"/>
  <c r="P661" i="1"/>
  <c r="Q661" i="1" s="1"/>
  <c r="O661" i="1"/>
  <c r="N661" i="1"/>
  <c r="L661" i="1"/>
  <c r="K661" i="1"/>
  <c r="D661" i="1"/>
  <c r="Y660" i="1"/>
  <c r="W660" i="1"/>
  <c r="U660" i="1"/>
  <c r="R660" i="1"/>
  <c r="S660" i="1" s="1"/>
  <c r="P660" i="1"/>
  <c r="Q660" i="1" s="1"/>
  <c r="O660" i="1"/>
  <c r="N660" i="1"/>
  <c r="L660" i="1"/>
  <c r="K660" i="1"/>
  <c r="D660" i="1"/>
  <c r="Y659" i="1"/>
  <c r="W659" i="1"/>
  <c r="U659" i="1"/>
  <c r="R659" i="1"/>
  <c r="S659" i="1" s="1"/>
  <c r="P659" i="1"/>
  <c r="Q659" i="1" s="1"/>
  <c r="O659" i="1"/>
  <c r="N659" i="1"/>
  <c r="L659" i="1"/>
  <c r="K659" i="1"/>
  <c r="D659" i="1"/>
  <c r="Y658" i="1"/>
  <c r="W658" i="1"/>
  <c r="U658" i="1"/>
  <c r="R658" i="1"/>
  <c r="S658" i="1" s="1"/>
  <c r="P658" i="1"/>
  <c r="Q658" i="1" s="1"/>
  <c r="O658" i="1"/>
  <c r="N658" i="1"/>
  <c r="L658" i="1"/>
  <c r="K658" i="1"/>
  <c r="D658" i="1"/>
  <c r="Y657" i="1"/>
  <c r="W657" i="1"/>
  <c r="U657" i="1"/>
  <c r="R657" i="1"/>
  <c r="S657" i="1" s="1"/>
  <c r="P657" i="1"/>
  <c r="Q657" i="1" s="1"/>
  <c r="O657" i="1"/>
  <c r="N657" i="1"/>
  <c r="L657" i="1"/>
  <c r="K657" i="1"/>
  <c r="D657" i="1"/>
  <c r="Y656" i="1"/>
  <c r="W656" i="1"/>
  <c r="U656" i="1"/>
  <c r="R656" i="1"/>
  <c r="S656" i="1" s="1"/>
  <c r="P656" i="1"/>
  <c r="Q656" i="1" s="1"/>
  <c r="O656" i="1"/>
  <c r="N656" i="1"/>
  <c r="L656" i="1"/>
  <c r="K656" i="1"/>
  <c r="D656" i="1"/>
  <c r="Y655" i="1"/>
  <c r="W655" i="1"/>
  <c r="U655" i="1"/>
  <c r="R655" i="1"/>
  <c r="S655" i="1" s="1"/>
  <c r="P655" i="1"/>
  <c r="Q655" i="1" s="1"/>
  <c r="O655" i="1"/>
  <c r="N655" i="1"/>
  <c r="L655" i="1"/>
  <c r="K655" i="1"/>
  <c r="D655" i="1"/>
  <c r="Y654" i="1"/>
  <c r="W654" i="1"/>
  <c r="U654" i="1"/>
  <c r="R654" i="1"/>
  <c r="S654" i="1" s="1"/>
  <c r="P654" i="1"/>
  <c r="Q654" i="1" s="1"/>
  <c r="O654" i="1"/>
  <c r="N654" i="1"/>
  <c r="L654" i="1"/>
  <c r="D654" i="1"/>
  <c r="Z653" i="1"/>
  <c r="Y653" i="1"/>
  <c r="W653" i="1"/>
  <c r="X653" i="1" s="1"/>
  <c r="V653" i="1"/>
  <c r="U653" i="1"/>
  <c r="R653" i="1"/>
  <c r="S653" i="1" s="1"/>
  <c r="Q653" i="1"/>
  <c r="P653" i="1"/>
  <c r="N653" i="1"/>
  <c r="O653" i="1" s="1"/>
  <c r="M653" i="1"/>
  <c r="L653" i="1"/>
  <c r="D653" i="1"/>
  <c r="K653" i="1" s="1"/>
  <c r="Z652" i="1"/>
  <c r="Y652" i="1"/>
  <c r="W652" i="1"/>
  <c r="X652" i="1" s="1"/>
  <c r="V652" i="1"/>
  <c r="U652" i="1"/>
  <c r="R652" i="1"/>
  <c r="S652" i="1" s="1"/>
  <c r="Q652" i="1"/>
  <c r="P652" i="1"/>
  <c r="N652" i="1"/>
  <c r="O652" i="1" s="1"/>
  <c r="M652" i="1"/>
  <c r="L652" i="1"/>
  <c r="D652" i="1"/>
  <c r="K652" i="1" s="1"/>
  <c r="Z651" i="1"/>
  <c r="Y651" i="1"/>
  <c r="W651" i="1"/>
  <c r="X651" i="1" s="1"/>
  <c r="V651" i="1"/>
  <c r="U651" i="1"/>
  <c r="R651" i="1"/>
  <c r="S651" i="1" s="1"/>
  <c r="Q651" i="1"/>
  <c r="P651" i="1"/>
  <c r="N651" i="1"/>
  <c r="O651" i="1" s="1"/>
  <c r="M651" i="1"/>
  <c r="L651" i="1"/>
  <c r="D651" i="1"/>
  <c r="K651" i="1" s="1"/>
  <c r="Z650" i="1"/>
  <c r="Y650" i="1"/>
  <c r="W650" i="1"/>
  <c r="X650" i="1" s="1"/>
  <c r="V650" i="1"/>
  <c r="U650" i="1"/>
  <c r="R650" i="1"/>
  <c r="S650" i="1" s="1"/>
  <c r="Q650" i="1"/>
  <c r="P650" i="1"/>
  <c r="N650" i="1"/>
  <c r="O650" i="1" s="1"/>
  <c r="M650" i="1"/>
  <c r="L650" i="1"/>
  <c r="D650" i="1"/>
  <c r="K650" i="1" s="1"/>
  <c r="Z649" i="1"/>
  <c r="Y649" i="1"/>
  <c r="W649" i="1"/>
  <c r="X649" i="1" s="1"/>
  <c r="V649" i="1"/>
  <c r="U649" i="1"/>
  <c r="R649" i="1"/>
  <c r="S649" i="1" s="1"/>
  <c r="Q649" i="1"/>
  <c r="P649" i="1"/>
  <c r="N649" i="1"/>
  <c r="O649" i="1" s="1"/>
  <c r="M649" i="1"/>
  <c r="L649" i="1"/>
  <c r="D649" i="1"/>
  <c r="K649" i="1" s="1"/>
  <c r="Z648" i="1"/>
  <c r="Y648" i="1"/>
  <c r="W648" i="1"/>
  <c r="X648" i="1" s="1"/>
  <c r="V648" i="1"/>
  <c r="U648" i="1"/>
  <c r="R648" i="1"/>
  <c r="S648" i="1" s="1"/>
  <c r="Q648" i="1"/>
  <c r="P648" i="1"/>
  <c r="N648" i="1"/>
  <c r="O648" i="1" s="1"/>
  <c r="M648" i="1"/>
  <c r="L648" i="1"/>
  <c r="D648" i="1"/>
  <c r="K648" i="1" s="1"/>
  <c r="Z647" i="1"/>
  <c r="Y647" i="1"/>
  <c r="W647" i="1"/>
  <c r="X647" i="1" s="1"/>
  <c r="V647" i="1"/>
  <c r="U647" i="1"/>
  <c r="R647" i="1"/>
  <c r="S647" i="1" s="1"/>
  <c r="Q647" i="1"/>
  <c r="P647" i="1"/>
  <c r="N647" i="1"/>
  <c r="O647" i="1" s="1"/>
  <c r="M647" i="1"/>
  <c r="L647" i="1"/>
  <c r="D647" i="1"/>
  <c r="K647" i="1" s="1"/>
  <c r="Z646" i="1"/>
  <c r="Y646" i="1"/>
  <c r="W646" i="1"/>
  <c r="X646" i="1" s="1"/>
  <c r="V646" i="1"/>
  <c r="U646" i="1"/>
  <c r="R646" i="1"/>
  <c r="S646" i="1" s="1"/>
  <c r="Q646" i="1"/>
  <c r="P646" i="1"/>
  <c r="N646" i="1"/>
  <c r="O646" i="1" s="1"/>
  <c r="M646" i="1"/>
  <c r="L646" i="1"/>
  <c r="D646" i="1"/>
  <c r="K646" i="1" s="1"/>
  <c r="Z645" i="1"/>
  <c r="Y645" i="1"/>
  <c r="W645" i="1"/>
  <c r="X645" i="1" s="1"/>
  <c r="V645" i="1"/>
  <c r="U645" i="1"/>
  <c r="R645" i="1"/>
  <c r="S645" i="1" s="1"/>
  <c r="Q645" i="1"/>
  <c r="P645" i="1"/>
  <c r="N645" i="1"/>
  <c r="O645" i="1" s="1"/>
  <c r="M645" i="1"/>
  <c r="L645" i="1"/>
  <c r="D645" i="1"/>
  <c r="K645" i="1" s="1"/>
  <c r="Z644" i="1"/>
  <c r="Y644" i="1"/>
  <c r="W644" i="1"/>
  <c r="X644" i="1" s="1"/>
  <c r="V644" i="1"/>
  <c r="U644" i="1"/>
  <c r="R644" i="1"/>
  <c r="S644" i="1" s="1"/>
  <c r="Q644" i="1"/>
  <c r="P644" i="1"/>
  <c r="N644" i="1"/>
  <c r="O644" i="1" s="1"/>
  <c r="M644" i="1"/>
  <c r="L644" i="1"/>
  <c r="D644" i="1"/>
  <c r="K644" i="1" s="1"/>
  <c r="Z643" i="1"/>
  <c r="Y643" i="1"/>
  <c r="W643" i="1"/>
  <c r="X643" i="1" s="1"/>
  <c r="V643" i="1"/>
  <c r="U643" i="1"/>
  <c r="R643" i="1"/>
  <c r="S643" i="1" s="1"/>
  <c r="Q643" i="1"/>
  <c r="P643" i="1"/>
  <c r="N643" i="1"/>
  <c r="O643" i="1" s="1"/>
  <c r="M643" i="1"/>
  <c r="L643" i="1"/>
  <c r="D643" i="1"/>
  <c r="K643" i="1" s="1"/>
  <c r="Z642" i="1"/>
  <c r="Y642" i="1"/>
  <c r="W642" i="1"/>
  <c r="X642" i="1" s="1"/>
  <c r="V642" i="1"/>
  <c r="U642" i="1"/>
  <c r="R642" i="1"/>
  <c r="S642" i="1" s="1"/>
  <c r="Q642" i="1"/>
  <c r="P642" i="1"/>
  <c r="N642" i="1"/>
  <c r="O642" i="1" s="1"/>
  <c r="M642" i="1"/>
  <c r="L642" i="1"/>
  <c r="D642" i="1"/>
  <c r="K642" i="1" s="1"/>
  <c r="Z641" i="1"/>
  <c r="Y641" i="1"/>
  <c r="W641" i="1"/>
  <c r="X641" i="1" s="1"/>
  <c r="V641" i="1"/>
  <c r="U641" i="1"/>
  <c r="R641" i="1"/>
  <c r="S641" i="1" s="1"/>
  <c r="Q641" i="1"/>
  <c r="P641" i="1"/>
  <c r="N641" i="1"/>
  <c r="O641" i="1" s="1"/>
  <c r="M641" i="1"/>
  <c r="L641" i="1"/>
  <c r="D641" i="1"/>
  <c r="K641" i="1" s="1"/>
  <c r="Z640" i="1"/>
  <c r="Y640" i="1"/>
  <c r="W640" i="1"/>
  <c r="X640" i="1" s="1"/>
  <c r="V640" i="1"/>
  <c r="U640" i="1"/>
  <c r="R640" i="1"/>
  <c r="S640" i="1" s="1"/>
  <c r="Q640" i="1"/>
  <c r="P640" i="1"/>
  <c r="N640" i="1"/>
  <c r="O640" i="1" s="1"/>
  <c r="M640" i="1"/>
  <c r="L640" i="1"/>
  <c r="D640" i="1"/>
  <c r="K640" i="1" s="1"/>
  <c r="Z639" i="1"/>
  <c r="Y639" i="1"/>
  <c r="W639" i="1"/>
  <c r="X639" i="1" s="1"/>
  <c r="V639" i="1"/>
  <c r="U639" i="1"/>
  <c r="R639" i="1"/>
  <c r="S639" i="1" s="1"/>
  <c r="Q639" i="1"/>
  <c r="P639" i="1"/>
  <c r="N639" i="1"/>
  <c r="O639" i="1" s="1"/>
  <c r="M639" i="1"/>
  <c r="L639" i="1"/>
  <c r="D639" i="1"/>
  <c r="K639" i="1" s="1"/>
  <c r="Z638" i="1"/>
  <c r="Y638" i="1"/>
  <c r="W638" i="1"/>
  <c r="X638" i="1" s="1"/>
  <c r="V638" i="1"/>
  <c r="U638" i="1"/>
  <c r="R638" i="1"/>
  <c r="S638" i="1" s="1"/>
  <c r="Q638" i="1"/>
  <c r="P638" i="1"/>
  <c r="N638" i="1"/>
  <c r="O638" i="1" s="1"/>
  <c r="M638" i="1"/>
  <c r="L638" i="1"/>
  <c r="D638" i="1"/>
  <c r="K638" i="1" s="1"/>
  <c r="Z637" i="1"/>
  <c r="Y637" i="1"/>
  <c r="W637" i="1"/>
  <c r="X637" i="1" s="1"/>
  <c r="V637" i="1"/>
  <c r="U637" i="1"/>
  <c r="R637" i="1"/>
  <c r="S637" i="1" s="1"/>
  <c r="Q637" i="1"/>
  <c r="P637" i="1"/>
  <c r="N637" i="1"/>
  <c r="O637" i="1" s="1"/>
  <c r="M637" i="1"/>
  <c r="L637" i="1"/>
  <c r="D637" i="1"/>
  <c r="K637" i="1" s="1"/>
  <c r="Z636" i="1"/>
  <c r="Y636" i="1"/>
  <c r="W636" i="1"/>
  <c r="X636" i="1" s="1"/>
  <c r="V636" i="1"/>
  <c r="U636" i="1"/>
  <c r="R636" i="1"/>
  <c r="S636" i="1" s="1"/>
  <c r="Q636" i="1"/>
  <c r="P636" i="1"/>
  <c r="N636" i="1"/>
  <c r="O636" i="1" s="1"/>
  <c r="M636" i="1"/>
  <c r="L636" i="1"/>
  <c r="D636" i="1"/>
  <c r="K636" i="1" s="1"/>
  <c r="Z635" i="1"/>
  <c r="Y635" i="1"/>
  <c r="W635" i="1"/>
  <c r="X635" i="1" s="1"/>
  <c r="V635" i="1"/>
  <c r="U635" i="1"/>
  <c r="R635" i="1"/>
  <c r="S635" i="1" s="1"/>
  <c r="Q635" i="1"/>
  <c r="P635" i="1"/>
  <c r="N635" i="1"/>
  <c r="O635" i="1" s="1"/>
  <c r="M635" i="1"/>
  <c r="L635" i="1"/>
  <c r="D635" i="1"/>
  <c r="K635" i="1" s="1"/>
  <c r="Z634" i="1"/>
  <c r="Y634" i="1"/>
  <c r="W634" i="1"/>
  <c r="X634" i="1" s="1"/>
  <c r="V634" i="1"/>
  <c r="U634" i="1"/>
  <c r="R634" i="1"/>
  <c r="S634" i="1" s="1"/>
  <c r="Q634" i="1"/>
  <c r="P634" i="1"/>
  <c r="N634" i="1"/>
  <c r="O634" i="1" s="1"/>
  <c r="M634" i="1"/>
  <c r="L634" i="1"/>
  <c r="D634" i="1"/>
  <c r="K634" i="1" s="1"/>
  <c r="Z633" i="1"/>
  <c r="Y633" i="1"/>
  <c r="W633" i="1"/>
  <c r="X633" i="1" s="1"/>
  <c r="V633" i="1"/>
  <c r="U633" i="1"/>
  <c r="R633" i="1"/>
  <c r="S633" i="1" s="1"/>
  <c r="Q633" i="1"/>
  <c r="P633" i="1"/>
  <c r="N633" i="1"/>
  <c r="O633" i="1" s="1"/>
  <c r="M633" i="1"/>
  <c r="L633" i="1"/>
  <c r="D633" i="1"/>
  <c r="K633" i="1" s="1"/>
  <c r="Z632" i="1"/>
  <c r="Y632" i="1"/>
  <c r="W632" i="1"/>
  <c r="X632" i="1" s="1"/>
  <c r="V632" i="1"/>
  <c r="U632" i="1"/>
  <c r="R632" i="1"/>
  <c r="S632" i="1" s="1"/>
  <c r="Q632" i="1"/>
  <c r="P632" i="1"/>
  <c r="N632" i="1"/>
  <c r="O632" i="1" s="1"/>
  <c r="M632" i="1"/>
  <c r="L632" i="1"/>
  <c r="D632" i="1"/>
  <c r="K632" i="1" s="1"/>
  <c r="Z631" i="1"/>
  <c r="Y631" i="1"/>
  <c r="W631" i="1"/>
  <c r="X631" i="1" s="1"/>
  <c r="V631" i="1"/>
  <c r="U631" i="1"/>
  <c r="R631" i="1"/>
  <c r="S631" i="1" s="1"/>
  <c r="Q631" i="1"/>
  <c r="P631" i="1"/>
  <c r="N631" i="1"/>
  <c r="O631" i="1" s="1"/>
  <c r="M631" i="1"/>
  <c r="L631" i="1"/>
  <c r="D631" i="1"/>
  <c r="K631" i="1" s="1"/>
  <c r="Z630" i="1"/>
  <c r="Y630" i="1"/>
  <c r="W630" i="1"/>
  <c r="X630" i="1" s="1"/>
  <c r="V630" i="1"/>
  <c r="U630" i="1"/>
  <c r="R630" i="1"/>
  <c r="S630" i="1" s="1"/>
  <c r="Q630" i="1"/>
  <c r="P630" i="1"/>
  <c r="N630" i="1"/>
  <c r="O630" i="1" s="1"/>
  <c r="M630" i="1"/>
  <c r="L630" i="1"/>
  <c r="D630" i="1"/>
  <c r="K630" i="1" s="1"/>
  <c r="Z629" i="1"/>
  <c r="Y629" i="1"/>
  <c r="W629" i="1"/>
  <c r="X629" i="1" s="1"/>
  <c r="V629" i="1"/>
  <c r="U629" i="1"/>
  <c r="R629" i="1"/>
  <c r="S629" i="1" s="1"/>
  <c r="Q629" i="1"/>
  <c r="P629" i="1"/>
  <c r="N629" i="1"/>
  <c r="O629" i="1" s="1"/>
  <c r="M629" i="1"/>
  <c r="L629" i="1"/>
  <c r="D629" i="1"/>
  <c r="K629" i="1" s="1"/>
  <c r="Z628" i="1"/>
  <c r="Y628" i="1"/>
  <c r="W628" i="1"/>
  <c r="X628" i="1" s="1"/>
  <c r="V628" i="1"/>
  <c r="U628" i="1"/>
  <c r="R628" i="1"/>
  <c r="S628" i="1" s="1"/>
  <c r="Q628" i="1"/>
  <c r="P628" i="1"/>
  <c r="N628" i="1"/>
  <c r="O628" i="1" s="1"/>
  <c r="M628" i="1"/>
  <c r="L628" i="1"/>
  <c r="D628" i="1"/>
  <c r="K628" i="1" s="1"/>
  <c r="Z627" i="1"/>
  <c r="Y627" i="1"/>
  <c r="W627" i="1"/>
  <c r="X627" i="1" s="1"/>
  <c r="V627" i="1"/>
  <c r="U627" i="1"/>
  <c r="R627" i="1"/>
  <c r="S627" i="1" s="1"/>
  <c r="Q627" i="1"/>
  <c r="P627" i="1"/>
  <c r="N627" i="1"/>
  <c r="O627" i="1" s="1"/>
  <c r="M627" i="1"/>
  <c r="L627" i="1"/>
  <c r="D627" i="1"/>
  <c r="K627" i="1" s="1"/>
  <c r="Z626" i="1"/>
  <c r="Y626" i="1"/>
  <c r="W626" i="1"/>
  <c r="X626" i="1" s="1"/>
  <c r="V626" i="1"/>
  <c r="U626" i="1"/>
  <c r="R626" i="1"/>
  <c r="S626" i="1" s="1"/>
  <c r="Q626" i="1"/>
  <c r="P626" i="1"/>
  <c r="N626" i="1"/>
  <c r="O626" i="1" s="1"/>
  <c r="M626" i="1"/>
  <c r="L626" i="1"/>
  <c r="D626" i="1"/>
  <c r="K626" i="1" s="1"/>
  <c r="Z625" i="1"/>
  <c r="Y625" i="1"/>
  <c r="W625" i="1"/>
  <c r="X625" i="1" s="1"/>
  <c r="V625" i="1"/>
  <c r="U625" i="1"/>
  <c r="R625" i="1"/>
  <c r="S625" i="1" s="1"/>
  <c r="Q625" i="1"/>
  <c r="P625" i="1"/>
  <c r="N625" i="1"/>
  <c r="O625" i="1" s="1"/>
  <c r="M625" i="1"/>
  <c r="L625" i="1"/>
  <c r="D625" i="1"/>
  <c r="K625" i="1" s="1"/>
  <c r="Z624" i="1"/>
  <c r="Y624" i="1"/>
  <c r="W624" i="1"/>
  <c r="X624" i="1" s="1"/>
  <c r="V624" i="1"/>
  <c r="U624" i="1"/>
  <c r="R624" i="1"/>
  <c r="S624" i="1" s="1"/>
  <c r="Q624" i="1"/>
  <c r="P624" i="1"/>
  <c r="N624" i="1"/>
  <c r="O624" i="1" s="1"/>
  <c r="M624" i="1"/>
  <c r="L624" i="1"/>
  <c r="D624" i="1"/>
  <c r="K624" i="1" s="1"/>
  <c r="Z623" i="1"/>
  <c r="Y623" i="1"/>
  <c r="W623" i="1"/>
  <c r="X623" i="1" s="1"/>
  <c r="V623" i="1"/>
  <c r="U623" i="1"/>
  <c r="R623" i="1"/>
  <c r="S623" i="1" s="1"/>
  <c r="Q623" i="1"/>
  <c r="P623" i="1"/>
  <c r="N623" i="1"/>
  <c r="O623" i="1" s="1"/>
  <c r="M623" i="1"/>
  <c r="L623" i="1"/>
  <c r="D623" i="1"/>
  <c r="K623" i="1" s="1"/>
  <c r="Z622" i="1"/>
  <c r="Y622" i="1"/>
  <c r="W622" i="1"/>
  <c r="X622" i="1" s="1"/>
  <c r="V622" i="1"/>
  <c r="U622" i="1"/>
  <c r="R622" i="1"/>
  <c r="S622" i="1" s="1"/>
  <c r="Q622" i="1"/>
  <c r="P622" i="1"/>
  <c r="N622" i="1"/>
  <c r="O622" i="1" s="1"/>
  <c r="M622" i="1"/>
  <c r="L622" i="1"/>
  <c r="D622" i="1"/>
  <c r="K622" i="1" s="1"/>
  <c r="Z621" i="1"/>
  <c r="Y621" i="1"/>
  <c r="W621" i="1"/>
  <c r="X621" i="1" s="1"/>
  <c r="V621" i="1"/>
  <c r="U621" i="1"/>
  <c r="R621" i="1"/>
  <c r="S621" i="1" s="1"/>
  <c r="Q621" i="1"/>
  <c r="P621" i="1"/>
  <c r="N621" i="1"/>
  <c r="O621" i="1" s="1"/>
  <c r="M621" i="1"/>
  <c r="L621" i="1"/>
  <c r="D621" i="1"/>
  <c r="K621" i="1" s="1"/>
  <c r="Z620" i="1"/>
  <c r="Y620" i="1"/>
  <c r="W620" i="1"/>
  <c r="X620" i="1" s="1"/>
  <c r="V620" i="1"/>
  <c r="U620" i="1"/>
  <c r="R620" i="1"/>
  <c r="S620" i="1" s="1"/>
  <c r="Q620" i="1"/>
  <c r="P620" i="1"/>
  <c r="N620" i="1"/>
  <c r="O620" i="1" s="1"/>
  <c r="M620" i="1"/>
  <c r="L620" i="1"/>
  <c r="D620" i="1"/>
  <c r="K620" i="1" s="1"/>
  <c r="Z619" i="1"/>
  <c r="Y619" i="1"/>
  <c r="W619" i="1"/>
  <c r="X619" i="1" s="1"/>
  <c r="V619" i="1"/>
  <c r="U619" i="1"/>
  <c r="R619" i="1"/>
  <c r="S619" i="1" s="1"/>
  <c r="Q619" i="1"/>
  <c r="P619" i="1"/>
  <c r="N619" i="1"/>
  <c r="O619" i="1" s="1"/>
  <c r="M619" i="1"/>
  <c r="L619" i="1"/>
  <c r="D619" i="1"/>
  <c r="K619" i="1" s="1"/>
  <c r="Z618" i="1"/>
  <c r="Y618" i="1"/>
  <c r="W618" i="1"/>
  <c r="X618" i="1" s="1"/>
  <c r="V618" i="1"/>
  <c r="U618" i="1"/>
  <c r="R618" i="1"/>
  <c r="S618" i="1" s="1"/>
  <c r="Q618" i="1"/>
  <c r="P618" i="1"/>
  <c r="N618" i="1"/>
  <c r="O618" i="1" s="1"/>
  <c r="M618" i="1"/>
  <c r="L618" i="1"/>
  <c r="D618" i="1"/>
  <c r="K618" i="1" s="1"/>
  <c r="Z617" i="1"/>
  <c r="Y617" i="1"/>
  <c r="W617" i="1"/>
  <c r="X617" i="1" s="1"/>
  <c r="V617" i="1"/>
  <c r="U617" i="1"/>
  <c r="R617" i="1"/>
  <c r="S617" i="1" s="1"/>
  <c r="Q617" i="1"/>
  <c r="P617" i="1"/>
  <c r="N617" i="1"/>
  <c r="O617" i="1" s="1"/>
  <c r="M617" i="1"/>
  <c r="L617" i="1"/>
  <c r="D617" i="1"/>
  <c r="K617" i="1" s="1"/>
  <c r="Z616" i="1"/>
  <c r="Y616" i="1"/>
  <c r="W616" i="1"/>
  <c r="X616" i="1" s="1"/>
  <c r="V616" i="1"/>
  <c r="U616" i="1"/>
  <c r="R616" i="1"/>
  <c r="S616" i="1" s="1"/>
  <c r="Q616" i="1"/>
  <c r="P616" i="1"/>
  <c r="N616" i="1"/>
  <c r="O616" i="1" s="1"/>
  <c r="M616" i="1"/>
  <c r="L616" i="1"/>
  <c r="D616" i="1"/>
  <c r="K616" i="1" s="1"/>
  <c r="Z615" i="1"/>
  <c r="Y615" i="1"/>
  <c r="W615" i="1"/>
  <c r="X615" i="1" s="1"/>
  <c r="V615" i="1"/>
  <c r="U615" i="1"/>
  <c r="R615" i="1"/>
  <c r="S615" i="1" s="1"/>
  <c r="Q615" i="1"/>
  <c r="P615" i="1"/>
  <c r="N615" i="1"/>
  <c r="O615" i="1" s="1"/>
  <c r="M615" i="1"/>
  <c r="L615" i="1"/>
  <c r="D615" i="1"/>
  <c r="K615" i="1" s="1"/>
  <c r="Z614" i="1"/>
  <c r="Y614" i="1"/>
  <c r="W614" i="1"/>
  <c r="X614" i="1" s="1"/>
  <c r="V614" i="1"/>
  <c r="U614" i="1"/>
  <c r="R614" i="1"/>
  <c r="S614" i="1" s="1"/>
  <c r="Q614" i="1"/>
  <c r="P614" i="1"/>
  <c r="N614" i="1"/>
  <c r="O614" i="1" s="1"/>
  <c r="M614" i="1"/>
  <c r="L614" i="1"/>
  <c r="D614" i="1"/>
  <c r="K614" i="1" s="1"/>
  <c r="Z613" i="1"/>
  <c r="Y613" i="1"/>
  <c r="W613" i="1"/>
  <c r="X613" i="1" s="1"/>
  <c r="V613" i="1"/>
  <c r="U613" i="1"/>
  <c r="R613" i="1"/>
  <c r="S613" i="1" s="1"/>
  <c r="Q613" i="1"/>
  <c r="P613" i="1"/>
  <c r="N613" i="1"/>
  <c r="O613" i="1" s="1"/>
  <c r="M613" i="1"/>
  <c r="L613" i="1"/>
  <c r="D613" i="1"/>
  <c r="K613" i="1" s="1"/>
  <c r="Z612" i="1"/>
  <c r="Y612" i="1"/>
  <c r="W612" i="1"/>
  <c r="X612" i="1" s="1"/>
  <c r="V612" i="1"/>
  <c r="U612" i="1"/>
  <c r="R612" i="1"/>
  <c r="S612" i="1" s="1"/>
  <c r="Q612" i="1"/>
  <c r="P612" i="1"/>
  <c r="N612" i="1"/>
  <c r="O612" i="1" s="1"/>
  <c r="M612" i="1"/>
  <c r="L612" i="1"/>
  <c r="D612" i="1"/>
  <c r="K612" i="1" s="1"/>
  <c r="Z611" i="1"/>
  <c r="Y611" i="1"/>
  <c r="W611" i="1"/>
  <c r="X611" i="1" s="1"/>
  <c r="V611" i="1"/>
  <c r="U611" i="1"/>
  <c r="R611" i="1"/>
  <c r="S611" i="1" s="1"/>
  <c r="Q611" i="1"/>
  <c r="P611" i="1"/>
  <c r="N611" i="1"/>
  <c r="O611" i="1" s="1"/>
  <c r="M611" i="1"/>
  <c r="L611" i="1"/>
  <c r="D611" i="1"/>
  <c r="Z610" i="1"/>
  <c r="Y610" i="1"/>
  <c r="W610" i="1"/>
  <c r="U610" i="1"/>
  <c r="V610" i="1" s="1"/>
  <c r="R610" i="1"/>
  <c r="S610" i="1" s="1"/>
  <c r="P610" i="1"/>
  <c r="Q610" i="1" s="1"/>
  <c r="N610" i="1"/>
  <c r="O610" i="1" s="1"/>
  <c r="M610" i="1"/>
  <c r="L610" i="1"/>
  <c r="X610" i="1" s="1"/>
  <c r="D610" i="1"/>
  <c r="K610" i="1" s="1"/>
  <c r="Z609" i="1"/>
  <c r="Y609" i="1"/>
  <c r="W609" i="1"/>
  <c r="U609" i="1"/>
  <c r="V609" i="1" s="1"/>
  <c r="R609" i="1"/>
  <c r="S609" i="1" s="1"/>
  <c r="P609" i="1"/>
  <c r="Q609" i="1" s="1"/>
  <c r="N609" i="1"/>
  <c r="O609" i="1" s="1"/>
  <c r="M609" i="1"/>
  <c r="L609" i="1"/>
  <c r="X609" i="1" s="1"/>
  <c r="D609" i="1"/>
  <c r="K609" i="1" s="1"/>
  <c r="Z608" i="1"/>
  <c r="Y608" i="1"/>
  <c r="W608" i="1"/>
  <c r="U608" i="1"/>
  <c r="V608" i="1" s="1"/>
  <c r="R608" i="1"/>
  <c r="S608" i="1" s="1"/>
  <c r="P608" i="1"/>
  <c r="Q608" i="1" s="1"/>
  <c r="N608" i="1"/>
  <c r="O608" i="1" s="1"/>
  <c r="M608" i="1"/>
  <c r="L608" i="1"/>
  <c r="X608" i="1" s="1"/>
  <c r="D608" i="1"/>
  <c r="K608" i="1" s="1"/>
  <c r="Z607" i="1"/>
  <c r="Y607" i="1"/>
  <c r="W607" i="1"/>
  <c r="U607" i="1"/>
  <c r="V607" i="1" s="1"/>
  <c r="R607" i="1"/>
  <c r="S607" i="1" s="1"/>
  <c r="P607" i="1"/>
  <c r="Q607" i="1" s="1"/>
  <c r="N607" i="1"/>
  <c r="O607" i="1" s="1"/>
  <c r="M607" i="1"/>
  <c r="L607" i="1"/>
  <c r="X607" i="1" s="1"/>
  <c r="D607" i="1"/>
  <c r="K607" i="1" s="1"/>
  <c r="Z606" i="1"/>
  <c r="Y606" i="1"/>
  <c r="W606" i="1"/>
  <c r="U606" i="1"/>
  <c r="V606" i="1" s="1"/>
  <c r="R606" i="1"/>
  <c r="S606" i="1" s="1"/>
  <c r="P606" i="1"/>
  <c r="Q606" i="1" s="1"/>
  <c r="N606" i="1"/>
  <c r="O606" i="1" s="1"/>
  <c r="M606" i="1"/>
  <c r="L606" i="1"/>
  <c r="X606" i="1" s="1"/>
  <c r="D606" i="1"/>
  <c r="K606" i="1" s="1"/>
  <c r="Z605" i="1"/>
  <c r="Y605" i="1"/>
  <c r="W605" i="1"/>
  <c r="U605" i="1"/>
  <c r="V605" i="1" s="1"/>
  <c r="R605" i="1"/>
  <c r="S605" i="1" s="1"/>
  <c r="P605" i="1"/>
  <c r="Q605" i="1" s="1"/>
  <c r="N605" i="1"/>
  <c r="O605" i="1" s="1"/>
  <c r="M605" i="1"/>
  <c r="L605" i="1"/>
  <c r="X605" i="1" s="1"/>
  <c r="D605" i="1"/>
  <c r="K605" i="1" s="1"/>
  <c r="Z604" i="1"/>
  <c r="Y604" i="1"/>
  <c r="W604" i="1"/>
  <c r="U604" i="1"/>
  <c r="V604" i="1" s="1"/>
  <c r="R604" i="1"/>
  <c r="S604" i="1" s="1"/>
  <c r="P604" i="1"/>
  <c r="Q604" i="1" s="1"/>
  <c r="N604" i="1"/>
  <c r="O604" i="1" s="1"/>
  <c r="M604" i="1"/>
  <c r="L604" i="1"/>
  <c r="X604" i="1" s="1"/>
  <c r="D604" i="1"/>
  <c r="K604" i="1" s="1"/>
  <c r="Z603" i="1"/>
  <c r="Y603" i="1"/>
  <c r="W603" i="1"/>
  <c r="U603" i="1"/>
  <c r="V603" i="1" s="1"/>
  <c r="R603" i="1"/>
  <c r="S603" i="1" s="1"/>
  <c r="P603" i="1"/>
  <c r="Q603" i="1" s="1"/>
  <c r="N603" i="1"/>
  <c r="O603" i="1" s="1"/>
  <c r="M603" i="1"/>
  <c r="L603" i="1"/>
  <c r="X603" i="1" s="1"/>
  <c r="D603" i="1"/>
  <c r="K603" i="1" s="1"/>
  <c r="Z602" i="1"/>
  <c r="Y602" i="1"/>
  <c r="W602" i="1"/>
  <c r="U602" i="1"/>
  <c r="V602" i="1" s="1"/>
  <c r="R602" i="1"/>
  <c r="S602" i="1" s="1"/>
  <c r="P602" i="1"/>
  <c r="Q602" i="1" s="1"/>
  <c r="N602" i="1"/>
  <c r="O602" i="1" s="1"/>
  <c r="M602" i="1"/>
  <c r="L602" i="1"/>
  <c r="X602" i="1" s="1"/>
  <c r="D602" i="1"/>
  <c r="K602" i="1" s="1"/>
  <c r="Z601" i="1"/>
  <c r="Y601" i="1"/>
  <c r="W601" i="1"/>
  <c r="U601" i="1"/>
  <c r="V601" i="1" s="1"/>
  <c r="R601" i="1"/>
  <c r="S601" i="1" s="1"/>
  <c r="P601" i="1"/>
  <c r="Q601" i="1" s="1"/>
  <c r="N601" i="1"/>
  <c r="O601" i="1" s="1"/>
  <c r="M601" i="1"/>
  <c r="L601" i="1"/>
  <c r="X601" i="1" s="1"/>
  <c r="D601" i="1"/>
  <c r="K601" i="1" s="1"/>
  <c r="Z600" i="1"/>
  <c r="Y600" i="1"/>
  <c r="W600" i="1"/>
  <c r="U600" i="1"/>
  <c r="V600" i="1" s="1"/>
  <c r="R600" i="1"/>
  <c r="S600" i="1" s="1"/>
  <c r="P600" i="1"/>
  <c r="Q600" i="1" s="1"/>
  <c r="N600" i="1"/>
  <c r="O600" i="1" s="1"/>
  <c r="M600" i="1"/>
  <c r="L600" i="1"/>
  <c r="X600" i="1" s="1"/>
  <c r="D600" i="1"/>
  <c r="K600" i="1" s="1"/>
  <c r="Z599" i="1"/>
  <c r="Y599" i="1"/>
  <c r="W599" i="1"/>
  <c r="U599" i="1"/>
  <c r="V599" i="1" s="1"/>
  <c r="R599" i="1"/>
  <c r="S599" i="1" s="1"/>
  <c r="P599" i="1"/>
  <c r="Q599" i="1" s="1"/>
  <c r="N599" i="1"/>
  <c r="O599" i="1" s="1"/>
  <c r="M599" i="1"/>
  <c r="L599" i="1"/>
  <c r="X599" i="1" s="1"/>
  <c r="D599" i="1"/>
  <c r="K599" i="1" s="1"/>
  <c r="Z598" i="1"/>
  <c r="Y598" i="1"/>
  <c r="W598" i="1"/>
  <c r="U598" i="1"/>
  <c r="V598" i="1" s="1"/>
  <c r="R598" i="1"/>
  <c r="S598" i="1" s="1"/>
  <c r="P598" i="1"/>
  <c r="Q598" i="1" s="1"/>
  <c r="N598" i="1"/>
  <c r="O598" i="1" s="1"/>
  <c r="M598" i="1"/>
  <c r="L598" i="1"/>
  <c r="X598" i="1" s="1"/>
  <c r="D598" i="1"/>
  <c r="K598" i="1" s="1"/>
  <c r="Z597" i="1"/>
  <c r="Y597" i="1"/>
  <c r="W597" i="1"/>
  <c r="U597" i="1"/>
  <c r="V597" i="1" s="1"/>
  <c r="R597" i="1"/>
  <c r="S597" i="1" s="1"/>
  <c r="P597" i="1"/>
  <c r="Q597" i="1" s="1"/>
  <c r="N597" i="1"/>
  <c r="O597" i="1" s="1"/>
  <c r="M597" i="1"/>
  <c r="L597" i="1"/>
  <c r="X597" i="1" s="1"/>
  <c r="D597" i="1"/>
  <c r="K597" i="1" s="1"/>
  <c r="Z596" i="1"/>
  <c r="Y596" i="1"/>
  <c r="W596" i="1"/>
  <c r="U596" i="1"/>
  <c r="V596" i="1" s="1"/>
  <c r="R596" i="1"/>
  <c r="S596" i="1" s="1"/>
  <c r="P596" i="1"/>
  <c r="Q596" i="1" s="1"/>
  <c r="N596" i="1"/>
  <c r="O596" i="1" s="1"/>
  <c r="M596" i="1"/>
  <c r="L596" i="1"/>
  <c r="X596" i="1" s="1"/>
  <c r="D596" i="1"/>
  <c r="K596" i="1" s="1"/>
  <c r="Z595" i="1"/>
  <c r="Y595" i="1"/>
  <c r="W595" i="1"/>
  <c r="U595" i="1"/>
  <c r="V595" i="1" s="1"/>
  <c r="R595" i="1"/>
  <c r="S595" i="1" s="1"/>
  <c r="P595" i="1"/>
  <c r="Q595" i="1" s="1"/>
  <c r="N595" i="1"/>
  <c r="O595" i="1" s="1"/>
  <c r="M595" i="1"/>
  <c r="L595" i="1"/>
  <c r="X595" i="1" s="1"/>
  <c r="D595" i="1"/>
  <c r="K595" i="1" s="1"/>
  <c r="Z594" i="1"/>
  <c r="Y594" i="1"/>
  <c r="W594" i="1"/>
  <c r="X594" i="1" s="1"/>
  <c r="V594" i="1"/>
  <c r="U594" i="1"/>
  <c r="R594" i="1"/>
  <c r="S594" i="1" s="1"/>
  <c r="Q594" i="1"/>
  <c r="P594" i="1"/>
  <c r="N594" i="1"/>
  <c r="O594" i="1" s="1"/>
  <c r="M594" i="1"/>
  <c r="L594" i="1"/>
  <c r="D594" i="1"/>
  <c r="K594" i="1" s="1"/>
  <c r="Z593" i="1"/>
  <c r="Y593" i="1"/>
  <c r="W593" i="1"/>
  <c r="X593" i="1" s="1"/>
  <c r="V593" i="1"/>
  <c r="U593" i="1"/>
  <c r="R593" i="1"/>
  <c r="S593" i="1" s="1"/>
  <c r="Q593" i="1"/>
  <c r="P593" i="1"/>
  <c r="N593" i="1"/>
  <c r="O593" i="1" s="1"/>
  <c r="M593" i="1"/>
  <c r="L593" i="1"/>
  <c r="D593" i="1"/>
  <c r="K593" i="1" s="1"/>
  <c r="Z592" i="1"/>
  <c r="Y592" i="1"/>
  <c r="W592" i="1"/>
  <c r="X592" i="1" s="1"/>
  <c r="V592" i="1"/>
  <c r="U592" i="1"/>
  <c r="R592" i="1"/>
  <c r="S592" i="1" s="1"/>
  <c r="Q592" i="1"/>
  <c r="P592" i="1"/>
  <c r="N592" i="1"/>
  <c r="O592" i="1" s="1"/>
  <c r="M592" i="1"/>
  <c r="L592" i="1"/>
  <c r="D592" i="1"/>
  <c r="K592" i="1" s="1"/>
  <c r="Z591" i="1"/>
  <c r="Y591" i="1"/>
  <c r="W591" i="1"/>
  <c r="X591" i="1" s="1"/>
  <c r="V591" i="1"/>
  <c r="U591" i="1"/>
  <c r="R591" i="1"/>
  <c r="S591" i="1" s="1"/>
  <c r="Q591" i="1"/>
  <c r="P591" i="1"/>
  <c r="N591" i="1"/>
  <c r="O591" i="1" s="1"/>
  <c r="M591" i="1"/>
  <c r="L591" i="1"/>
  <c r="D591" i="1"/>
  <c r="K591" i="1" s="1"/>
  <c r="Z590" i="1"/>
  <c r="Y590" i="1"/>
  <c r="W590" i="1"/>
  <c r="X590" i="1" s="1"/>
  <c r="V590" i="1"/>
  <c r="U590" i="1"/>
  <c r="R590" i="1"/>
  <c r="S590" i="1" s="1"/>
  <c r="Q590" i="1"/>
  <c r="P590" i="1"/>
  <c r="N590" i="1"/>
  <c r="O590" i="1" s="1"/>
  <c r="M590" i="1"/>
  <c r="L590" i="1"/>
  <c r="D590" i="1"/>
  <c r="K590" i="1" s="1"/>
  <c r="Z589" i="1"/>
  <c r="Y589" i="1"/>
  <c r="W589" i="1"/>
  <c r="X589" i="1" s="1"/>
  <c r="V589" i="1"/>
  <c r="U589" i="1"/>
  <c r="R589" i="1"/>
  <c r="S589" i="1" s="1"/>
  <c r="Q589" i="1"/>
  <c r="P589" i="1"/>
  <c r="N589" i="1"/>
  <c r="O589" i="1" s="1"/>
  <c r="M589" i="1"/>
  <c r="L589" i="1"/>
  <c r="D589" i="1"/>
  <c r="K589" i="1" s="1"/>
  <c r="Z588" i="1"/>
  <c r="Y588" i="1"/>
  <c r="W588" i="1"/>
  <c r="X588" i="1" s="1"/>
  <c r="V588" i="1"/>
  <c r="U588" i="1"/>
  <c r="R588" i="1"/>
  <c r="S588" i="1" s="1"/>
  <c r="Q588" i="1"/>
  <c r="P588" i="1"/>
  <c r="N588" i="1"/>
  <c r="O588" i="1" s="1"/>
  <c r="M588" i="1"/>
  <c r="L588" i="1"/>
  <c r="D588" i="1"/>
  <c r="K588" i="1" s="1"/>
  <c r="Z587" i="1"/>
  <c r="Y587" i="1"/>
  <c r="W587" i="1"/>
  <c r="X587" i="1" s="1"/>
  <c r="V587" i="1"/>
  <c r="U587" i="1"/>
  <c r="R587" i="1"/>
  <c r="S587" i="1" s="1"/>
  <c r="Q587" i="1"/>
  <c r="P587" i="1"/>
  <c r="N587" i="1"/>
  <c r="O587" i="1" s="1"/>
  <c r="M587" i="1"/>
  <c r="L587" i="1"/>
  <c r="D587" i="1"/>
  <c r="K587" i="1" s="1"/>
  <c r="Z586" i="1"/>
  <c r="Y586" i="1"/>
  <c r="W586" i="1"/>
  <c r="X586" i="1" s="1"/>
  <c r="V586" i="1"/>
  <c r="U586" i="1"/>
  <c r="R586" i="1"/>
  <c r="S586" i="1" s="1"/>
  <c r="Q586" i="1"/>
  <c r="P586" i="1"/>
  <c r="N586" i="1"/>
  <c r="O586" i="1" s="1"/>
  <c r="M586" i="1"/>
  <c r="L586" i="1"/>
  <c r="D586" i="1"/>
  <c r="K586" i="1" s="1"/>
  <c r="Z585" i="1"/>
  <c r="Y585" i="1"/>
  <c r="W585" i="1"/>
  <c r="X585" i="1" s="1"/>
  <c r="V585" i="1"/>
  <c r="U585" i="1"/>
  <c r="R585" i="1"/>
  <c r="S585" i="1" s="1"/>
  <c r="Q585" i="1"/>
  <c r="P585" i="1"/>
  <c r="N585" i="1"/>
  <c r="O585" i="1" s="1"/>
  <c r="M585" i="1"/>
  <c r="L585" i="1"/>
  <c r="D585" i="1"/>
  <c r="K585" i="1" s="1"/>
  <c r="Z584" i="1"/>
  <c r="Y584" i="1"/>
  <c r="W584" i="1"/>
  <c r="X584" i="1" s="1"/>
  <c r="V584" i="1"/>
  <c r="U584" i="1"/>
  <c r="R584" i="1"/>
  <c r="S584" i="1" s="1"/>
  <c r="Q584" i="1"/>
  <c r="P584" i="1"/>
  <c r="N584" i="1"/>
  <c r="O584" i="1" s="1"/>
  <c r="M584" i="1"/>
  <c r="L584" i="1"/>
  <c r="D584" i="1"/>
  <c r="K584" i="1" s="1"/>
  <c r="Z583" i="1"/>
  <c r="Y583" i="1"/>
  <c r="W583" i="1"/>
  <c r="X583" i="1" s="1"/>
  <c r="V583" i="1"/>
  <c r="U583" i="1"/>
  <c r="R583" i="1"/>
  <c r="S583" i="1" s="1"/>
  <c r="Q583" i="1"/>
  <c r="P583" i="1"/>
  <c r="N583" i="1"/>
  <c r="O583" i="1" s="1"/>
  <c r="M583" i="1"/>
  <c r="L583" i="1"/>
  <c r="D583" i="1"/>
  <c r="K583" i="1" s="1"/>
  <c r="Z582" i="1"/>
  <c r="Y582" i="1"/>
  <c r="W582" i="1"/>
  <c r="X582" i="1" s="1"/>
  <c r="V582" i="1"/>
  <c r="U582" i="1"/>
  <c r="R582" i="1"/>
  <c r="S582" i="1" s="1"/>
  <c r="Q582" i="1"/>
  <c r="P582" i="1"/>
  <c r="N582" i="1"/>
  <c r="O582" i="1" s="1"/>
  <c r="M582" i="1"/>
  <c r="L582" i="1"/>
  <c r="D582" i="1"/>
  <c r="K582" i="1" s="1"/>
  <c r="Z581" i="1"/>
  <c r="Y581" i="1"/>
  <c r="W581" i="1"/>
  <c r="X581" i="1" s="1"/>
  <c r="V581" i="1"/>
  <c r="U581" i="1"/>
  <c r="R581" i="1"/>
  <c r="S581" i="1" s="1"/>
  <c r="Q581" i="1"/>
  <c r="P581" i="1"/>
  <c r="N581" i="1"/>
  <c r="O581" i="1" s="1"/>
  <c r="M581" i="1"/>
  <c r="L581" i="1"/>
  <c r="D581" i="1"/>
  <c r="K581" i="1" s="1"/>
  <c r="Z580" i="1"/>
  <c r="Y580" i="1"/>
  <c r="W580" i="1"/>
  <c r="X580" i="1" s="1"/>
  <c r="V580" i="1"/>
  <c r="U580" i="1"/>
  <c r="R580" i="1"/>
  <c r="S580" i="1" s="1"/>
  <c r="Q580" i="1"/>
  <c r="P580" i="1"/>
  <c r="N580" i="1"/>
  <c r="O580" i="1" s="1"/>
  <c r="M580" i="1"/>
  <c r="L580" i="1"/>
  <c r="D580" i="1"/>
  <c r="K580" i="1" s="1"/>
  <c r="Z579" i="1"/>
  <c r="Y579" i="1"/>
  <c r="W579" i="1"/>
  <c r="X579" i="1" s="1"/>
  <c r="V579" i="1"/>
  <c r="U579" i="1"/>
  <c r="R579" i="1"/>
  <c r="S579" i="1" s="1"/>
  <c r="Q579" i="1"/>
  <c r="P579" i="1"/>
  <c r="N579" i="1"/>
  <c r="O579" i="1" s="1"/>
  <c r="M579" i="1"/>
  <c r="L579" i="1"/>
  <c r="D579" i="1"/>
  <c r="K579" i="1" s="1"/>
  <c r="Z578" i="1"/>
  <c r="Y578" i="1"/>
  <c r="W578" i="1"/>
  <c r="X578" i="1" s="1"/>
  <c r="V578" i="1"/>
  <c r="U578" i="1"/>
  <c r="R578" i="1"/>
  <c r="S578" i="1" s="1"/>
  <c r="Q578" i="1"/>
  <c r="P578" i="1"/>
  <c r="N578" i="1"/>
  <c r="O578" i="1" s="1"/>
  <c r="M578" i="1"/>
  <c r="L578" i="1"/>
  <c r="D578" i="1"/>
  <c r="K578" i="1" s="1"/>
  <c r="Z577" i="1"/>
  <c r="Y577" i="1"/>
  <c r="W577" i="1"/>
  <c r="X577" i="1" s="1"/>
  <c r="V577" i="1"/>
  <c r="U577" i="1"/>
  <c r="R577" i="1"/>
  <c r="S577" i="1" s="1"/>
  <c r="Q577" i="1"/>
  <c r="P577" i="1"/>
  <c r="N577" i="1"/>
  <c r="O577" i="1" s="1"/>
  <c r="M577" i="1"/>
  <c r="L577" i="1"/>
  <c r="D577" i="1"/>
  <c r="K577" i="1" s="1"/>
  <c r="Z576" i="1"/>
  <c r="Y576" i="1"/>
  <c r="W576" i="1"/>
  <c r="X576" i="1" s="1"/>
  <c r="V576" i="1"/>
  <c r="U576" i="1"/>
  <c r="R576" i="1"/>
  <c r="S576" i="1" s="1"/>
  <c r="Q576" i="1"/>
  <c r="P576" i="1"/>
  <c r="N576" i="1"/>
  <c r="O576" i="1" s="1"/>
  <c r="M576" i="1"/>
  <c r="L576" i="1"/>
  <c r="D576" i="1"/>
  <c r="K576" i="1" s="1"/>
  <c r="Z575" i="1"/>
  <c r="Y575" i="1"/>
  <c r="W575" i="1"/>
  <c r="X575" i="1" s="1"/>
  <c r="V575" i="1"/>
  <c r="U575" i="1"/>
  <c r="R575" i="1"/>
  <c r="S575" i="1" s="1"/>
  <c r="Q575" i="1"/>
  <c r="P575" i="1"/>
  <c r="N575" i="1"/>
  <c r="O575" i="1" s="1"/>
  <c r="M575" i="1"/>
  <c r="L575" i="1"/>
  <c r="D575" i="1"/>
  <c r="K575" i="1" s="1"/>
  <c r="Z574" i="1"/>
  <c r="Y574" i="1"/>
  <c r="W574" i="1"/>
  <c r="X574" i="1" s="1"/>
  <c r="V574" i="1"/>
  <c r="U574" i="1"/>
  <c r="R574" i="1"/>
  <c r="S574" i="1" s="1"/>
  <c r="Q574" i="1"/>
  <c r="P574" i="1"/>
  <c r="N574" i="1"/>
  <c r="O574" i="1" s="1"/>
  <c r="M574" i="1"/>
  <c r="L574" i="1"/>
  <c r="D574" i="1"/>
  <c r="K574" i="1" s="1"/>
  <c r="Z573" i="1"/>
  <c r="Y573" i="1"/>
  <c r="W573" i="1"/>
  <c r="X573" i="1" s="1"/>
  <c r="V573" i="1"/>
  <c r="U573" i="1"/>
  <c r="R573" i="1"/>
  <c r="S573" i="1" s="1"/>
  <c r="Q573" i="1"/>
  <c r="P573" i="1"/>
  <c r="N573" i="1"/>
  <c r="O573" i="1" s="1"/>
  <c r="M573" i="1"/>
  <c r="L573" i="1"/>
  <c r="D573" i="1"/>
  <c r="K573" i="1" s="1"/>
  <c r="Z572" i="1"/>
  <c r="Y572" i="1"/>
  <c r="W572" i="1"/>
  <c r="X572" i="1" s="1"/>
  <c r="V572" i="1"/>
  <c r="U572" i="1"/>
  <c r="R572" i="1"/>
  <c r="S572" i="1" s="1"/>
  <c r="Q572" i="1"/>
  <c r="P572" i="1"/>
  <c r="N572" i="1"/>
  <c r="O572" i="1" s="1"/>
  <c r="M572" i="1"/>
  <c r="L572" i="1"/>
  <c r="D572" i="1"/>
  <c r="K572" i="1" s="1"/>
  <c r="Z571" i="1"/>
  <c r="Y571" i="1"/>
  <c r="W571" i="1"/>
  <c r="X571" i="1" s="1"/>
  <c r="V571" i="1"/>
  <c r="U571" i="1"/>
  <c r="R571" i="1"/>
  <c r="S571" i="1" s="1"/>
  <c r="Q571" i="1"/>
  <c r="P571" i="1"/>
  <c r="N571" i="1"/>
  <c r="O571" i="1" s="1"/>
  <c r="M571" i="1"/>
  <c r="L571" i="1"/>
  <c r="D571" i="1"/>
  <c r="K571" i="1" s="1"/>
  <c r="Z570" i="1"/>
  <c r="Y570" i="1"/>
  <c r="W570" i="1"/>
  <c r="X570" i="1" s="1"/>
  <c r="V570" i="1"/>
  <c r="U570" i="1"/>
  <c r="R570" i="1"/>
  <c r="S570" i="1" s="1"/>
  <c r="Q570" i="1"/>
  <c r="P570" i="1"/>
  <c r="N570" i="1"/>
  <c r="O570" i="1" s="1"/>
  <c r="M570" i="1"/>
  <c r="L570" i="1"/>
  <c r="D570" i="1"/>
  <c r="Z569" i="1"/>
  <c r="Y569" i="1"/>
  <c r="W569" i="1"/>
  <c r="V569" i="1"/>
  <c r="U569" i="1"/>
  <c r="R569" i="1"/>
  <c r="S569" i="1" s="1"/>
  <c r="Q569" i="1"/>
  <c r="P569" i="1"/>
  <c r="N569" i="1"/>
  <c r="O569" i="1" s="1"/>
  <c r="M569" i="1"/>
  <c r="L569" i="1"/>
  <c r="X569" i="1" s="1"/>
  <c r="D569" i="1"/>
  <c r="Y568" i="1"/>
  <c r="W568" i="1"/>
  <c r="U568" i="1"/>
  <c r="S568" i="1"/>
  <c r="R568" i="1"/>
  <c r="P568" i="1"/>
  <c r="Q568" i="1" s="1"/>
  <c r="O568" i="1"/>
  <c r="N568" i="1"/>
  <c r="L568" i="1"/>
  <c r="K568" i="1"/>
  <c r="D568" i="1"/>
  <c r="Y567" i="1"/>
  <c r="W567" i="1"/>
  <c r="U567" i="1"/>
  <c r="S567" i="1"/>
  <c r="R567" i="1"/>
  <c r="P567" i="1"/>
  <c r="Q567" i="1" s="1"/>
  <c r="O567" i="1"/>
  <c r="N567" i="1"/>
  <c r="L567" i="1"/>
  <c r="K567" i="1"/>
  <c r="D567" i="1"/>
  <c r="Y566" i="1"/>
  <c r="W566" i="1"/>
  <c r="U566" i="1"/>
  <c r="S566" i="1"/>
  <c r="R566" i="1"/>
  <c r="P566" i="1"/>
  <c r="Q566" i="1" s="1"/>
  <c r="O566" i="1"/>
  <c r="N566" i="1"/>
  <c r="L566" i="1"/>
  <c r="K566" i="1"/>
  <c r="D566" i="1"/>
  <c r="Y565" i="1"/>
  <c r="W565" i="1"/>
  <c r="U565" i="1"/>
  <c r="S565" i="1"/>
  <c r="R565" i="1"/>
  <c r="P565" i="1"/>
  <c r="Q565" i="1" s="1"/>
  <c r="O565" i="1"/>
  <c r="N565" i="1"/>
  <c r="L565" i="1"/>
  <c r="K565" i="1"/>
  <c r="D565" i="1"/>
  <c r="Y564" i="1"/>
  <c r="W564" i="1"/>
  <c r="U564" i="1"/>
  <c r="S564" i="1"/>
  <c r="R564" i="1"/>
  <c r="P564" i="1"/>
  <c r="Q564" i="1" s="1"/>
  <c r="O564" i="1"/>
  <c r="N564" i="1"/>
  <c r="L564" i="1"/>
  <c r="K564" i="1"/>
  <c r="D564" i="1"/>
  <c r="Y563" i="1"/>
  <c r="W563" i="1"/>
  <c r="U563" i="1"/>
  <c r="S563" i="1"/>
  <c r="R563" i="1"/>
  <c r="P563" i="1"/>
  <c r="Q563" i="1" s="1"/>
  <c r="O563" i="1"/>
  <c r="N563" i="1"/>
  <c r="L563" i="1"/>
  <c r="K563" i="1"/>
  <c r="D563" i="1"/>
  <c r="Y562" i="1"/>
  <c r="W562" i="1"/>
  <c r="U562" i="1"/>
  <c r="S562" i="1"/>
  <c r="R562" i="1"/>
  <c r="P562" i="1"/>
  <c r="Q562" i="1" s="1"/>
  <c r="O562" i="1"/>
  <c r="N562" i="1"/>
  <c r="L562" i="1"/>
  <c r="K562" i="1"/>
  <c r="D562" i="1"/>
  <c r="Y561" i="1"/>
  <c r="W561" i="1"/>
  <c r="U561" i="1"/>
  <c r="S561" i="1"/>
  <c r="R561" i="1"/>
  <c r="P561" i="1"/>
  <c r="Q561" i="1" s="1"/>
  <c r="O561" i="1"/>
  <c r="N561" i="1"/>
  <c r="L561" i="1"/>
  <c r="K561" i="1"/>
  <c r="D561" i="1"/>
  <c r="Y560" i="1"/>
  <c r="W560" i="1"/>
  <c r="U560" i="1"/>
  <c r="S560" i="1"/>
  <c r="R560" i="1"/>
  <c r="P560" i="1"/>
  <c r="Q560" i="1" s="1"/>
  <c r="O560" i="1"/>
  <c r="N560" i="1"/>
  <c r="L560" i="1"/>
  <c r="D560" i="1"/>
  <c r="Y559" i="1"/>
  <c r="X559" i="1"/>
  <c r="W559" i="1"/>
  <c r="U559" i="1"/>
  <c r="S559" i="1"/>
  <c r="R559" i="1"/>
  <c r="P559" i="1"/>
  <c r="Q559" i="1" s="1"/>
  <c r="O559" i="1"/>
  <c r="N559" i="1"/>
  <c r="L559" i="1"/>
  <c r="Z559" i="1" s="1"/>
  <c r="K559" i="1"/>
  <c r="D559" i="1"/>
  <c r="Y558" i="1"/>
  <c r="X558" i="1"/>
  <c r="W558" i="1"/>
  <c r="U558" i="1"/>
  <c r="S558" i="1"/>
  <c r="R558" i="1"/>
  <c r="P558" i="1"/>
  <c r="Q558" i="1" s="1"/>
  <c r="O558" i="1"/>
  <c r="N558" i="1"/>
  <c r="L558" i="1"/>
  <c r="Z558" i="1" s="1"/>
  <c r="K558" i="1"/>
  <c r="D558" i="1"/>
  <c r="Y557" i="1"/>
  <c r="X557" i="1"/>
  <c r="W557" i="1"/>
  <c r="U557" i="1"/>
  <c r="S557" i="1"/>
  <c r="R557" i="1"/>
  <c r="P557" i="1"/>
  <c r="Q557" i="1" s="1"/>
  <c r="O557" i="1"/>
  <c r="N557" i="1"/>
  <c r="L557" i="1"/>
  <c r="Z557" i="1" s="1"/>
  <c r="K557" i="1"/>
  <c r="D557" i="1"/>
  <c r="Y556" i="1"/>
  <c r="X556" i="1"/>
  <c r="W556" i="1"/>
  <c r="U556" i="1"/>
  <c r="S556" i="1"/>
  <c r="R556" i="1"/>
  <c r="P556" i="1"/>
  <c r="Q556" i="1" s="1"/>
  <c r="O556" i="1"/>
  <c r="N556" i="1"/>
  <c r="L556" i="1"/>
  <c r="Z556" i="1" s="1"/>
  <c r="K556" i="1"/>
  <c r="D556" i="1"/>
  <c r="Y555" i="1"/>
  <c r="X555" i="1"/>
  <c r="W555" i="1"/>
  <c r="U555" i="1"/>
  <c r="S555" i="1"/>
  <c r="R555" i="1"/>
  <c r="P555" i="1"/>
  <c r="Q555" i="1" s="1"/>
  <c r="O555" i="1"/>
  <c r="N555" i="1"/>
  <c r="L555" i="1"/>
  <c r="Z555" i="1" s="1"/>
  <c r="K555" i="1"/>
  <c r="D555" i="1"/>
  <c r="Y554" i="1"/>
  <c r="X554" i="1"/>
  <c r="W554" i="1"/>
  <c r="U554" i="1"/>
  <c r="S554" i="1"/>
  <c r="R554" i="1"/>
  <c r="P554" i="1"/>
  <c r="Q554" i="1" s="1"/>
  <c r="O554" i="1"/>
  <c r="N554" i="1"/>
  <c r="L554" i="1"/>
  <c r="Z554" i="1" s="1"/>
  <c r="K554" i="1"/>
  <c r="D554" i="1"/>
  <c r="Y553" i="1"/>
  <c r="X553" i="1"/>
  <c r="W553" i="1"/>
  <c r="U553" i="1"/>
  <c r="S553" i="1"/>
  <c r="R553" i="1"/>
  <c r="P553" i="1"/>
  <c r="Q553" i="1" s="1"/>
  <c r="O553" i="1"/>
  <c r="N553" i="1"/>
  <c r="L553" i="1"/>
  <c r="Z553" i="1" s="1"/>
  <c r="K553" i="1"/>
  <c r="D553" i="1"/>
  <c r="Y552" i="1"/>
  <c r="X552" i="1"/>
  <c r="W552" i="1"/>
  <c r="U552" i="1"/>
  <c r="S552" i="1"/>
  <c r="R552" i="1"/>
  <c r="P552" i="1"/>
  <c r="Q552" i="1" s="1"/>
  <c r="O552" i="1"/>
  <c r="N552" i="1"/>
  <c r="L552" i="1"/>
  <c r="Z552" i="1" s="1"/>
  <c r="K552" i="1"/>
  <c r="D552" i="1"/>
  <c r="Y551" i="1"/>
  <c r="X551" i="1"/>
  <c r="W551" i="1"/>
  <c r="U551" i="1"/>
  <c r="S551" i="1"/>
  <c r="R551" i="1"/>
  <c r="P551" i="1"/>
  <c r="Q551" i="1" s="1"/>
  <c r="O551" i="1"/>
  <c r="N551" i="1"/>
  <c r="L551" i="1"/>
  <c r="Z551" i="1" s="1"/>
  <c r="K551" i="1"/>
  <c r="D551" i="1"/>
  <c r="Y550" i="1"/>
  <c r="X550" i="1"/>
  <c r="W550" i="1"/>
  <c r="U550" i="1"/>
  <c r="S550" i="1"/>
  <c r="R550" i="1"/>
  <c r="P550" i="1"/>
  <c r="Q550" i="1" s="1"/>
  <c r="O550" i="1"/>
  <c r="N550" i="1"/>
  <c r="L550" i="1"/>
  <c r="Z550" i="1" s="1"/>
  <c r="K550" i="1"/>
  <c r="D550" i="1"/>
  <c r="Y549" i="1"/>
  <c r="X549" i="1"/>
  <c r="W549" i="1"/>
  <c r="U549" i="1"/>
  <c r="S549" i="1"/>
  <c r="R549" i="1"/>
  <c r="P549" i="1"/>
  <c r="Q549" i="1" s="1"/>
  <c r="O549" i="1"/>
  <c r="N549" i="1"/>
  <c r="L549" i="1"/>
  <c r="Z549" i="1" s="1"/>
  <c r="K549" i="1"/>
  <c r="D549" i="1"/>
  <c r="Y548" i="1"/>
  <c r="X548" i="1"/>
  <c r="W548" i="1"/>
  <c r="U548" i="1"/>
  <c r="S548" i="1"/>
  <c r="R548" i="1"/>
  <c r="P548" i="1"/>
  <c r="Q548" i="1" s="1"/>
  <c r="O548" i="1"/>
  <c r="N548" i="1"/>
  <c r="L548" i="1"/>
  <c r="Z548" i="1" s="1"/>
  <c r="K548" i="1"/>
  <c r="D548" i="1"/>
  <c r="Y547" i="1"/>
  <c r="X547" i="1"/>
  <c r="W547" i="1"/>
  <c r="U547" i="1"/>
  <c r="S547" i="1"/>
  <c r="R547" i="1"/>
  <c r="P547" i="1"/>
  <c r="Q547" i="1" s="1"/>
  <c r="O547" i="1"/>
  <c r="N547" i="1"/>
  <c r="L547" i="1"/>
  <c r="Z547" i="1" s="1"/>
  <c r="K547" i="1"/>
  <c r="D547" i="1"/>
  <c r="Y546" i="1"/>
  <c r="X546" i="1"/>
  <c r="W546" i="1"/>
  <c r="U546" i="1"/>
  <c r="S546" i="1"/>
  <c r="R546" i="1"/>
  <c r="P546" i="1"/>
  <c r="Q546" i="1" s="1"/>
  <c r="O546" i="1"/>
  <c r="N546" i="1"/>
  <c r="L546" i="1"/>
  <c r="Z546" i="1" s="1"/>
  <c r="K546" i="1"/>
  <c r="D546" i="1"/>
  <c r="Y545" i="1"/>
  <c r="X545" i="1"/>
  <c r="W545" i="1"/>
  <c r="U545" i="1"/>
  <c r="S545" i="1"/>
  <c r="R545" i="1"/>
  <c r="P545" i="1"/>
  <c r="Q545" i="1" s="1"/>
  <c r="O545" i="1"/>
  <c r="N545" i="1"/>
  <c r="L545" i="1"/>
  <c r="Z545" i="1" s="1"/>
  <c r="K545" i="1"/>
  <c r="D545" i="1"/>
  <c r="Y544" i="1"/>
  <c r="X544" i="1"/>
  <c r="W544" i="1"/>
  <c r="U544" i="1"/>
  <c r="S544" i="1"/>
  <c r="R544" i="1"/>
  <c r="P544" i="1"/>
  <c r="Q544" i="1" s="1"/>
  <c r="O544" i="1"/>
  <c r="N544" i="1"/>
  <c r="L544" i="1"/>
  <c r="Z544" i="1" s="1"/>
  <c r="K544" i="1"/>
  <c r="D544" i="1"/>
  <c r="Y543" i="1"/>
  <c r="X543" i="1"/>
  <c r="W543" i="1"/>
  <c r="U543" i="1"/>
  <c r="S543" i="1"/>
  <c r="R543" i="1"/>
  <c r="P543" i="1"/>
  <c r="Q543" i="1" s="1"/>
  <c r="O543" i="1"/>
  <c r="N543" i="1"/>
  <c r="L543" i="1"/>
  <c r="Z543" i="1" s="1"/>
  <c r="K543" i="1"/>
  <c r="D543" i="1"/>
  <c r="Y542" i="1"/>
  <c r="X542" i="1"/>
  <c r="W542" i="1"/>
  <c r="U542" i="1"/>
  <c r="S542" i="1"/>
  <c r="R542" i="1"/>
  <c r="P542" i="1"/>
  <c r="Q542" i="1" s="1"/>
  <c r="O542" i="1"/>
  <c r="N542" i="1"/>
  <c r="L542" i="1"/>
  <c r="Z542" i="1" s="1"/>
  <c r="K542" i="1"/>
  <c r="D542" i="1"/>
  <c r="Y541" i="1"/>
  <c r="X541" i="1"/>
  <c r="W541" i="1"/>
  <c r="U541" i="1"/>
  <c r="S541" i="1"/>
  <c r="R541" i="1"/>
  <c r="P541" i="1"/>
  <c r="Q541" i="1" s="1"/>
  <c r="O541" i="1"/>
  <c r="N541" i="1"/>
  <c r="L541" i="1"/>
  <c r="Z541" i="1" s="1"/>
  <c r="K541" i="1"/>
  <c r="D541" i="1"/>
  <c r="Y540" i="1"/>
  <c r="X540" i="1"/>
  <c r="W540" i="1"/>
  <c r="U540" i="1"/>
  <c r="S540" i="1"/>
  <c r="R540" i="1"/>
  <c r="P540" i="1"/>
  <c r="Q540" i="1" s="1"/>
  <c r="O540" i="1"/>
  <c r="N540" i="1"/>
  <c r="L540" i="1"/>
  <c r="Z540" i="1" s="1"/>
  <c r="K540" i="1"/>
  <c r="D540" i="1"/>
  <c r="Y539" i="1"/>
  <c r="X539" i="1"/>
  <c r="W539" i="1"/>
  <c r="U539" i="1"/>
  <c r="S539" i="1"/>
  <c r="R539" i="1"/>
  <c r="P539" i="1"/>
  <c r="Q539" i="1" s="1"/>
  <c r="O539" i="1"/>
  <c r="N539" i="1"/>
  <c r="L539" i="1"/>
  <c r="Z539" i="1" s="1"/>
  <c r="K539" i="1"/>
  <c r="D539" i="1"/>
  <c r="Y538" i="1"/>
  <c r="X538" i="1"/>
  <c r="W538" i="1"/>
  <c r="U538" i="1"/>
  <c r="S538" i="1"/>
  <c r="R538" i="1"/>
  <c r="P538" i="1"/>
  <c r="Q538" i="1" s="1"/>
  <c r="O538" i="1"/>
  <c r="N538" i="1"/>
  <c r="L538" i="1"/>
  <c r="Z538" i="1" s="1"/>
  <c r="K538" i="1"/>
  <c r="D538" i="1"/>
  <c r="Y537" i="1"/>
  <c r="X537" i="1"/>
  <c r="W537" i="1"/>
  <c r="U537" i="1"/>
  <c r="S537" i="1"/>
  <c r="R537" i="1"/>
  <c r="P537" i="1"/>
  <c r="Q537" i="1" s="1"/>
  <c r="O537" i="1"/>
  <c r="N537" i="1"/>
  <c r="L537" i="1"/>
  <c r="Z537" i="1" s="1"/>
  <c r="K537" i="1"/>
  <c r="D537" i="1"/>
  <c r="Y536" i="1"/>
  <c r="X536" i="1"/>
  <c r="W536" i="1"/>
  <c r="U536" i="1"/>
  <c r="S536" i="1"/>
  <c r="R536" i="1"/>
  <c r="P536" i="1"/>
  <c r="Q536" i="1" s="1"/>
  <c r="O536" i="1"/>
  <c r="N536" i="1"/>
  <c r="L536" i="1"/>
  <c r="Z536" i="1" s="1"/>
  <c r="K536" i="1"/>
  <c r="D536" i="1"/>
  <c r="Y535" i="1"/>
  <c r="X535" i="1"/>
  <c r="W535" i="1"/>
  <c r="U535" i="1"/>
  <c r="S535" i="1"/>
  <c r="R535" i="1"/>
  <c r="P535" i="1"/>
  <c r="Q535" i="1" s="1"/>
  <c r="O535" i="1"/>
  <c r="N535" i="1"/>
  <c r="L535" i="1"/>
  <c r="Z535" i="1" s="1"/>
  <c r="K535" i="1"/>
  <c r="D535" i="1"/>
  <c r="Y534" i="1"/>
  <c r="X534" i="1"/>
  <c r="W534" i="1"/>
  <c r="U534" i="1"/>
  <c r="S534" i="1"/>
  <c r="R534" i="1"/>
  <c r="P534" i="1"/>
  <c r="Q534" i="1" s="1"/>
  <c r="O534" i="1"/>
  <c r="N534" i="1"/>
  <c r="L534" i="1"/>
  <c r="Z534" i="1" s="1"/>
  <c r="K534" i="1"/>
  <c r="D534" i="1"/>
  <c r="Y533" i="1"/>
  <c r="X533" i="1"/>
  <c r="W533" i="1"/>
  <c r="U533" i="1"/>
  <c r="S533" i="1"/>
  <c r="R533" i="1"/>
  <c r="P533" i="1"/>
  <c r="Q533" i="1" s="1"/>
  <c r="O533" i="1"/>
  <c r="N533" i="1"/>
  <c r="L533" i="1"/>
  <c r="Z533" i="1" s="1"/>
  <c r="K533" i="1"/>
  <c r="D533" i="1"/>
  <c r="Y532" i="1"/>
  <c r="X532" i="1"/>
  <c r="W532" i="1"/>
  <c r="U532" i="1"/>
  <c r="S532" i="1"/>
  <c r="R532" i="1"/>
  <c r="P532" i="1"/>
  <c r="Q532" i="1" s="1"/>
  <c r="O532" i="1"/>
  <c r="N532" i="1"/>
  <c r="L532" i="1"/>
  <c r="Z532" i="1" s="1"/>
  <c r="K532" i="1"/>
  <c r="D532" i="1"/>
  <c r="Y531" i="1"/>
  <c r="X531" i="1"/>
  <c r="W531" i="1"/>
  <c r="U531" i="1"/>
  <c r="S531" i="1"/>
  <c r="R531" i="1"/>
  <c r="P531" i="1"/>
  <c r="Q531" i="1" s="1"/>
  <c r="O531" i="1"/>
  <c r="N531" i="1"/>
  <c r="L531" i="1"/>
  <c r="Z531" i="1" s="1"/>
  <c r="K531" i="1"/>
  <c r="D531" i="1"/>
  <c r="Y530" i="1"/>
  <c r="X530" i="1"/>
  <c r="W530" i="1"/>
  <c r="U530" i="1"/>
  <c r="S530" i="1"/>
  <c r="R530" i="1"/>
  <c r="P530" i="1"/>
  <c r="Q530" i="1" s="1"/>
  <c r="O530" i="1"/>
  <c r="N530" i="1"/>
  <c r="L530" i="1"/>
  <c r="Z530" i="1" s="1"/>
  <c r="K530" i="1"/>
  <c r="D530" i="1"/>
  <c r="Y529" i="1"/>
  <c r="X529" i="1"/>
  <c r="W529" i="1"/>
  <c r="U529" i="1"/>
  <c r="S529" i="1"/>
  <c r="R529" i="1"/>
  <c r="P529" i="1"/>
  <c r="Q529" i="1" s="1"/>
  <c r="O529" i="1"/>
  <c r="N529" i="1"/>
  <c r="L529" i="1"/>
  <c r="Z529" i="1" s="1"/>
  <c r="K529" i="1"/>
  <c r="D529" i="1"/>
  <c r="Y528" i="1"/>
  <c r="X528" i="1"/>
  <c r="W528" i="1"/>
  <c r="U528" i="1"/>
  <c r="S528" i="1"/>
  <c r="R528" i="1"/>
  <c r="P528" i="1"/>
  <c r="Q528" i="1" s="1"/>
  <c r="O528" i="1"/>
  <c r="N528" i="1"/>
  <c r="L528" i="1"/>
  <c r="Z528" i="1" s="1"/>
  <c r="K528" i="1"/>
  <c r="D528" i="1"/>
  <c r="Y527" i="1"/>
  <c r="X527" i="1"/>
  <c r="W527" i="1"/>
  <c r="U527" i="1"/>
  <c r="S527" i="1"/>
  <c r="R527" i="1"/>
  <c r="P527" i="1"/>
  <c r="Q527" i="1" s="1"/>
  <c r="O527" i="1"/>
  <c r="N527" i="1"/>
  <c r="L527" i="1"/>
  <c r="Z527" i="1" s="1"/>
  <c r="D527" i="1"/>
  <c r="Z526" i="1"/>
  <c r="Y526" i="1"/>
  <c r="W526" i="1"/>
  <c r="X526" i="1" s="1"/>
  <c r="V526" i="1"/>
  <c r="U526" i="1"/>
  <c r="R526" i="1"/>
  <c r="S526" i="1" s="1"/>
  <c r="Q526" i="1"/>
  <c r="P526" i="1"/>
  <c r="N526" i="1"/>
  <c r="O526" i="1" s="1"/>
  <c r="M526" i="1"/>
  <c r="L526" i="1"/>
  <c r="D526" i="1"/>
  <c r="K526" i="1" s="1"/>
  <c r="Z525" i="1"/>
  <c r="Y525" i="1"/>
  <c r="W525" i="1"/>
  <c r="X525" i="1" s="1"/>
  <c r="V525" i="1"/>
  <c r="U525" i="1"/>
  <c r="R525" i="1"/>
  <c r="S525" i="1" s="1"/>
  <c r="Q525" i="1"/>
  <c r="P525" i="1"/>
  <c r="N525" i="1"/>
  <c r="O525" i="1" s="1"/>
  <c r="M525" i="1"/>
  <c r="L525" i="1"/>
  <c r="D525" i="1"/>
  <c r="K525" i="1" s="1"/>
  <c r="Z524" i="1"/>
  <c r="Y524" i="1"/>
  <c r="W524" i="1"/>
  <c r="X524" i="1" s="1"/>
  <c r="V524" i="1"/>
  <c r="U524" i="1"/>
  <c r="R524" i="1"/>
  <c r="S524" i="1" s="1"/>
  <c r="Q524" i="1"/>
  <c r="P524" i="1"/>
  <c r="N524" i="1"/>
  <c r="O524" i="1" s="1"/>
  <c r="M524" i="1"/>
  <c r="L524" i="1"/>
  <c r="D524" i="1"/>
  <c r="K524" i="1" s="1"/>
  <c r="Z523" i="1"/>
  <c r="Y523" i="1"/>
  <c r="W523" i="1"/>
  <c r="X523" i="1" s="1"/>
  <c r="V523" i="1"/>
  <c r="U523" i="1"/>
  <c r="R523" i="1"/>
  <c r="S523" i="1" s="1"/>
  <c r="Q523" i="1"/>
  <c r="P523" i="1"/>
  <c r="N523" i="1"/>
  <c r="O523" i="1" s="1"/>
  <c r="M523" i="1"/>
  <c r="L523" i="1"/>
  <c r="D523" i="1"/>
  <c r="K523" i="1" s="1"/>
  <c r="Z522" i="1"/>
  <c r="Y522" i="1"/>
  <c r="W522" i="1"/>
  <c r="X522" i="1" s="1"/>
  <c r="V522" i="1"/>
  <c r="U522" i="1"/>
  <c r="R522" i="1"/>
  <c r="S522" i="1" s="1"/>
  <c r="Q522" i="1"/>
  <c r="P522" i="1"/>
  <c r="N522" i="1"/>
  <c r="O522" i="1" s="1"/>
  <c r="M522" i="1"/>
  <c r="L522" i="1"/>
  <c r="D522" i="1"/>
  <c r="K522" i="1" s="1"/>
  <c r="Z521" i="1"/>
  <c r="Y521" i="1"/>
  <c r="W521" i="1"/>
  <c r="X521" i="1" s="1"/>
  <c r="V521" i="1"/>
  <c r="U521" i="1"/>
  <c r="R521" i="1"/>
  <c r="S521" i="1" s="1"/>
  <c r="Q521" i="1"/>
  <c r="P521" i="1"/>
  <c r="N521" i="1"/>
  <c r="O521" i="1" s="1"/>
  <c r="M521" i="1"/>
  <c r="L521" i="1"/>
  <c r="D521" i="1"/>
  <c r="K521" i="1" s="1"/>
  <c r="Z520" i="1"/>
  <c r="Y520" i="1"/>
  <c r="W520" i="1"/>
  <c r="X520" i="1" s="1"/>
  <c r="V520" i="1"/>
  <c r="U520" i="1"/>
  <c r="R520" i="1"/>
  <c r="S520" i="1" s="1"/>
  <c r="Q520" i="1"/>
  <c r="P520" i="1"/>
  <c r="N520" i="1"/>
  <c r="O520" i="1" s="1"/>
  <c r="M520" i="1"/>
  <c r="L520" i="1"/>
  <c r="D520" i="1"/>
  <c r="K520" i="1" s="1"/>
  <c r="Z519" i="1"/>
  <c r="Y519" i="1"/>
  <c r="W519" i="1"/>
  <c r="X519" i="1" s="1"/>
  <c r="V519" i="1"/>
  <c r="U519" i="1"/>
  <c r="R519" i="1"/>
  <c r="S519" i="1" s="1"/>
  <c r="Q519" i="1"/>
  <c r="P519" i="1"/>
  <c r="N519" i="1"/>
  <c r="O519" i="1" s="1"/>
  <c r="M519" i="1"/>
  <c r="L519" i="1"/>
  <c r="D519" i="1"/>
  <c r="K519" i="1" s="1"/>
  <c r="Z518" i="1"/>
  <c r="Y518" i="1"/>
  <c r="W518" i="1"/>
  <c r="X518" i="1" s="1"/>
  <c r="V518" i="1"/>
  <c r="U518" i="1"/>
  <c r="R518" i="1"/>
  <c r="S518" i="1" s="1"/>
  <c r="Q518" i="1"/>
  <c r="P518" i="1"/>
  <c r="N518" i="1"/>
  <c r="O518" i="1" s="1"/>
  <c r="M518" i="1"/>
  <c r="L518" i="1"/>
  <c r="D518" i="1"/>
  <c r="K518" i="1" s="1"/>
  <c r="Z517" i="1"/>
  <c r="Y517" i="1"/>
  <c r="W517" i="1"/>
  <c r="X517" i="1" s="1"/>
  <c r="V517" i="1"/>
  <c r="U517" i="1"/>
  <c r="R517" i="1"/>
  <c r="S517" i="1" s="1"/>
  <c r="Q517" i="1"/>
  <c r="P517" i="1"/>
  <c r="N517" i="1"/>
  <c r="O517" i="1" s="1"/>
  <c r="M517" i="1"/>
  <c r="L517" i="1"/>
  <c r="D517" i="1"/>
  <c r="K517" i="1" s="1"/>
  <c r="Z516" i="1"/>
  <c r="Y516" i="1"/>
  <c r="W516" i="1"/>
  <c r="X516" i="1" s="1"/>
  <c r="V516" i="1"/>
  <c r="U516" i="1"/>
  <c r="R516" i="1"/>
  <c r="S516" i="1" s="1"/>
  <c r="Q516" i="1"/>
  <c r="P516" i="1"/>
  <c r="N516" i="1"/>
  <c r="O516" i="1" s="1"/>
  <c r="M516" i="1"/>
  <c r="L516" i="1"/>
  <c r="D516" i="1"/>
  <c r="K516" i="1" s="1"/>
  <c r="Z515" i="1"/>
  <c r="Y515" i="1"/>
  <c r="W515" i="1"/>
  <c r="X515" i="1" s="1"/>
  <c r="V515" i="1"/>
  <c r="U515" i="1"/>
  <c r="R515" i="1"/>
  <c r="S515" i="1" s="1"/>
  <c r="Q515" i="1"/>
  <c r="P515" i="1"/>
  <c r="N515" i="1"/>
  <c r="O515" i="1" s="1"/>
  <c r="M515" i="1"/>
  <c r="L515" i="1"/>
  <c r="D515" i="1"/>
  <c r="K515" i="1" s="1"/>
  <c r="Z514" i="1"/>
  <c r="Y514" i="1"/>
  <c r="W514" i="1"/>
  <c r="X514" i="1" s="1"/>
  <c r="V514" i="1"/>
  <c r="U514" i="1"/>
  <c r="R514" i="1"/>
  <c r="S514" i="1" s="1"/>
  <c r="Q514" i="1"/>
  <c r="P514" i="1"/>
  <c r="N514" i="1"/>
  <c r="O514" i="1" s="1"/>
  <c r="M514" i="1"/>
  <c r="L514" i="1"/>
  <c r="D514" i="1"/>
  <c r="K514" i="1" s="1"/>
  <c r="Z513" i="1"/>
  <c r="Y513" i="1"/>
  <c r="W513" i="1"/>
  <c r="X513" i="1" s="1"/>
  <c r="V513" i="1"/>
  <c r="U513" i="1"/>
  <c r="R513" i="1"/>
  <c r="S513" i="1" s="1"/>
  <c r="Q513" i="1"/>
  <c r="P513" i="1"/>
  <c r="N513" i="1"/>
  <c r="O513" i="1" s="1"/>
  <c r="M513" i="1"/>
  <c r="L513" i="1"/>
  <c r="D513" i="1"/>
  <c r="K513" i="1" s="1"/>
  <c r="Z512" i="1"/>
  <c r="Y512" i="1"/>
  <c r="W512" i="1"/>
  <c r="X512" i="1" s="1"/>
  <c r="V512" i="1"/>
  <c r="U512" i="1"/>
  <c r="R512" i="1"/>
  <c r="S512" i="1" s="1"/>
  <c r="Q512" i="1"/>
  <c r="P512" i="1"/>
  <c r="N512" i="1"/>
  <c r="O512" i="1" s="1"/>
  <c r="M512" i="1"/>
  <c r="L512" i="1"/>
  <c r="D512" i="1"/>
  <c r="K512" i="1" s="1"/>
  <c r="Z511" i="1"/>
  <c r="Y511" i="1"/>
  <c r="W511" i="1"/>
  <c r="X511" i="1" s="1"/>
  <c r="V511" i="1"/>
  <c r="U511" i="1"/>
  <c r="R511" i="1"/>
  <c r="S511" i="1" s="1"/>
  <c r="Q511" i="1"/>
  <c r="P511" i="1"/>
  <c r="N511" i="1"/>
  <c r="O511" i="1" s="1"/>
  <c r="M511" i="1"/>
  <c r="L511" i="1"/>
  <c r="D511" i="1"/>
  <c r="K511" i="1" s="1"/>
  <c r="Z510" i="1"/>
  <c r="Y510" i="1"/>
  <c r="W510" i="1"/>
  <c r="X510" i="1" s="1"/>
  <c r="V510" i="1"/>
  <c r="U510" i="1"/>
  <c r="R510" i="1"/>
  <c r="S510" i="1" s="1"/>
  <c r="Q510" i="1"/>
  <c r="P510" i="1"/>
  <c r="N510" i="1"/>
  <c r="O510" i="1" s="1"/>
  <c r="M510" i="1"/>
  <c r="L510" i="1"/>
  <c r="D510" i="1"/>
  <c r="K510" i="1" s="1"/>
  <c r="Z509" i="1"/>
  <c r="Y509" i="1"/>
  <c r="X509" i="1"/>
  <c r="W509" i="1"/>
  <c r="V509" i="1"/>
  <c r="U509" i="1"/>
  <c r="S509" i="1"/>
  <c r="R509" i="1"/>
  <c r="Q509" i="1"/>
  <c r="P509" i="1"/>
  <c r="O509" i="1"/>
  <c r="N509" i="1"/>
  <c r="M509" i="1"/>
  <c r="L509" i="1"/>
  <c r="K509" i="1"/>
  <c r="D509" i="1"/>
  <c r="Z508" i="1"/>
  <c r="Y508" i="1"/>
  <c r="X508" i="1"/>
  <c r="W508" i="1"/>
  <c r="V508" i="1"/>
  <c r="U508" i="1"/>
  <c r="S508" i="1"/>
  <c r="R508" i="1"/>
  <c r="Q508" i="1"/>
  <c r="P508" i="1"/>
  <c r="O508" i="1"/>
  <c r="N508" i="1"/>
  <c r="M508" i="1"/>
  <c r="L508" i="1"/>
  <c r="K508" i="1"/>
  <c r="D508" i="1"/>
  <c r="Z507" i="1"/>
  <c r="Y507" i="1"/>
  <c r="X507" i="1"/>
  <c r="W507" i="1"/>
  <c r="V507" i="1"/>
  <c r="U507" i="1"/>
  <c r="S507" i="1"/>
  <c r="R507" i="1"/>
  <c r="Q507" i="1"/>
  <c r="P507" i="1"/>
  <c r="O507" i="1"/>
  <c r="N507" i="1"/>
  <c r="M507" i="1"/>
  <c r="L507" i="1"/>
  <c r="K507" i="1"/>
  <c r="D507" i="1"/>
  <c r="Z506" i="1"/>
  <c r="Y506" i="1"/>
  <c r="X506" i="1"/>
  <c r="W506" i="1"/>
  <c r="V506" i="1"/>
  <c r="U506" i="1"/>
  <c r="S506" i="1"/>
  <c r="R506" i="1"/>
  <c r="Q506" i="1"/>
  <c r="P506" i="1"/>
  <c r="O506" i="1"/>
  <c r="N506" i="1"/>
  <c r="M506" i="1"/>
  <c r="L506" i="1"/>
  <c r="K506" i="1"/>
  <c r="D506" i="1"/>
  <c r="Z505" i="1"/>
  <c r="Y505" i="1"/>
  <c r="X505" i="1"/>
  <c r="W505" i="1"/>
  <c r="V505" i="1"/>
  <c r="U505" i="1"/>
  <c r="S505" i="1"/>
  <c r="R505" i="1"/>
  <c r="Q505" i="1"/>
  <c r="P505" i="1"/>
  <c r="O505" i="1"/>
  <c r="N505" i="1"/>
  <c r="M505" i="1"/>
  <c r="L505" i="1"/>
  <c r="K505" i="1"/>
  <c r="D505" i="1"/>
  <c r="Z504" i="1"/>
  <c r="Y504" i="1"/>
  <c r="X504" i="1"/>
  <c r="W504" i="1"/>
  <c r="V504" i="1"/>
  <c r="U504" i="1"/>
  <c r="S504" i="1"/>
  <c r="R504" i="1"/>
  <c r="Q504" i="1"/>
  <c r="P504" i="1"/>
  <c r="O504" i="1"/>
  <c r="N504" i="1"/>
  <c r="M504" i="1"/>
  <c r="L504" i="1"/>
  <c r="K504" i="1"/>
  <c r="D504" i="1"/>
  <c r="Z503" i="1"/>
  <c r="Y503" i="1"/>
  <c r="X503" i="1"/>
  <c r="W503" i="1"/>
  <c r="V503" i="1"/>
  <c r="U503" i="1"/>
  <c r="S503" i="1"/>
  <c r="R503" i="1"/>
  <c r="Q503" i="1"/>
  <c r="P503" i="1"/>
  <c r="O503" i="1"/>
  <c r="N503" i="1"/>
  <c r="M503" i="1"/>
  <c r="L503" i="1"/>
  <c r="K503" i="1"/>
  <c r="D503" i="1"/>
  <c r="Z502" i="1"/>
  <c r="Y502" i="1"/>
  <c r="X502" i="1"/>
  <c r="W502" i="1"/>
  <c r="V502" i="1"/>
  <c r="U502" i="1"/>
  <c r="S502" i="1"/>
  <c r="R502" i="1"/>
  <c r="Q502" i="1"/>
  <c r="P502" i="1"/>
  <c r="O502" i="1"/>
  <c r="N502" i="1"/>
  <c r="M502" i="1"/>
  <c r="L502" i="1"/>
  <c r="K502" i="1"/>
  <c r="D502" i="1"/>
  <c r="Z501" i="1"/>
  <c r="Y501" i="1"/>
  <c r="X501" i="1"/>
  <c r="W501" i="1"/>
  <c r="V501" i="1"/>
  <c r="U501" i="1"/>
  <c r="S501" i="1"/>
  <c r="R501" i="1"/>
  <c r="Q501" i="1"/>
  <c r="P501" i="1"/>
  <c r="O501" i="1"/>
  <c r="N501" i="1"/>
  <c r="M501" i="1"/>
  <c r="L501" i="1"/>
  <c r="K501" i="1"/>
  <c r="D501" i="1"/>
  <c r="Z500" i="1"/>
  <c r="Y500" i="1"/>
  <c r="X500" i="1"/>
  <c r="W500" i="1"/>
  <c r="V500" i="1"/>
  <c r="U500" i="1"/>
  <c r="S500" i="1"/>
  <c r="R500" i="1"/>
  <c r="Q500" i="1"/>
  <c r="P500" i="1"/>
  <c r="O500" i="1"/>
  <c r="N500" i="1"/>
  <c r="M500" i="1"/>
  <c r="L500" i="1"/>
  <c r="K500" i="1"/>
  <c r="D500" i="1"/>
  <c r="Z499" i="1"/>
  <c r="Y499" i="1"/>
  <c r="X499" i="1"/>
  <c r="W499" i="1"/>
  <c r="V499" i="1"/>
  <c r="U499" i="1"/>
  <c r="S499" i="1"/>
  <c r="R499" i="1"/>
  <c r="Q499" i="1"/>
  <c r="P499" i="1"/>
  <c r="O499" i="1"/>
  <c r="N499" i="1"/>
  <c r="M499" i="1"/>
  <c r="L499" i="1"/>
  <c r="K499" i="1"/>
  <c r="D499" i="1"/>
  <c r="Z498" i="1"/>
  <c r="Y498" i="1"/>
  <c r="X498" i="1"/>
  <c r="W498" i="1"/>
  <c r="V498" i="1"/>
  <c r="U498" i="1"/>
  <c r="S498" i="1"/>
  <c r="R498" i="1"/>
  <c r="Q498" i="1"/>
  <c r="P498" i="1"/>
  <c r="O498" i="1"/>
  <c r="N498" i="1"/>
  <c r="M498" i="1"/>
  <c r="L498" i="1"/>
  <c r="K498" i="1"/>
  <c r="D498" i="1"/>
  <c r="Z497" i="1"/>
  <c r="Y497" i="1"/>
  <c r="X497" i="1"/>
  <c r="W497" i="1"/>
  <c r="V497" i="1"/>
  <c r="U497" i="1"/>
  <c r="S497" i="1"/>
  <c r="R497" i="1"/>
  <c r="Q497" i="1"/>
  <c r="P497" i="1"/>
  <c r="O497" i="1"/>
  <c r="N497" i="1"/>
  <c r="M497" i="1"/>
  <c r="L497" i="1"/>
  <c r="K497" i="1"/>
  <c r="D497" i="1"/>
  <c r="Z496" i="1"/>
  <c r="Y496" i="1"/>
  <c r="X496" i="1"/>
  <c r="W496" i="1"/>
  <c r="V496" i="1"/>
  <c r="U496" i="1"/>
  <c r="S496" i="1"/>
  <c r="R496" i="1"/>
  <c r="Q496" i="1"/>
  <c r="P496" i="1"/>
  <c r="O496" i="1"/>
  <c r="N496" i="1"/>
  <c r="M496" i="1"/>
  <c r="L496" i="1"/>
  <c r="K496" i="1"/>
  <c r="D496" i="1"/>
  <c r="Z495" i="1"/>
  <c r="Y495" i="1"/>
  <c r="X495" i="1"/>
  <c r="W495" i="1"/>
  <c r="V495" i="1"/>
  <c r="U495" i="1"/>
  <c r="S495" i="1"/>
  <c r="R495" i="1"/>
  <c r="Q495" i="1"/>
  <c r="P495" i="1"/>
  <c r="O495" i="1"/>
  <c r="N495" i="1"/>
  <c r="M495" i="1"/>
  <c r="L495" i="1"/>
  <c r="K495" i="1"/>
  <c r="D495" i="1"/>
  <c r="Z494" i="1"/>
  <c r="Y494" i="1"/>
  <c r="X494" i="1"/>
  <c r="W494" i="1"/>
  <c r="V494" i="1"/>
  <c r="U494" i="1"/>
  <c r="S494" i="1"/>
  <c r="R494" i="1"/>
  <c r="Q494" i="1"/>
  <c r="P494" i="1"/>
  <c r="O494" i="1"/>
  <c r="N494" i="1"/>
  <c r="M494" i="1"/>
  <c r="L494" i="1"/>
  <c r="K494" i="1"/>
  <c r="D494" i="1"/>
  <c r="Z493" i="1"/>
  <c r="Y493" i="1"/>
  <c r="X493" i="1"/>
  <c r="W493" i="1"/>
  <c r="V493" i="1"/>
  <c r="U493" i="1"/>
  <c r="S493" i="1"/>
  <c r="R493" i="1"/>
  <c r="Q493" i="1"/>
  <c r="P493" i="1"/>
  <c r="O493" i="1"/>
  <c r="N493" i="1"/>
  <c r="M493" i="1"/>
  <c r="L493" i="1"/>
  <c r="K493" i="1"/>
  <c r="D493" i="1"/>
  <c r="Z492" i="1"/>
  <c r="Y492" i="1"/>
  <c r="X492" i="1"/>
  <c r="W492" i="1"/>
  <c r="V492" i="1"/>
  <c r="U492" i="1"/>
  <c r="S492" i="1"/>
  <c r="R492" i="1"/>
  <c r="Q492" i="1"/>
  <c r="P492" i="1"/>
  <c r="O492" i="1"/>
  <c r="N492" i="1"/>
  <c r="M492" i="1"/>
  <c r="L492" i="1"/>
  <c r="K492" i="1"/>
  <c r="D492" i="1"/>
  <c r="Z491" i="1"/>
  <c r="Y491" i="1"/>
  <c r="X491" i="1"/>
  <c r="W491" i="1"/>
  <c r="V491" i="1"/>
  <c r="U491" i="1"/>
  <c r="S491" i="1"/>
  <c r="R491" i="1"/>
  <c r="Q491" i="1"/>
  <c r="P491" i="1"/>
  <c r="O491" i="1"/>
  <c r="N491" i="1"/>
  <c r="M491" i="1"/>
  <c r="L491" i="1"/>
  <c r="K491" i="1"/>
  <c r="D491" i="1"/>
  <c r="Z490" i="1"/>
  <c r="Y490" i="1"/>
  <c r="X490" i="1"/>
  <c r="W490" i="1"/>
  <c r="V490" i="1"/>
  <c r="U490" i="1"/>
  <c r="S490" i="1"/>
  <c r="R490" i="1"/>
  <c r="Q490" i="1"/>
  <c r="P490" i="1"/>
  <c r="O490" i="1"/>
  <c r="N490" i="1"/>
  <c r="M490" i="1"/>
  <c r="L490" i="1"/>
  <c r="K490" i="1"/>
  <c r="D490" i="1"/>
  <c r="Z489" i="1"/>
  <c r="Y489" i="1"/>
  <c r="X489" i="1"/>
  <c r="W489" i="1"/>
  <c r="V489" i="1"/>
  <c r="U489" i="1"/>
  <c r="S489" i="1"/>
  <c r="R489" i="1"/>
  <c r="Q489" i="1"/>
  <c r="P489" i="1"/>
  <c r="O489" i="1"/>
  <c r="N489" i="1"/>
  <c r="M489" i="1"/>
  <c r="L489" i="1"/>
  <c r="D489" i="1"/>
  <c r="Z488" i="1"/>
  <c r="Y488" i="1"/>
  <c r="W488" i="1"/>
  <c r="V488" i="1"/>
  <c r="U488" i="1"/>
  <c r="R488" i="1"/>
  <c r="S488" i="1" s="1"/>
  <c r="Q488" i="1"/>
  <c r="P488" i="1"/>
  <c r="N488" i="1"/>
  <c r="O488" i="1" s="1"/>
  <c r="M488" i="1"/>
  <c r="L488" i="1"/>
  <c r="X488" i="1" s="1"/>
  <c r="D488" i="1"/>
  <c r="K488" i="1" s="1"/>
  <c r="Z487" i="1"/>
  <c r="Y487" i="1"/>
  <c r="W487" i="1"/>
  <c r="V487" i="1"/>
  <c r="U487" i="1"/>
  <c r="R487" i="1"/>
  <c r="S487" i="1" s="1"/>
  <c r="Q487" i="1"/>
  <c r="P487" i="1"/>
  <c r="N487" i="1"/>
  <c r="O487" i="1" s="1"/>
  <c r="M487" i="1"/>
  <c r="L487" i="1"/>
  <c r="X487" i="1" s="1"/>
  <c r="D487" i="1"/>
  <c r="K487" i="1" s="1"/>
  <c r="Z486" i="1"/>
  <c r="Y486" i="1"/>
  <c r="W486" i="1"/>
  <c r="V486" i="1"/>
  <c r="U486" i="1"/>
  <c r="R486" i="1"/>
  <c r="S486" i="1" s="1"/>
  <c r="Q486" i="1"/>
  <c r="P486" i="1"/>
  <c r="N486" i="1"/>
  <c r="O486" i="1" s="1"/>
  <c r="M486" i="1"/>
  <c r="L486" i="1"/>
  <c r="X486" i="1" s="1"/>
  <c r="D486" i="1"/>
  <c r="K486" i="1" s="1"/>
  <c r="Z485" i="1"/>
  <c r="Y485" i="1"/>
  <c r="W485" i="1"/>
  <c r="V485" i="1"/>
  <c r="U485" i="1"/>
  <c r="R485" i="1"/>
  <c r="S485" i="1" s="1"/>
  <c r="Q485" i="1"/>
  <c r="P485" i="1"/>
  <c r="N485" i="1"/>
  <c r="O485" i="1" s="1"/>
  <c r="M485" i="1"/>
  <c r="L485" i="1"/>
  <c r="X485" i="1" s="1"/>
  <c r="D485" i="1"/>
  <c r="K485" i="1" s="1"/>
  <c r="Z484" i="1"/>
  <c r="Y484" i="1"/>
  <c r="W484" i="1"/>
  <c r="V484" i="1"/>
  <c r="U484" i="1"/>
  <c r="R484" i="1"/>
  <c r="S484" i="1" s="1"/>
  <c r="Q484" i="1"/>
  <c r="P484" i="1"/>
  <c r="N484" i="1"/>
  <c r="O484" i="1" s="1"/>
  <c r="M484" i="1"/>
  <c r="L484" i="1"/>
  <c r="X484" i="1" s="1"/>
  <c r="D484" i="1"/>
  <c r="K484" i="1" s="1"/>
  <c r="Z483" i="1"/>
  <c r="Y483" i="1"/>
  <c r="W483" i="1"/>
  <c r="V483" i="1"/>
  <c r="U483" i="1"/>
  <c r="R483" i="1"/>
  <c r="S483" i="1" s="1"/>
  <c r="Q483" i="1"/>
  <c r="P483" i="1"/>
  <c r="N483" i="1"/>
  <c r="O483" i="1" s="1"/>
  <c r="M483" i="1"/>
  <c r="L483" i="1"/>
  <c r="X483" i="1" s="1"/>
  <c r="D483" i="1"/>
  <c r="K483" i="1" s="1"/>
  <c r="Z482" i="1"/>
  <c r="Y482" i="1"/>
  <c r="W482" i="1"/>
  <c r="V482" i="1"/>
  <c r="U482" i="1"/>
  <c r="R482" i="1"/>
  <c r="S482" i="1" s="1"/>
  <c r="Q482" i="1"/>
  <c r="P482" i="1"/>
  <c r="N482" i="1"/>
  <c r="O482" i="1" s="1"/>
  <c r="M482" i="1"/>
  <c r="L482" i="1"/>
  <c r="X482" i="1" s="1"/>
  <c r="D482" i="1"/>
  <c r="K482" i="1" s="1"/>
  <c r="Z481" i="1"/>
  <c r="Y481" i="1"/>
  <c r="W481" i="1"/>
  <c r="V481" i="1"/>
  <c r="U481" i="1"/>
  <c r="R481" i="1"/>
  <c r="S481" i="1" s="1"/>
  <c r="Q481" i="1"/>
  <c r="P481" i="1"/>
  <c r="N481" i="1"/>
  <c r="O481" i="1" s="1"/>
  <c r="M481" i="1"/>
  <c r="L481" i="1"/>
  <c r="X481" i="1" s="1"/>
  <c r="D481" i="1"/>
  <c r="K481" i="1" s="1"/>
  <c r="Z480" i="1"/>
  <c r="Y480" i="1"/>
  <c r="W480" i="1"/>
  <c r="V480" i="1"/>
  <c r="U480" i="1"/>
  <c r="R480" i="1"/>
  <c r="S480" i="1" s="1"/>
  <c r="Q480" i="1"/>
  <c r="P480" i="1"/>
  <c r="N480" i="1"/>
  <c r="O480" i="1" s="1"/>
  <c r="M480" i="1"/>
  <c r="L480" i="1"/>
  <c r="X480" i="1" s="1"/>
  <c r="D480" i="1"/>
  <c r="K480" i="1" s="1"/>
  <c r="Z479" i="1"/>
  <c r="Y479" i="1"/>
  <c r="W479" i="1"/>
  <c r="V479" i="1"/>
  <c r="U479" i="1"/>
  <c r="R479" i="1"/>
  <c r="S479" i="1" s="1"/>
  <c r="Q479" i="1"/>
  <c r="P479" i="1"/>
  <c r="N479" i="1"/>
  <c r="O479" i="1" s="1"/>
  <c r="M479" i="1"/>
  <c r="L479" i="1"/>
  <c r="X479" i="1" s="1"/>
  <c r="D479" i="1"/>
  <c r="K479" i="1" s="1"/>
  <c r="Z478" i="1"/>
  <c r="Y478" i="1"/>
  <c r="W478" i="1"/>
  <c r="V478" i="1"/>
  <c r="U478" i="1"/>
  <c r="R478" i="1"/>
  <c r="S478" i="1" s="1"/>
  <c r="Q478" i="1"/>
  <c r="P478" i="1"/>
  <c r="N478" i="1"/>
  <c r="O478" i="1" s="1"/>
  <c r="M478" i="1"/>
  <c r="L478" i="1"/>
  <c r="X478" i="1" s="1"/>
  <c r="D478" i="1"/>
  <c r="K478" i="1" s="1"/>
  <c r="Z477" i="1"/>
  <c r="Y477" i="1"/>
  <c r="W477" i="1"/>
  <c r="V477" i="1"/>
  <c r="U477" i="1"/>
  <c r="R477" i="1"/>
  <c r="S477" i="1" s="1"/>
  <c r="Q477" i="1"/>
  <c r="P477" i="1"/>
  <c r="N477" i="1"/>
  <c r="O477" i="1" s="1"/>
  <c r="M477" i="1"/>
  <c r="L477" i="1"/>
  <c r="X477" i="1" s="1"/>
  <c r="D477" i="1"/>
  <c r="K477" i="1" s="1"/>
  <c r="Z476" i="1"/>
  <c r="Y476" i="1"/>
  <c r="W476" i="1"/>
  <c r="V476" i="1"/>
  <c r="U476" i="1"/>
  <c r="R476" i="1"/>
  <c r="S476" i="1" s="1"/>
  <c r="Q476" i="1"/>
  <c r="P476" i="1"/>
  <c r="N476" i="1"/>
  <c r="O476" i="1" s="1"/>
  <c r="M476" i="1"/>
  <c r="L476" i="1"/>
  <c r="X476" i="1" s="1"/>
  <c r="D476" i="1"/>
  <c r="K476" i="1" s="1"/>
  <c r="Z475" i="1"/>
  <c r="Y475" i="1"/>
  <c r="W475" i="1"/>
  <c r="V475" i="1"/>
  <c r="U475" i="1"/>
  <c r="R475" i="1"/>
  <c r="S475" i="1" s="1"/>
  <c r="Q475" i="1"/>
  <c r="P475" i="1"/>
  <c r="N475" i="1"/>
  <c r="O475" i="1" s="1"/>
  <c r="M475" i="1"/>
  <c r="L475" i="1"/>
  <c r="X475" i="1" s="1"/>
  <c r="D475" i="1"/>
  <c r="K475" i="1" s="1"/>
  <c r="Z474" i="1"/>
  <c r="Y474" i="1"/>
  <c r="W474" i="1"/>
  <c r="V474" i="1"/>
  <c r="U474" i="1"/>
  <c r="R474" i="1"/>
  <c r="S474" i="1" s="1"/>
  <c r="Q474" i="1"/>
  <c r="P474" i="1"/>
  <c r="N474" i="1"/>
  <c r="O474" i="1" s="1"/>
  <c r="M474" i="1"/>
  <c r="L474" i="1"/>
  <c r="X474" i="1" s="1"/>
  <c r="D474" i="1"/>
  <c r="K474" i="1" s="1"/>
  <c r="Z473" i="1"/>
  <c r="Y473" i="1"/>
  <c r="W473" i="1"/>
  <c r="V473" i="1"/>
  <c r="U473" i="1"/>
  <c r="R473" i="1"/>
  <c r="S473" i="1" s="1"/>
  <c r="Q473" i="1"/>
  <c r="P473" i="1"/>
  <c r="N473" i="1"/>
  <c r="O473" i="1" s="1"/>
  <c r="M473" i="1"/>
  <c r="L473" i="1"/>
  <c r="X473" i="1" s="1"/>
  <c r="D473" i="1"/>
  <c r="K473" i="1" s="1"/>
  <c r="Z472" i="1"/>
  <c r="Y472" i="1"/>
  <c r="W472" i="1"/>
  <c r="V472" i="1"/>
  <c r="U472" i="1"/>
  <c r="R472" i="1"/>
  <c r="S472" i="1" s="1"/>
  <c r="Q472" i="1"/>
  <c r="P472" i="1"/>
  <c r="N472" i="1"/>
  <c r="O472" i="1" s="1"/>
  <c r="M472" i="1"/>
  <c r="L472" i="1"/>
  <c r="X472" i="1" s="1"/>
  <c r="D472" i="1"/>
  <c r="K472" i="1" s="1"/>
  <c r="Z471" i="1"/>
  <c r="Y471" i="1"/>
  <c r="W471" i="1"/>
  <c r="V471" i="1"/>
  <c r="U471" i="1"/>
  <c r="R471" i="1"/>
  <c r="S471" i="1" s="1"/>
  <c r="Q471" i="1"/>
  <c r="P471" i="1"/>
  <c r="N471" i="1"/>
  <c r="O471" i="1" s="1"/>
  <c r="M471" i="1"/>
  <c r="L471" i="1"/>
  <c r="X471" i="1" s="1"/>
  <c r="D471" i="1"/>
  <c r="K471" i="1" s="1"/>
  <c r="Z470" i="1"/>
  <c r="Y470" i="1"/>
  <c r="W470" i="1"/>
  <c r="V470" i="1"/>
  <c r="U470" i="1"/>
  <c r="R470" i="1"/>
  <c r="S470" i="1" s="1"/>
  <c r="Q470" i="1"/>
  <c r="P470" i="1"/>
  <c r="N470" i="1"/>
  <c r="O470" i="1" s="1"/>
  <c r="M470" i="1"/>
  <c r="L470" i="1"/>
  <c r="X470" i="1" s="1"/>
  <c r="D470" i="1"/>
  <c r="K470" i="1" s="1"/>
  <c r="Z469" i="1"/>
  <c r="Y469" i="1"/>
  <c r="W469" i="1"/>
  <c r="V469" i="1"/>
  <c r="U469" i="1"/>
  <c r="R469" i="1"/>
  <c r="S469" i="1" s="1"/>
  <c r="Q469" i="1"/>
  <c r="P469" i="1"/>
  <c r="N469" i="1"/>
  <c r="O469" i="1" s="1"/>
  <c r="M469" i="1"/>
  <c r="L469" i="1"/>
  <c r="X469" i="1" s="1"/>
  <c r="D469" i="1"/>
  <c r="Y468" i="1"/>
  <c r="W468" i="1"/>
  <c r="V468" i="1"/>
  <c r="U468" i="1"/>
  <c r="S468" i="1"/>
  <c r="R468" i="1"/>
  <c r="Q468" i="1"/>
  <c r="P468" i="1"/>
  <c r="O468" i="1"/>
  <c r="N468" i="1"/>
  <c r="M468" i="1"/>
  <c r="L468" i="1"/>
  <c r="X468" i="1" s="1"/>
  <c r="D468" i="1"/>
  <c r="Y467" i="1"/>
  <c r="W467" i="1"/>
  <c r="U467" i="1"/>
  <c r="S467" i="1"/>
  <c r="R467" i="1"/>
  <c r="P467" i="1"/>
  <c r="Q467" i="1" s="1"/>
  <c r="O467" i="1"/>
  <c r="N467" i="1"/>
  <c r="L467" i="1"/>
  <c r="D467" i="1"/>
  <c r="Z466" i="1"/>
  <c r="Y466" i="1"/>
  <c r="X466" i="1"/>
  <c r="W466" i="1"/>
  <c r="V466" i="1"/>
  <c r="U466" i="1"/>
  <c r="S466" i="1"/>
  <c r="R466" i="1"/>
  <c r="Q466" i="1"/>
  <c r="P466" i="1"/>
  <c r="O466" i="1"/>
  <c r="N466" i="1"/>
  <c r="M466" i="1"/>
  <c r="L466" i="1"/>
  <c r="D466" i="1"/>
  <c r="Z465" i="1"/>
  <c r="Y465" i="1"/>
  <c r="W465" i="1"/>
  <c r="V465" i="1"/>
  <c r="U465" i="1"/>
  <c r="R465" i="1"/>
  <c r="S465" i="1" s="1"/>
  <c r="Q465" i="1"/>
  <c r="P465" i="1"/>
  <c r="N465" i="1"/>
  <c r="O465" i="1" s="1"/>
  <c r="M465" i="1"/>
  <c r="L465" i="1"/>
  <c r="X465" i="1" s="1"/>
  <c r="D465" i="1"/>
  <c r="Y464" i="1"/>
  <c r="W464" i="1"/>
  <c r="V464" i="1"/>
  <c r="U464" i="1"/>
  <c r="S464" i="1"/>
  <c r="R464" i="1"/>
  <c r="Q464" i="1"/>
  <c r="P464" i="1"/>
  <c r="O464" i="1"/>
  <c r="N464" i="1"/>
  <c r="M464" i="1"/>
  <c r="L464" i="1"/>
  <c r="X464" i="1" s="1"/>
  <c r="K464" i="1"/>
  <c r="D464" i="1"/>
  <c r="Y463" i="1"/>
  <c r="W463" i="1"/>
  <c r="U463" i="1"/>
  <c r="S463" i="1"/>
  <c r="R463" i="1"/>
  <c r="P463" i="1"/>
  <c r="Q463" i="1" s="1"/>
  <c r="O463" i="1"/>
  <c r="N463" i="1"/>
  <c r="L463" i="1"/>
  <c r="X463" i="1" s="1"/>
  <c r="K463" i="1"/>
  <c r="D463" i="1"/>
  <c r="Y462" i="1"/>
  <c r="W462" i="1"/>
  <c r="V462" i="1"/>
  <c r="U462" i="1"/>
  <c r="S462" i="1"/>
  <c r="R462" i="1"/>
  <c r="Q462" i="1"/>
  <c r="P462" i="1"/>
  <c r="O462" i="1"/>
  <c r="N462" i="1"/>
  <c r="M462" i="1"/>
  <c r="L462" i="1"/>
  <c r="X462" i="1" s="1"/>
  <c r="K462" i="1"/>
  <c r="D462" i="1"/>
  <c r="Y461" i="1"/>
  <c r="W461" i="1"/>
  <c r="V461" i="1"/>
  <c r="U461" i="1"/>
  <c r="S461" i="1"/>
  <c r="R461" i="1"/>
  <c r="Q461" i="1"/>
  <c r="P461" i="1"/>
  <c r="O461" i="1"/>
  <c r="N461" i="1"/>
  <c r="M461" i="1"/>
  <c r="L461" i="1"/>
  <c r="X461" i="1" s="1"/>
  <c r="D461" i="1"/>
  <c r="Y460" i="1"/>
  <c r="W460" i="1"/>
  <c r="U460" i="1"/>
  <c r="S460" i="1"/>
  <c r="R460" i="1"/>
  <c r="P460" i="1"/>
  <c r="Q460" i="1" s="1"/>
  <c r="O460" i="1"/>
  <c r="N460" i="1"/>
  <c r="L460" i="1"/>
  <c r="K460" i="1"/>
  <c r="D460" i="1"/>
  <c r="Y459" i="1"/>
  <c r="W459" i="1"/>
  <c r="U459" i="1"/>
  <c r="S459" i="1"/>
  <c r="R459" i="1"/>
  <c r="P459" i="1"/>
  <c r="Q459" i="1" s="1"/>
  <c r="O459" i="1"/>
  <c r="N459" i="1"/>
  <c r="L459" i="1"/>
  <c r="K459" i="1"/>
  <c r="D459" i="1"/>
  <c r="Y458" i="1"/>
  <c r="W458" i="1"/>
  <c r="U458" i="1"/>
  <c r="S458" i="1"/>
  <c r="R458" i="1"/>
  <c r="P458" i="1"/>
  <c r="Q458" i="1" s="1"/>
  <c r="O458" i="1"/>
  <c r="N458" i="1"/>
  <c r="L458" i="1"/>
  <c r="K458" i="1"/>
  <c r="D458" i="1"/>
  <c r="Y457" i="1"/>
  <c r="W457" i="1"/>
  <c r="U457" i="1"/>
  <c r="S457" i="1"/>
  <c r="R457" i="1"/>
  <c r="P457" i="1"/>
  <c r="Q457" i="1" s="1"/>
  <c r="O457" i="1"/>
  <c r="N457" i="1"/>
  <c r="L457" i="1"/>
  <c r="K457" i="1"/>
  <c r="D457" i="1"/>
  <c r="Y456" i="1"/>
  <c r="W456" i="1"/>
  <c r="U456" i="1"/>
  <c r="S456" i="1"/>
  <c r="R456" i="1"/>
  <c r="P456" i="1"/>
  <c r="Q456" i="1" s="1"/>
  <c r="O456" i="1"/>
  <c r="N456" i="1"/>
  <c r="L456" i="1"/>
  <c r="K456" i="1"/>
  <c r="D456" i="1"/>
  <c r="Y455" i="1"/>
  <c r="W455" i="1"/>
  <c r="U455" i="1"/>
  <c r="S455" i="1"/>
  <c r="R455" i="1"/>
  <c r="P455" i="1"/>
  <c r="Q455" i="1" s="1"/>
  <c r="O455" i="1"/>
  <c r="N455" i="1"/>
  <c r="L455" i="1"/>
  <c r="K455" i="1"/>
  <c r="D455" i="1"/>
  <c r="Y454" i="1"/>
  <c r="W454" i="1"/>
  <c r="U454" i="1"/>
  <c r="S454" i="1"/>
  <c r="R454" i="1"/>
  <c r="P454" i="1"/>
  <c r="Q454" i="1" s="1"/>
  <c r="O454" i="1"/>
  <c r="N454" i="1"/>
  <c r="L454" i="1"/>
  <c r="K454" i="1"/>
  <c r="D454" i="1"/>
  <c r="Y453" i="1"/>
  <c r="W453" i="1"/>
  <c r="U453" i="1"/>
  <c r="S453" i="1"/>
  <c r="R453" i="1"/>
  <c r="P453" i="1"/>
  <c r="Q453" i="1" s="1"/>
  <c r="O453" i="1"/>
  <c r="N453" i="1"/>
  <c r="L453" i="1"/>
  <c r="K453" i="1"/>
  <c r="D453" i="1"/>
  <c r="Y452" i="1"/>
  <c r="W452" i="1"/>
  <c r="U452" i="1"/>
  <c r="S452" i="1"/>
  <c r="R452" i="1"/>
  <c r="P452" i="1"/>
  <c r="Q452" i="1" s="1"/>
  <c r="O452" i="1"/>
  <c r="N452" i="1"/>
  <c r="L452" i="1"/>
  <c r="K452" i="1"/>
  <c r="D452" i="1"/>
  <c r="Y451" i="1"/>
  <c r="W451" i="1"/>
  <c r="U451" i="1"/>
  <c r="S451" i="1"/>
  <c r="R451" i="1"/>
  <c r="P451" i="1"/>
  <c r="Q451" i="1" s="1"/>
  <c r="O451" i="1"/>
  <c r="N451" i="1"/>
  <c r="L451" i="1"/>
  <c r="K451" i="1"/>
  <c r="D451" i="1"/>
  <c r="Y450" i="1"/>
  <c r="W450" i="1"/>
  <c r="U450" i="1"/>
  <c r="S450" i="1"/>
  <c r="R450" i="1"/>
  <c r="P450" i="1"/>
  <c r="Q450" i="1" s="1"/>
  <c r="O450" i="1"/>
  <c r="N450" i="1"/>
  <c r="L450" i="1"/>
  <c r="K450" i="1"/>
  <c r="D450" i="1"/>
  <c r="Y449" i="1"/>
  <c r="W449" i="1"/>
  <c r="U449" i="1"/>
  <c r="S449" i="1"/>
  <c r="R449" i="1"/>
  <c r="P449" i="1"/>
  <c r="Q449" i="1" s="1"/>
  <c r="O449" i="1"/>
  <c r="N449" i="1"/>
  <c r="L449" i="1"/>
  <c r="K449" i="1"/>
  <c r="D449" i="1"/>
  <c r="Y448" i="1"/>
  <c r="W448" i="1"/>
  <c r="U448" i="1"/>
  <c r="S448" i="1"/>
  <c r="R448" i="1"/>
  <c r="P448" i="1"/>
  <c r="Q448" i="1" s="1"/>
  <c r="O448" i="1"/>
  <c r="N448" i="1"/>
  <c r="L448" i="1"/>
  <c r="K448" i="1"/>
  <c r="D448" i="1"/>
  <c r="Y447" i="1"/>
  <c r="W447" i="1"/>
  <c r="U447" i="1"/>
  <c r="S447" i="1"/>
  <c r="R447" i="1"/>
  <c r="P447" i="1"/>
  <c r="Q447" i="1" s="1"/>
  <c r="O447" i="1"/>
  <c r="N447" i="1"/>
  <c r="L447" i="1"/>
  <c r="K447" i="1"/>
  <c r="D447" i="1"/>
  <c r="Y446" i="1"/>
  <c r="W446" i="1"/>
  <c r="U446" i="1"/>
  <c r="S446" i="1"/>
  <c r="R446" i="1"/>
  <c r="P446" i="1"/>
  <c r="Q446" i="1" s="1"/>
  <c r="O446" i="1"/>
  <c r="N446" i="1"/>
  <c r="L446" i="1"/>
  <c r="K446" i="1"/>
  <c r="D446" i="1"/>
  <c r="Y445" i="1"/>
  <c r="W445" i="1"/>
  <c r="U445" i="1"/>
  <c r="S445" i="1"/>
  <c r="R445" i="1"/>
  <c r="P445" i="1"/>
  <c r="Q445" i="1" s="1"/>
  <c r="O445" i="1"/>
  <c r="N445" i="1"/>
  <c r="L445" i="1"/>
  <c r="K445" i="1"/>
  <c r="D445" i="1"/>
  <c r="Y444" i="1"/>
  <c r="W444" i="1"/>
  <c r="U444" i="1"/>
  <c r="S444" i="1"/>
  <c r="R444" i="1"/>
  <c r="P444" i="1"/>
  <c r="Q444" i="1" s="1"/>
  <c r="O444" i="1"/>
  <c r="N444" i="1"/>
  <c r="L444" i="1"/>
  <c r="K444" i="1"/>
  <c r="D444" i="1"/>
  <c r="Y443" i="1"/>
  <c r="W443" i="1"/>
  <c r="U443" i="1"/>
  <c r="S443" i="1"/>
  <c r="R443" i="1"/>
  <c r="P443" i="1"/>
  <c r="Q443" i="1" s="1"/>
  <c r="O443" i="1"/>
  <c r="N443" i="1"/>
  <c r="L443" i="1"/>
  <c r="K443" i="1"/>
  <c r="D443" i="1"/>
  <c r="Y442" i="1"/>
  <c r="W442" i="1"/>
  <c r="U442" i="1"/>
  <c r="S442" i="1"/>
  <c r="R442" i="1"/>
  <c r="P442" i="1"/>
  <c r="Q442" i="1" s="1"/>
  <c r="O442" i="1"/>
  <c r="N442" i="1"/>
  <c r="L442" i="1"/>
  <c r="K442" i="1"/>
  <c r="D442" i="1"/>
  <c r="Y441" i="1"/>
  <c r="W441" i="1"/>
  <c r="U441" i="1"/>
  <c r="S441" i="1"/>
  <c r="R441" i="1"/>
  <c r="P441" i="1"/>
  <c r="Q441" i="1" s="1"/>
  <c r="O441" i="1"/>
  <c r="N441" i="1"/>
  <c r="L441" i="1"/>
  <c r="K441" i="1"/>
  <c r="D441" i="1"/>
  <c r="Y440" i="1"/>
  <c r="W440" i="1"/>
  <c r="U440" i="1"/>
  <c r="S440" i="1"/>
  <c r="R440" i="1"/>
  <c r="P440" i="1"/>
  <c r="Q440" i="1" s="1"/>
  <c r="O440" i="1"/>
  <c r="N440" i="1"/>
  <c r="L440" i="1"/>
  <c r="K440" i="1"/>
  <c r="D440" i="1"/>
  <c r="Y439" i="1"/>
  <c r="W439" i="1"/>
  <c r="U439" i="1"/>
  <c r="S439" i="1"/>
  <c r="R439" i="1"/>
  <c r="P439" i="1"/>
  <c r="Q439" i="1" s="1"/>
  <c r="O439" i="1"/>
  <c r="N439" i="1"/>
  <c r="L439" i="1"/>
  <c r="K439" i="1"/>
  <c r="D439" i="1"/>
  <c r="Y438" i="1"/>
  <c r="W438" i="1"/>
  <c r="U438" i="1"/>
  <c r="S438" i="1"/>
  <c r="R438" i="1"/>
  <c r="P438" i="1"/>
  <c r="Q438" i="1" s="1"/>
  <c r="O438" i="1"/>
  <c r="N438" i="1"/>
  <c r="L438" i="1"/>
  <c r="K438" i="1"/>
  <c r="D438" i="1"/>
  <c r="Y437" i="1"/>
  <c r="W437" i="1"/>
  <c r="U437" i="1"/>
  <c r="S437" i="1"/>
  <c r="R437" i="1"/>
  <c r="P437" i="1"/>
  <c r="Q437" i="1" s="1"/>
  <c r="O437" i="1"/>
  <c r="N437" i="1"/>
  <c r="L437" i="1"/>
  <c r="K437" i="1"/>
  <c r="D437" i="1"/>
  <c r="Y436" i="1"/>
  <c r="W436" i="1"/>
  <c r="U436" i="1"/>
  <c r="S436" i="1"/>
  <c r="R436" i="1"/>
  <c r="P436" i="1"/>
  <c r="Q436" i="1" s="1"/>
  <c r="O436" i="1"/>
  <c r="N436" i="1"/>
  <c r="L436" i="1"/>
  <c r="K436" i="1"/>
  <c r="D436" i="1"/>
  <c r="Y435" i="1"/>
  <c r="W435" i="1"/>
  <c r="U435" i="1"/>
  <c r="S435" i="1"/>
  <c r="R435" i="1"/>
  <c r="P435" i="1"/>
  <c r="Q435" i="1" s="1"/>
  <c r="O435" i="1"/>
  <c r="N435" i="1"/>
  <c r="L435" i="1"/>
  <c r="K435" i="1"/>
  <c r="D435" i="1"/>
  <c r="Y434" i="1"/>
  <c r="W434" i="1"/>
  <c r="U434" i="1"/>
  <c r="S434" i="1"/>
  <c r="R434" i="1"/>
  <c r="P434" i="1"/>
  <c r="Q434" i="1" s="1"/>
  <c r="O434" i="1"/>
  <c r="N434" i="1"/>
  <c r="L434" i="1"/>
  <c r="K434" i="1"/>
  <c r="D434" i="1"/>
  <c r="Y433" i="1"/>
  <c r="W433" i="1"/>
  <c r="U433" i="1"/>
  <c r="S433" i="1"/>
  <c r="R433" i="1"/>
  <c r="P433" i="1"/>
  <c r="Q433" i="1" s="1"/>
  <c r="O433" i="1"/>
  <c r="N433" i="1"/>
  <c r="L433" i="1"/>
  <c r="K433" i="1"/>
  <c r="D433" i="1"/>
  <c r="Y432" i="1"/>
  <c r="W432" i="1"/>
  <c r="U432" i="1"/>
  <c r="S432" i="1"/>
  <c r="R432" i="1"/>
  <c r="P432" i="1"/>
  <c r="Q432" i="1" s="1"/>
  <c r="O432" i="1"/>
  <c r="N432" i="1"/>
  <c r="L432" i="1"/>
  <c r="K432" i="1"/>
  <c r="D432" i="1"/>
  <c r="Y431" i="1"/>
  <c r="W431" i="1"/>
  <c r="U431" i="1"/>
  <c r="S431" i="1"/>
  <c r="R431" i="1"/>
  <c r="P431" i="1"/>
  <c r="Q431" i="1" s="1"/>
  <c r="O431" i="1"/>
  <c r="N431" i="1"/>
  <c r="L431" i="1"/>
  <c r="K431" i="1"/>
  <c r="D431" i="1"/>
  <c r="Y430" i="1"/>
  <c r="W430" i="1"/>
  <c r="U430" i="1"/>
  <c r="S430" i="1"/>
  <c r="R430" i="1"/>
  <c r="P430" i="1"/>
  <c r="Q430" i="1" s="1"/>
  <c r="O430" i="1"/>
  <c r="N430" i="1"/>
  <c r="L430" i="1"/>
  <c r="K430" i="1"/>
  <c r="D430" i="1"/>
  <c r="Y429" i="1"/>
  <c r="W429" i="1"/>
  <c r="U429" i="1"/>
  <c r="S429" i="1"/>
  <c r="R429" i="1"/>
  <c r="P429" i="1"/>
  <c r="Q429" i="1" s="1"/>
  <c r="O429" i="1"/>
  <c r="N429" i="1"/>
  <c r="L429" i="1"/>
  <c r="K429" i="1"/>
  <c r="D429" i="1"/>
  <c r="Y428" i="1"/>
  <c r="W428" i="1"/>
  <c r="U428" i="1"/>
  <c r="S428" i="1"/>
  <c r="R428" i="1"/>
  <c r="P428" i="1"/>
  <c r="Q428" i="1" s="1"/>
  <c r="O428" i="1"/>
  <c r="N428" i="1"/>
  <c r="L428" i="1"/>
  <c r="K428" i="1"/>
  <c r="D428" i="1"/>
  <c r="Y427" i="1"/>
  <c r="W427" i="1"/>
  <c r="U427" i="1"/>
  <c r="S427" i="1"/>
  <c r="R427" i="1"/>
  <c r="P427" i="1"/>
  <c r="Q427" i="1" s="1"/>
  <c r="O427" i="1"/>
  <c r="N427" i="1"/>
  <c r="L427" i="1"/>
  <c r="K427" i="1"/>
  <c r="D427" i="1"/>
  <c r="Y426" i="1"/>
  <c r="W426" i="1"/>
  <c r="U426" i="1"/>
  <c r="S426" i="1"/>
  <c r="R426" i="1"/>
  <c r="P426" i="1"/>
  <c r="Q426" i="1" s="1"/>
  <c r="O426" i="1"/>
  <c r="N426" i="1"/>
  <c r="L426" i="1"/>
  <c r="K426" i="1"/>
  <c r="D426" i="1"/>
  <c r="Y425" i="1"/>
  <c r="W425" i="1"/>
  <c r="U425" i="1"/>
  <c r="S425" i="1"/>
  <c r="R425" i="1"/>
  <c r="P425" i="1"/>
  <c r="Q425" i="1" s="1"/>
  <c r="O425" i="1"/>
  <c r="N425" i="1"/>
  <c r="L425" i="1"/>
  <c r="K425" i="1"/>
  <c r="D425" i="1"/>
  <c r="Y424" i="1"/>
  <c r="W424" i="1"/>
  <c r="U424" i="1"/>
  <c r="S424" i="1"/>
  <c r="R424" i="1"/>
  <c r="P424" i="1"/>
  <c r="Q424" i="1" s="1"/>
  <c r="O424" i="1"/>
  <c r="N424" i="1"/>
  <c r="L424" i="1"/>
  <c r="K424" i="1"/>
  <c r="D424" i="1"/>
  <c r="Y423" i="1"/>
  <c r="W423" i="1"/>
  <c r="U423" i="1"/>
  <c r="S423" i="1"/>
  <c r="R423" i="1"/>
  <c r="P423" i="1"/>
  <c r="Q423" i="1" s="1"/>
  <c r="O423" i="1"/>
  <c r="N423" i="1"/>
  <c r="L423" i="1"/>
  <c r="K423" i="1"/>
  <c r="D423" i="1"/>
  <c r="Y422" i="1"/>
  <c r="W422" i="1"/>
  <c r="U422" i="1"/>
  <c r="S422" i="1"/>
  <c r="R422" i="1"/>
  <c r="P422" i="1"/>
  <c r="Q422" i="1" s="1"/>
  <c r="O422" i="1"/>
  <c r="N422" i="1"/>
  <c r="L422" i="1"/>
  <c r="K422" i="1"/>
  <c r="D422" i="1"/>
  <c r="Y421" i="1"/>
  <c r="W421" i="1"/>
  <c r="U421" i="1"/>
  <c r="S421" i="1"/>
  <c r="R421" i="1"/>
  <c r="P421" i="1"/>
  <c r="Q421" i="1" s="1"/>
  <c r="O421" i="1"/>
  <c r="N421" i="1"/>
  <c r="L421" i="1"/>
  <c r="K421" i="1"/>
  <c r="D421" i="1"/>
  <c r="Y420" i="1"/>
  <c r="W420" i="1"/>
  <c r="U420" i="1"/>
  <c r="S420" i="1"/>
  <c r="R420" i="1"/>
  <c r="P420" i="1"/>
  <c r="Q420" i="1" s="1"/>
  <c r="O420" i="1"/>
  <c r="N420" i="1"/>
  <c r="L420" i="1"/>
  <c r="K420" i="1"/>
  <c r="D420" i="1"/>
  <c r="Y419" i="1"/>
  <c r="W419" i="1"/>
  <c r="U419" i="1"/>
  <c r="S419" i="1"/>
  <c r="R419" i="1"/>
  <c r="P419" i="1"/>
  <c r="Q419" i="1" s="1"/>
  <c r="O419" i="1"/>
  <c r="N419" i="1"/>
  <c r="L419" i="1"/>
  <c r="D419" i="1"/>
  <c r="Z418" i="1"/>
  <c r="Y418" i="1"/>
  <c r="W418" i="1"/>
  <c r="X418" i="1" s="1"/>
  <c r="V418" i="1"/>
  <c r="U418" i="1"/>
  <c r="R418" i="1"/>
  <c r="S418" i="1" s="1"/>
  <c r="Q418" i="1"/>
  <c r="P418" i="1"/>
  <c r="N418" i="1"/>
  <c r="O418" i="1" s="1"/>
  <c r="M418" i="1"/>
  <c r="L418" i="1"/>
  <c r="D418" i="1"/>
  <c r="K418" i="1" s="1"/>
  <c r="Z417" i="1"/>
  <c r="Y417" i="1"/>
  <c r="W417" i="1"/>
  <c r="X417" i="1" s="1"/>
  <c r="V417" i="1"/>
  <c r="U417" i="1"/>
  <c r="R417" i="1"/>
  <c r="S417" i="1" s="1"/>
  <c r="Q417" i="1"/>
  <c r="P417" i="1"/>
  <c r="N417" i="1"/>
  <c r="O417" i="1" s="1"/>
  <c r="M417" i="1"/>
  <c r="L417" i="1"/>
  <c r="D417" i="1"/>
  <c r="K417" i="1" s="1"/>
  <c r="Z416" i="1"/>
  <c r="Y416" i="1"/>
  <c r="W416" i="1"/>
  <c r="X416" i="1" s="1"/>
  <c r="V416" i="1"/>
  <c r="U416" i="1"/>
  <c r="R416" i="1"/>
  <c r="S416" i="1" s="1"/>
  <c r="Q416" i="1"/>
  <c r="P416" i="1"/>
  <c r="N416" i="1"/>
  <c r="O416" i="1" s="1"/>
  <c r="M416" i="1"/>
  <c r="L416" i="1"/>
  <c r="D416" i="1"/>
  <c r="K416" i="1" s="1"/>
  <c r="Z415" i="1"/>
  <c r="Y415" i="1"/>
  <c r="W415" i="1"/>
  <c r="X415" i="1" s="1"/>
  <c r="V415" i="1"/>
  <c r="U415" i="1"/>
  <c r="R415" i="1"/>
  <c r="S415" i="1" s="1"/>
  <c r="Q415" i="1"/>
  <c r="P415" i="1"/>
  <c r="N415" i="1"/>
  <c r="O415" i="1" s="1"/>
  <c r="M415" i="1"/>
  <c r="L415" i="1"/>
  <c r="D415" i="1"/>
  <c r="K415" i="1" s="1"/>
  <c r="Z414" i="1"/>
  <c r="Y414" i="1"/>
  <c r="W414" i="1"/>
  <c r="X414" i="1" s="1"/>
  <c r="V414" i="1"/>
  <c r="U414" i="1"/>
  <c r="R414" i="1"/>
  <c r="S414" i="1" s="1"/>
  <c r="Q414" i="1"/>
  <c r="P414" i="1"/>
  <c r="N414" i="1"/>
  <c r="O414" i="1" s="1"/>
  <c r="M414" i="1"/>
  <c r="L414" i="1"/>
  <c r="D414" i="1"/>
  <c r="K414" i="1" s="1"/>
  <c r="Z413" i="1"/>
  <c r="Y413" i="1"/>
  <c r="W413" i="1"/>
  <c r="X413" i="1" s="1"/>
  <c r="V413" i="1"/>
  <c r="U413" i="1"/>
  <c r="R413" i="1"/>
  <c r="S413" i="1" s="1"/>
  <c r="Q413" i="1"/>
  <c r="P413" i="1"/>
  <c r="N413" i="1"/>
  <c r="O413" i="1" s="1"/>
  <c r="M413" i="1"/>
  <c r="L413" i="1"/>
  <c r="D413" i="1"/>
  <c r="K413" i="1" s="1"/>
  <c r="Z412" i="1"/>
  <c r="Y412" i="1"/>
  <c r="W412" i="1"/>
  <c r="X412" i="1" s="1"/>
  <c r="V412" i="1"/>
  <c r="U412" i="1"/>
  <c r="R412" i="1"/>
  <c r="S412" i="1" s="1"/>
  <c r="Q412" i="1"/>
  <c r="P412" i="1"/>
  <c r="N412" i="1"/>
  <c r="O412" i="1" s="1"/>
  <c r="M412" i="1"/>
  <c r="L412" i="1"/>
  <c r="D412" i="1"/>
  <c r="K412" i="1" s="1"/>
  <c r="Z411" i="1"/>
  <c r="Y411" i="1"/>
  <c r="W411" i="1"/>
  <c r="X411" i="1" s="1"/>
  <c r="V411" i="1"/>
  <c r="U411" i="1"/>
  <c r="R411" i="1"/>
  <c r="S411" i="1" s="1"/>
  <c r="Q411" i="1"/>
  <c r="P411" i="1"/>
  <c r="N411" i="1"/>
  <c r="O411" i="1" s="1"/>
  <c r="M411" i="1"/>
  <c r="L411" i="1"/>
  <c r="D411" i="1"/>
  <c r="Z410" i="1"/>
  <c r="Y410" i="1"/>
  <c r="W410" i="1"/>
  <c r="V410" i="1"/>
  <c r="U410" i="1"/>
  <c r="R410" i="1"/>
  <c r="S410" i="1" s="1"/>
  <c r="Q410" i="1"/>
  <c r="P410" i="1"/>
  <c r="N410" i="1"/>
  <c r="O410" i="1" s="1"/>
  <c r="M410" i="1"/>
  <c r="L410" i="1"/>
  <c r="X410" i="1" s="1"/>
  <c r="D410" i="1"/>
  <c r="K410" i="1" s="1"/>
  <c r="Z409" i="1"/>
  <c r="Y409" i="1"/>
  <c r="W409" i="1"/>
  <c r="V409" i="1"/>
  <c r="U409" i="1"/>
  <c r="R409" i="1"/>
  <c r="S409" i="1" s="1"/>
  <c r="Q409" i="1"/>
  <c r="P409" i="1"/>
  <c r="N409" i="1"/>
  <c r="O409" i="1" s="1"/>
  <c r="M409" i="1"/>
  <c r="L409" i="1"/>
  <c r="X409" i="1" s="1"/>
  <c r="D409" i="1"/>
  <c r="K409" i="1" s="1"/>
  <c r="Z408" i="1"/>
  <c r="Y408" i="1"/>
  <c r="W408" i="1"/>
  <c r="V408" i="1"/>
  <c r="U408" i="1"/>
  <c r="R408" i="1"/>
  <c r="S408" i="1" s="1"/>
  <c r="Q408" i="1"/>
  <c r="P408" i="1"/>
  <c r="N408" i="1"/>
  <c r="O408" i="1" s="1"/>
  <c r="M408" i="1"/>
  <c r="L408" i="1"/>
  <c r="X408" i="1" s="1"/>
  <c r="D408" i="1"/>
  <c r="K408" i="1" s="1"/>
  <c r="Z407" i="1"/>
  <c r="Y407" i="1"/>
  <c r="W407" i="1"/>
  <c r="V407" i="1"/>
  <c r="U407" i="1"/>
  <c r="R407" i="1"/>
  <c r="S407" i="1" s="1"/>
  <c r="Q407" i="1"/>
  <c r="P407" i="1"/>
  <c r="N407" i="1"/>
  <c r="O407" i="1" s="1"/>
  <c r="M407" i="1"/>
  <c r="L407" i="1"/>
  <c r="X407" i="1" s="1"/>
  <c r="D407" i="1"/>
  <c r="K407" i="1" s="1"/>
  <c r="Z406" i="1"/>
  <c r="Y406" i="1"/>
  <c r="W406" i="1"/>
  <c r="V406" i="1"/>
  <c r="U406" i="1"/>
  <c r="R406" i="1"/>
  <c r="S406" i="1" s="1"/>
  <c r="Q406" i="1"/>
  <c r="P406" i="1"/>
  <c r="N406" i="1"/>
  <c r="O406" i="1" s="1"/>
  <c r="M406" i="1"/>
  <c r="L406" i="1"/>
  <c r="X406" i="1" s="1"/>
  <c r="D406" i="1"/>
  <c r="K406" i="1" s="1"/>
  <c r="Z405" i="1"/>
  <c r="Y405" i="1"/>
  <c r="W405" i="1"/>
  <c r="V405" i="1"/>
  <c r="U405" i="1"/>
  <c r="R405" i="1"/>
  <c r="S405" i="1" s="1"/>
  <c r="Q405" i="1"/>
  <c r="P405" i="1"/>
  <c r="N405" i="1"/>
  <c r="O405" i="1" s="1"/>
  <c r="M405" i="1"/>
  <c r="L405" i="1"/>
  <c r="X405" i="1" s="1"/>
  <c r="D405" i="1"/>
  <c r="K405" i="1" s="1"/>
  <c r="Z404" i="1"/>
  <c r="Y404" i="1"/>
  <c r="W404" i="1"/>
  <c r="V404" i="1"/>
  <c r="U404" i="1"/>
  <c r="R404" i="1"/>
  <c r="S404" i="1" s="1"/>
  <c r="Q404" i="1"/>
  <c r="P404" i="1"/>
  <c r="N404" i="1"/>
  <c r="O404" i="1" s="1"/>
  <c r="M404" i="1"/>
  <c r="L404" i="1"/>
  <c r="X404" i="1" s="1"/>
  <c r="D404" i="1"/>
  <c r="K404" i="1" s="1"/>
  <c r="Z403" i="1"/>
  <c r="Y403" i="1"/>
  <c r="W403" i="1"/>
  <c r="V403" i="1"/>
  <c r="U403" i="1"/>
  <c r="R403" i="1"/>
  <c r="S403" i="1" s="1"/>
  <c r="Q403" i="1"/>
  <c r="P403" i="1"/>
  <c r="N403" i="1"/>
  <c r="O403" i="1" s="1"/>
  <c r="M403" i="1"/>
  <c r="L403" i="1"/>
  <c r="X403" i="1" s="1"/>
  <c r="D403" i="1"/>
  <c r="K403" i="1" s="1"/>
  <c r="Z402" i="1"/>
  <c r="Y402" i="1"/>
  <c r="W402" i="1"/>
  <c r="V402" i="1"/>
  <c r="U402" i="1"/>
  <c r="R402" i="1"/>
  <c r="S402" i="1" s="1"/>
  <c r="Q402" i="1"/>
  <c r="P402" i="1"/>
  <c r="N402" i="1"/>
  <c r="O402" i="1" s="1"/>
  <c r="M402" i="1"/>
  <c r="L402" i="1"/>
  <c r="X402" i="1" s="1"/>
  <c r="D402" i="1"/>
  <c r="K402" i="1" s="1"/>
  <c r="Z401" i="1"/>
  <c r="Y401" i="1"/>
  <c r="W401" i="1"/>
  <c r="V401" i="1"/>
  <c r="U401" i="1"/>
  <c r="R401" i="1"/>
  <c r="S401" i="1" s="1"/>
  <c r="Q401" i="1"/>
  <c r="P401" i="1"/>
  <c r="N401" i="1"/>
  <c r="O401" i="1" s="1"/>
  <c r="M401" i="1"/>
  <c r="L401" i="1"/>
  <c r="X401" i="1" s="1"/>
  <c r="D401" i="1"/>
  <c r="K401" i="1" s="1"/>
  <c r="Z400" i="1"/>
  <c r="Y400" i="1"/>
  <c r="W400" i="1"/>
  <c r="V400" i="1"/>
  <c r="U400" i="1"/>
  <c r="R400" i="1"/>
  <c r="S400" i="1" s="1"/>
  <c r="Q400" i="1"/>
  <c r="P400" i="1"/>
  <c r="N400" i="1"/>
  <c r="O400" i="1" s="1"/>
  <c r="M400" i="1"/>
  <c r="L400" i="1"/>
  <c r="X400" i="1" s="1"/>
  <c r="D400" i="1"/>
  <c r="K400" i="1" s="1"/>
  <c r="Z399" i="1"/>
  <c r="Y399" i="1"/>
  <c r="W399" i="1"/>
  <c r="V399" i="1"/>
  <c r="U399" i="1"/>
  <c r="R399" i="1"/>
  <c r="S399" i="1" s="1"/>
  <c r="Q399" i="1"/>
  <c r="P399" i="1"/>
  <c r="N399" i="1"/>
  <c r="O399" i="1" s="1"/>
  <c r="M399" i="1"/>
  <c r="L399" i="1"/>
  <c r="X399" i="1" s="1"/>
  <c r="D399" i="1"/>
  <c r="K399" i="1" s="1"/>
  <c r="Z398" i="1"/>
  <c r="Y398" i="1"/>
  <c r="W398" i="1"/>
  <c r="V398" i="1"/>
  <c r="U398" i="1"/>
  <c r="R398" i="1"/>
  <c r="S398" i="1" s="1"/>
  <c r="Q398" i="1"/>
  <c r="P398" i="1"/>
  <c r="N398" i="1"/>
  <c r="O398" i="1" s="1"/>
  <c r="M398" i="1"/>
  <c r="L398" i="1"/>
  <c r="X398" i="1" s="1"/>
  <c r="D398" i="1"/>
  <c r="K398" i="1" s="1"/>
  <c r="Z397" i="1"/>
  <c r="Y397" i="1"/>
  <c r="W397" i="1"/>
  <c r="V397" i="1"/>
  <c r="U397" i="1"/>
  <c r="R397" i="1"/>
  <c r="S397" i="1" s="1"/>
  <c r="Q397" i="1"/>
  <c r="P397" i="1"/>
  <c r="N397" i="1"/>
  <c r="O397" i="1" s="1"/>
  <c r="M397" i="1"/>
  <c r="L397" i="1"/>
  <c r="X397" i="1" s="1"/>
  <c r="D397" i="1"/>
  <c r="K397" i="1" s="1"/>
  <c r="Z396" i="1"/>
  <c r="Y396" i="1"/>
  <c r="W396" i="1"/>
  <c r="V396" i="1"/>
  <c r="U396" i="1"/>
  <c r="R396" i="1"/>
  <c r="S396" i="1" s="1"/>
  <c r="Q396" i="1"/>
  <c r="P396" i="1"/>
  <c r="N396" i="1"/>
  <c r="O396" i="1" s="1"/>
  <c r="M396" i="1"/>
  <c r="L396" i="1"/>
  <c r="X396" i="1" s="1"/>
  <c r="D396" i="1"/>
  <c r="K396" i="1" s="1"/>
  <c r="Z395" i="1"/>
  <c r="Y395" i="1"/>
  <c r="W395" i="1"/>
  <c r="V395" i="1"/>
  <c r="U395" i="1"/>
  <c r="R395" i="1"/>
  <c r="S395" i="1" s="1"/>
  <c r="Q395" i="1"/>
  <c r="P395" i="1"/>
  <c r="N395" i="1"/>
  <c r="O395" i="1" s="1"/>
  <c r="M395" i="1"/>
  <c r="L395" i="1"/>
  <c r="X395" i="1" s="1"/>
  <c r="D395" i="1"/>
  <c r="K395" i="1" s="1"/>
  <c r="Z394" i="1"/>
  <c r="Y394" i="1"/>
  <c r="W394" i="1"/>
  <c r="V394" i="1"/>
  <c r="U394" i="1"/>
  <c r="R394" i="1"/>
  <c r="S394" i="1" s="1"/>
  <c r="Q394" i="1"/>
  <c r="P394" i="1"/>
  <c r="N394" i="1"/>
  <c r="O394" i="1" s="1"/>
  <c r="M394" i="1"/>
  <c r="L394" i="1"/>
  <c r="X394" i="1" s="1"/>
  <c r="D394" i="1"/>
  <c r="K394" i="1" s="1"/>
  <c r="Z393" i="1"/>
  <c r="Y393" i="1"/>
  <c r="W393" i="1"/>
  <c r="V393" i="1"/>
  <c r="U393" i="1"/>
  <c r="R393" i="1"/>
  <c r="S393" i="1" s="1"/>
  <c r="Q393" i="1"/>
  <c r="P393" i="1"/>
  <c r="N393" i="1"/>
  <c r="O393" i="1" s="1"/>
  <c r="M393" i="1"/>
  <c r="L393" i="1"/>
  <c r="X393" i="1" s="1"/>
  <c r="D393" i="1"/>
  <c r="K393" i="1" s="1"/>
  <c r="Z392" i="1"/>
  <c r="Y392" i="1"/>
  <c r="W392" i="1"/>
  <c r="V392" i="1"/>
  <c r="U392" i="1"/>
  <c r="R392" i="1"/>
  <c r="S392" i="1" s="1"/>
  <c r="Q392" i="1"/>
  <c r="P392" i="1"/>
  <c r="N392" i="1"/>
  <c r="O392" i="1" s="1"/>
  <c r="M392" i="1"/>
  <c r="L392" i="1"/>
  <c r="X392" i="1" s="1"/>
  <c r="D392" i="1"/>
  <c r="K392" i="1" s="1"/>
  <c r="Z391" i="1"/>
  <c r="Y391" i="1"/>
  <c r="W391" i="1"/>
  <c r="V391" i="1"/>
  <c r="U391" i="1"/>
  <c r="R391" i="1"/>
  <c r="S391" i="1" s="1"/>
  <c r="Q391" i="1"/>
  <c r="P391" i="1"/>
  <c r="N391" i="1"/>
  <c r="O391" i="1" s="1"/>
  <c r="M391" i="1"/>
  <c r="L391" i="1"/>
  <c r="X391" i="1" s="1"/>
  <c r="D391" i="1"/>
  <c r="K391" i="1" s="1"/>
  <c r="Z390" i="1"/>
  <c r="Y390" i="1"/>
  <c r="W390" i="1"/>
  <c r="V390" i="1"/>
  <c r="U390" i="1"/>
  <c r="R390" i="1"/>
  <c r="S390" i="1" s="1"/>
  <c r="Q390" i="1"/>
  <c r="P390" i="1"/>
  <c r="N390" i="1"/>
  <c r="O390" i="1" s="1"/>
  <c r="M390" i="1"/>
  <c r="L390" i="1"/>
  <c r="X390" i="1" s="1"/>
  <c r="D390" i="1"/>
  <c r="K390" i="1" s="1"/>
  <c r="Z389" i="1"/>
  <c r="Y389" i="1"/>
  <c r="W389" i="1"/>
  <c r="V389" i="1"/>
  <c r="U389" i="1"/>
  <c r="R389" i="1"/>
  <c r="S389" i="1" s="1"/>
  <c r="Q389" i="1"/>
  <c r="P389" i="1"/>
  <c r="N389" i="1"/>
  <c r="O389" i="1" s="1"/>
  <c r="M389" i="1"/>
  <c r="L389" i="1"/>
  <c r="X389" i="1" s="1"/>
  <c r="D389" i="1"/>
  <c r="K389" i="1" s="1"/>
  <c r="Z388" i="1"/>
  <c r="Y388" i="1"/>
  <c r="W388" i="1"/>
  <c r="V388" i="1"/>
  <c r="U388" i="1"/>
  <c r="R388" i="1"/>
  <c r="S388" i="1" s="1"/>
  <c r="Q388" i="1"/>
  <c r="P388" i="1"/>
  <c r="N388" i="1"/>
  <c r="O388" i="1" s="1"/>
  <c r="M388" i="1"/>
  <c r="L388" i="1"/>
  <c r="X388" i="1" s="1"/>
  <c r="D388" i="1"/>
  <c r="K388" i="1" s="1"/>
  <c r="Z387" i="1"/>
  <c r="Y387" i="1"/>
  <c r="W387" i="1"/>
  <c r="V387" i="1"/>
  <c r="U387" i="1"/>
  <c r="R387" i="1"/>
  <c r="S387" i="1" s="1"/>
  <c r="Q387" i="1"/>
  <c r="P387" i="1"/>
  <c r="N387" i="1"/>
  <c r="O387" i="1" s="1"/>
  <c r="M387" i="1"/>
  <c r="L387" i="1"/>
  <c r="X387" i="1" s="1"/>
  <c r="D387" i="1"/>
  <c r="K387" i="1" s="1"/>
  <c r="Z386" i="1"/>
  <c r="Y386" i="1"/>
  <c r="W386" i="1"/>
  <c r="V386" i="1"/>
  <c r="U386" i="1"/>
  <c r="R386" i="1"/>
  <c r="S386" i="1" s="1"/>
  <c r="Q386" i="1"/>
  <c r="P386" i="1"/>
  <c r="N386" i="1"/>
  <c r="O386" i="1" s="1"/>
  <c r="M386" i="1"/>
  <c r="L386" i="1"/>
  <c r="X386" i="1" s="1"/>
  <c r="D386" i="1"/>
  <c r="K386" i="1" s="1"/>
  <c r="Z385" i="1"/>
  <c r="Y385" i="1"/>
  <c r="W385" i="1"/>
  <c r="V385" i="1"/>
  <c r="U385" i="1"/>
  <c r="R385" i="1"/>
  <c r="S385" i="1" s="1"/>
  <c r="Q385" i="1"/>
  <c r="P385" i="1"/>
  <c r="N385" i="1"/>
  <c r="O385" i="1" s="1"/>
  <c r="M385" i="1"/>
  <c r="L385" i="1"/>
  <c r="X385" i="1" s="1"/>
  <c r="D385" i="1"/>
  <c r="K385" i="1" s="1"/>
  <c r="Z384" i="1"/>
  <c r="Y384" i="1"/>
  <c r="W384" i="1"/>
  <c r="V384" i="1"/>
  <c r="U384" i="1"/>
  <c r="R384" i="1"/>
  <c r="S384" i="1" s="1"/>
  <c r="Q384" i="1"/>
  <c r="P384" i="1"/>
  <c r="N384" i="1"/>
  <c r="O384" i="1" s="1"/>
  <c r="M384" i="1"/>
  <c r="L384" i="1"/>
  <c r="X384" i="1" s="1"/>
  <c r="D384" i="1"/>
  <c r="K384" i="1" s="1"/>
  <c r="Z383" i="1"/>
  <c r="Y383" i="1"/>
  <c r="W383" i="1"/>
  <c r="V383" i="1"/>
  <c r="U383" i="1"/>
  <c r="R383" i="1"/>
  <c r="S383" i="1" s="1"/>
  <c r="Q383" i="1"/>
  <c r="P383" i="1"/>
  <c r="N383" i="1"/>
  <c r="O383" i="1" s="1"/>
  <c r="M383" i="1"/>
  <c r="L383" i="1"/>
  <c r="X383" i="1" s="1"/>
  <c r="D383" i="1"/>
  <c r="K383" i="1" s="1"/>
  <c r="Z382" i="1"/>
  <c r="Y382" i="1"/>
  <c r="W382" i="1"/>
  <c r="V382" i="1"/>
  <c r="U382" i="1"/>
  <c r="R382" i="1"/>
  <c r="S382" i="1" s="1"/>
  <c r="Q382" i="1"/>
  <c r="P382" i="1"/>
  <c r="N382" i="1"/>
  <c r="O382" i="1" s="1"/>
  <c r="M382" i="1"/>
  <c r="L382" i="1"/>
  <c r="X382" i="1" s="1"/>
  <c r="D382" i="1"/>
  <c r="K382" i="1" s="1"/>
  <c r="Z381" i="1"/>
  <c r="Y381" i="1"/>
  <c r="W381" i="1"/>
  <c r="V381" i="1"/>
  <c r="U381" i="1"/>
  <c r="R381" i="1"/>
  <c r="S381" i="1" s="1"/>
  <c r="Q381" i="1"/>
  <c r="P381" i="1"/>
  <c r="N381" i="1"/>
  <c r="O381" i="1" s="1"/>
  <c r="M381" i="1"/>
  <c r="L381" i="1"/>
  <c r="X381" i="1" s="1"/>
  <c r="D381" i="1"/>
  <c r="K381" i="1" s="1"/>
  <c r="Z380" i="1"/>
  <c r="Y380" i="1"/>
  <c r="W380" i="1"/>
  <c r="V380" i="1"/>
  <c r="U380" i="1"/>
  <c r="R380" i="1"/>
  <c r="S380" i="1" s="1"/>
  <c r="Q380" i="1"/>
  <c r="P380" i="1"/>
  <c r="N380" i="1"/>
  <c r="O380" i="1" s="1"/>
  <c r="M380" i="1"/>
  <c r="L380" i="1"/>
  <c r="X380" i="1" s="1"/>
  <c r="D380" i="1"/>
  <c r="K380" i="1" s="1"/>
  <c r="Z379" i="1"/>
  <c r="Y379" i="1"/>
  <c r="W379" i="1"/>
  <c r="V379" i="1"/>
  <c r="U379" i="1"/>
  <c r="R379" i="1"/>
  <c r="S379" i="1" s="1"/>
  <c r="Q379" i="1"/>
  <c r="P379" i="1"/>
  <c r="N379" i="1"/>
  <c r="O379" i="1" s="1"/>
  <c r="M379" i="1"/>
  <c r="L379" i="1"/>
  <c r="X379" i="1" s="1"/>
  <c r="D379" i="1"/>
  <c r="K379" i="1" s="1"/>
  <c r="Z378" i="1"/>
  <c r="Y378" i="1"/>
  <c r="W378" i="1"/>
  <c r="V378" i="1"/>
  <c r="U378" i="1"/>
  <c r="R378" i="1"/>
  <c r="S378" i="1" s="1"/>
  <c r="Q378" i="1"/>
  <c r="P378" i="1"/>
  <c r="N378" i="1"/>
  <c r="O378" i="1" s="1"/>
  <c r="M378" i="1"/>
  <c r="L378" i="1"/>
  <c r="X378" i="1" s="1"/>
  <c r="D378" i="1"/>
  <c r="K378" i="1" s="1"/>
  <c r="Z377" i="1"/>
  <c r="Y377" i="1"/>
  <c r="W377" i="1"/>
  <c r="V377" i="1"/>
  <c r="U377" i="1"/>
  <c r="R377" i="1"/>
  <c r="S377" i="1" s="1"/>
  <c r="Q377" i="1"/>
  <c r="P377" i="1"/>
  <c r="N377" i="1"/>
  <c r="O377" i="1" s="1"/>
  <c r="M377" i="1"/>
  <c r="L377" i="1"/>
  <c r="X377" i="1" s="1"/>
  <c r="D377" i="1"/>
  <c r="K377" i="1" s="1"/>
  <c r="Z376" i="1"/>
  <c r="Y376" i="1"/>
  <c r="W376" i="1"/>
  <c r="V376" i="1"/>
  <c r="U376" i="1"/>
  <c r="R376" i="1"/>
  <c r="S376" i="1" s="1"/>
  <c r="Q376" i="1"/>
  <c r="P376" i="1"/>
  <c r="N376" i="1"/>
  <c r="O376" i="1" s="1"/>
  <c r="M376" i="1"/>
  <c r="L376" i="1"/>
  <c r="X376" i="1" s="1"/>
  <c r="D376" i="1"/>
  <c r="K376" i="1" s="1"/>
  <c r="Z375" i="1"/>
  <c r="Y375" i="1"/>
  <c r="W375" i="1"/>
  <c r="V375" i="1"/>
  <c r="U375" i="1"/>
  <c r="R375" i="1"/>
  <c r="S375" i="1" s="1"/>
  <c r="Q375" i="1"/>
  <c r="P375" i="1"/>
  <c r="N375" i="1"/>
  <c r="O375" i="1" s="1"/>
  <c r="M375" i="1"/>
  <c r="L375" i="1"/>
  <c r="X375" i="1" s="1"/>
  <c r="D375" i="1"/>
  <c r="K375" i="1" s="1"/>
  <c r="Z374" i="1"/>
  <c r="Y374" i="1"/>
  <c r="W374" i="1"/>
  <c r="V374" i="1"/>
  <c r="U374" i="1"/>
  <c r="R374" i="1"/>
  <c r="S374" i="1" s="1"/>
  <c r="Q374" i="1"/>
  <c r="P374" i="1"/>
  <c r="N374" i="1"/>
  <c r="O374" i="1" s="1"/>
  <c r="M374" i="1"/>
  <c r="L374" i="1"/>
  <c r="X374" i="1" s="1"/>
  <c r="D374" i="1"/>
  <c r="K374" i="1" s="1"/>
  <c r="Z373" i="1"/>
  <c r="Y373" i="1"/>
  <c r="W373" i="1"/>
  <c r="V373" i="1"/>
  <c r="U373" i="1"/>
  <c r="R373" i="1"/>
  <c r="S373" i="1" s="1"/>
  <c r="Q373" i="1"/>
  <c r="P373" i="1"/>
  <c r="N373" i="1"/>
  <c r="O373" i="1" s="1"/>
  <c r="M373" i="1"/>
  <c r="L373" i="1"/>
  <c r="X373" i="1" s="1"/>
  <c r="D373" i="1"/>
  <c r="K373" i="1" s="1"/>
  <c r="Z372" i="1"/>
  <c r="Y372" i="1"/>
  <c r="W372" i="1"/>
  <c r="V372" i="1"/>
  <c r="U372" i="1"/>
  <c r="R372" i="1"/>
  <c r="S372" i="1" s="1"/>
  <c r="Q372" i="1"/>
  <c r="P372" i="1"/>
  <c r="N372" i="1"/>
  <c r="O372" i="1" s="1"/>
  <c r="M372" i="1"/>
  <c r="L372" i="1"/>
  <c r="X372" i="1" s="1"/>
  <c r="D372" i="1"/>
  <c r="K372" i="1" s="1"/>
  <c r="Z371" i="1"/>
  <c r="Y371" i="1"/>
  <c r="W371" i="1"/>
  <c r="V371" i="1"/>
  <c r="U371" i="1"/>
  <c r="R371" i="1"/>
  <c r="S371" i="1" s="1"/>
  <c r="Q371" i="1"/>
  <c r="P371" i="1"/>
  <c r="N371" i="1"/>
  <c r="O371" i="1" s="1"/>
  <c r="M371" i="1"/>
  <c r="L371" i="1"/>
  <c r="X371" i="1" s="1"/>
  <c r="D371" i="1"/>
  <c r="K371" i="1" s="1"/>
  <c r="Z370" i="1"/>
  <c r="Y370" i="1"/>
  <c r="W370" i="1"/>
  <c r="V370" i="1"/>
  <c r="U370" i="1"/>
  <c r="R370" i="1"/>
  <c r="S370" i="1" s="1"/>
  <c r="Q370" i="1"/>
  <c r="P370" i="1"/>
  <c r="N370" i="1"/>
  <c r="O370" i="1" s="1"/>
  <c r="M370" i="1"/>
  <c r="L370" i="1"/>
  <c r="X370" i="1" s="1"/>
  <c r="D370" i="1"/>
  <c r="K370" i="1" s="1"/>
  <c r="Z369" i="1"/>
  <c r="Y369" i="1"/>
  <c r="W369" i="1"/>
  <c r="V369" i="1"/>
  <c r="U369" i="1"/>
  <c r="R369" i="1"/>
  <c r="S369" i="1" s="1"/>
  <c r="Q369" i="1"/>
  <c r="P369" i="1"/>
  <c r="N369" i="1"/>
  <c r="O369" i="1" s="1"/>
  <c r="M369" i="1"/>
  <c r="L369" i="1"/>
  <c r="X369" i="1" s="1"/>
  <c r="D369" i="1"/>
  <c r="K369" i="1" s="1"/>
  <c r="Z368" i="1"/>
  <c r="Y368" i="1"/>
  <c r="W368" i="1"/>
  <c r="V368" i="1"/>
  <c r="U368" i="1"/>
  <c r="R368" i="1"/>
  <c r="S368" i="1" s="1"/>
  <c r="Q368" i="1"/>
  <c r="P368" i="1"/>
  <c r="N368" i="1"/>
  <c r="O368" i="1" s="1"/>
  <c r="M368" i="1"/>
  <c r="L368" i="1"/>
  <c r="X368" i="1" s="1"/>
  <c r="D368" i="1"/>
  <c r="K368" i="1" s="1"/>
  <c r="Z367" i="1"/>
  <c r="Y367" i="1"/>
  <c r="W367" i="1"/>
  <c r="V367" i="1"/>
  <c r="U367" i="1"/>
  <c r="R367" i="1"/>
  <c r="S367" i="1" s="1"/>
  <c r="Q367" i="1"/>
  <c r="P367" i="1"/>
  <c r="N367" i="1"/>
  <c r="O367" i="1" s="1"/>
  <c r="M367" i="1"/>
  <c r="L367" i="1"/>
  <c r="X367" i="1" s="1"/>
  <c r="D367" i="1"/>
  <c r="K367" i="1" s="1"/>
  <c r="Z366" i="1"/>
  <c r="Y366" i="1"/>
  <c r="W366" i="1"/>
  <c r="V366" i="1"/>
  <c r="U366" i="1"/>
  <c r="R366" i="1"/>
  <c r="S366" i="1" s="1"/>
  <c r="Q366" i="1"/>
  <c r="P366" i="1"/>
  <c r="N366" i="1"/>
  <c r="O366" i="1" s="1"/>
  <c r="M366" i="1"/>
  <c r="L366" i="1"/>
  <c r="X366" i="1" s="1"/>
  <c r="D366" i="1"/>
  <c r="K366" i="1" s="1"/>
  <c r="Z365" i="1"/>
  <c r="Y365" i="1"/>
  <c r="W365" i="1"/>
  <c r="V365" i="1"/>
  <c r="U365" i="1"/>
  <c r="R365" i="1"/>
  <c r="S365" i="1" s="1"/>
  <c r="Q365" i="1"/>
  <c r="P365" i="1"/>
  <c r="N365" i="1"/>
  <c r="O365" i="1" s="1"/>
  <c r="M365" i="1"/>
  <c r="L365" i="1"/>
  <c r="X365" i="1" s="1"/>
  <c r="D365" i="1"/>
  <c r="K365" i="1" s="1"/>
  <c r="Z364" i="1"/>
  <c r="Y364" i="1"/>
  <c r="W364" i="1"/>
  <c r="V364" i="1"/>
  <c r="U364" i="1"/>
  <c r="R364" i="1"/>
  <c r="S364" i="1" s="1"/>
  <c r="Q364" i="1"/>
  <c r="P364" i="1"/>
  <c r="N364" i="1"/>
  <c r="O364" i="1" s="1"/>
  <c r="M364" i="1"/>
  <c r="L364" i="1"/>
  <c r="X364" i="1" s="1"/>
  <c r="D364" i="1"/>
  <c r="K364" i="1" s="1"/>
  <c r="Z363" i="1"/>
  <c r="Y363" i="1"/>
  <c r="W363" i="1"/>
  <c r="V363" i="1"/>
  <c r="U363" i="1"/>
  <c r="R363" i="1"/>
  <c r="S363" i="1" s="1"/>
  <c r="Q363" i="1"/>
  <c r="P363" i="1"/>
  <c r="N363" i="1"/>
  <c r="O363" i="1" s="1"/>
  <c r="M363" i="1"/>
  <c r="L363" i="1"/>
  <c r="X363" i="1" s="1"/>
  <c r="D363" i="1"/>
  <c r="K363" i="1" s="1"/>
  <c r="Z362" i="1"/>
  <c r="Y362" i="1"/>
  <c r="W362" i="1"/>
  <c r="V362" i="1"/>
  <c r="U362" i="1"/>
  <c r="R362" i="1"/>
  <c r="S362" i="1" s="1"/>
  <c r="Q362" i="1"/>
  <c r="P362" i="1"/>
  <c r="N362" i="1"/>
  <c r="O362" i="1" s="1"/>
  <c r="M362" i="1"/>
  <c r="L362" i="1"/>
  <c r="X362" i="1" s="1"/>
  <c r="D362" i="1"/>
  <c r="K362" i="1" s="1"/>
  <c r="Z361" i="1"/>
  <c r="Y361" i="1"/>
  <c r="W361" i="1"/>
  <c r="V361" i="1"/>
  <c r="U361" i="1"/>
  <c r="R361" i="1"/>
  <c r="S361" i="1" s="1"/>
  <c r="Q361" i="1"/>
  <c r="P361" i="1"/>
  <c r="N361" i="1"/>
  <c r="O361" i="1" s="1"/>
  <c r="M361" i="1"/>
  <c r="L361" i="1"/>
  <c r="X361" i="1" s="1"/>
  <c r="D361" i="1"/>
  <c r="K361" i="1" s="1"/>
  <c r="Z360" i="1"/>
  <c r="Y360" i="1"/>
  <c r="W360" i="1"/>
  <c r="V360" i="1"/>
  <c r="U360" i="1"/>
  <c r="R360" i="1"/>
  <c r="S360" i="1" s="1"/>
  <c r="Q360" i="1"/>
  <c r="P360" i="1"/>
  <c r="N360" i="1"/>
  <c r="O360" i="1" s="1"/>
  <c r="M360" i="1"/>
  <c r="L360" i="1"/>
  <c r="X360" i="1" s="1"/>
  <c r="D360" i="1"/>
  <c r="K360" i="1" s="1"/>
  <c r="Z359" i="1"/>
  <c r="Y359" i="1"/>
  <c r="W359" i="1"/>
  <c r="V359" i="1"/>
  <c r="U359" i="1"/>
  <c r="R359" i="1"/>
  <c r="S359" i="1" s="1"/>
  <c r="Q359" i="1"/>
  <c r="P359" i="1"/>
  <c r="N359" i="1"/>
  <c r="O359" i="1" s="1"/>
  <c r="M359" i="1"/>
  <c r="L359" i="1"/>
  <c r="X359" i="1" s="1"/>
  <c r="D359" i="1"/>
  <c r="K359" i="1" s="1"/>
  <c r="Z358" i="1"/>
  <c r="Y358" i="1"/>
  <c r="W358" i="1"/>
  <c r="V358" i="1"/>
  <c r="U358" i="1"/>
  <c r="R358" i="1"/>
  <c r="S358" i="1" s="1"/>
  <c r="Q358" i="1"/>
  <c r="P358" i="1"/>
  <c r="N358" i="1"/>
  <c r="O358" i="1" s="1"/>
  <c r="M358" i="1"/>
  <c r="L358" i="1"/>
  <c r="X358" i="1" s="1"/>
  <c r="D358" i="1"/>
  <c r="K358" i="1" s="1"/>
  <c r="Z357" i="1"/>
  <c r="Y357" i="1"/>
  <c r="W357" i="1"/>
  <c r="V357" i="1"/>
  <c r="U357" i="1"/>
  <c r="R357" i="1"/>
  <c r="S357" i="1" s="1"/>
  <c r="Q357" i="1"/>
  <c r="P357" i="1"/>
  <c r="N357" i="1"/>
  <c r="O357" i="1" s="1"/>
  <c r="M357" i="1"/>
  <c r="L357" i="1"/>
  <c r="X357" i="1" s="1"/>
  <c r="D357" i="1"/>
  <c r="K357" i="1" s="1"/>
  <c r="Z356" i="1"/>
  <c r="Y356" i="1"/>
  <c r="W356" i="1"/>
  <c r="V356" i="1"/>
  <c r="U356" i="1"/>
  <c r="R356" i="1"/>
  <c r="S356" i="1" s="1"/>
  <c r="Q356" i="1"/>
  <c r="P356" i="1"/>
  <c r="N356" i="1"/>
  <c r="O356" i="1" s="1"/>
  <c r="M356" i="1"/>
  <c r="L356" i="1"/>
  <c r="X356" i="1" s="1"/>
  <c r="D356" i="1"/>
  <c r="K356" i="1" s="1"/>
  <c r="Z355" i="1"/>
  <c r="Y355" i="1"/>
  <c r="W355" i="1"/>
  <c r="V355" i="1"/>
  <c r="U355" i="1"/>
  <c r="R355" i="1"/>
  <c r="S355" i="1" s="1"/>
  <c r="Q355" i="1"/>
  <c r="P355" i="1"/>
  <c r="N355" i="1"/>
  <c r="O355" i="1" s="1"/>
  <c r="M355" i="1"/>
  <c r="L355" i="1"/>
  <c r="X355" i="1" s="1"/>
  <c r="D355" i="1"/>
  <c r="K355" i="1" s="1"/>
  <c r="Z354" i="1"/>
  <c r="Y354" i="1"/>
  <c r="W354" i="1"/>
  <c r="V354" i="1"/>
  <c r="U354" i="1"/>
  <c r="R354" i="1"/>
  <c r="S354" i="1" s="1"/>
  <c r="Q354" i="1"/>
  <c r="P354" i="1"/>
  <c r="N354" i="1"/>
  <c r="O354" i="1" s="1"/>
  <c r="M354" i="1"/>
  <c r="L354" i="1"/>
  <c r="X354" i="1" s="1"/>
  <c r="D354" i="1"/>
  <c r="K354" i="1" s="1"/>
  <c r="Z353" i="1"/>
  <c r="Y353" i="1"/>
  <c r="W353" i="1"/>
  <c r="V353" i="1"/>
  <c r="U353" i="1"/>
  <c r="R353" i="1"/>
  <c r="S353" i="1" s="1"/>
  <c r="Q353" i="1"/>
  <c r="P353" i="1"/>
  <c r="N353" i="1"/>
  <c r="O353" i="1" s="1"/>
  <c r="M353" i="1"/>
  <c r="L353" i="1"/>
  <c r="X353" i="1" s="1"/>
  <c r="D353" i="1"/>
  <c r="K353" i="1" s="1"/>
  <c r="Z352" i="1"/>
  <c r="Y352" i="1"/>
  <c r="W352" i="1"/>
  <c r="V352" i="1"/>
  <c r="U352" i="1"/>
  <c r="R352" i="1"/>
  <c r="S352" i="1" s="1"/>
  <c r="Q352" i="1"/>
  <c r="P352" i="1"/>
  <c r="N352" i="1"/>
  <c r="O352" i="1" s="1"/>
  <c r="M352" i="1"/>
  <c r="L352" i="1"/>
  <c r="X352" i="1" s="1"/>
  <c r="D352" i="1"/>
  <c r="K352" i="1" s="1"/>
  <c r="Z351" i="1"/>
  <c r="Y351" i="1"/>
  <c r="W351" i="1"/>
  <c r="V351" i="1"/>
  <c r="U351" i="1"/>
  <c r="R351" i="1"/>
  <c r="S351" i="1" s="1"/>
  <c r="Q351" i="1"/>
  <c r="P351" i="1"/>
  <c r="N351" i="1"/>
  <c r="O351" i="1" s="1"/>
  <c r="M351" i="1"/>
  <c r="L351" i="1"/>
  <c r="X351" i="1" s="1"/>
  <c r="D351" i="1"/>
  <c r="K351" i="1" s="1"/>
  <c r="Z350" i="1"/>
  <c r="Y350" i="1"/>
  <c r="W350" i="1"/>
  <c r="V350" i="1"/>
  <c r="U350" i="1"/>
  <c r="R350" i="1"/>
  <c r="S350" i="1" s="1"/>
  <c r="Q350" i="1"/>
  <c r="P350" i="1"/>
  <c r="N350" i="1"/>
  <c r="O350" i="1" s="1"/>
  <c r="M350" i="1"/>
  <c r="L350" i="1"/>
  <c r="X350" i="1" s="1"/>
  <c r="D350" i="1"/>
  <c r="K350" i="1" s="1"/>
  <c r="Z349" i="1"/>
  <c r="Y349" i="1"/>
  <c r="W349" i="1"/>
  <c r="V349" i="1"/>
  <c r="U349" i="1"/>
  <c r="R349" i="1"/>
  <c r="S349" i="1" s="1"/>
  <c r="Q349" i="1"/>
  <c r="P349" i="1"/>
  <c r="N349" i="1"/>
  <c r="O349" i="1" s="1"/>
  <c r="M349" i="1"/>
  <c r="L349" i="1"/>
  <c r="X349" i="1" s="1"/>
  <c r="D349" i="1"/>
  <c r="K349" i="1" s="1"/>
  <c r="Z348" i="1"/>
  <c r="Y348" i="1"/>
  <c r="W348" i="1"/>
  <c r="V348" i="1"/>
  <c r="U348" i="1"/>
  <c r="R348" i="1"/>
  <c r="S348" i="1" s="1"/>
  <c r="Q348" i="1"/>
  <c r="P348" i="1"/>
  <c r="N348" i="1"/>
  <c r="O348" i="1" s="1"/>
  <c r="M348" i="1"/>
  <c r="L348" i="1"/>
  <c r="X348" i="1" s="1"/>
  <c r="D348" i="1"/>
  <c r="K348" i="1" s="1"/>
  <c r="Z347" i="1"/>
  <c r="Y347" i="1"/>
  <c r="W347" i="1"/>
  <c r="V347" i="1"/>
  <c r="U347" i="1"/>
  <c r="R347" i="1"/>
  <c r="S347" i="1" s="1"/>
  <c r="Q347" i="1"/>
  <c r="P347" i="1"/>
  <c r="N347" i="1"/>
  <c r="O347" i="1" s="1"/>
  <c r="M347" i="1"/>
  <c r="L347" i="1"/>
  <c r="X347" i="1" s="1"/>
  <c r="D347" i="1"/>
  <c r="K347" i="1" s="1"/>
  <c r="Z346" i="1"/>
  <c r="Y346" i="1"/>
  <c r="W346" i="1"/>
  <c r="V346" i="1"/>
  <c r="U346" i="1"/>
  <c r="R346" i="1"/>
  <c r="S346" i="1" s="1"/>
  <c r="Q346" i="1"/>
  <c r="P346" i="1"/>
  <c r="N346" i="1"/>
  <c r="O346" i="1" s="1"/>
  <c r="M346" i="1"/>
  <c r="L346" i="1"/>
  <c r="X346" i="1" s="1"/>
  <c r="D346" i="1"/>
  <c r="K346" i="1" s="1"/>
  <c r="Z345" i="1"/>
  <c r="Y345" i="1"/>
  <c r="W345" i="1"/>
  <c r="V345" i="1"/>
  <c r="U345" i="1"/>
  <c r="R345" i="1"/>
  <c r="S345" i="1" s="1"/>
  <c r="Q345" i="1"/>
  <c r="P345" i="1"/>
  <c r="N345" i="1"/>
  <c r="O345" i="1" s="1"/>
  <c r="M345" i="1"/>
  <c r="L345" i="1"/>
  <c r="X345" i="1" s="1"/>
  <c r="D345" i="1"/>
  <c r="K345" i="1" s="1"/>
  <c r="Z344" i="1"/>
  <c r="Y344" i="1"/>
  <c r="W344" i="1"/>
  <c r="V344" i="1"/>
  <c r="U344" i="1"/>
  <c r="R344" i="1"/>
  <c r="S344" i="1" s="1"/>
  <c r="Q344" i="1"/>
  <c r="P344" i="1"/>
  <c r="N344" i="1"/>
  <c r="O344" i="1" s="1"/>
  <c r="M344" i="1"/>
  <c r="L344" i="1"/>
  <c r="X344" i="1" s="1"/>
  <c r="D344" i="1"/>
  <c r="K344" i="1" s="1"/>
  <c r="Z343" i="1"/>
  <c r="Y343" i="1"/>
  <c r="W343" i="1"/>
  <c r="V343" i="1"/>
  <c r="U343" i="1"/>
  <c r="R343" i="1"/>
  <c r="S343" i="1" s="1"/>
  <c r="Q343" i="1"/>
  <c r="P343" i="1"/>
  <c r="N343" i="1"/>
  <c r="O343" i="1" s="1"/>
  <c r="M343" i="1"/>
  <c r="L343" i="1"/>
  <c r="X343" i="1" s="1"/>
  <c r="D343" i="1"/>
  <c r="K343" i="1" s="1"/>
  <c r="Z342" i="1"/>
  <c r="Y342" i="1"/>
  <c r="W342" i="1"/>
  <c r="V342" i="1"/>
  <c r="U342" i="1"/>
  <c r="R342" i="1"/>
  <c r="S342" i="1" s="1"/>
  <c r="Q342" i="1"/>
  <c r="P342" i="1"/>
  <c r="N342" i="1"/>
  <c r="O342" i="1" s="1"/>
  <c r="M342" i="1"/>
  <c r="L342" i="1"/>
  <c r="X342" i="1" s="1"/>
  <c r="D342" i="1"/>
  <c r="K342" i="1" s="1"/>
  <c r="Z341" i="1"/>
  <c r="Y341" i="1"/>
  <c r="W341" i="1"/>
  <c r="V341" i="1"/>
  <c r="U341" i="1"/>
  <c r="R341" i="1"/>
  <c r="S341" i="1" s="1"/>
  <c r="Q341" i="1"/>
  <c r="P341" i="1"/>
  <c r="N341" i="1"/>
  <c r="O341" i="1" s="1"/>
  <c r="M341" i="1"/>
  <c r="L341" i="1"/>
  <c r="X341" i="1" s="1"/>
  <c r="D341" i="1"/>
  <c r="K341" i="1" s="1"/>
  <c r="Z340" i="1"/>
  <c r="Y340" i="1"/>
  <c r="W340" i="1"/>
  <c r="V340" i="1"/>
  <c r="U340" i="1"/>
  <c r="R340" i="1"/>
  <c r="S340" i="1" s="1"/>
  <c r="Q340" i="1"/>
  <c r="P340" i="1"/>
  <c r="N340" i="1"/>
  <c r="O340" i="1" s="1"/>
  <c r="M340" i="1"/>
  <c r="L340" i="1"/>
  <c r="X340" i="1" s="1"/>
  <c r="D340" i="1"/>
  <c r="K340" i="1" s="1"/>
  <c r="Z339" i="1"/>
  <c r="Y339" i="1"/>
  <c r="W339" i="1"/>
  <c r="V339" i="1"/>
  <c r="U339" i="1"/>
  <c r="R339" i="1"/>
  <c r="S339" i="1" s="1"/>
  <c r="Q339" i="1"/>
  <c r="P339" i="1"/>
  <c r="N339" i="1"/>
  <c r="O339" i="1" s="1"/>
  <c r="M339" i="1"/>
  <c r="L339" i="1"/>
  <c r="X339" i="1" s="1"/>
  <c r="D339" i="1"/>
  <c r="K339" i="1" s="1"/>
  <c r="Z338" i="1"/>
  <c r="Y338" i="1"/>
  <c r="W338" i="1"/>
  <c r="V338" i="1"/>
  <c r="U338" i="1"/>
  <c r="R338" i="1"/>
  <c r="S338" i="1" s="1"/>
  <c r="Q338" i="1"/>
  <c r="P338" i="1"/>
  <c r="N338" i="1"/>
  <c r="O338" i="1" s="1"/>
  <c r="M338" i="1"/>
  <c r="L338" i="1"/>
  <c r="X338" i="1" s="1"/>
  <c r="D338" i="1"/>
  <c r="K338" i="1" s="1"/>
  <c r="Z337" i="1"/>
  <c r="Y337" i="1"/>
  <c r="W337" i="1"/>
  <c r="V337" i="1"/>
  <c r="U337" i="1"/>
  <c r="R337" i="1"/>
  <c r="S337" i="1" s="1"/>
  <c r="Q337" i="1"/>
  <c r="P337" i="1"/>
  <c r="N337" i="1"/>
  <c r="O337" i="1" s="1"/>
  <c r="M337" i="1"/>
  <c r="L337" i="1"/>
  <c r="X337" i="1" s="1"/>
  <c r="D337" i="1"/>
  <c r="K337" i="1" s="1"/>
  <c r="Z336" i="1"/>
  <c r="Y336" i="1"/>
  <c r="W336" i="1"/>
  <c r="V336" i="1"/>
  <c r="U336" i="1"/>
  <c r="R336" i="1"/>
  <c r="S336" i="1" s="1"/>
  <c r="Q336" i="1"/>
  <c r="P336" i="1"/>
  <c r="N336" i="1"/>
  <c r="O336" i="1" s="1"/>
  <c r="M336" i="1"/>
  <c r="L336" i="1"/>
  <c r="X336" i="1" s="1"/>
  <c r="D336" i="1"/>
  <c r="K336" i="1" s="1"/>
  <c r="Z335" i="1"/>
  <c r="Y335" i="1"/>
  <c r="W335" i="1"/>
  <c r="V335" i="1"/>
  <c r="U335" i="1"/>
  <c r="R335" i="1"/>
  <c r="S335" i="1" s="1"/>
  <c r="Q335" i="1"/>
  <c r="P335" i="1"/>
  <c r="N335" i="1"/>
  <c r="O335" i="1" s="1"/>
  <c r="M335" i="1"/>
  <c r="L335" i="1"/>
  <c r="X335" i="1" s="1"/>
  <c r="D335" i="1"/>
  <c r="K335" i="1" s="1"/>
  <c r="Z334" i="1"/>
  <c r="Y334" i="1"/>
  <c r="W334" i="1"/>
  <c r="V334" i="1"/>
  <c r="U334" i="1"/>
  <c r="R334" i="1"/>
  <c r="S334" i="1" s="1"/>
  <c r="Q334" i="1"/>
  <c r="P334" i="1"/>
  <c r="N334" i="1"/>
  <c r="O334" i="1" s="1"/>
  <c r="M334" i="1"/>
  <c r="L334" i="1"/>
  <c r="X334" i="1" s="1"/>
  <c r="D334" i="1"/>
  <c r="K334" i="1" s="1"/>
  <c r="Z333" i="1"/>
  <c r="Y333" i="1"/>
  <c r="W333" i="1"/>
  <c r="V333" i="1"/>
  <c r="U333" i="1"/>
  <c r="R333" i="1"/>
  <c r="S333" i="1" s="1"/>
  <c r="Q333" i="1"/>
  <c r="P333" i="1"/>
  <c r="N333" i="1"/>
  <c r="O333" i="1" s="1"/>
  <c r="M333" i="1"/>
  <c r="L333" i="1"/>
  <c r="X333" i="1" s="1"/>
  <c r="D333" i="1"/>
  <c r="K333" i="1" s="1"/>
  <c r="Z332" i="1"/>
  <c r="Y332" i="1"/>
  <c r="W332" i="1"/>
  <c r="V332" i="1"/>
  <c r="U332" i="1"/>
  <c r="R332" i="1"/>
  <c r="S332" i="1" s="1"/>
  <c r="Q332" i="1"/>
  <c r="P332" i="1"/>
  <c r="N332" i="1"/>
  <c r="O332" i="1" s="1"/>
  <c r="M332" i="1"/>
  <c r="L332" i="1"/>
  <c r="X332" i="1" s="1"/>
  <c r="D332" i="1"/>
  <c r="K332" i="1" s="1"/>
  <c r="Z331" i="1"/>
  <c r="Y331" i="1"/>
  <c r="W331" i="1"/>
  <c r="V331" i="1"/>
  <c r="U331" i="1"/>
  <c r="R331" i="1"/>
  <c r="S331" i="1" s="1"/>
  <c r="Q331" i="1"/>
  <c r="P331" i="1"/>
  <c r="N331" i="1"/>
  <c r="O331" i="1" s="1"/>
  <c r="M331" i="1"/>
  <c r="L331" i="1"/>
  <c r="X331" i="1" s="1"/>
  <c r="D331" i="1"/>
  <c r="Y330" i="1"/>
  <c r="W330" i="1"/>
  <c r="V330" i="1"/>
  <c r="U330" i="1"/>
  <c r="S330" i="1"/>
  <c r="R330" i="1"/>
  <c r="Q330" i="1"/>
  <c r="P330" i="1"/>
  <c r="O330" i="1"/>
  <c r="N330" i="1"/>
  <c r="M330" i="1"/>
  <c r="L330" i="1"/>
  <c r="X330" i="1" s="1"/>
  <c r="K330" i="1"/>
  <c r="D330" i="1"/>
  <c r="Y329" i="1"/>
  <c r="W329" i="1"/>
  <c r="U329" i="1"/>
  <c r="S329" i="1"/>
  <c r="R329" i="1"/>
  <c r="P329" i="1"/>
  <c r="Q329" i="1" s="1"/>
  <c r="O329" i="1"/>
  <c r="N329" i="1"/>
  <c r="L329" i="1"/>
  <c r="X329" i="1" s="1"/>
  <c r="K329" i="1"/>
  <c r="D329" i="1"/>
  <c r="Y328" i="1"/>
  <c r="W328" i="1"/>
  <c r="U328" i="1"/>
  <c r="S328" i="1"/>
  <c r="R328" i="1"/>
  <c r="P328" i="1"/>
  <c r="Q328" i="1" s="1"/>
  <c r="O328" i="1"/>
  <c r="N328" i="1"/>
  <c r="L328" i="1"/>
  <c r="X328" i="1" s="1"/>
  <c r="K328" i="1"/>
  <c r="D328" i="1"/>
  <c r="Y327" i="1"/>
  <c r="W327" i="1"/>
  <c r="V327" i="1"/>
  <c r="U327" i="1"/>
  <c r="S327" i="1"/>
  <c r="R327" i="1"/>
  <c r="Q327" i="1"/>
  <c r="P327" i="1"/>
  <c r="O327" i="1"/>
  <c r="N327" i="1"/>
  <c r="M327" i="1"/>
  <c r="L327" i="1"/>
  <c r="X327" i="1" s="1"/>
  <c r="K327" i="1"/>
  <c r="D327" i="1"/>
  <c r="Y326" i="1"/>
  <c r="W326" i="1"/>
  <c r="V326" i="1"/>
  <c r="U326" i="1"/>
  <c r="S326" i="1"/>
  <c r="R326" i="1"/>
  <c r="Q326" i="1"/>
  <c r="P326" i="1"/>
  <c r="O326" i="1"/>
  <c r="N326" i="1"/>
  <c r="M326" i="1"/>
  <c r="L326" i="1"/>
  <c r="X326" i="1" s="1"/>
  <c r="K326" i="1"/>
  <c r="D326" i="1"/>
  <c r="Y325" i="1"/>
  <c r="W325" i="1"/>
  <c r="U325" i="1"/>
  <c r="S325" i="1"/>
  <c r="R325" i="1"/>
  <c r="P325" i="1"/>
  <c r="Q325" i="1" s="1"/>
  <c r="O325" i="1"/>
  <c r="N325" i="1"/>
  <c r="L325" i="1"/>
  <c r="X325" i="1" s="1"/>
  <c r="K325" i="1"/>
  <c r="D325" i="1"/>
  <c r="Y324" i="1"/>
  <c r="W324" i="1"/>
  <c r="U324" i="1"/>
  <c r="S324" i="1"/>
  <c r="R324" i="1"/>
  <c r="P324" i="1"/>
  <c r="Q324" i="1" s="1"/>
  <c r="O324" i="1"/>
  <c r="N324" i="1"/>
  <c r="L324" i="1"/>
  <c r="X324" i="1" s="1"/>
  <c r="K324" i="1"/>
  <c r="D324" i="1"/>
  <c r="Y323" i="1"/>
  <c r="W323" i="1"/>
  <c r="V323" i="1"/>
  <c r="U323" i="1"/>
  <c r="S323" i="1"/>
  <c r="R323" i="1"/>
  <c r="Q323" i="1"/>
  <c r="P323" i="1"/>
  <c r="O323" i="1"/>
  <c r="N323" i="1"/>
  <c r="M323" i="1"/>
  <c r="L323" i="1"/>
  <c r="X323" i="1" s="1"/>
  <c r="K323" i="1"/>
  <c r="D323" i="1"/>
  <c r="Y322" i="1"/>
  <c r="W322" i="1"/>
  <c r="V322" i="1"/>
  <c r="U322" i="1"/>
  <c r="S322" i="1"/>
  <c r="R322" i="1"/>
  <c r="Q322" i="1"/>
  <c r="P322" i="1"/>
  <c r="O322" i="1"/>
  <c r="N322" i="1"/>
  <c r="M322" i="1"/>
  <c r="L322" i="1"/>
  <c r="X322" i="1" s="1"/>
  <c r="K322" i="1"/>
  <c r="D322" i="1"/>
  <c r="Y321" i="1"/>
  <c r="W321" i="1"/>
  <c r="U321" i="1"/>
  <c r="S321" i="1"/>
  <c r="R321" i="1"/>
  <c r="P321" i="1"/>
  <c r="Q321" i="1" s="1"/>
  <c r="O321" i="1"/>
  <c r="N321" i="1"/>
  <c r="L321" i="1"/>
  <c r="X321" i="1" s="1"/>
  <c r="D321" i="1"/>
  <c r="Y320" i="1"/>
  <c r="W320" i="1"/>
  <c r="U320" i="1"/>
  <c r="S320" i="1"/>
  <c r="R320" i="1"/>
  <c r="P320" i="1"/>
  <c r="Q320" i="1" s="1"/>
  <c r="O320" i="1"/>
  <c r="N320" i="1"/>
  <c r="L320" i="1"/>
  <c r="K320" i="1"/>
  <c r="D320" i="1"/>
  <c r="Y319" i="1"/>
  <c r="W319" i="1"/>
  <c r="U319" i="1"/>
  <c r="S319" i="1"/>
  <c r="R319" i="1"/>
  <c r="P319" i="1"/>
  <c r="Q319" i="1" s="1"/>
  <c r="O319" i="1"/>
  <c r="N319" i="1"/>
  <c r="L319" i="1"/>
  <c r="D319" i="1"/>
  <c r="Z318" i="1"/>
  <c r="Y318" i="1"/>
  <c r="W318" i="1"/>
  <c r="X318" i="1" s="1"/>
  <c r="V318" i="1"/>
  <c r="U318" i="1"/>
  <c r="R318" i="1"/>
  <c r="S318" i="1" s="1"/>
  <c r="Q318" i="1"/>
  <c r="P318" i="1"/>
  <c r="N318" i="1"/>
  <c r="O318" i="1" s="1"/>
  <c r="M318" i="1"/>
  <c r="L318" i="1"/>
  <c r="D318" i="1"/>
  <c r="K318" i="1" s="1"/>
  <c r="Z317" i="1"/>
  <c r="Y317" i="1"/>
  <c r="W317" i="1"/>
  <c r="X317" i="1" s="1"/>
  <c r="V317" i="1"/>
  <c r="U317" i="1"/>
  <c r="R317" i="1"/>
  <c r="S317" i="1" s="1"/>
  <c r="Q317" i="1"/>
  <c r="P317" i="1"/>
  <c r="N317" i="1"/>
  <c r="O317" i="1" s="1"/>
  <c r="M317" i="1"/>
  <c r="L317" i="1"/>
  <c r="D317" i="1"/>
  <c r="K317" i="1" s="1"/>
  <c r="Z316" i="1"/>
  <c r="Y316" i="1"/>
  <c r="W316" i="1"/>
  <c r="X316" i="1" s="1"/>
  <c r="V316" i="1"/>
  <c r="U316" i="1"/>
  <c r="R316" i="1"/>
  <c r="S316" i="1" s="1"/>
  <c r="Q316" i="1"/>
  <c r="P316" i="1"/>
  <c r="N316" i="1"/>
  <c r="O316" i="1" s="1"/>
  <c r="M316" i="1"/>
  <c r="L316" i="1"/>
  <c r="D316" i="1"/>
  <c r="K316" i="1" s="1"/>
  <c r="Z315" i="1"/>
  <c r="Y315" i="1"/>
  <c r="W315" i="1"/>
  <c r="X315" i="1" s="1"/>
  <c r="V315" i="1"/>
  <c r="U315" i="1"/>
  <c r="R315" i="1"/>
  <c r="S315" i="1" s="1"/>
  <c r="Q315" i="1"/>
  <c r="P315" i="1"/>
  <c r="N315" i="1"/>
  <c r="O315" i="1" s="1"/>
  <c r="M315" i="1"/>
  <c r="L315" i="1"/>
  <c r="D315" i="1"/>
  <c r="K315" i="1" s="1"/>
  <c r="Z314" i="1"/>
  <c r="Y314" i="1"/>
  <c r="W314" i="1"/>
  <c r="X314" i="1" s="1"/>
  <c r="V314" i="1"/>
  <c r="U314" i="1"/>
  <c r="R314" i="1"/>
  <c r="S314" i="1" s="1"/>
  <c r="Q314" i="1"/>
  <c r="P314" i="1"/>
  <c r="N314" i="1"/>
  <c r="O314" i="1" s="1"/>
  <c r="M314" i="1"/>
  <c r="L314" i="1"/>
  <c r="D314" i="1"/>
  <c r="K314" i="1" s="1"/>
  <c r="Z313" i="1"/>
  <c r="Y313" i="1"/>
  <c r="W313" i="1"/>
  <c r="X313" i="1" s="1"/>
  <c r="V313" i="1"/>
  <c r="U313" i="1"/>
  <c r="R313" i="1"/>
  <c r="S313" i="1" s="1"/>
  <c r="Q313" i="1"/>
  <c r="P313" i="1"/>
  <c r="N313" i="1"/>
  <c r="O313" i="1" s="1"/>
  <c r="M313" i="1"/>
  <c r="L313" i="1"/>
  <c r="D313" i="1"/>
  <c r="K313" i="1" s="1"/>
  <c r="Z312" i="1"/>
  <c r="Y312" i="1"/>
  <c r="W312" i="1"/>
  <c r="X312" i="1" s="1"/>
  <c r="V312" i="1"/>
  <c r="U312" i="1"/>
  <c r="R312" i="1"/>
  <c r="S312" i="1" s="1"/>
  <c r="Q312" i="1"/>
  <c r="P312" i="1"/>
  <c r="N312" i="1"/>
  <c r="O312" i="1" s="1"/>
  <c r="M312" i="1"/>
  <c r="L312" i="1"/>
  <c r="D312" i="1"/>
  <c r="K312" i="1" s="1"/>
  <c r="Z311" i="1"/>
  <c r="Y311" i="1"/>
  <c r="W311" i="1"/>
  <c r="X311" i="1" s="1"/>
  <c r="V311" i="1"/>
  <c r="U311" i="1"/>
  <c r="R311" i="1"/>
  <c r="S311" i="1" s="1"/>
  <c r="Q311" i="1"/>
  <c r="P311" i="1"/>
  <c r="N311" i="1"/>
  <c r="O311" i="1" s="1"/>
  <c r="M311" i="1"/>
  <c r="L311" i="1"/>
  <c r="D311" i="1"/>
  <c r="Z310" i="1"/>
  <c r="Y310" i="1"/>
  <c r="W310" i="1"/>
  <c r="V310" i="1"/>
  <c r="U310" i="1"/>
  <c r="R310" i="1"/>
  <c r="S310" i="1" s="1"/>
  <c r="Q310" i="1"/>
  <c r="P310" i="1"/>
  <c r="N310" i="1"/>
  <c r="O310" i="1" s="1"/>
  <c r="M310" i="1"/>
  <c r="L310" i="1"/>
  <c r="X310" i="1" s="1"/>
  <c r="D310" i="1"/>
  <c r="K310" i="1" s="1"/>
  <c r="Z309" i="1"/>
  <c r="Y309" i="1"/>
  <c r="W309" i="1"/>
  <c r="V309" i="1"/>
  <c r="U309" i="1"/>
  <c r="R309" i="1"/>
  <c r="S309" i="1" s="1"/>
  <c r="Q309" i="1"/>
  <c r="P309" i="1"/>
  <c r="N309" i="1"/>
  <c r="O309" i="1" s="1"/>
  <c r="M309" i="1"/>
  <c r="L309" i="1"/>
  <c r="X309" i="1" s="1"/>
  <c r="D309" i="1"/>
  <c r="K309" i="1" s="1"/>
  <c r="Z308" i="1"/>
  <c r="Y308" i="1"/>
  <c r="W308" i="1"/>
  <c r="V308" i="1"/>
  <c r="U308" i="1"/>
  <c r="R308" i="1"/>
  <c r="S308" i="1" s="1"/>
  <c r="Q308" i="1"/>
  <c r="P308" i="1"/>
  <c r="N308" i="1"/>
  <c r="O308" i="1" s="1"/>
  <c r="M308" i="1"/>
  <c r="L308" i="1"/>
  <c r="X308" i="1" s="1"/>
  <c r="D308" i="1"/>
  <c r="K308" i="1" s="1"/>
  <c r="Z307" i="1"/>
  <c r="Y307" i="1"/>
  <c r="W307" i="1"/>
  <c r="V307" i="1"/>
  <c r="U307" i="1"/>
  <c r="R307" i="1"/>
  <c r="S307" i="1" s="1"/>
  <c r="Q307" i="1"/>
  <c r="P307" i="1"/>
  <c r="N307" i="1"/>
  <c r="O307" i="1" s="1"/>
  <c r="M307" i="1"/>
  <c r="L307" i="1"/>
  <c r="X307" i="1" s="1"/>
  <c r="D307" i="1"/>
  <c r="K307" i="1" s="1"/>
  <c r="Z306" i="1"/>
  <c r="Y306" i="1"/>
  <c r="W306" i="1"/>
  <c r="V306" i="1"/>
  <c r="U306" i="1"/>
  <c r="R306" i="1"/>
  <c r="S306" i="1" s="1"/>
  <c r="Q306" i="1"/>
  <c r="P306" i="1"/>
  <c r="N306" i="1"/>
  <c r="O306" i="1" s="1"/>
  <c r="M306" i="1"/>
  <c r="L306" i="1"/>
  <c r="X306" i="1" s="1"/>
  <c r="D306" i="1"/>
  <c r="K306" i="1" s="1"/>
  <c r="Z305" i="1"/>
  <c r="Y305" i="1"/>
  <c r="W305" i="1"/>
  <c r="V305" i="1"/>
  <c r="U305" i="1"/>
  <c r="R305" i="1"/>
  <c r="S305" i="1" s="1"/>
  <c r="Q305" i="1"/>
  <c r="P305" i="1"/>
  <c r="N305" i="1"/>
  <c r="O305" i="1" s="1"/>
  <c r="M305" i="1"/>
  <c r="L305" i="1"/>
  <c r="X305" i="1" s="1"/>
  <c r="D305" i="1"/>
  <c r="K305" i="1" s="1"/>
  <c r="Z304" i="1"/>
  <c r="Y304" i="1"/>
  <c r="W304" i="1"/>
  <c r="V304" i="1"/>
  <c r="U304" i="1"/>
  <c r="R304" i="1"/>
  <c r="S304" i="1" s="1"/>
  <c r="Q304" i="1"/>
  <c r="P304" i="1"/>
  <c r="N304" i="1"/>
  <c r="O304" i="1" s="1"/>
  <c r="M304" i="1"/>
  <c r="L304" i="1"/>
  <c r="X304" i="1" s="1"/>
  <c r="D304" i="1"/>
  <c r="K304" i="1" s="1"/>
  <c r="Z303" i="1"/>
  <c r="Y303" i="1"/>
  <c r="W303" i="1"/>
  <c r="V303" i="1"/>
  <c r="U303" i="1"/>
  <c r="R303" i="1"/>
  <c r="S303" i="1" s="1"/>
  <c r="Q303" i="1"/>
  <c r="P303" i="1"/>
  <c r="N303" i="1"/>
  <c r="O303" i="1" s="1"/>
  <c r="M303" i="1"/>
  <c r="L303" i="1"/>
  <c r="X303" i="1" s="1"/>
  <c r="D303" i="1"/>
  <c r="K303" i="1" s="1"/>
  <c r="Z302" i="1"/>
  <c r="Y302" i="1"/>
  <c r="W302" i="1"/>
  <c r="V302" i="1"/>
  <c r="U302" i="1"/>
  <c r="R302" i="1"/>
  <c r="S302" i="1" s="1"/>
  <c r="Q302" i="1"/>
  <c r="P302" i="1"/>
  <c r="N302" i="1"/>
  <c r="O302" i="1" s="1"/>
  <c r="M302" i="1"/>
  <c r="L302" i="1"/>
  <c r="X302" i="1" s="1"/>
  <c r="D302" i="1"/>
  <c r="K302" i="1" s="1"/>
  <c r="Z301" i="1"/>
  <c r="Y301" i="1"/>
  <c r="W301" i="1"/>
  <c r="V301" i="1"/>
  <c r="U301" i="1"/>
  <c r="R301" i="1"/>
  <c r="S301" i="1" s="1"/>
  <c r="Q301" i="1"/>
  <c r="P301" i="1"/>
  <c r="N301" i="1"/>
  <c r="O301" i="1" s="1"/>
  <c r="M301" i="1"/>
  <c r="L301" i="1"/>
  <c r="X301" i="1" s="1"/>
  <c r="D301" i="1"/>
  <c r="K301" i="1" s="1"/>
  <c r="Z300" i="1"/>
  <c r="Y300" i="1"/>
  <c r="W300" i="1"/>
  <c r="V300" i="1"/>
  <c r="U300" i="1"/>
  <c r="R300" i="1"/>
  <c r="S300" i="1" s="1"/>
  <c r="Q300" i="1"/>
  <c r="P300" i="1"/>
  <c r="N300" i="1"/>
  <c r="O300" i="1" s="1"/>
  <c r="M300" i="1"/>
  <c r="L300" i="1"/>
  <c r="X300" i="1" s="1"/>
  <c r="D300" i="1"/>
  <c r="K300" i="1" s="1"/>
  <c r="Z299" i="1"/>
  <c r="Y299" i="1"/>
  <c r="W299" i="1"/>
  <c r="V299" i="1"/>
  <c r="U299" i="1"/>
  <c r="R299" i="1"/>
  <c r="S299" i="1" s="1"/>
  <c r="Q299" i="1"/>
  <c r="P299" i="1"/>
  <c r="N299" i="1"/>
  <c r="O299" i="1" s="1"/>
  <c r="M299" i="1"/>
  <c r="L299" i="1"/>
  <c r="X299" i="1" s="1"/>
  <c r="D299" i="1"/>
  <c r="K299" i="1" s="1"/>
  <c r="Z298" i="1"/>
  <c r="Y298" i="1"/>
  <c r="W298" i="1"/>
  <c r="V298" i="1"/>
  <c r="U298" i="1"/>
  <c r="R298" i="1"/>
  <c r="S298" i="1" s="1"/>
  <c r="Q298" i="1"/>
  <c r="P298" i="1"/>
  <c r="N298" i="1"/>
  <c r="O298" i="1" s="1"/>
  <c r="M298" i="1"/>
  <c r="L298" i="1"/>
  <c r="X298" i="1" s="1"/>
  <c r="D298" i="1"/>
  <c r="K298" i="1" s="1"/>
  <c r="Z297" i="1"/>
  <c r="Y297" i="1"/>
  <c r="W297" i="1"/>
  <c r="V297" i="1"/>
  <c r="U297" i="1"/>
  <c r="R297" i="1"/>
  <c r="S297" i="1" s="1"/>
  <c r="Q297" i="1"/>
  <c r="P297" i="1"/>
  <c r="N297" i="1"/>
  <c r="O297" i="1" s="1"/>
  <c r="M297" i="1"/>
  <c r="L297" i="1"/>
  <c r="X297" i="1" s="1"/>
  <c r="D297" i="1"/>
  <c r="K297" i="1" s="1"/>
  <c r="Z296" i="1"/>
  <c r="Y296" i="1"/>
  <c r="W296" i="1"/>
  <c r="V296" i="1"/>
  <c r="U296" i="1"/>
  <c r="R296" i="1"/>
  <c r="S296" i="1" s="1"/>
  <c r="Q296" i="1"/>
  <c r="P296" i="1"/>
  <c r="N296" i="1"/>
  <c r="O296" i="1" s="1"/>
  <c r="M296" i="1"/>
  <c r="L296" i="1"/>
  <c r="X296" i="1" s="1"/>
  <c r="D296" i="1"/>
  <c r="K296" i="1" s="1"/>
  <c r="Z295" i="1"/>
  <c r="Y295" i="1"/>
  <c r="W295" i="1"/>
  <c r="V295" i="1"/>
  <c r="U295" i="1"/>
  <c r="R295" i="1"/>
  <c r="S295" i="1" s="1"/>
  <c r="Q295" i="1"/>
  <c r="P295" i="1"/>
  <c r="N295" i="1"/>
  <c r="O295" i="1" s="1"/>
  <c r="M295" i="1"/>
  <c r="L295" i="1"/>
  <c r="X295" i="1" s="1"/>
  <c r="D295" i="1"/>
  <c r="K295" i="1" s="1"/>
  <c r="Z294" i="1"/>
  <c r="Y294" i="1"/>
  <c r="W294" i="1"/>
  <c r="V294" i="1"/>
  <c r="U294" i="1"/>
  <c r="R294" i="1"/>
  <c r="S294" i="1" s="1"/>
  <c r="Q294" i="1"/>
  <c r="P294" i="1"/>
  <c r="N294" i="1"/>
  <c r="O294" i="1" s="1"/>
  <c r="M294" i="1"/>
  <c r="L294" i="1"/>
  <c r="X294" i="1" s="1"/>
  <c r="D294" i="1"/>
  <c r="K294" i="1" s="1"/>
  <c r="Z293" i="1"/>
  <c r="Y293" i="1"/>
  <c r="W293" i="1"/>
  <c r="V293" i="1"/>
  <c r="U293" i="1"/>
  <c r="R293" i="1"/>
  <c r="S293" i="1" s="1"/>
  <c r="Q293" i="1"/>
  <c r="P293" i="1"/>
  <c r="N293" i="1"/>
  <c r="O293" i="1" s="1"/>
  <c r="M293" i="1"/>
  <c r="L293" i="1"/>
  <c r="X293" i="1" s="1"/>
  <c r="D293" i="1"/>
  <c r="K293" i="1" s="1"/>
  <c r="Z292" i="1"/>
  <c r="Y292" i="1"/>
  <c r="W292" i="1"/>
  <c r="V292" i="1"/>
  <c r="U292" i="1"/>
  <c r="R292" i="1"/>
  <c r="S292" i="1" s="1"/>
  <c r="Q292" i="1"/>
  <c r="P292" i="1"/>
  <c r="N292" i="1"/>
  <c r="O292" i="1" s="1"/>
  <c r="M292" i="1"/>
  <c r="L292" i="1"/>
  <c r="X292" i="1" s="1"/>
  <c r="D292" i="1"/>
  <c r="K292" i="1" s="1"/>
  <c r="Z291" i="1"/>
  <c r="Y291" i="1"/>
  <c r="W291" i="1"/>
  <c r="V291" i="1"/>
  <c r="U291" i="1"/>
  <c r="R291" i="1"/>
  <c r="S291" i="1" s="1"/>
  <c r="Q291" i="1"/>
  <c r="P291" i="1"/>
  <c r="N291" i="1"/>
  <c r="O291" i="1" s="1"/>
  <c r="M291" i="1"/>
  <c r="L291" i="1"/>
  <c r="X291" i="1" s="1"/>
  <c r="D291" i="1"/>
  <c r="K291" i="1" s="1"/>
  <c r="Z290" i="1"/>
  <c r="Y290" i="1"/>
  <c r="W290" i="1"/>
  <c r="V290" i="1"/>
  <c r="U290" i="1"/>
  <c r="R290" i="1"/>
  <c r="S290" i="1" s="1"/>
  <c r="Q290" i="1"/>
  <c r="P290" i="1"/>
  <c r="N290" i="1"/>
  <c r="O290" i="1" s="1"/>
  <c r="M290" i="1"/>
  <c r="L290" i="1"/>
  <c r="X290" i="1" s="1"/>
  <c r="D290" i="1"/>
  <c r="K290" i="1" s="1"/>
  <c r="Z289" i="1"/>
  <c r="Y289" i="1"/>
  <c r="W289" i="1"/>
  <c r="V289" i="1"/>
  <c r="U289" i="1"/>
  <c r="R289" i="1"/>
  <c r="S289" i="1" s="1"/>
  <c r="Q289" i="1"/>
  <c r="P289" i="1"/>
  <c r="N289" i="1"/>
  <c r="O289" i="1" s="1"/>
  <c r="M289" i="1"/>
  <c r="L289" i="1"/>
  <c r="X289" i="1" s="1"/>
  <c r="D289" i="1"/>
  <c r="K289" i="1" s="1"/>
  <c r="Z288" i="1"/>
  <c r="Y288" i="1"/>
  <c r="W288" i="1"/>
  <c r="V288" i="1"/>
  <c r="U288" i="1"/>
  <c r="R288" i="1"/>
  <c r="S288" i="1" s="1"/>
  <c r="Q288" i="1"/>
  <c r="P288" i="1"/>
  <c r="N288" i="1"/>
  <c r="O288" i="1" s="1"/>
  <c r="M288" i="1"/>
  <c r="L288" i="1"/>
  <c r="X288" i="1" s="1"/>
  <c r="D288" i="1"/>
  <c r="K288" i="1" s="1"/>
  <c r="Z287" i="1"/>
  <c r="Y287" i="1"/>
  <c r="W287" i="1"/>
  <c r="V287" i="1"/>
  <c r="U287" i="1"/>
  <c r="R287" i="1"/>
  <c r="S287" i="1" s="1"/>
  <c r="Q287" i="1"/>
  <c r="P287" i="1"/>
  <c r="N287" i="1"/>
  <c r="O287" i="1" s="1"/>
  <c r="M287" i="1"/>
  <c r="L287" i="1"/>
  <c r="X287" i="1" s="1"/>
  <c r="D287" i="1"/>
  <c r="K287" i="1" s="1"/>
  <c r="Z286" i="1"/>
  <c r="Y286" i="1"/>
  <c r="W286" i="1"/>
  <c r="V286" i="1"/>
  <c r="U286" i="1"/>
  <c r="R286" i="1"/>
  <c r="S286" i="1" s="1"/>
  <c r="Q286" i="1"/>
  <c r="P286" i="1"/>
  <c r="N286" i="1"/>
  <c r="O286" i="1" s="1"/>
  <c r="M286" i="1"/>
  <c r="L286" i="1"/>
  <c r="X286" i="1" s="1"/>
  <c r="D286" i="1"/>
  <c r="K286" i="1" s="1"/>
  <c r="Z285" i="1"/>
  <c r="Y285" i="1"/>
  <c r="W285" i="1"/>
  <c r="V285" i="1"/>
  <c r="U285" i="1"/>
  <c r="R285" i="1"/>
  <c r="S285" i="1" s="1"/>
  <c r="Q285" i="1"/>
  <c r="P285" i="1"/>
  <c r="N285" i="1"/>
  <c r="O285" i="1" s="1"/>
  <c r="M285" i="1"/>
  <c r="L285" i="1"/>
  <c r="X285" i="1" s="1"/>
  <c r="D285" i="1"/>
  <c r="K285" i="1" s="1"/>
  <c r="Z284" i="1"/>
  <c r="Y284" i="1"/>
  <c r="W284" i="1"/>
  <c r="V284" i="1"/>
  <c r="U284" i="1"/>
  <c r="R284" i="1"/>
  <c r="S284" i="1" s="1"/>
  <c r="Q284" i="1"/>
  <c r="P284" i="1"/>
  <c r="N284" i="1"/>
  <c r="O284" i="1" s="1"/>
  <c r="M284" i="1"/>
  <c r="L284" i="1"/>
  <c r="X284" i="1" s="1"/>
  <c r="D284" i="1"/>
  <c r="K284" i="1" s="1"/>
  <c r="Z283" i="1"/>
  <c r="Y283" i="1"/>
  <c r="W283" i="1"/>
  <c r="V283" i="1"/>
  <c r="U283" i="1"/>
  <c r="R283" i="1"/>
  <c r="S283" i="1" s="1"/>
  <c r="Q283" i="1"/>
  <c r="P283" i="1"/>
  <c r="N283" i="1"/>
  <c r="O283" i="1" s="1"/>
  <c r="M283" i="1"/>
  <c r="L283" i="1"/>
  <c r="X283" i="1" s="1"/>
  <c r="D283" i="1"/>
  <c r="K283" i="1" s="1"/>
  <c r="Z282" i="1"/>
  <c r="Y282" i="1"/>
  <c r="W282" i="1"/>
  <c r="V282" i="1"/>
  <c r="U282" i="1"/>
  <c r="R282" i="1"/>
  <c r="S282" i="1" s="1"/>
  <c r="Q282" i="1"/>
  <c r="P282" i="1"/>
  <c r="N282" i="1"/>
  <c r="O282" i="1" s="1"/>
  <c r="M282" i="1"/>
  <c r="L282" i="1"/>
  <c r="X282" i="1" s="1"/>
  <c r="D282" i="1"/>
  <c r="K282" i="1" s="1"/>
  <c r="Z281" i="1"/>
  <c r="Y281" i="1"/>
  <c r="W281" i="1"/>
  <c r="V281" i="1"/>
  <c r="U281" i="1"/>
  <c r="R281" i="1"/>
  <c r="S281" i="1" s="1"/>
  <c r="Q281" i="1"/>
  <c r="P281" i="1"/>
  <c r="N281" i="1"/>
  <c r="O281" i="1" s="1"/>
  <c r="M281" i="1"/>
  <c r="L281" i="1"/>
  <c r="X281" i="1" s="1"/>
  <c r="D281" i="1"/>
  <c r="K281" i="1" s="1"/>
  <c r="Z280" i="1"/>
  <c r="Y280" i="1"/>
  <c r="W280" i="1"/>
  <c r="V280" i="1"/>
  <c r="U280" i="1"/>
  <c r="R280" i="1"/>
  <c r="S280" i="1" s="1"/>
  <c r="Q280" i="1"/>
  <c r="P280" i="1"/>
  <c r="N280" i="1"/>
  <c r="O280" i="1" s="1"/>
  <c r="M280" i="1"/>
  <c r="L280" i="1"/>
  <c r="X280" i="1" s="1"/>
  <c r="D280" i="1"/>
  <c r="K280" i="1" s="1"/>
  <c r="Z279" i="1"/>
  <c r="Y279" i="1"/>
  <c r="W279" i="1"/>
  <c r="V279" i="1"/>
  <c r="U279" i="1"/>
  <c r="R279" i="1"/>
  <c r="S279" i="1" s="1"/>
  <c r="Q279" i="1"/>
  <c r="P279" i="1"/>
  <c r="N279" i="1"/>
  <c r="O279" i="1" s="1"/>
  <c r="M279" i="1"/>
  <c r="L279" i="1"/>
  <c r="X279" i="1" s="1"/>
  <c r="D279" i="1"/>
  <c r="K279" i="1" s="1"/>
  <c r="Z278" i="1"/>
  <c r="Y278" i="1"/>
  <c r="W278" i="1"/>
  <c r="V278" i="1"/>
  <c r="U278" i="1"/>
  <c r="R278" i="1"/>
  <c r="S278" i="1" s="1"/>
  <c r="Q278" i="1"/>
  <c r="P278" i="1"/>
  <c r="N278" i="1"/>
  <c r="O278" i="1" s="1"/>
  <c r="M278" i="1"/>
  <c r="L278" i="1"/>
  <c r="X278" i="1" s="1"/>
  <c r="D278" i="1"/>
  <c r="K278" i="1" s="1"/>
  <c r="Z277" i="1"/>
  <c r="Y277" i="1"/>
  <c r="W277" i="1"/>
  <c r="V277" i="1"/>
  <c r="U277" i="1"/>
  <c r="R277" i="1"/>
  <c r="S277" i="1" s="1"/>
  <c r="Q277" i="1"/>
  <c r="P277" i="1"/>
  <c r="N277" i="1"/>
  <c r="O277" i="1" s="1"/>
  <c r="M277" i="1"/>
  <c r="L277" i="1"/>
  <c r="X277" i="1" s="1"/>
  <c r="D277" i="1"/>
  <c r="Y276" i="1"/>
  <c r="W276" i="1"/>
  <c r="U276" i="1"/>
  <c r="S276" i="1"/>
  <c r="R276" i="1"/>
  <c r="P276" i="1"/>
  <c r="Q276" i="1" s="1"/>
  <c r="O276" i="1"/>
  <c r="N276" i="1"/>
  <c r="L276" i="1"/>
  <c r="X276" i="1" s="1"/>
  <c r="K276" i="1"/>
  <c r="D276" i="1"/>
  <c r="Y275" i="1"/>
  <c r="W275" i="1"/>
  <c r="U275" i="1"/>
  <c r="S275" i="1"/>
  <c r="R275" i="1"/>
  <c r="P275" i="1"/>
  <c r="Q275" i="1" s="1"/>
  <c r="O275" i="1"/>
  <c r="N275" i="1"/>
  <c r="L275" i="1"/>
  <c r="X275" i="1" s="1"/>
  <c r="K275" i="1"/>
  <c r="D275" i="1"/>
  <c r="Y274" i="1"/>
  <c r="W274" i="1"/>
  <c r="V274" i="1"/>
  <c r="U274" i="1"/>
  <c r="S274" i="1"/>
  <c r="R274" i="1"/>
  <c r="Q274" i="1"/>
  <c r="P274" i="1"/>
  <c r="O274" i="1"/>
  <c r="N274" i="1"/>
  <c r="M274" i="1"/>
  <c r="L274" i="1"/>
  <c r="X274" i="1" s="1"/>
  <c r="K274" i="1"/>
  <c r="D274" i="1"/>
  <c r="Y273" i="1"/>
  <c r="W273" i="1"/>
  <c r="V273" i="1"/>
  <c r="U273" i="1"/>
  <c r="S273" i="1"/>
  <c r="R273" i="1"/>
  <c r="Q273" i="1"/>
  <c r="P273" i="1"/>
  <c r="O273" i="1"/>
  <c r="N273" i="1"/>
  <c r="M273" i="1"/>
  <c r="L273" i="1"/>
  <c r="X273" i="1" s="1"/>
  <c r="K273" i="1"/>
  <c r="D273" i="1"/>
  <c r="Y272" i="1"/>
  <c r="W272" i="1"/>
  <c r="U272" i="1"/>
  <c r="S272" i="1"/>
  <c r="R272" i="1"/>
  <c r="P272" i="1"/>
  <c r="Q272" i="1" s="1"/>
  <c r="O272" i="1"/>
  <c r="N272" i="1"/>
  <c r="L272" i="1"/>
  <c r="X272" i="1" s="1"/>
  <c r="K272" i="1"/>
  <c r="D272" i="1"/>
  <c r="Y271" i="1"/>
  <c r="W271" i="1"/>
  <c r="U271" i="1"/>
  <c r="S271" i="1"/>
  <c r="R271" i="1"/>
  <c r="P271" i="1"/>
  <c r="Q271" i="1" s="1"/>
  <c r="O271" i="1"/>
  <c r="N271" i="1"/>
  <c r="L271" i="1"/>
  <c r="X271" i="1" s="1"/>
  <c r="K271" i="1"/>
  <c r="D271" i="1"/>
  <c r="Y270" i="1"/>
  <c r="W270" i="1"/>
  <c r="V270" i="1"/>
  <c r="U270" i="1"/>
  <c r="S270" i="1"/>
  <c r="R270" i="1"/>
  <c r="Q270" i="1"/>
  <c r="P270" i="1"/>
  <c r="O270" i="1"/>
  <c r="N270" i="1"/>
  <c r="M270" i="1"/>
  <c r="L270" i="1"/>
  <c r="X270" i="1" s="1"/>
  <c r="K270" i="1"/>
  <c r="D270" i="1"/>
  <c r="Y269" i="1"/>
  <c r="W269" i="1"/>
  <c r="V269" i="1"/>
  <c r="U269" i="1"/>
  <c r="S269" i="1"/>
  <c r="R269" i="1"/>
  <c r="Q269" i="1"/>
  <c r="P269" i="1"/>
  <c r="O269" i="1"/>
  <c r="N269" i="1"/>
  <c r="M269" i="1"/>
  <c r="L269" i="1"/>
  <c r="X269" i="1" s="1"/>
  <c r="K269" i="1"/>
  <c r="D269" i="1"/>
  <c r="Y268" i="1"/>
  <c r="W268" i="1"/>
  <c r="U268" i="1"/>
  <c r="S268" i="1"/>
  <c r="R268" i="1"/>
  <c r="P268" i="1"/>
  <c r="Q268" i="1" s="1"/>
  <c r="O268" i="1"/>
  <c r="N268" i="1"/>
  <c r="L268" i="1"/>
  <c r="X268" i="1" s="1"/>
  <c r="K268" i="1"/>
  <c r="D268" i="1"/>
  <c r="Y267" i="1"/>
  <c r="W267" i="1"/>
  <c r="U267" i="1"/>
  <c r="S267" i="1"/>
  <c r="R267" i="1"/>
  <c r="P267" i="1"/>
  <c r="Q267" i="1" s="1"/>
  <c r="O267" i="1"/>
  <c r="N267" i="1"/>
  <c r="L267" i="1"/>
  <c r="X267" i="1" s="1"/>
  <c r="K267" i="1"/>
  <c r="D267" i="1"/>
  <c r="Y266" i="1"/>
  <c r="W266" i="1"/>
  <c r="V266" i="1"/>
  <c r="U266" i="1"/>
  <c r="S266" i="1"/>
  <c r="R266" i="1"/>
  <c r="Q266" i="1"/>
  <c r="P266" i="1"/>
  <c r="O266" i="1"/>
  <c r="N266" i="1"/>
  <c r="M266" i="1"/>
  <c r="L266" i="1"/>
  <c r="X266" i="1" s="1"/>
  <c r="K266" i="1"/>
  <c r="D266" i="1"/>
  <c r="Y265" i="1"/>
  <c r="W265" i="1"/>
  <c r="V265" i="1"/>
  <c r="U265" i="1"/>
  <c r="S265" i="1"/>
  <c r="R265" i="1"/>
  <c r="Q265" i="1"/>
  <c r="P265" i="1"/>
  <c r="O265" i="1"/>
  <c r="N265" i="1"/>
  <c r="M265" i="1"/>
  <c r="L265" i="1"/>
  <c r="X265" i="1" s="1"/>
  <c r="K265" i="1"/>
  <c r="D265" i="1"/>
  <c r="Y264" i="1"/>
  <c r="W264" i="1"/>
  <c r="U264" i="1"/>
  <c r="S264" i="1"/>
  <c r="R264" i="1"/>
  <c r="P264" i="1"/>
  <c r="Q264" i="1" s="1"/>
  <c r="O264" i="1"/>
  <c r="N264" i="1"/>
  <c r="L264" i="1"/>
  <c r="X264" i="1" s="1"/>
  <c r="K264" i="1"/>
  <c r="D264" i="1"/>
  <c r="Y263" i="1"/>
  <c r="W263" i="1"/>
  <c r="U263" i="1"/>
  <c r="S263" i="1"/>
  <c r="R263" i="1"/>
  <c r="P263" i="1"/>
  <c r="Q263" i="1" s="1"/>
  <c r="O263" i="1"/>
  <c r="N263" i="1"/>
  <c r="L263" i="1"/>
  <c r="X263" i="1" s="1"/>
  <c r="K263" i="1"/>
  <c r="D263" i="1"/>
  <c r="Y262" i="1"/>
  <c r="W262" i="1"/>
  <c r="V262" i="1"/>
  <c r="U262" i="1"/>
  <c r="S262" i="1"/>
  <c r="R262" i="1"/>
  <c r="Q262" i="1"/>
  <c r="P262" i="1"/>
  <c r="O262" i="1"/>
  <c r="N262" i="1"/>
  <c r="M262" i="1"/>
  <c r="L262" i="1"/>
  <c r="X262" i="1" s="1"/>
  <c r="K262" i="1"/>
  <c r="D262" i="1"/>
  <c r="Y261" i="1"/>
  <c r="W261" i="1"/>
  <c r="V261" i="1"/>
  <c r="U261" i="1"/>
  <c r="S261" i="1"/>
  <c r="R261" i="1"/>
  <c r="Q261" i="1"/>
  <c r="P261" i="1"/>
  <c r="O261" i="1"/>
  <c r="N261" i="1"/>
  <c r="M261" i="1"/>
  <c r="L261" i="1"/>
  <c r="X261" i="1" s="1"/>
  <c r="K261" i="1"/>
  <c r="D261" i="1"/>
  <c r="Y260" i="1"/>
  <c r="W260" i="1"/>
  <c r="U260" i="1"/>
  <c r="S260" i="1"/>
  <c r="R260" i="1"/>
  <c r="P260" i="1"/>
  <c r="Q260" i="1" s="1"/>
  <c r="O260" i="1"/>
  <c r="N260" i="1"/>
  <c r="L260" i="1"/>
  <c r="X260" i="1" s="1"/>
  <c r="K260" i="1"/>
  <c r="D260" i="1"/>
  <c r="Y259" i="1"/>
  <c r="W259" i="1"/>
  <c r="U259" i="1"/>
  <c r="S259" i="1"/>
  <c r="R259" i="1"/>
  <c r="P259" i="1"/>
  <c r="Q259" i="1" s="1"/>
  <c r="O259" i="1"/>
  <c r="N259" i="1"/>
  <c r="L259" i="1"/>
  <c r="X259" i="1" s="1"/>
  <c r="K259" i="1"/>
  <c r="D259" i="1"/>
  <c r="Y258" i="1"/>
  <c r="W258" i="1"/>
  <c r="V258" i="1"/>
  <c r="U258" i="1"/>
  <c r="S258" i="1"/>
  <c r="R258" i="1"/>
  <c r="Q258" i="1"/>
  <c r="P258" i="1"/>
  <c r="O258" i="1"/>
  <c r="N258" i="1"/>
  <c r="M258" i="1"/>
  <c r="L258" i="1"/>
  <c r="X258" i="1" s="1"/>
  <c r="K258" i="1"/>
  <c r="D258" i="1"/>
  <c r="Y257" i="1"/>
  <c r="W257" i="1"/>
  <c r="V257" i="1"/>
  <c r="U257" i="1"/>
  <c r="S257" i="1"/>
  <c r="R257" i="1"/>
  <c r="Q257" i="1"/>
  <c r="P257" i="1"/>
  <c r="O257" i="1"/>
  <c r="N257" i="1"/>
  <c r="M257" i="1"/>
  <c r="L257" i="1"/>
  <c r="X257" i="1" s="1"/>
  <c r="D257" i="1"/>
  <c r="Y256" i="1"/>
  <c r="W256" i="1"/>
  <c r="U256" i="1"/>
  <c r="S256" i="1"/>
  <c r="R256" i="1"/>
  <c r="P256" i="1"/>
  <c r="Q256" i="1" s="1"/>
  <c r="O256" i="1"/>
  <c r="N256" i="1"/>
  <c r="L256" i="1"/>
  <c r="K256" i="1"/>
  <c r="D256" i="1"/>
  <c r="Y255" i="1"/>
  <c r="W255" i="1"/>
  <c r="U255" i="1"/>
  <c r="S255" i="1"/>
  <c r="R255" i="1"/>
  <c r="P255" i="1"/>
  <c r="Q255" i="1" s="1"/>
  <c r="O255" i="1"/>
  <c r="N255" i="1"/>
  <c r="L255" i="1"/>
  <c r="K255" i="1"/>
  <c r="D255" i="1"/>
  <c r="Y254" i="1"/>
  <c r="W254" i="1"/>
  <c r="U254" i="1"/>
  <c r="S254" i="1"/>
  <c r="R254" i="1"/>
  <c r="P254" i="1"/>
  <c r="Q254" i="1" s="1"/>
  <c r="O254" i="1"/>
  <c r="N254" i="1"/>
  <c r="L254" i="1"/>
  <c r="K254" i="1"/>
  <c r="D254" i="1"/>
  <c r="Y253" i="1"/>
  <c r="W253" i="1"/>
  <c r="U253" i="1"/>
  <c r="S253" i="1"/>
  <c r="R253" i="1"/>
  <c r="P253" i="1"/>
  <c r="Q253" i="1" s="1"/>
  <c r="O253" i="1"/>
  <c r="N253" i="1"/>
  <c r="L253" i="1"/>
  <c r="K253" i="1"/>
  <c r="D253" i="1"/>
  <c r="Y252" i="1"/>
  <c r="W252" i="1"/>
  <c r="U252" i="1"/>
  <c r="S252" i="1"/>
  <c r="R252" i="1"/>
  <c r="P252" i="1"/>
  <c r="Q252" i="1" s="1"/>
  <c r="O252" i="1"/>
  <c r="N252" i="1"/>
  <c r="L252" i="1"/>
  <c r="K252" i="1"/>
  <c r="D252" i="1"/>
  <c r="Y251" i="1"/>
  <c r="W251" i="1"/>
  <c r="U251" i="1"/>
  <c r="S251" i="1"/>
  <c r="R251" i="1"/>
  <c r="P251" i="1"/>
  <c r="Q251" i="1" s="1"/>
  <c r="O251" i="1"/>
  <c r="N251" i="1"/>
  <c r="L251" i="1"/>
  <c r="K251" i="1"/>
  <c r="D251" i="1"/>
  <c r="Y250" i="1"/>
  <c r="W250" i="1"/>
  <c r="U250" i="1"/>
  <c r="S250" i="1"/>
  <c r="R250" i="1"/>
  <c r="P250" i="1"/>
  <c r="Q250" i="1" s="1"/>
  <c r="O250" i="1"/>
  <c r="N250" i="1"/>
  <c r="L250" i="1"/>
  <c r="K250" i="1"/>
  <c r="D250" i="1"/>
  <c r="Y249" i="1"/>
  <c r="W249" i="1"/>
  <c r="U249" i="1"/>
  <c r="S249" i="1"/>
  <c r="R249" i="1"/>
  <c r="P249" i="1"/>
  <c r="Q249" i="1" s="1"/>
  <c r="O249" i="1"/>
  <c r="N249" i="1"/>
  <c r="L249" i="1"/>
  <c r="K249" i="1"/>
  <c r="D249" i="1"/>
  <c r="Y248" i="1"/>
  <c r="W248" i="1"/>
  <c r="U248" i="1"/>
  <c r="S248" i="1"/>
  <c r="R248" i="1"/>
  <c r="P248" i="1"/>
  <c r="Q248" i="1" s="1"/>
  <c r="O248" i="1"/>
  <c r="N248" i="1"/>
  <c r="L248" i="1"/>
  <c r="K248" i="1"/>
  <c r="D248" i="1"/>
  <c r="Y247" i="1"/>
  <c r="W247" i="1"/>
  <c r="U247" i="1"/>
  <c r="S247" i="1"/>
  <c r="R247" i="1"/>
  <c r="P247" i="1"/>
  <c r="Q247" i="1" s="1"/>
  <c r="O247" i="1"/>
  <c r="N247" i="1"/>
  <c r="L247" i="1"/>
  <c r="K247" i="1"/>
  <c r="D247" i="1"/>
  <c r="Y246" i="1"/>
  <c r="W246" i="1"/>
  <c r="U246" i="1"/>
  <c r="S246" i="1"/>
  <c r="R246" i="1"/>
  <c r="P246" i="1"/>
  <c r="Q246" i="1" s="1"/>
  <c r="O246" i="1"/>
  <c r="N246" i="1"/>
  <c r="L246" i="1"/>
  <c r="K246" i="1"/>
  <c r="D246" i="1"/>
  <c r="Y245" i="1"/>
  <c r="W245" i="1"/>
  <c r="U245" i="1"/>
  <c r="S245" i="1"/>
  <c r="R245" i="1"/>
  <c r="P245" i="1"/>
  <c r="Q245" i="1" s="1"/>
  <c r="O245" i="1"/>
  <c r="N245" i="1"/>
  <c r="L245" i="1"/>
  <c r="K245" i="1"/>
  <c r="D245" i="1"/>
  <c r="Y244" i="1"/>
  <c r="W244" i="1"/>
  <c r="U244" i="1"/>
  <c r="S244" i="1"/>
  <c r="R244" i="1"/>
  <c r="P244" i="1"/>
  <c r="Q244" i="1" s="1"/>
  <c r="O244" i="1"/>
  <c r="N244" i="1"/>
  <c r="L244" i="1"/>
  <c r="K244" i="1"/>
  <c r="D244" i="1"/>
  <c r="Y243" i="1"/>
  <c r="W243" i="1"/>
  <c r="U243" i="1"/>
  <c r="S243" i="1"/>
  <c r="R243" i="1"/>
  <c r="P243" i="1"/>
  <c r="Q243" i="1" s="1"/>
  <c r="O243" i="1"/>
  <c r="N243" i="1"/>
  <c r="L243" i="1"/>
  <c r="K243" i="1"/>
  <c r="D243" i="1"/>
  <c r="Y242" i="1"/>
  <c r="W242" i="1"/>
  <c r="U242" i="1"/>
  <c r="S242" i="1"/>
  <c r="R242" i="1"/>
  <c r="P242" i="1"/>
  <c r="Q242" i="1" s="1"/>
  <c r="O242" i="1"/>
  <c r="N242" i="1"/>
  <c r="L242" i="1"/>
  <c r="K242" i="1"/>
  <c r="D242" i="1"/>
  <c r="Y241" i="1"/>
  <c r="W241" i="1"/>
  <c r="U241" i="1"/>
  <c r="S241" i="1"/>
  <c r="R241" i="1"/>
  <c r="P241" i="1"/>
  <c r="Q241" i="1" s="1"/>
  <c r="O241" i="1"/>
  <c r="N241" i="1"/>
  <c r="L241" i="1"/>
  <c r="K241" i="1"/>
  <c r="D241" i="1"/>
  <c r="Y240" i="1"/>
  <c r="W240" i="1"/>
  <c r="U240" i="1"/>
  <c r="S240" i="1"/>
  <c r="R240" i="1"/>
  <c r="P240" i="1"/>
  <c r="Q240" i="1" s="1"/>
  <c r="O240" i="1"/>
  <c r="N240" i="1"/>
  <c r="L240" i="1"/>
  <c r="K240" i="1"/>
  <c r="D240" i="1"/>
  <c r="Y239" i="1"/>
  <c r="W239" i="1"/>
  <c r="U239" i="1"/>
  <c r="S239" i="1"/>
  <c r="R239" i="1"/>
  <c r="P239" i="1"/>
  <c r="Q239" i="1" s="1"/>
  <c r="O239" i="1"/>
  <c r="N239" i="1"/>
  <c r="L239" i="1"/>
  <c r="K239" i="1"/>
  <c r="D239" i="1"/>
  <c r="Y238" i="1"/>
  <c r="W238" i="1"/>
  <c r="U238" i="1"/>
  <c r="S238" i="1"/>
  <c r="R238" i="1"/>
  <c r="P238" i="1"/>
  <c r="Q238" i="1" s="1"/>
  <c r="O238" i="1"/>
  <c r="N238" i="1"/>
  <c r="L238" i="1"/>
  <c r="K238" i="1"/>
  <c r="D238" i="1"/>
  <c r="Y237" i="1"/>
  <c r="W237" i="1"/>
  <c r="U237" i="1"/>
  <c r="S237" i="1"/>
  <c r="R237" i="1"/>
  <c r="P237" i="1"/>
  <c r="Q237" i="1" s="1"/>
  <c r="O237" i="1"/>
  <c r="N237" i="1"/>
  <c r="L237" i="1"/>
  <c r="K237" i="1"/>
  <c r="D237" i="1"/>
  <c r="Y236" i="1"/>
  <c r="W236" i="1"/>
  <c r="U236" i="1"/>
  <c r="S236" i="1"/>
  <c r="R236" i="1"/>
  <c r="P236" i="1"/>
  <c r="Q236" i="1" s="1"/>
  <c r="O236" i="1"/>
  <c r="N236" i="1"/>
  <c r="L236" i="1"/>
  <c r="K236" i="1"/>
  <c r="D236" i="1"/>
  <c r="Y235" i="1"/>
  <c r="W235" i="1"/>
  <c r="U235" i="1"/>
  <c r="S235" i="1"/>
  <c r="R235" i="1"/>
  <c r="P235" i="1"/>
  <c r="Q235" i="1" s="1"/>
  <c r="O235" i="1"/>
  <c r="N235" i="1"/>
  <c r="L235" i="1"/>
  <c r="K235" i="1"/>
  <c r="D235" i="1"/>
  <c r="Y234" i="1"/>
  <c r="W234" i="1"/>
  <c r="U234" i="1"/>
  <c r="S234" i="1"/>
  <c r="R234" i="1"/>
  <c r="P234" i="1"/>
  <c r="Q234" i="1" s="1"/>
  <c r="O234" i="1"/>
  <c r="N234" i="1"/>
  <c r="L234" i="1"/>
  <c r="K234" i="1"/>
  <c r="D234" i="1"/>
  <c r="Y233" i="1"/>
  <c r="W233" i="1"/>
  <c r="U233" i="1"/>
  <c r="S233" i="1"/>
  <c r="R233" i="1"/>
  <c r="P233" i="1"/>
  <c r="Q233" i="1" s="1"/>
  <c r="O233" i="1"/>
  <c r="N233" i="1"/>
  <c r="L233" i="1"/>
  <c r="K233" i="1"/>
  <c r="D233" i="1"/>
  <c r="Y232" i="1"/>
  <c r="W232" i="1"/>
  <c r="U232" i="1"/>
  <c r="S232" i="1"/>
  <c r="R232" i="1"/>
  <c r="P232" i="1"/>
  <c r="Q232" i="1" s="1"/>
  <c r="O232" i="1"/>
  <c r="N232" i="1"/>
  <c r="L232" i="1"/>
  <c r="K232" i="1"/>
  <c r="D232" i="1"/>
  <c r="Y231" i="1"/>
  <c r="W231" i="1"/>
  <c r="U231" i="1"/>
  <c r="S231" i="1"/>
  <c r="R231" i="1"/>
  <c r="P231" i="1"/>
  <c r="Q231" i="1" s="1"/>
  <c r="O231" i="1"/>
  <c r="N231" i="1"/>
  <c r="L231" i="1"/>
  <c r="X231" i="1" s="1"/>
  <c r="K231" i="1"/>
  <c r="D231" i="1"/>
  <c r="Y230" i="1"/>
  <c r="W230" i="1"/>
  <c r="U230" i="1"/>
  <c r="S230" i="1"/>
  <c r="R230" i="1"/>
  <c r="P230" i="1"/>
  <c r="Q230" i="1" s="1"/>
  <c r="O230" i="1"/>
  <c r="N230" i="1"/>
  <c r="L230" i="1"/>
  <c r="K230" i="1"/>
  <c r="D230" i="1"/>
  <c r="Y229" i="1"/>
  <c r="W229" i="1"/>
  <c r="U229" i="1"/>
  <c r="S229" i="1"/>
  <c r="R229" i="1"/>
  <c r="P229" i="1"/>
  <c r="Q229" i="1" s="1"/>
  <c r="O229" i="1"/>
  <c r="N229" i="1"/>
  <c r="L229" i="1"/>
  <c r="K229" i="1"/>
  <c r="D229" i="1"/>
  <c r="Y228" i="1"/>
  <c r="W228" i="1"/>
  <c r="U228" i="1"/>
  <c r="S228" i="1"/>
  <c r="R228" i="1"/>
  <c r="P228" i="1"/>
  <c r="Q228" i="1" s="1"/>
  <c r="O228" i="1"/>
  <c r="N228" i="1"/>
  <c r="L228" i="1"/>
  <c r="K228" i="1"/>
  <c r="D228" i="1"/>
  <c r="Y227" i="1"/>
  <c r="W227" i="1"/>
  <c r="U227" i="1"/>
  <c r="S227" i="1"/>
  <c r="R227" i="1"/>
  <c r="P227" i="1"/>
  <c r="Q227" i="1" s="1"/>
  <c r="O227" i="1"/>
  <c r="N227" i="1"/>
  <c r="L227" i="1"/>
  <c r="K227" i="1"/>
  <c r="D227" i="1"/>
  <c r="Y226" i="1"/>
  <c r="W226" i="1"/>
  <c r="U226" i="1"/>
  <c r="S226" i="1"/>
  <c r="R226" i="1"/>
  <c r="P226" i="1"/>
  <c r="Q226" i="1" s="1"/>
  <c r="O226" i="1"/>
  <c r="N226" i="1"/>
  <c r="L226" i="1"/>
  <c r="K226" i="1"/>
  <c r="D226" i="1"/>
  <c r="Y225" i="1"/>
  <c r="W225" i="1"/>
  <c r="U225" i="1"/>
  <c r="S225" i="1"/>
  <c r="R225" i="1"/>
  <c r="P225" i="1"/>
  <c r="Q225" i="1" s="1"/>
  <c r="O225" i="1"/>
  <c r="N225" i="1"/>
  <c r="L225" i="1"/>
  <c r="K225" i="1"/>
  <c r="D225" i="1"/>
  <c r="Y224" i="1"/>
  <c r="W224" i="1"/>
  <c r="U224" i="1"/>
  <c r="S224" i="1"/>
  <c r="R224" i="1"/>
  <c r="P224" i="1"/>
  <c r="Q224" i="1" s="1"/>
  <c r="O224" i="1"/>
  <c r="N224" i="1"/>
  <c r="L224" i="1"/>
  <c r="K224" i="1"/>
  <c r="D224" i="1"/>
  <c r="Y223" i="1"/>
  <c r="W223" i="1"/>
  <c r="U223" i="1"/>
  <c r="S223" i="1"/>
  <c r="R223" i="1"/>
  <c r="P223" i="1"/>
  <c r="Q223" i="1" s="1"/>
  <c r="O223" i="1"/>
  <c r="N223" i="1"/>
  <c r="L223" i="1"/>
  <c r="K223" i="1"/>
  <c r="D223" i="1"/>
  <c r="Y222" i="1"/>
  <c r="W222" i="1"/>
  <c r="U222" i="1"/>
  <c r="S222" i="1"/>
  <c r="R222" i="1"/>
  <c r="P222" i="1"/>
  <c r="Q222" i="1" s="1"/>
  <c r="O222" i="1"/>
  <c r="N222" i="1"/>
  <c r="L222" i="1"/>
  <c r="K222" i="1"/>
  <c r="D222" i="1"/>
  <c r="Y221" i="1"/>
  <c r="W221" i="1"/>
  <c r="U221" i="1"/>
  <c r="S221" i="1"/>
  <c r="R221" i="1"/>
  <c r="P221" i="1"/>
  <c r="Q221" i="1" s="1"/>
  <c r="O221" i="1"/>
  <c r="N221" i="1"/>
  <c r="L221" i="1"/>
  <c r="K221" i="1"/>
  <c r="D221" i="1"/>
  <c r="Y220" i="1"/>
  <c r="W220" i="1"/>
  <c r="U220" i="1"/>
  <c r="S220" i="1"/>
  <c r="R220" i="1"/>
  <c r="P220" i="1"/>
  <c r="Q220" i="1" s="1"/>
  <c r="O220" i="1"/>
  <c r="N220" i="1"/>
  <c r="L220" i="1"/>
  <c r="K220" i="1"/>
  <c r="D220" i="1"/>
  <c r="Y219" i="1"/>
  <c r="W219" i="1"/>
  <c r="U219" i="1"/>
  <c r="S219" i="1"/>
  <c r="R219" i="1"/>
  <c r="P219" i="1"/>
  <c r="Q219" i="1" s="1"/>
  <c r="O219" i="1"/>
  <c r="N219" i="1"/>
  <c r="L219" i="1"/>
  <c r="K219" i="1"/>
  <c r="D219" i="1"/>
  <c r="Y218" i="1"/>
  <c r="W218" i="1"/>
  <c r="U218" i="1"/>
  <c r="S218" i="1"/>
  <c r="R218" i="1"/>
  <c r="P218" i="1"/>
  <c r="Q218" i="1" s="1"/>
  <c r="O218" i="1"/>
  <c r="N218" i="1"/>
  <c r="L218" i="1"/>
  <c r="K218" i="1"/>
  <c r="D218" i="1"/>
  <c r="Y217" i="1"/>
  <c r="W217" i="1"/>
  <c r="U217" i="1"/>
  <c r="S217" i="1"/>
  <c r="R217" i="1"/>
  <c r="P217" i="1"/>
  <c r="Q217" i="1" s="1"/>
  <c r="O217" i="1"/>
  <c r="N217" i="1"/>
  <c r="L217" i="1"/>
  <c r="K217" i="1"/>
  <c r="D217" i="1"/>
  <c r="Y216" i="1"/>
  <c r="W216" i="1"/>
  <c r="U216" i="1"/>
  <c r="S216" i="1"/>
  <c r="R216" i="1"/>
  <c r="P216" i="1"/>
  <c r="Q216" i="1" s="1"/>
  <c r="O216" i="1"/>
  <c r="N216" i="1"/>
  <c r="L216" i="1"/>
  <c r="K216" i="1"/>
  <c r="D216" i="1"/>
  <c r="Y215" i="1"/>
  <c r="W215" i="1"/>
  <c r="U215" i="1"/>
  <c r="S215" i="1"/>
  <c r="R215" i="1"/>
  <c r="P215" i="1"/>
  <c r="Q215" i="1" s="1"/>
  <c r="O215" i="1"/>
  <c r="N215" i="1"/>
  <c r="L215" i="1"/>
  <c r="K215" i="1"/>
  <c r="D215" i="1"/>
  <c r="Y214" i="1"/>
  <c r="W214" i="1"/>
  <c r="U214" i="1"/>
  <c r="S214" i="1"/>
  <c r="R214" i="1"/>
  <c r="P214" i="1"/>
  <c r="Q214" i="1" s="1"/>
  <c r="O214" i="1"/>
  <c r="N214" i="1"/>
  <c r="L214" i="1"/>
  <c r="D214" i="1"/>
  <c r="Z213" i="1"/>
  <c r="Y213" i="1"/>
  <c r="W213" i="1"/>
  <c r="X213" i="1" s="1"/>
  <c r="V213" i="1"/>
  <c r="U213" i="1"/>
  <c r="R213" i="1"/>
  <c r="S213" i="1" s="1"/>
  <c r="Q213" i="1"/>
  <c r="P213" i="1"/>
  <c r="N213" i="1"/>
  <c r="O213" i="1" s="1"/>
  <c r="M213" i="1"/>
  <c r="L213" i="1"/>
  <c r="D213" i="1"/>
  <c r="K213" i="1" s="1"/>
  <c r="Z212" i="1"/>
  <c r="Y212" i="1"/>
  <c r="W212" i="1"/>
  <c r="X212" i="1" s="1"/>
  <c r="V212" i="1"/>
  <c r="U212" i="1"/>
  <c r="R212" i="1"/>
  <c r="S212" i="1" s="1"/>
  <c r="Q212" i="1"/>
  <c r="P212" i="1"/>
  <c r="N212" i="1"/>
  <c r="O212" i="1" s="1"/>
  <c r="M212" i="1"/>
  <c r="L212" i="1"/>
  <c r="D212" i="1"/>
  <c r="K212" i="1" s="1"/>
  <c r="Z211" i="1"/>
  <c r="Y211" i="1"/>
  <c r="W211" i="1"/>
  <c r="X211" i="1" s="1"/>
  <c r="V211" i="1"/>
  <c r="U211" i="1"/>
  <c r="R211" i="1"/>
  <c r="S211" i="1" s="1"/>
  <c r="Q211" i="1"/>
  <c r="P211" i="1"/>
  <c r="N211" i="1"/>
  <c r="O211" i="1" s="1"/>
  <c r="M211" i="1"/>
  <c r="L211" i="1"/>
  <c r="D211" i="1"/>
  <c r="K211" i="1" s="1"/>
  <c r="Z210" i="1"/>
  <c r="Y210" i="1"/>
  <c r="W210" i="1"/>
  <c r="X210" i="1" s="1"/>
  <c r="V210" i="1"/>
  <c r="U210" i="1"/>
  <c r="R210" i="1"/>
  <c r="S210" i="1" s="1"/>
  <c r="Q210" i="1"/>
  <c r="P210" i="1"/>
  <c r="N210" i="1"/>
  <c r="O210" i="1" s="1"/>
  <c r="M210" i="1"/>
  <c r="L210" i="1"/>
  <c r="D210" i="1"/>
  <c r="K210" i="1" s="1"/>
  <c r="Z209" i="1"/>
  <c r="Y209" i="1"/>
  <c r="W209" i="1"/>
  <c r="X209" i="1" s="1"/>
  <c r="V209" i="1"/>
  <c r="U209" i="1"/>
  <c r="R209" i="1"/>
  <c r="S209" i="1" s="1"/>
  <c r="Q209" i="1"/>
  <c r="P209" i="1"/>
  <c r="N209" i="1"/>
  <c r="O209" i="1" s="1"/>
  <c r="M209" i="1"/>
  <c r="L209" i="1"/>
  <c r="D209" i="1"/>
  <c r="K209" i="1" s="1"/>
  <c r="Z208" i="1"/>
  <c r="Y208" i="1"/>
  <c r="W208" i="1"/>
  <c r="X208" i="1" s="1"/>
  <c r="V208" i="1"/>
  <c r="U208" i="1"/>
  <c r="R208" i="1"/>
  <c r="S208" i="1" s="1"/>
  <c r="Q208" i="1"/>
  <c r="P208" i="1"/>
  <c r="N208" i="1"/>
  <c r="O208" i="1" s="1"/>
  <c r="M208" i="1"/>
  <c r="L208" i="1"/>
  <c r="D208" i="1"/>
  <c r="K208" i="1" s="1"/>
  <c r="Z207" i="1"/>
  <c r="Y207" i="1"/>
  <c r="W207" i="1"/>
  <c r="X207" i="1" s="1"/>
  <c r="V207" i="1"/>
  <c r="U207" i="1"/>
  <c r="R207" i="1"/>
  <c r="S207" i="1" s="1"/>
  <c r="Q207" i="1"/>
  <c r="P207" i="1"/>
  <c r="N207" i="1"/>
  <c r="O207" i="1" s="1"/>
  <c r="M207" i="1"/>
  <c r="L207" i="1"/>
  <c r="D207" i="1"/>
  <c r="K207" i="1" s="1"/>
  <c r="Z206" i="1"/>
  <c r="Y206" i="1"/>
  <c r="W206" i="1"/>
  <c r="X206" i="1" s="1"/>
  <c r="V206" i="1"/>
  <c r="U206" i="1"/>
  <c r="R206" i="1"/>
  <c r="S206" i="1" s="1"/>
  <c r="Q206" i="1"/>
  <c r="P206" i="1"/>
  <c r="N206" i="1"/>
  <c r="O206" i="1" s="1"/>
  <c r="M206" i="1"/>
  <c r="L206" i="1"/>
  <c r="D206" i="1"/>
  <c r="K206" i="1" s="1"/>
  <c r="Z205" i="1"/>
  <c r="Y205" i="1"/>
  <c r="W205" i="1"/>
  <c r="X205" i="1" s="1"/>
  <c r="V205" i="1"/>
  <c r="U205" i="1"/>
  <c r="R205" i="1"/>
  <c r="S205" i="1" s="1"/>
  <c r="Q205" i="1"/>
  <c r="P205" i="1"/>
  <c r="N205" i="1"/>
  <c r="O205" i="1" s="1"/>
  <c r="M205" i="1"/>
  <c r="L205" i="1"/>
  <c r="D205" i="1"/>
  <c r="Z204" i="1"/>
  <c r="Y204" i="1"/>
  <c r="W204" i="1"/>
  <c r="V204" i="1"/>
  <c r="U204" i="1"/>
  <c r="R204" i="1"/>
  <c r="S204" i="1" s="1"/>
  <c r="Q204" i="1"/>
  <c r="P204" i="1"/>
  <c r="N204" i="1"/>
  <c r="O204" i="1" s="1"/>
  <c r="M204" i="1"/>
  <c r="L204" i="1"/>
  <c r="X204" i="1" s="1"/>
  <c r="D204" i="1"/>
  <c r="K204" i="1" s="1"/>
  <c r="Z203" i="1"/>
  <c r="Y203" i="1"/>
  <c r="W203" i="1"/>
  <c r="V203" i="1"/>
  <c r="U203" i="1"/>
  <c r="R203" i="1"/>
  <c r="S203" i="1" s="1"/>
  <c r="Q203" i="1"/>
  <c r="P203" i="1"/>
  <c r="N203" i="1"/>
  <c r="O203" i="1" s="1"/>
  <c r="M203" i="1"/>
  <c r="L203" i="1"/>
  <c r="X203" i="1" s="1"/>
  <c r="D203" i="1"/>
  <c r="K203" i="1" s="1"/>
  <c r="Z202" i="1"/>
  <c r="Y202" i="1"/>
  <c r="W202" i="1"/>
  <c r="V202" i="1"/>
  <c r="U202" i="1"/>
  <c r="R202" i="1"/>
  <c r="S202" i="1" s="1"/>
  <c r="Q202" i="1"/>
  <c r="P202" i="1"/>
  <c r="N202" i="1"/>
  <c r="O202" i="1" s="1"/>
  <c r="M202" i="1"/>
  <c r="L202" i="1"/>
  <c r="X202" i="1" s="1"/>
  <c r="D202" i="1"/>
  <c r="K202" i="1" s="1"/>
  <c r="Z201" i="1"/>
  <c r="Y201" i="1"/>
  <c r="W201" i="1"/>
  <c r="V201" i="1"/>
  <c r="U201" i="1"/>
  <c r="R201" i="1"/>
  <c r="S201" i="1" s="1"/>
  <c r="Q201" i="1"/>
  <c r="P201" i="1"/>
  <c r="N201" i="1"/>
  <c r="O201" i="1" s="1"/>
  <c r="M201" i="1"/>
  <c r="L201" i="1"/>
  <c r="X201" i="1" s="1"/>
  <c r="D201" i="1"/>
  <c r="K201" i="1" s="1"/>
  <c r="Z200" i="1"/>
  <c r="Y200" i="1"/>
  <c r="W200" i="1"/>
  <c r="V200" i="1"/>
  <c r="U200" i="1"/>
  <c r="R200" i="1"/>
  <c r="S200" i="1" s="1"/>
  <c r="Q200" i="1"/>
  <c r="P200" i="1"/>
  <c r="N200" i="1"/>
  <c r="O200" i="1" s="1"/>
  <c r="M200" i="1"/>
  <c r="L200" i="1"/>
  <c r="X200" i="1" s="1"/>
  <c r="D200" i="1"/>
  <c r="K200" i="1" s="1"/>
  <c r="Z199" i="1"/>
  <c r="Y199" i="1"/>
  <c r="W199" i="1"/>
  <c r="V199" i="1"/>
  <c r="U199" i="1"/>
  <c r="R199" i="1"/>
  <c r="S199" i="1" s="1"/>
  <c r="Q199" i="1"/>
  <c r="P199" i="1"/>
  <c r="N199" i="1"/>
  <c r="O199" i="1" s="1"/>
  <c r="M199" i="1"/>
  <c r="L199" i="1"/>
  <c r="X199" i="1" s="1"/>
  <c r="D199" i="1"/>
  <c r="K199" i="1" s="1"/>
  <c r="Z198" i="1"/>
  <c r="Y198" i="1"/>
  <c r="W198" i="1"/>
  <c r="V198" i="1"/>
  <c r="U198" i="1"/>
  <c r="R198" i="1"/>
  <c r="S198" i="1" s="1"/>
  <c r="Q198" i="1"/>
  <c r="P198" i="1"/>
  <c r="N198" i="1"/>
  <c r="O198" i="1" s="1"/>
  <c r="M198" i="1"/>
  <c r="L198" i="1"/>
  <c r="X198" i="1" s="1"/>
  <c r="D198" i="1"/>
  <c r="K198" i="1" s="1"/>
  <c r="Z197" i="1"/>
  <c r="Y197" i="1"/>
  <c r="W197" i="1"/>
  <c r="V197" i="1"/>
  <c r="U197" i="1"/>
  <c r="R197" i="1"/>
  <c r="S197" i="1" s="1"/>
  <c r="Q197" i="1"/>
  <c r="P197" i="1"/>
  <c r="N197" i="1"/>
  <c r="O197" i="1" s="1"/>
  <c r="M197" i="1"/>
  <c r="L197" i="1"/>
  <c r="X197" i="1" s="1"/>
  <c r="D197" i="1"/>
  <c r="K197" i="1" s="1"/>
  <c r="Z196" i="1"/>
  <c r="Y196" i="1"/>
  <c r="W196" i="1"/>
  <c r="V196" i="1"/>
  <c r="U196" i="1"/>
  <c r="R196" i="1"/>
  <c r="S196" i="1" s="1"/>
  <c r="Q196" i="1"/>
  <c r="P196" i="1"/>
  <c r="N196" i="1"/>
  <c r="O196" i="1" s="1"/>
  <c r="M196" i="1"/>
  <c r="L196" i="1"/>
  <c r="X196" i="1" s="1"/>
  <c r="D196" i="1"/>
  <c r="K196" i="1" s="1"/>
  <c r="Z195" i="1"/>
  <c r="Y195" i="1"/>
  <c r="W195" i="1"/>
  <c r="V195" i="1"/>
  <c r="U195" i="1"/>
  <c r="R195" i="1"/>
  <c r="S195" i="1" s="1"/>
  <c r="Q195" i="1"/>
  <c r="P195" i="1"/>
  <c r="N195" i="1"/>
  <c r="O195" i="1" s="1"/>
  <c r="M195" i="1"/>
  <c r="L195" i="1"/>
  <c r="X195" i="1" s="1"/>
  <c r="D195" i="1"/>
  <c r="K195" i="1" s="1"/>
  <c r="Z194" i="1"/>
  <c r="Y194" i="1"/>
  <c r="W194" i="1"/>
  <c r="V194" i="1"/>
  <c r="U194" i="1"/>
  <c r="R194" i="1"/>
  <c r="S194" i="1" s="1"/>
  <c r="Q194" i="1"/>
  <c r="P194" i="1"/>
  <c r="N194" i="1"/>
  <c r="O194" i="1" s="1"/>
  <c r="M194" i="1"/>
  <c r="L194" i="1"/>
  <c r="X194" i="1" s="1"/>
  <c r="D194" i="1"/>
  <c r="K194" i="1" s="1"/>
  <c r="Z193" i="1"/>
  <c r="Y193" i="1"/>
  <c r="W193" i="1"/>
  <c r="V193" i="1"/>
  <c r="U193" i="1"/>
  <c r="R193" i="1"/>
  <c r="S193" i="1" s="1"/>
  <c r="Q193" i="1"/>
  <c r="P193" i="1"/>
  <c r="N193" i="1"/>
  <c r="O193" i="1" s="1"/>
  <c r="M193" i="1"/>
  <c r="L193" i="1"/>
  <c r="X193" i="1" s="1"/>
  <c r="D193" i="1"/>
  <c r="K193" i="1" s="1"/>
  <c r="Z192" i="1"/>
  <c r="Y192" i="1"/>
  <c r="W192" i="1"/>
  <c r="V192" i="1"/>
  <c r="U192" i="1"/>
  <c r="R192" i="1"/>
  <c r="S192" i="1" s="1"/>
  <c r="Q192" i="1"/>
  <c r="P192" i="1"/>
  <c r="N192" i="1"/>
  <c r="O192" i="1" s="1"/>
  <c r="M192" i="1"/>
  <c r="L192" i="1"/>
  <c r="X192" i="1" s="1"/>
  <c r="D192" i="1"/>
  <c r="K192" i="1" s="1"/>
  <c r="Z191" i="1"/>
  <c r="Y191" i="1"/>
  <c r="W191" i="1"/>
  <c r="V191" i="1"/>
  <c r="U191" i="1"/>
  <c r="R191" i="1"/>
  <c r="S191" i="1" s="1"/>
  <c r="Q191" i="1"/>
  <c r="P191" i="1"/>
  <c r="N191" i="1"/>
  <c r="O191" i="1" s="1"/>
  <c r="M191" i="1"/>
  <c r="L191" i="1"/>
  <c r="X191" i="1" s="1"/>
  <c r="D191" i="1"/>
  <c r="K191" i="1" s="1"/>
  <c r="Z190" i="1"/>
  <c r="Y190" i="1"/>
  <c r="W190" i="1"/>
  <c r="V190" i="1"/>
  <c r="U190" i="1"/>
  <c r="R190" i="1"/>
  <c r="S190" i="1" s="1"/>
  <c r="Q190" i="1"/>
  <c r="P190" i="1"/>
  <c r="N190" i="1"/>
  <c r="O190" i="1" s="1"/>
  <c r="M190" i="1"/>
  <c r="L190" i="1"/>
  <c r="X190" i="1" s="1"/>
  <c r="D190" i="1"/>
  <c r="K190" i="1" s="1"/>
  <c r="Z189" i="1"/>
  <c r="Y189" i="1"/>
  <c r="W189" i="1"/>
  <c r="V189" i="1"/>
  <c r="U189" i="1"/>
  <c r="R189" i="1"/>
  <c r="S189" i="1" s="1"/>
  <c r="Q189" i="1"/>
  <c r="P189" i="1"/>
  <c r="N189" i="1"/>
  <c r="O189" i="1" s="1"/>
  <c r="M189" i="1"/>
  <c r="L189" i="1"/>
  <c r="X189" i="1" s="1"/>
  <c r="D189" i="1"/>
  <c r="K189" i="1" s="1"/>
  <c r="Z188" i="1"/>
  <c r="Y188" i="1"/>
  <c r="W188" i="1"/>
  <c r="V188" i="1"/>
  <c r="U188" i="1"/>
  <c r="R188" i="1"/>
  <c r="S188" i="1" s="1"/>
  <c r="Q188" i="1"/>
  <c r="P188" i="1"/>
  <c r="N188" i="1"/>
  <c r="O188" i="1" s="1"/>
  <c r="M188" i="1"/>
  <c r="L188" i="1"/>
  <c r="X188" i="1" s="1"/>
  <c r="D188" i="1"/>
  <c r="K188" i="1" s="1"/>
  <c r="Z187" i="1"/>
  <c r="Y187" i="1"/>
  <c r="W187" i="1"/>
  <c r="V187" i="1"/>
  <c r="U187" i="1"/>
  <c r="R187" i="1"/>
  <c r="S187" i="1" s="1"/>
  <c r="Q187" i="1"/>
  <c r="P187" i="1"/>
  <c r="N187" i="1"/>
  <c r="O187" i="1" s="1"/>
  <c r="M187" i="1"/>
  <c r="L187" i="1"/>
  <c r="X187" i="1" s="1"/>
  <c r="D187" i="1"/>
  <c r="K187" i="1" s="1"/>
  <c r="Z186" i="1"/>
  <c r="Y186" i="1"/>
  <c r="W186" i="1"/>
  <c r="V186" i="1"/>
  <c r="U186" i="1"/>
  <c r="R186" i="1"/>
  <c r="S186" i="1" s="1"/>
  <c r="Q186" i="1"/>
  <c r="P186" i="1"/>
  <c r="N186" i="1"/>
  <c r="O186" i="1" s="1"/>
  <c r="M186" i="1"/>
  <c r="L186" i="1"/>
  <c r="X186" i="1" s="1"/>
  <c r="D186" i="1"/>
  <c r="K186" i="1" s="1"/>
  <c r="Z185" i="1"/>
  <c r="Y185" i="1"/>
  <c r="W185" i="1"/>
  <c r="V185" i="1"/>
  <c r="U185" i="1"/>
  <c r="R185" i="1"/>
  <c r="S185" i="1" s="1"/>
  <c r="Q185" i="1"/>
  <c r="P185" i="1"/>
  <c r="N185" i="1"/>
  <c r="O185" i="1" s="1"/>
  <c r="M185" i="1"/>
  <c r="L185" i="1"/>
  <c r="X185" i="1" s="1"/>
  <c r="D185" i="1"/>
  <c r="K185" i="1" s="1"/>
  <c r="Z184" i="1"/>
  <c r="Y184" i="1"/>
  <c r="W184" i="1"/>
  <c r="V184" i="1"/>
  <c r="U184" i="1"/>
  <c r="R184" i="1"/>
  <c r="S184" i="1" s="1"/>
  <c r="Q184" i="1"/>
  <c r="P184" i="1"/>
  <c r="N184" i="1"/>
  <c r="O184" i="1" s="1"/>
  <c r="M184" i="1"/>
  <c r="L184" i="1"/>
  <c r="X184" i="1" s="1"/>
  <c r="D184" i="1"/>
  <c r="K184" i="1" s="1"/>
  <c r="Z183" i="1"/>
  <c r="Y183" i="1"/>
  <c r="W183" i="1"/>
  <c r="V183" i="1"/>
  <c r="U183" i="1"/>
  <c r="R183" i="1"/>
  <c r="S183" i="1" s="1"/>
  <c r="Q183" i="1"/>
  <c r="P183" i="1"/>
  <c r="N183" i="1"/>
  <c r="O183" i="1" s="1"/>
  <c r="M183" i="1"/>
  <c r="L183" i="1"/>
  <c r="X183" i="1" s="1"/>
  <c r="D183" i="1"/>
  <c r="K183" i="1" s="1"/>
  <c r="Z182" i="1"/>
  <c r="Y182" i="1"/>
  <c r="W182" i="1"/>
  <c r="V182" i="1"/>
  <c r="U182" i="1"/>
  <c r="R182" i="1"/>
  <c r="S182" i="1" s="1"/>
  <c r="Q182" i="1"/>
  <c r="P182" i="1"/>
  <c r="N182" i="1"/>
  <c r="O182" i="1" s="1"/>
  <c r="M182" i="1"/>
  <c r="L182" i="1"/>
  <c r="X182" i="1" s="1"/>
  <c r="D182" i="1"/>
  <c r="Y181" i="1"/>
  <c r="W181" i="1"/>
  <c r="V181" i="1"/>
  <c r="U181" i="1"/>
  <c r="S181" i="1"/>
  <c r="R181" i="1"/>
  <c r="Q181" i="1"/>
  <c r="P181" i="1"/>
  <c r="O181" i="1"/>
  <c r="N181" i="1"/>
  <c r="M181" i="1"/>
  <c r="L181" i="1"/>
  <c r="X181" i="1" s="1"/>
  <c r="K181" i="1"/>
  <c r="D181" i="1"/>
  <c r="Z180" i="1"/>
  <c r="Y180" i="1"/>
  <c r="W180" i="1"/>
  <c r="U180" i="1"/>
  <c r="S180" i="1"/>
  <c r="R180" i="1"/>
  <c r="P180" i="1"/>
  <c r="Q180" i="1" s="1"/>
  <c r="O180" i="1"/>
  <c r="N180" i="1"/>
  <c r="L180" i="1"/>
  <c r="K180" i="1"/>
  <c r="D180" i="1"/>
  <c r="Y179" i="1"/>
  <c r="W179" i="1"/>
  <c r="U179" i="1"/>
  <c r="S179" i="1"/>
  <c r="R179" i="1"/>
  <c r="P179" i="1"/>
  <c r="Q179" i="1" s="1"/>
  <c r="O179" i="1"/>
  <c r="N179" i="1"/>
  <c r="L179" i="1"/>
  <c r="K179" i="1"/>
  <c r="D179" i="1"/>
  <c r="Y178" i="1"/>
  <c r="W178" i="1"/>
  <c r="U178" i="1"/>
  <c r="S178" i="1"/>
  <c r="R178" i="1"/>
  <c r="P178" i="1"/>
  <c r="Q178" i="1" s="1"/>
  <c r="O178" i="1"/>
  <c r="N178" i="1"/>
  <c r="L178" i="1"/>
  <c r="D178" i="1"/>
  <c r="Y177" i="1"/>
  <c r="W177" i="1"/>
  <c r="U177" i="1"/>
  <c r="R177" i="1"/>
  <c r="S177" i="1" s="1"/>
  <c r="P177" i="1"/>
  <c r="Q177" i="1" s="1"/>
  <c r="O177" i="1"/>
  <c r="N177" i="1"/>
  <c r="L177" i="1"/>
  <c r="D177" i="1"/>
  <c r="K177" i="1" s="1"/>
  <c r="Y176" i="1"/>
  <c r="W176" i="1"/>
  <c r="U176" i="1"/>
  <c r="R176" i="1"/>
  <c r="S176" i="1" s="1"/>
  <c r="P176" i="1"/>
  <c r="Q176" i="1" s="1"/>
  <c r="O176" i="1"/>
  <c r="N176" i="1"/>
  <c r="L176" i="1"/>
  <c r="K176" i="1"/>
  <c r="D176" i="1"/>
  <c r="Y175" i="1"/>
  <c r="W175" i="1"/>
  <c r="U175" i="1"/>
  <c r="R175" i="1"/>
  <c r="S175" i="1" s="1"/>
  <c r="P175" i="1"/>
  <c r="Q175" i="1" s="1"/>
  <c r="O175" i="1"/>
  <c r="N175" i="1"/>
  <c r="L175" i="1"/>
  <c r="D175" i="1"/>
  <c r="K175" i="1" s="1"/>
  <c r="Y174" i="1"/>
  <c r="W174" i="1"/>
  <c r="U174" i="1"/>
  <c r="R174" i="1"/>
  <c r="S174" i="1" s="1"/>
  <c r="P174" i="1"/>
  <c r="Q174" i="1" s="1"/>
  <c r="O174" i="1"/>
  <c r="N174" i="1"/>
  <c r="L174" i="1"/>
  <c r="K174" i="1"/>
  <c r="D174" i="1"/>
  <c r="Y173" i="1"/>
  <c r="W173" i="1"/>
  <c r="U173" i="1"/>
  <c r="R173" i="1"/>
  <c r="S173" i="1" s="1"/>
  <c r="P173" i="1"/>
  <c r="Q173" i="1" s="1"/>
  <c r="O173" i="1"/>
  <c r="N173" i="1"/>
  <c r="L173" i="1"/>
  <c r="D173" i="1"/>
  <c r="K173" i="1" s="1"/>
  <c r="Y172" i="1"/>
  <c r="W172" i="1"/>
  <c r="U172" i="1"/>
  <c r="R172" i="1"/>
  <c r="S172" i="1" s="1"/>
  <c r="P172" i="1"/>
  <c r="Q172" i="1" s="1"/>
  <c r="O172" i="1"/>
  <c r="N172" i="1"/>
  <c r="L172" i="1"/>
  <c r="K172" i="1"/>
  <c r="D172" i="1"/>
  <c r="Y171" i="1"/>
  <c r="W171" i="1"/>
  <c r="U171" i="1"/>
  <c r="R171" i="1"/>
  <c r="S171" i="1" s="1"/>
  <c r="P171" i="1"/>
  <c r="Q171" i="1" s="1"/>
  <c r="O171" i="1"/>
  <c r="N171" i="1"/>
  <c r="L171" i="1"/>
  <c r="D171" i="1"/>
  <c r="K171" i="1" s="1"/>
  <c r="Y170" i="1"/>
  <c r="W170" i="1"/>
  <c r="U170" i="1"/>
  <c r="R170" i="1"/>
  <c r="S170" i="1" s="1"/>
  <c r="P170" i="1"/>
  <c r="Q170" i="1" s="1"/>
  <c r="O170" i="1"/>
  <c r="N170" i="1"/>
  <c r="L170" i="1"/>
  <c r="D170" i="1"/>
  <c r="Z169" i="1"/>
  <c r="Y169" i="1"/>
  <c r="W169" i="1"/>
  <c r="X169" i="1" s="1"/>
  <c r="V169" i="1"/>
  <c r="U169" i="1"/>
  <c r="R169" i="1"/>
  <c r="S169" i="1" s="1"/>
  <c r="Q169" i="1"/>
  <c r="P169" i="1"/>
  <c r="N169" i="1"/>
  <c r="O169" i="1" s="1"/>
  <c r="M169" i="1"/>
  <c r="L169" i="1"/>
  <c r="D169" i="1"/>
  <c r="K169" i="1" s="1"/>
  <c r="Z168" i="1"/>
  <c r="Y168" i="1"/>
  <c r="W168" i="1"/>
  <c r="X168" i="1" s="1"/>
  <c r="V168" i="1"/>
  <c r="U168" i="1"/>
  <c r="R168" i="1"/>
  <c r="S168" i="1" s="1"/>
  <c r="Q168" i="1"/>
  <c r="P168" i="1"/>
  <c r="N168" i="1"/>
  <c r="O168" i="1" s="1"/>
  <c r="M168" i="1"/>
  <c r="L168" i="1"/>
  <c r="D168" i="1"/>
  <c r="K168" i="1" s="1"/>
  <c r="Z167" i="1"/>
  <c r="Y167" i="1"/>
  <c r="W167" i="1"/>
  <c r="X167" i="1" s="1"/>
  <c r="V167" i="1"/>
  <c r="U167" i="1"/>
  <c r="R167" i="1"/>
  <c r="S167" i="1" s="1"/>
  <c r="Q167" i="1"/>
  <c r="P167" i="1"/>
  <c r="N167" i="1"/>
  <c r="O167" i="1" s="1"/>
  <c r="M167" i="1"/>
  <c r="L167" i="1"/>
  <c r="D167" i="1"/>
  <c r="K167" i="1" s="1"/>
  <c r="Z166" i="1"/>
  <c r="Y166" i="1"/>
  <c r="W166" i="1"/>
  <c r="X166" i="1" s="1"/>
  <c r="V166" i="1"/>
  <c r="U166" i="1"/>
  <c r="R166" i="1"/>
  <c r="S166" i="1" s="1"/>
  <c r="Q166" i="1"/>
  <c r="P166" i="1"/>
  <c r="N166" i="1"/>
  <c r="O166" i="1" s="1"/>
  <c r="M166" i="1"/>
  <c r="L166" i="1"/>
  <c r="D166" i="1"/>
  <c r="K166" i="1" s="1"/>
  <c r="Z165" i="1"/>
  <c r="Y165" i="1"/>
  <c r="W165" i="1"/>
  <c r="X165" i="1" s="1"/>
  <c r="V165" i="1"/>
  <c r="U165" i="1"/>
  <c r="R165" i="1"/>
  <c r="S165" i="1" s="1"/>
  <c r="Q165" i="1"/>
  <c r="P165" i="1"/>
  <c r="N165" i="1"/>
  <c r="O165" i="1" s="1"/>
  <c r="M165" i="1"/>
  <c r="L165" i="1"/>
  <c r="D165" i="1"/>
  <c r="K165" i="1" s="1"/>
  <c r="Z164" i="1"/>
  <c r="Y164" i="1"/>
  <c r="W164" i="1"/>
  <c r="X164" i="1" s="1"/>
  <c r="V164" i="1"/>
  <c r="U164" i="1"/>
  <c r="R164" i="1"/>
  <c r="S164" i="1" s="1"/>
  <c r="Q164" i="1"/>
  <c r="P164" i="1"/>
  <c r="N164" i="1"/>
  <c r="O164" i="1" s="1"/>
  <c r="M164" i="1"/>
  <c r="L164" i="1"/>
  <c r="D164" i="1"/>
  <c r="K164" i="1" s="1"/>
  <c r="Z163" i="1"/>
  <c r="Y163" i="1"/>
  <c r="W163" i="1"/>
  <c r="X163" i="1" s="1"/>
  <c r="V163" i="1"/>
  <c r="U163" i="1"/>
  <c r="R163" i="1"/>
  <c r="S163" i="1" s="1"/>
  <c r="Q163" i="1"/>
  <c r="P163" i="1"/>
  <c r="N163" i="1"/>
  <c r="O163" i="1" s="1"/>
  <c r="M163" i="1"/>
  <c r="L163" i="1"/>
  <c r="D163" i="1"/>
  <c r="K163" i="1" s="1"/>
  <c r="Z162" i="1"/>
  <c r="Y162" i="1"/>
  <c r="W162" i="1"/>
  <c r="X162" i="1" s="1"/>
  <c r="V162" i="1"/>
  <c r="U162" i="1"/>
  <c r="R162" i="1"/>
  <c r="S162" i="1" s="1"/>
  <c r="Q162" i="1"/>
  <c r="P162" i="1"/>
  <c r="N162" i="1"/>
  <c r="O162" i="1" s="1"/>
  <c r="M162" i="1"/>
  <c r="L162" i="1"/>
  <c r="D162" i="1"/>
  <c r="K162" i="1" s="1"/>
  <c r="Z161" i="1"/>
  <c r="Y161" i="1"/>
  <c r="W161" i="1"/>
  <c r="X161" i="1" s="1"/>
  <c r="V161" i="1"/>
  <c r="U161" i="1"/>
  <c r="R161" i="1"/>
  <c r="S161" i="1" s="1"/>
  <c r="Q161" i="1"/>
  <c r="P161" i="1"/>
  <c r="N161" i="1"/>
  <c r="O161" i="1" s="1"/>
  <c r="M161" i="1"/>
  <c r="L161" i="1"/>
  <c r="D161" i="1"/>
  <c r="K161" i="1" s="1"/>
  <c r="Z160" i="1"/>
  <c r="Y160" i="1"/>
  <c r="W160" i="1"/>
  <c r="X160" i="1" s="1"/>
  <c r="V160" i="1"/>
  <c r="U160" i="1"/>
  <c r="R160" i="1"/>
  <c r="S160" i="1" s="1"/>
  <c r="Q160" i="1"/>
  <c r="P160" i="1"/>
  <c r="N160" i="1"/>
  <c r="O160" i="1" s="1"/>
  <c r="M160" i="1"/>
  <c r="L160" i="1"/>
  <c r="D160" i="1"/>
  <c r="K160" i="1" s="1"/>
  <c r="Z159" i="1"/>
  <c r="Y159" i="1"/>
  <c r="W159" i="1"/>
  <c r="X159" i="1" s="1"/>
  <c r="V159" i="1"/>
  <c r="U159" i="1"/>
  <c r="R159" i="1"/>
  <c r="S159" i="1" s="1"/>
  <c r="Q159" i="1"/>
  <c r="P159" i="1"/>
  <c r="N159" i="1"/>
  <c r="O159" i="1" s="1"/>
  <c r="M159" i="1"/>
  <c r="L159" i="1"/>
  <c r="D159" i="1"/>
  <c r="K159" i="1" s="1"/>
  <c r="Z158" i="1"/>
  <c r="Y158" i="1"/>
  <c r="W158" i="1"/>
  <c r="X158" i="1" s="1"/>
  <c r="V158" i="1"/>
  <c r="U158" i="1"/>
  <c r="R158" i="1"/>
  <c r="S158" i="1" s="1"/>
  <c r="Q158" i="1"/>
  <c r="P158" i="1"/>
  <c r="N158" i="1"/>
  <c r="O158" i="1" s="1"/>
  <c r="M158" i="1"/>
  <c r="L158" i="1"/>
  <c r="D158" i="1"/>
  <c r="K158" i="1" s="1"/>
  <c r="Z157" i="1"/>
  <c r="Y157" i="1"/>
  <c r="W157" i="1"/>
  <c r="X157" i="1" s="1"/>
  <c r="V157" i="1"/>
  <c r="U157" i="1"/>
  <c r="R157" i="1"/>
  <c r="S157" i="1" s="1"/>
  <c r="Q157" i="1"/>
  <c r="P157" i="1"/>
  <c r="N157" i="1"/>
  <c r="O157" i="1" s="1"/>
  <c r="M157" i="1"/>
  <c r="L157" i="1"/>
  <c r="D157" i="1"/>
  <c r="Y156" i="1"/>
  <c r="Z156" i="1" s="1"/>
  <c r="W156" i="1"/>
  <c r="U156" i="1"/>
  <c r="V156" i="1" s="1"/>
  <c r="R156" i="1"/>
  <c r="S156" i="1" s="1"/>
  <c r="P156" i="1"/>
  <c r="Q156" i="1" s="1"/>
  <c r="N156" i="1"/>
  <c r="O156" i="1" s="1"/>
  <c r="M156" i="1"/>
  <c r="L156" i="1"/>
  <c r="X156" i="1" s="1"/>
  <c r="D156" i="1"/>
  <c r="Y155" i="1"/>
  <c r="W155" i="1"/>
  <c r="U155" i="1"/>
  <c r="S155" i="1"/>
  <c r="R155" i="1"/>
  <c r="P155" i="1"/>
  <c r="Q155" i="1" s="1"/>
  <c r="O155" i="1"/>
  <c r="N155" i="1"/>
  <c r="L155" i="1"/>
  <c r="X155" i="1" s="1"/>
  <c r="D155" i="1"/>
  <c r="Y154" i="1"/>
  <c r="W154" i="1"/>
  <c r="U154" i="1"/>
  <c r="R154" i="1"/>
  <c r="S154" i="1" s="1"/>
  <c r="P154" i="1"/>
  <c r="Q154" i="1" s="1"/>
  <c r="N154" i="1"/>
  <c r="O154" i="1" s="1"/>
  <c r="L154" i="1"/>
  <c r="K154" i="1"/>
  <c r="D154" i="1"/>
  <c r="Y153" i="1"/>
  <c r="X153" i="1"/>
  <c r="W153" i="1"/>
  <c r="U153" i="1"/>
  <c r="R153" i="1"/>
  <c r="S153" i="1" s="1"/>
  <c r="P153" i="1"/>
  <c r="Q153" i="1" s="1"/>
  <c r="N153" i="1"/>
  <c r="O153" i="1" s="1"/>
  <c r="L153" i="1"/>
  <c r="K153" i="1"/>
  <c r="D153" i="1"/>
  <c r="Y152" i="1"/>
  <c r="W152" i="1"/>
  <c r="U152" i="1"/>
  <c r="R152" i="1"/>
  <c r="S152" i="1" s="1"/>
  <c r="P152" i="1"/>
  <c r="Q152" i="1" s="1"/>
  <c r="N152" i="1"/>
  <c r="O152" i="1" s="1"/>
  <c r="L152" i="1"/>
  <c r="K152" i="1"/>
  <c r="D152" i="1"/>
  <c r="Y151" i="1"/>
  <c r="X151" i="1"/>
  <c r="W151" i="1"/>
  <c r="U151" i="1"/>
  <c r="R151" i="1"/>
  <c r="S151" i="1" s="1"/>
  <c r="P151" i="1"/>
  <c r="Q151" i="1" s="1"/>
  <c r="N151" i="1"/>
  <c r="O151" i="1" s="1"/>
  <c r="L151" i="1"/>
  <c r="K151" i="1"/>
  <c r="D151" i="1"/>
  <c r="Y150" i="1"/>
  <c r="W150" i="1"/>
  <c r="U150" i="1"/>
  <c r="R150" i="1"/>
  <c r="S150" i="1" s="1"/>
  <c r="P150" i="1"/>
  <c r="Q150" i="1" s="1"/>
  <c r="N150" i="1"/>
  <c r="O150" i="1" s="1"/>
  <c r="L150" i="1"/>
  <c r="K150" i="1"/>
  <c r="D150" i="1"/>
  <c r="Y149" i="1"/>
  <c r="X149" i="1"/>
  <c r="W149" i="1"/>
  <c r="U149" i="1"/>
  <c r="R149" i="1"/>
  <c r="S149" i="1" s="1"/>
  <c r="P149" i="1"/>
  <c r="Q149" i="1" s="1"/>
  <c r="N149" i="1"/>
  <c r="O149" i="1" s="1"/>
  <c r="L149" i="1"/>
  <c r="K149" i="1"/>
  <c r="D149" i="1"/>
  <c r="Y148" i="1"/>
  <c r="W148" i="1"/>
  <c r="U148" i="1"/>
  <c r="R148" i="1"/>
  <c r="S148" i="1" s="1"/>
  <c r="P148" i="1"/>
  <c r="Q148" i="1" s="1"/>
  <c r="N148" i="1"/>
  <c r="O148" i="1" s="1"/>
  <c r="L148" i="1"/>
  <c r="K148" i="1"/>
  <c r="D148" i="1"/>
  <c r="Y147" i="1"/>
  <c r="X147" i="1"/>
  <c r="W147" i="1"/>
  <c r="U147" i="1"/>
  <c r="R147" i="1"/>
  <c r="S147" i="1" s="1"/>
  <c r="P147" i="1"/>
  <c r="Q147" i="1" s="1"/>
  <c r="N147" i="1"/>
  <c r="O147" i="1" s="1"/>
  <c r="L147" i="1"/>
  <c r="K147" i="1"/>
  <c r="D147" i="1"/>
  <c r="Y146" i="1"/>
  <c r="W146" i="1"/>
  <c r="U146" i="1"/>
  <c r="R146" i="1"/>
  <c r="S146" i="1" s="1"/>
  <c r="P146" i="1"/>
  <c r="Q146" i="1" s="1"/>
  <c r="N146" i="1"/>
  <c r="O146" i="1" s="1"/>
  <c r="L146" i="1"/>
  <c r="K146" i="1"/>
  <c r="D146" i="1"/>
  <c r="Y145" i="1"/>
  <c r="X145" i="1"/>
  <c r="W145" i="1"/>
  <c r="U145" i="1"/>
  <c r="R145" i="1"/>
  <c r="S145" i="1" s="1"/>
  <c r="P145" i="1"/>
  <c r="Q145" i="1" s="1"/>
  <c r="N145" i="1"/>
  <c r="O145" i="1" s="1"/>
  <c r="L145" i="1"/>
  <c r="K145" i="1"/>
  <c r="D145" i="1"/>
  <c r="Y144" i="1"/>
  <c r="W144" i="1"/>
  <c r="U144" i="1"/>
  <c r="R144" i="1"/>
  <c r="S144" i="1" s="1"/>
  <c r="P144" i="1"/>
  <c r="Q144" i="1" s="1"/>
  <c r="N144" i="1"/>
  <c r="O144" i="1" s="1"/>
  <c r="L144" i="1"/>
  <c r="K144" i="1"/>
  <c r="D144" i="1"/>
  <c r="Y143" i="1"/>
  <c r="X143" i="1"/>
  <c r="W143" i="1"/>
  <c r="U143" i="1"/>
  <c r="R143" i="1"/>
  <c r="S143" i="1" s="1"/>
  <c r="P143" i="1"/>
  <c r="Q143" i="1" s="1"/>
  <c r="N143" i="1"/>
  <c r="O143" i="1" s="1"/>
  <c r="L143" i="1"/>
  <c r="K143" i="1"/>
  <c r="D143" i="1"/>
  <c r="Y142" i="1"/>
  <c r="W142" i="1"/>
  <c r="U142" i="1"/>
  <c r="R142" i="1"/>
  <c r="S142" i="1" s="1"/>
  <c r="P142" i="1"/>
  <c r="Q142" i="1" s="1"/>
  <c r="N142" i="1"/>
  <c r="O142" i="1" s="1"/>
  <c r="L142" i="1"/>
  <c r="K142" i="1"/>
  <c r="D142" i="1"/>
  <c r="Y141" i="1"/>
  <c r="X141" i="1"/>
  <c r="W141" i="1"/>
  <c r="U141" i="1"/>
  <c r="R141" i="1"/>
  <c r="S141" i="1" s="1"/>
  <c r="P141" i="1"/>
  <c r="Q141" i="1" s="1"/>
  <c r="N141" i="1"/>
  <c r="O141" i="1" s="1"/>
  <c r="L141" i="1"/>
  <c r="K141" i="1"/>
  <c r="D141" i="1"/>
  <c r="Y140" i="1"/>
  <c r="W140" i="1"/>
  <c r="U140" i="1"/>
  <c r="R140" i="1"/>
  <c r="S140" i="1" s="1"/>
  <c r="P140" i="1"/>
  <c r="Q140" i="1" s="1"/>
  <c r="N140" i="1"/>
  <c r="O140" i="1" s="1"/>
  <c r="L140" i="1"/>
  <c r="K140" i="1"/>
  <c r="D140" i="1"/>
  <c r="Y139" i="1"/>
  <c r="X139" i="1"/>
  <c r="W139" i="1"/>
  <c r="U139" i="1"/>
  <c r="R139" i="1"/>
  <c r="S139" i="1" s="1"/>
  <c r="P139" i="1"/>
  <c r="Q139" i="1" s="1"/>
  <c r="N139" i="1"/>
  <c r="O139" i="1" s="1"/>
  <c r="L139" i="1"/>
  <c r="D139" i="1"/>
  <c r="Z138" i="1"/>
  <c r="Y138" i="1"/>
  <c r="W138" i="1"/>
  <c r="X138" i="1" s="1"/>
  <c r="V138" i="1"/>
  <c r="U138" i="1"/>
  <c r="R138" i="1"/>
  <c r="S138" i="1" s="1"/>
  <c r="Q138" i="1"/>
  <c r="P138" i="1"/>
  <c r="N138" i="1"/>
  <c r="O138" i="1" s="1"/>
  <c r="M138" i="1"/>
  <c r="L138" i="1"/>
  <c r="D138" i="1"/>
  <c r="K138" i="1" s="1"/>
  <c r="Z137" i="1"/>
  <c r="Y137" i="1"/>
  <c r="W137" i="1"/>
  <c r="X137" i="1" s="1"/>
  <c r="V137" i="1"/>
  <c r="U137" i="1"/>
  <c r="R137" i="1"/>
  <c r="S137" i="1" s="1"/>
  <c r="Q137" i="1"/>
  <c r="P137" i="1"/>
  <c r="N137" i="1"/>
  <c r="O137" i="1" s="1"/>
  <c r="M137" i="1"/>
  <c r="L137" i="1"/>
  <c r="D137" i="1"/>
  <c r="K137" i="1" s="1"/>
  <c r="Z136" i="1"/>
  <c r="Y136" i="1"/>
  <c r="W136" i="1"/>
  <c r="X136" i="1" s="1"/>
  <c r="V136" i="1"/>
  <c r="U136" i="1"/>
  <c r="R136" i="1"/>
  <c r="S136" i="1" s="1"/>
  <c r="Q136" i="1"/>
  <c r="P136" i="1"/>
  <c r="N136" i="1"/>
  <c r="O136" i="1" s="1"/>
  <c r="M136" i="1"/>
  <c r="L136" i="1"/>
  <c r="D136" i="1"/>
  <c r="K136" i="1" s="1"/>
  <c r="Z135" i="1"/>
  <c r="Y135" i="1"/>
  <c r="W135" i="1"/>
  <c r="X135" i="1" s="1"/>
  <c r="V135" i="1"/>
  <c r="U135" i="1"/>
  <c r="R135" i="1"/>
  <c r="S135" i="1" s="1"/>
  <c r="Q135" i="1"/>
  <c r="P135" i="1"/>
  <c r="N135" i="1"/>
  <c r="O135" i="1" s="1"/>
  <c r="M135" i="1"/>
  <c r="L135" i="1"/>
  <c r="D135" i="1"/>
  <c r="K135" i="1" s="1"/>
  <c r="Z134" i="1"/>
  <c r="Y134" i="1"/>
  <c r="W134" i="1"/>
  <c r="X134" i="1" s="1"/>
  <c r="V134" i="1"/>
  <c r="U134" i="1"/>
  <c r="R134" i="1"/>
  <c r="S134" i="1" s="1"/>
  <c r="Q134" i="1"/>
  <c r="P134" i="1"/>
  <c r="N134" i="1"/>
  <c r="O134" i="1" s="1"/>
  <c r="M134" i="1"/>
  <c r="L134" i="1"/>
  <c r="D134" i="1"/>
  <c r="K134" i="1" s="1"/>
  <c r="Z133" i="1"/>
  <c r="Y133" i="1"/>
  <c r="W133" i="1"/>
  <c r="X133" i="1" s="1"/>
  <c r="V133" i="1"/>
  <c r="U133" i="1"/>
  <c r="R133" i="1"/>
  <c r="S133" i="1" s="1"/>
  <c r="Q133" i="1"/>
  <c r="P133" i="1"/>
  <c r="N133" i="1"/>
  <c r="O133" i="1" s="1"/>
  <c r="M133" i="1"/>
  <c r="L133" i="1"/>
  <c r="D133" i="1"/>
  <c r="K133" i="1" s="1"/>
  <c r="Z132" i="1"/>
  <c r="Y132" i="1"/>
  <c r="W132" i="1"/>
  <c r="X132" i="1" s="1"/>
  <c r="V132" i="1"/>
  <c r="U132" i="1"/>
  <c r="R132" i="1"/>
  <c r="S132" i="1" s="1"/>
  <c r="Q132" i="1"/>
  <c r="P132" i="1"/>
  <c r="N132" i="1"/>
  <c r="O132" i="1" s="1"/>
  <c r="M132" i="1"/>
  <c r="L132" i="1"/>
  <c r="D132" i="1"/>
  <c r="K132" i="1" s="1"/>
  <c r="Z131" i="1"/>
  <c r="Y131" i="1"/>
  <c r="W131" i="1"/>
  <c r="X131" i="1" s="1"/>
  <c r="V131" i="1"/>
  <c r="U131" i="1"/>
  <c r="R131" i="1"/>
  <c r="S131" i="1" s="1"/>
  <c r="Q131" i="1"/>
  <c r="P131" i="1"/>
  <c r="N131" i="1"/>
  <c r="O131" i="1" s="1"/>
  <c r="M131" i="1"/>
  <c r="L131" i="1"/>
  <c r="D131" i="1"/>
  <c r="K131" i="1" s="1"/>
  <c r="Z130" i="1"/>
  <c r="Y130" i="1"/>
  <c r="W130" i="1"/>
  <c r="X130" i="1" s="1"/>
  <c r="V130" i="1"/>
  <c r="U130" i="1"/>
  <c r="R130" i="1"/>
  <c r="S130" i="1" s="1"/>
  <c r="Q130" i="1"/>
  <c r="P130" i="1"/>
  <c r="N130" i="1"/>
  <c r="O130" i="1" s="1"/>
  <c r="M130" i="1"/>
  <c r="L130" i="1"/>
  <c r="D130" i="1"/>
  <c r="Z129" i="1"/>
  <c r="Y129" i="1"/>
  <c r="W129" i="1"/>
  <c r="U129" i="1"/>
  <c r="V129" i="1" s="1"/>
  <c r="R129" i="1"/>
  <c r="S129" i="1" s="1"/>
  <c r="P129" i="1"/>
  <c r="Q129" i="1" s="1"/>
  <c r="N129" i="1"/>
  <c r="O129" i="1" s="1"/>
  <c r="L129" i="1"/>
  <c r="X129" i="1" s="1"/>
  <c r="D129" i="1"/>
  <c r="K129" i="1" s="1"/>
  <c r="Z128" i="1"/>
  <c r="Y128" i="1"/>
  <c r="W128" i="1"/>
  <c r="V128" i="1"/>
  <c r="U128" i="1"/>
  <c r="R128" i="1"/>
  <c r="S128" i="1" s="1"/>
  <c r="P128" i="1"/>
  <c r="Q128" i="1" s="1"/>
  <c r="N128" i="1"/>
  <c r="O128" i="1" s="1"/>
  <c r="L128" i="1"/>
  <c r="X128" i="1" s="1"/>
  <c r="D128" i="1"/>
  <c r="K128" i="1" s="1"/>
  <c r="Z127" i="1"/>
  <c r="Y127" i="1"/>
  <c r="W127" i="1"/>
  <c r="U127" i="1"/>
  <c r="V127" i="1" s="1"/>
  <c r="R127" i="1"/>
  <c r="S127" i="1" s="1"/>
  <c r="P127" i="1"/>
  <c r="Q127" i="1" s="1"/>
  <c r="N127" i="1"/>
  <c r="O127" i="1" s="1"/>
  <c r="L127" i="1"/>
  <c r="X127" i="1" s="1"/>
  <c r="D127" i="1"/>
  <c r="K127" i="1" s="1"/>
  <c r="Z126" i="1"/>
  <c r="Y126" i="1"/>
  <c r="W126" i="1"/>
  <c r="V126" i="1"/>
  <c r="U126" i="1"/>
  <c r="R126" i="1"/>
  <c r="S126" i="1" s="1"/>
  <c r="P126" i="1"/>
  <c r="Q126" i="1" s="1"/>
  <c r="N126" i="1"/>
  <c r="O126" i="1" s="1"/>
  <c r="L126" i="1"/>
  <c r="X126" i="1" s="1"/>
  <c r="D126" i="1"/>
  <c r="K126" i="1" s="1"/>
  <c r="Z125" i="1"/>
  <c r="Y125" i="1"/>
  <c r="W125" i="1"/>
  <c r="U125" i="1"/>
  <c r="V125" i="1" s="1"/>
  <c r="R125" i="1"/>
  <c r="S125" i="1" s="1"/>
  <c r="P125" i="1"/>
  <c r="Q125" i="1" s="1"/>
  <c r="N125" i="1"/>
  <c r="O125" i="1" s="1"/>
  <c r="L125" i="1"/>
  <c r="X125" i="1" s="1"/>
  <c r="D125" i="1"/>
  <c r="K125" i="1" s="1"/>
  <c r="Z124" i="1"/>
  <c r="Y124" i="1"/>
  <c r="W124" i="1"/>
  <c r="V124" i="1"/>
  <c r="U124" i="1"/>
  <c r="R124" i="1"/>
  <c r="S124" i="1" s="1"/>
  <c r="P124" i="1"/>
  <c r="Q124" i="1" s="1"/>
  <c r="N124" i="1"/>
  <c r="O124" i="1" s="1"/>
  <c r="L124" i="1"/>
  <c r="X124" i="1" s="1"/>
  <c r="D124" i="1"/>
  <c r="K124" i="1" s="1"/>
  <c r="Z123" i="1"/>
  <c r="Y123" i="1"/>
  <c r="W123" i="1"/>
  <c r="U123" i="1"/>
  <c r="V123" i="1" s="1"/>
  <c r="R123" i="1"/>
  <c r="S123" i="1" s="1"/>
  <c r="P123" i="1"/>
  <c r="Q123" i="1" s="1"/>
  <c r="N123" i="1"/>
  <c r="O123" i="1" s="1"/>
  <c r="L123" i="1"/>
  <c r="X123" i="1" s="1"/>
  <c r="D123" i="1"/>
  <c r="K123" i="1" s="1"/>
  <c r="Z122" i="1"/>
  <c r="Y122" i="1"/>
  <c r="W122" i="1"/>
  <c r="V122" i="1"/>
  <c r="U122" i="1"/>
  <c r="R122" i="1"/>
  <c r="S122" i="1" s="1"/>
  <c r="P122" i="1"/>
  <c r="Q122" i="1" s="1"/>
  <c r="N122" i="1"/>
  <c r="O122" i="1" s="1"/>
  <c r="L122" i="1"/>
  <c r="X122" i="1" s="1"/>
  <c r="D122" i="1"/>
  <c r="K122" i="1" s="1"/>
  <c r="Z121" i="1"/>
  <c r="Y121" i="1"/>
  <c r="W121" i="1"/>
  <c r="U121" i="1"/>
  <c r="V121" i="1" s="1"/>
  <c r="R121" i="1"/>
  <c r="S121" i="1" s="1"/>
  <c r="P121" i="1"/>
  <c r="Q121" i="1" s="1"/>
  <c r="N121" i="1"/>
  <c r="O121" i="1" s="1"/>
  <c r="L121" i="1"/>
  <c r="X121" i="1" s="1"/>
  <c r="D121" i="1"/>
  <c r="K121" i="1" s="1"/>
  <c r="Z120" i="1"/>
  <c r="Y120" i="1"/>
  <c r="W120" i="1"/>
  <c r="V120" i="1"/>
  <c r="U120" i="1"/>
  <c r="R120" i="1"/>
  <c r="S120" i="1" s="1"/>
  <c r="P120" i="1"/>
  <c r="Q120" i="1" s="1"/>
  <c r="N120" i="1"/>
  <c r="O120" i="1" s="1"/>
  <c r="L120" i="1"/>
  <c r="X120" i="1" s="1"/>
  <c r="D120" i="1"/>
  <c r="K120" i="1" s="1"/>
  <c r="Z119" i="1"/>
  <c r="Y119" i="1"/>
  <c r="W119" i="1"/>
  <c r="U119" i="1"/>
  <c r="V119" i="1" s="1"/>
  <c r="R119" i="1"/>
  <c r="S119" i="1" s="1"/>
  <c r="P119" i="1"/>
  <c r="Q119" i="1" s="1"/>
  <c r="N119" i="1"/>
  <c r="O119" i="1" s="1"/>
  <c r="L119" i="1"/>
  <c r="X119" i="1" s="1"/>
  <c r="D119" i="1"/>
  <c r="K119" i="1" s="1"/>
  <c r="Z118" i="1"/>
  <c r="Y118" i="1"/>
  <c r="W118" i="1"/>
  <c r="V118" i="1"/>
  <c r="U118" i="1"/>
  <c r="R118" i="1"/>
  <c r="S118" i="1" s="1"/>
  <c r="P118" i="1"/>
  <c r="Q118" i="1" s="1"/>
  <c r="N118" i="1"/>
  <c r="O118" i="1" s="1"/>
  <c r="L118" i="1"/>
  <c r="X118" i="1" s="1"/>
  <c r="D118" i="1"/>
  <c r="K118" i="1" s="1"/>
  <c r="Z117" i="1"/>
  <c r="Y117" i="1"/>
  <c r="W117" i="1"/>
  <c r="U117" i="1"/>
  <c r="V117" i="1" s="1"/>
  <c r="R117" i="1"/>
  <c r="S117" i="1" s="1"/>
  <c r="P117" i="1"/>
  <c r="Q117" i="1" s="1"/>
  <c r="N117" i="1"/>
  <c r="O117" i="1" s="1"/>
  <c r="L117" i="1"/>
  <c r="X117" i="1" s="1"/>
  <c r="D117" i="1"/>
  <c r="K117" i="1" s="1"/>
  <c r="Z116" i="1"/>
  <c r="Y116" i="1"/>
  <c r="W116" i="1"/>
  <c r="V116" i="1"/>
  <c r="U116" i="1"/>
  <c r="R116" i="1"/>
  <c r="S116" i="1" s="1"/>
  <c r="P116" i="1"/>
  <c r="Q116" i="1" s="1"/>
  <c r="N116" i="1"/>
  <c r="O116" i="1" s="1"/>
  <c r="L116" i="1"/>
  <c r="X116" i="1" s="1"/>
  <c r="D116" i="1"/>
  <c r="K116" i="1" s="1"/>
  <c r="Z115" i="1"/>
  <c r="Y115" i="1"/>
  <c r="W115" i="1"/>
  <c r="U115" i="1"/>
  <c r="V115" i="1" s="1"/>
  <c r="R115" i="1"/>
  <c r="S115" i="1" s="1"/>
  <c r="P115" i="1"/>
  <c r="Q115" i="1" s="1"/>
  <c r="N115" i="1"/>
  <c r="O115" i="1" s="1"/>
  <c r="L115" i="1"/>
  <c r="X115" i="1" s="1"/>
  <c r="D115" i="1"/>
  <c r="K115" i="1" s="1"/>
  <c r="Z114" i="1"/>
  <c r="Y114" i="1"/>
  <c r="W114" i="1"/>
  <c r="V114" i="1"/>
  <c r="U114" i="1"/>
  <c r="R114" i="1"/>
  <c r="S114" i="1" s="1"/>
  <c r="P114" i="1"/>
  <c r="Q114" i="1" s="1"/>
  <c r="N114" i="1"/>
  <c r="O114" i="1" s="1"/>
  <c r="L114" i="1"/>
  <c r="X114" i="1" s="1"/>
  <c r="D114" i="1"/>
  <c r="K114" i="1" s="1"/>
  <c r="Z113" i="1"/>
  <c r="Y113" i="1"/>
  <c r="W113" i="1"/>
  <c r="U113" i="1"/>
  <c r="V113" i="1" s="1"/>
  <c r="R113" i="1"/>
  <c r="S113" i="1" s="1"/>
  <c r="P113" i="1"/>
  <c r="Q113" i="1" s="1"/>
  <c r="N113" i="1"/>
  <c r="O113" i="1" s="1"/>
  <c r="L113" i="1"/>
  <c r="X113" i="1" s="1"/>
  <c r="D113" i="1"/>
  <c r="K113" i="1" s="1"/>
  <c r="Z112" i="1"/>
  <c r="Y112" i="1"/>
  <c r="W112" i="1"/>
  <c r="V112" i="1"/>
  <c r="U112" i="1"/>
  <c r="R112" i="1"/>
  <c r="S112" i="1" s="1"/>
  <c r="P112" i="1"/>
  <c r="Q112" i="1" s="1"/>
  <c r="N112" i="1"/>
  <c r="O112" i="1" s="1"/>
  <c r="L112" i="1"/>
  <c r="X112" i="1" s="1"/>
  <c r="D112" i="1"/>
  <c r="K112" i="1" s="1"/>
  <c r="Z111" i="1"/>
  <c r="Y111" i="1"/>
  <c r="W111" i="1"/>
  <c r="U111" i="1"/>
  <c r="V111" i="1" s="1"/>
  <c r="R111" i="1"/>
  <c r="S111" i="1" s="1"/>
  <c r="P111" i="1"/>
  <c r="Q111" i="1" s="1"/>
  <c r="N111" i="1"/>
  <c r="O111" i="1" s="1"/>
  <c r="L111" i="1"/>
  <c r="X111" i="1" s="1"/>
  <c r="D111" i="1"/>
  <c r="K111" i="1" s="1"/>
  <c r="Z110" i="1"/>
  <c r="Y110" i="1"/>
  <c r="W110" i="1"/>
  <c r="V110" i="1"/>
  <c r="U110" i="1"/>
  <c r="R110" i="1"/>
  <c r="S110" i="1" s="1"/>
  <c r="P110" i="1"/>
  <c r="Q110" i="1" s="1"/>
  <c r="N110" i="1"/>
  <c r="O110" i="1" s="1"/>
  <c r="L110" i="1"/>
  <c r="X110" i="1" s="1"/>
  <c r="D110" i="1"/>
  <c r="K110" i="1" s="1"/>
  <c r="Z109" i="1"/>
  <c r="Y109" i="1"/>
  <c r="W109" i="1"/>
  <c r="U109" i="1"/>
  <c r="V109" i="1" s="1"/>
  <c r="R109" i="1"/>
  <c r="S109" i="1" s="1"/>
  <c r="P109" i="1"/>
  <c r="Q109" i="1" s="1"/>
  <c r="N109" i="1"/>
  <c r="O109" i="1" s="1"/>
  <c r="L109" i="1"/>
  <c r="X109" i="1" s="1"/>
  <c r="D109" i="1"/>
  <c r="Z108" i="1"/>
  <c r="Y108" i="1"/>
  <c r="X108" i="1"/>
  <c r="W108" i="1"/>
  <c r="V108" i="1"/>
  <c r="U108" i="1"/>
  <c r="S108" i="1"/>
  <c r="R108" i="1"/>
  <c r="Q108" i="1"/>
  <c r="P108" i="1"/>
  <c r="O108" i="1"/>
  <c r="N108" i="1"/>
  <c r="M108" i="1"/>
  <c r="L108" i="1"/>
  <c r="K108" i="1"/>
  <c r="D108" i="1"/>
  <c r="Z107" i="1"/>
  <c r="Y107" i="1"/>
  <c r="X107" i="1"/>
  <c r="W107" i="1"/>
  <c r="V107" i="1"/>
  <c r="U107" i="1"/>
  <c r="S107" i="1"/>
  <c r="R107" i="1"/>
  <c r="Q107" i="1"/>
  <c r="P107" i="1"/>
  <c r="O107" i="1"/>
  <c r="N107" i="1"/>
  <c r="M107" i="1"/>
  <c r="L107" i="1"/>
  <c r="K107" i="1"/>
  <c r="D107" i="1"/>
  <c r="Z106" i="1"/>
  <c r="Y106" i="1"/>
  <c r="X106" i="1"/>
  <c r="W106" i="1"/>
  <c r="V106" i="1"/>
  <c r="U106" i="1"/>
  <c r="S106" i="1"/>
  <c r="R106" i="1"/>
  <c r="Q106" i="1"/>
  <c r="P106" i="1"/>
  <c r="O106" i="1"/>
  <c r="N106" i="1"/>
  <c r="M106" i="1"/>
  <c r="L106" i="1"/>
  <c r="D106" i="1"/>
  <c r="Y105" i="1"/>
  <c r="W105" i="1"/>
  <c r="U105" i="1"/>
  <c r="S105" i="1"/>
  <c r="R105" i="1"/>
  <c r="P105" i="1"/>
  <c r="Q105" i="1" s="1"/>
  <c r="N105" i="1"/>
  <c r="O105" i="1" s="1"/>
  <c r="L105" i="1"/>
  <c r="D105" i="1"/>
  <c r="K105" i="1" s="1"/>
  <c r="Y104" i="1"/>
  <c r="X104" i="1"/>
  <c r="W104" i="1"/>
  <c r="U104" i="1"/>
  <c r="R104" i="1"/>
  <c r="S104" i="1" s="1"/>
  <c r="P104" i="1"/>
  <c r="Q104" i="1" s="1"/>
  <c r="N104" i="1"/>
  <c r="O104" i="1" s="1"/>
  <c r="L104" i="1"/>
  <c r="D104" i="1"/>
  <c r="Z103" i="1"/>
  <c r="Y103" i="1"/>
  <c r="X103" i="1"/>
  <c r="W103" i="1"/>
  <c r="V103" i="1"/>
  <c r="U103" i="1"/>
  <c r="S103" i="1"/>
  <c r="R103" i="1"/>
  <c r="Q103" i="1"/>
  <c r="P103" i="1"/>
  <c r="O103" i="1"/>
  <c r="N103" i="1"/>
  <c r="M103" i="1"/>
  <c r="L103" i="1"/>
  <c r="K103" i="1"/>
  <c r="D103" i="1"/>
  <c r="Z102" i="1"/>
  <c r="Y102" i="1"/>
  <c r="X102" i="1"/>
  <c r="W102" i="1"/>
  <c r="V102" i="1"/>
  <c r="U102" i="1"/>
  <c r="S102" i="1"/>
  <c r="R102" i="1"/>
  <c r="Q102" i="1"/>
  <c r="P102" i="1"/>
  <c r="O102" i="1"/>
  <c r="N102" i="1"/>
  <c r="M102" i="1"/>
  <c r="L102" i="1"/>
  <c r="K102" i="1"/>
  <c r="D102" i="1"/>
  <c r="Z101" i="1"/>
  <c r="Y101" i="1"/>
  <c r="X101" i="1"/>
  <c r="W101" i="1"/>
  <c r="V101" i="1"/>
  <c r="U101" i="1"/>
  <c r="S101" i="1"/>
  <c r="R101" i="1"/>
  <c r="Q101" i="1"/>
  <c r="P101" i="1"/>
  <c r="O101" i="1"/>
  <c r="N101" i="1"/>
  <c r="M101" i="1"/>
  <c r="L101" i="1"/>
  <c r="K101" i="1"/>
  <c r="D101" i="1"/>
  <c r="Z100" i="1"/>
  <c r="Y100" i="1"/>
  <c r="X100" i="1"/>
  <c r="W100" i="1"/>
  <c r="V100" i="1"/>
  <c r="U100" i="1"/>
  <c r="S100" i="1"/>
  <c r="R100" i="1"/>
  <c r="Q100" i="1"/>
  <c r="P100" i="1"/>
  <c r="O100" i="1"/>
  <c r="N100" i="1"/>
  <c r="M100" i="1"/>
  <c r="L100" i="1"/>
  <c r="K100" i="1"/>
  <c r="D100" i="1"/>
  <c r="Z99" i="1"/>
  <c r="Y99" i="1"/>
  <c r="X99" i="1"/>
  <c r="W99" i="1"/>
  <c r="V99" i="1"/>
  <c r="U99" i="1"/>
  <c r="S99" i="1"/>
  <c r="R99" i="1"/>
  <c r="Q99" i="1"/>
  <c r="P99" i="1"/>
  <c r="O99" i="1"/>
  <c r="N99" i="1"/>
  <c r="M99" i="1"/>
  <c r="L99" i="1"/>
  <c r="K99" i="1"/>
  <c r="D99" i="1"/>
  <c r="Z98" i="1"/>
  <c r="Y98" i="1"/>
  <c r="X98" i="1"/>
  <c r="W98" i="1"/>
  <c r="V98" i="1"/>
  <c r="U98" i="1"/>
  <c r="S98" i="1"/>
  <c r="R98" i="1"/>
  <c r="Q98" i="1"/>
  <c r="P98" i="1"/>
  <c r="O98" i="1"/>
  <c r="N98" i="1"/>
  <c r="M98" i="1"/>
  <c r="L98" i="1"/>
  <c r="K98" i="1"/>
  <c r="D98" i="1"/>
  <c r="Z97" i="1"/>
  <c r="Y97" i="1"/>
  <c r="X97" i="1"/>
  <c r="W97" i="1"/>
  <c r="V97" i="1"/>
  <c r="U97" i="1"/>
  <c r="S97" i="1"/>
  <c r="R97" i="1"/>
  <c r="Q97" i="1"/>
  <c r="P97" i="1"/>
  <c r="O97" i="1"/>
  <c r="N97" i="1"/>
  <c r="M97" i="1"/>
  <c r="L97" i="1"/>
  <c r="K97" i="1"/>
  <c r="D97" i="1"/>
  <c r="Z96" i="1"/>
  <c r="Y96" i="1"/>
  <c r="X96" i="1"/>
  <c r="W96" i="1"/>
  <c r="V96" i="1"/>
  <c r="U96" i="1"/>
  <c r="S96" i="1"/>
  <c r="R96" i="1"/>
  <c r="Q96" i="1"/>
  <c r="P96" i="1"/>
  <c r="O96" i="1"/>
  <c r="N96" i="1"/>
  <c r="M96" i="1"/>
  <c r="L96" i="1"/>
  <c r="K96" i="1"/>
  <c r="D96" i="1"/>
  <c r="Z95" i="1"/>
  <c r="Y95" i="1"/>
  <c r="X95" i="1"/>
  <c r="W95" i="1"/>
  <c r="V95" i="1"/>
  <c r="U95" i="1"/>
  <c r="S95" i="1"/>
  <c r="R95" i="1"/>
  <c r="Q95" i="1"/>
  <c r="P95" i="1"/>
  <c r="O95" i="1"/>
  <c r="N95" i="1"/>
  <c r="M95" i="1"/>
  <c r="L95" i="1"/>
  <c r="K95" i="1"/>
  <c r="D95" i="1"/>
  <c r="Z94" i="1"/>
  <c r="Y94" i="1"/>
  <c r="X94" i="1"/>
  <c r="W94" i="1"/>
  <c r="V94" i="1"/>
  <c r="U94" i="1"/>
  <c r="S94" i="1"/>
  <c r="R94" i="1"/>
  <c r="Q94" i="1"/>
  <c r="P94" i="1"/>
  <c r="O94" i="1"/>
  <c r="N94" i="1"/>
  <c r="M94" i="1"/>
  <c r="L94" i="1"/>
  <c r="K94" i="1"/>
  <c r="D94" i="1"/>
  <c r="Z93" i="1"/>
  <c r="Y93" i="1"/>
  <c r="X93" i="1"/>
  <c r="W93" i="1"/>
  <c r="V93" i="1"/>
  <c r="U93" i="1"/>
  <c r="S93" i="1"/>
  <c r="R93" i="1"/>
  <c r="Q93" i="1"/>
  <c r="P93" i="1"/>
  <c r="O93" i="1"/>
  <c r="N93" i="1"/>
  <c r="M93" i="1"/>
  <c r="L93" i="1"/>
  <c r="K93" i="1"/>
  <c r="D93" i="1"/>
  <c r="Z92" i="1"/>
  <c r="Y92" i="1"/>
  <c r="X92" i="1"/>
  <c r="W92" i="1"/>
  <c r="V92" i="1"/>
  <c r="U92" i="1"/>
  <c r="S92" i="1"/>
  <c r="R92" i="1"/>
  <c r="Q92" i="1"/>
  <c r="P92" i="1"/>
  <c r="O92" i="1"/>
  <c r="N92" i="1"/>
  <c r="M92" i="1"/>
  <c r="L92" i="1"/>
  <c r="K92" i="1"/>
  <c r="D92" i="1"/>
  <c r="Z91" i="1"/>
  <c r="Y91" i="1"/>
  <c r="X91" i="1"/>
  <c r="W91" i="1"/>
  <c r="V91" i="1"/>
  <c r="U91" i="1"/>
  <c r="S91" i="1"/>
  <c r="R91" i="1"/>
  <c r="Q91" i="1"/>
  <c r="P91" i="1"/>
  <c r="O91" i="1"/>
  <c r="N91" i="1"/>
  <c r="M91" i="1"/>
  <c r="L91" i="1"/>
  <c r="K91" i="1"/>
  <c r="D91" i="1"/>
  <c r="Z90" i="1"/>
  <c r="Y90" i="1"/>
  <c r="X90" i="1"/>
  <c r="W90" i="1"/>
  <c r="V90" i="1"/>
  <c r="U90" i="1"/>
  <c r="S90" i="1"/>
  <c r="R90" i="1"/>
  <c r="Q90" i="1"/>
  <c r="P90" i="1"/>
  <c r="O90" i="1"/>
  <c r="N90" i="1"/>
  <c r="M90" i="1"/>
  <c r="L90" i="1"/>
  <c r="K90" i="1"/>
  <c r="D90" i="1"/>
  <c r="Z89" i="1"/>
  <c r="Y89" i="1"/>
  <c r="X89" i="1"/>
  <c r="W89" i="1"/>
  <c r="V89" i="1"/>
  <c r="U89" i="1"/>
  <c r="S89" i="1"/>
  <c r="R89" i="1"/>
  <c r="Q89" i="1"/>
  <c r="P89" i="1"/>
  <c r="O89" i="1"/>
  <c r="N89" i="1"/>
  <c r="M89" i="1"/>
  <c r="L89" i="1"/>
  <c r="K89" i="1"/>
  <c r="D89" i="1"/>
  <c r="Z88" i="1"/>
  <c r="Y88" i="1"/>
  <c r="X88" i="1"/>
  <c r="W88" i="1"/>
  <c r="V88" i="1"/>
  <c r="U88" i="1"/>
  <c r="S88" i="1"/>
  <c r="R88" i="1"/>
  <c r="Q88" i="1"/>
  <c r="P88" i="1"/>
  <c r="O88" i="1"/>
  <c r="N88" i="1"/>
  <c r="M88" i="1"/>
  <c r="L88" i="1"/>
  <c r="K88" i="1"/>
  <c r="D88" i="1"/>
  <c r="Z87" i="1"/>
  <c r="Y87" i="1"/>
  <c r="X87" i="1"/>
  <c r="W87" i="1"/>
  <c r="V87" i="1"/>
  <c r="U87" i="1"/>
  <c r="S87" i="1"/>
  <c r="R87" i="1"/>
  <c r="Q87" i="1"/>
  <c r="P87" i="1"/>
  <c r="O87" i="1"/>
  <c r="N87" i="1"/>
  <c r="M87" i="1"/>
  <c r="L87" i="1"/>
  <c r="K87" i="1"/>
  <c r="D87" i="1"/>
  <c r="Z86" i="1"/>
  <c r="Y86" i="1"/>
  <c r="X86" i="1"/>
  <c r="W86" i="1"/>
  <c r="V86" i="1"/>
  <c r="U86" i="1"/>
  <c r="S86" i="1"/>
  <c r="R86" i="1"/>
  <c r="Q86" i="1"/>
  <c r="P86" i="1"/>
  <c r="O86" i="1"/>
  <c r="N86" i="1"/>
  <c r="M86" i="1"/>
  <c r="L86" i="1"/>
  <c r="K86" i="1"/>
  <c r="D86" i="1"/>
  <c r="Z85" i="1"/>
  <c r="Y85" i="1"/>
  <c r="X85" i="1"/>
  <c r="W85" i="1"/>
  <c r="V85" i="1"/>
  <c r="U85" i="1"/>
  <c r="S85" i="1"/>
  <c r="R85" i="1"/>
  <c r="Q85" i="1"/>
  <c r="P85" i="1"/>
  <c r="O85" i="1"/>
  <c r="N85" i="1"/>
  <c r="M85" i="1"/>
  <c r="L85" i="1"/>
  <c r="K85" i="1"/>
  <c r="D85" i="1"/>
  <c r="Z84" i="1"/>
  <c r="Y84" i="1"/>
  <c r="X84" i="1"/>
  <c r="W84" i="1"/>
  <c r="V84" i="1"/>
  <c r="U84" i="1"/>
  <c r="S84" i="1"/>
  <c r="R84" i="1"/>
  <c r="Q84" i="1"/>
  <c r="P84" i="1"/>
  <c r="O84" i="1"/>
  <c r="N84" i="1"/>
  <c r="M84" i="1"/>
  <c r="L84" i="1"/>
  <c r="D84" i="1"/>
  <c r="Y83" i="1"/>
  <c r="W83" i="1"/>
  <c r="U83" i="1"/>
  <c r="R83" i="1"/>
  <c r="S83" i="1" s="1"/>
  <c r="Q83" i="1"/>
  <c r="P83" i="1"/>
  <c r="N83" i="1"/>
  <c r="O83" i="1" s="1"/>
  <c r="L83" i="1"/>
  <c r="D83" i="1"/>
  <c r="K83" i="1" s="1"/>
  <c r="Y82" i="1"/>
  <c r="W82" i="1"/>
  <c r="V82" i="1"/>
  <c r="U82" i="1"/>
  <c r="R82" i="1"/>
  <c r="S82" i="1" s="1"/>
  <c r="Q82" i="1"/>
  <c r="P82" i="1"/>
  <c r="N82" i="1"/>
  <c r="O82" i="1" s="1"/>
  <c r="L82" i="1"/>
  <c r="D82" i="1"/>
  <c r="Y81" i="1"/>
  <c r="X81" i="1"/>
  <c r="W81" i="1"/>
  <c r="U81" i="1"/>
  <c r="S81" i="1"/>
  <c r="R81" i="1"/>
  <c r="P81" i="1"/>
  <c r="Q81" i="1" s="1"/>
  <c r="O81" i="1"/>
  <c r="N81" i="1"/>
  <c r="L81" i="1"/>
  <c r="Z81" i="1" s="1"/>
  <c r="K81" i="1"/>
  <c r="D81" i="1"/>
  <c r="Y80" i="1"/>
  <c r="X80" i="1"/>
  <c r="W80" i="1"/>
  <c r="U80" i="1"/>
  <c r="S80" i="1"/>
  <c r="R80" i="1"/>
  <c r="P80" i="1"/>
  <c r="Q80" i="1" s="1"/>
  <c r="O80" i="1"/>
  <c r="N80" i="1"/>
  <c r="L80" i="1"/>
  <c r="Z80" i="1" s="1"/>
  <c r="K80" i="1"/>
  <c r="D80" i="1"/>
  <c r="Y79" i="1"/>
  <c r="X79" i="1"/>
  <c r="W79" i="1"/>
  <c r="U79" i="1"/>
  <c r="S79" i="1"/>
  <c r="R79" i="1"/>
  <c r="P79" i="1"/>
  <c r="Q79" i="1" s="1"/>
  <c r="O79" i="1"/>
  <c r="N79" i="1"/>
  <c r="L79" i="1"/>
  <c r="Z79" i="1" s="1"/>
  <c r="K79" i="1"/>
  <c r="D79" i="1"/>
  <c r="Y78" i="1"/>
  <c r="X78" i="1"/>
  <c r="W78" i="1"/>
  <c r="U78" i="1"/>
  <c r="S78" i="1"/>
  <c r="R78" i="1"/>
  <c r="P78" i="1"/>
  <c r="Q78" i="1" s="1"/>
  <c r="O78" i="1"/>
  <c r="N78" i="1"/>
  <c r="L78" i="1"/>
  <c r="Z78" i="1" s="1"/>
  <c r="K78" i="1"/>
  <c r="D78" i="1"/>
  <c r="Y77" i="1"/>
  <c r="X77" i="1"/>
  <c r="W77" i="1"/>
  <c r="U77" i="1"/>
  <c r="S77" i="1"/>
  <c r="R77" i="1"/>
  <c r="P77" i="1"/>
  <c r="Q77" i="1" s="1"/>
  <c r="O77" i="1"/>
  <c r="N77" i="1"/>
  <c r="L77" i="1"/>
  <c r="Z77" i="1" s="1"/>
  <c r="K77" i="1"/>
  <c r="D77" i="1"/>
  <c r="Y76" i="1"/>
  <c r="X76" i="1"/>
  <c r="W76" i="1"/>
  <c r="U76" i="1"/>
  <c r="S76" i="1"/>
  <c r="R76" i="1"/>
  <c r="P76" i="1"/>
  <c r="Q76" i="1" s="1"/>
  <c r="O76" i="1"/>
  <c r="N76" i="1"/>
  <c r="L76" i="1"/>
  <c r="Z76" i="1" s="1"/>
  <c r="K76" i="1"/>
  <c r="D76" i="1"/>
  <c r="Y75" i="1"/>
  <c r="X75" i="1"/>
  <c r="W75" i="1"/>
  <c r="U75" i="1"/>
  <c r="S75" i="1"/>
  <c r="R75" i="1"/>
  <c r="P75" i="1"/>
  <c r="Q75" i="1" s="1"/>
  <c r="O75" i="1"/>
  <c r="N75" i="1"/>
  <c r="L75" i="1"/>
  <c r="Z75" i="1" s="1"/>
  <c r="K75" i="1"/>
  <c r="D75" i="1"/>
  <c r="Y74" i="1"/>
  <c r="X74" i="1"/>
  <c r="W74" i="1"/>
  <c r="U74" i="1"/>
  <c r="S74" i="1"/>
  <c r="R74" i="1"/>
  <c r="P74" i="1"/>
  <c r="Q74" i="1" s="1"/>
  <c r="O74" i="1"/>
  <c r="N74" i="1"/>
  <c r="L74" i="1"/>
  <c r="Z74" i="1" s="1"/>
  <c r="K74" i="1"/>
  <c r="D74" i="1"/>
  <c r="Y73" i="1"/>
  <c r="X73" i="1"/>
  <c r="W73" i="1"/>
  <c r="U73" i="1"/>
  <c r="S73" i="1"/>
  <c r="R73" i="1"/>
  <c r="P73" i="1"/>
  <c r="Q73" i="1" s="1"/>
  <c r="O73" i="1"/>
  <c r="N73" i="1"/>
  <c r="L73" i="1"/>
  <c r="Z73" i="1" s="1"/>
  <c r="K73" i="1"/>
  <c r="D73" i="1"/>
  <c r="Y72" i="1"/>
  <c r="X72" i="1"/>
  <c r="W72" i="1"/>
  <c r="U72" i="1"/>
  <c r="S72" i="1"/>
  <c r="R72" i="1"/>
  <c r="P72" i="1"/>
  <c r="Q72" i="1" s="1"/>
  <c r="O72" i="1"/>
  <c r="N72" i="1"/>
  <c r="L72" i="1"/>
  <c r="Z72" i="1" s="1"/>
  <c r="K72" i="1"/>
  <c r="D72" i="1"/>
  <c r="Y71" i="1"/>
  <c r="X71" i="1"/>
  <c r="W71" i="1"/>
  <c r="U71" i="1"/>
  <c r="S71" i="1"/>
  <c r="R71" i="1"/>
  <c r="P71" i="1"/>
  <c r="Q71" i="1" s="1"/>
  <c r="O71" i="1"/>
  <c r="N71" i="1"/>
  <c r="L71" i="1"/>
  <c r="Z71" i="1" s="1"/>
  <c r="K71" i="1"/>
  <c r="D71" i="1"/>
  <c r="Y70" i="1"/>
  <c r="X70" i="1"/>
  <c r="W70" i="1"/>
  <c r="U70" i="1"/>
  <c r="S70" i="1"/>
  <c r="R70" i="1"/>
  <c r="P70" i="1"/>
  <c r="Q70" i="1" s="1"/>
  <c r="O70" i="1"/>
  <c r="N70" i="1"/>
  <c r="L70" i="1"/>
  <c r="Z70" i="1" s="1"/>
  <c r="K70" i="1"/>
  <c r="D70" i="1"/>
  <c r="Y69" i="1"/>
  <c r="X69" i="1"/>
  <c r="W69" i="1"/>
  <c r="U69" i="1"/>
  <c r="S69" i="1"/>
  <c r="R69" i="1"/>
  <c r="P69" i="1"/>
  <c r="Q69" i="1" s="1"/>
  <c r="O69" i="1"/>
  <c r="N69" i="1"/>
  <c r="L69" i="1"/>
  <c r="Z69" i="1" s="1"/>
  <c r="K69" i="1"/>
  <c r="D69" i="1"/>
  <c r="Y68" i="1"/>
  <c r="X68" i="1"/>
  <c r="W68" i="1"/>
  <c r="U68" i="1"/>
  <c r="S68" i="1"/>
  <c r="R68" i="1"/>
  <c r="P68" i="1"/>
  <c r="Q68" i="1" s="1"/>
  <c r="O68" i="1"/>
  <c r="N68" i="1"/>
  <c r="L68" i="1"/>
  <c r="Z68" i="1" s="1"/>
  <c r="K68" i="1"/>
  <c r="D68" i="1"/>
  <c r="Y67" i="1"/>
  <c r="X67" i="1"/>
  <c r="W67" i="1"/>
  <c r="U67" i="1"/>
  <c r="S67" i="1"/>
  <c r="R67" i="1"/>
  <c r="P67" i="1"/>
  <c r="Q67" i="1" s="1"/>
  <c r="O67" i="1"/>
  <c r="N67" i="1"/>
  <c r="L67" i="1"/>
  <c r="Z67" i="1" s="1"/>
  <c r="K67" i="1"/>
  <c r="D67" i="1"/>
  <c r="Y66" i="1"/>
  <c r="X66" i="1"/>
  <c r="W66" i="1"/>
  <c r="U66" i="1"/>
  <c r="S66" i="1"/>
  <c r="R66" i="1"/>
  <c r="P66" i="1"/>
  <c r="Q66" i="1" s="1"/>
  <c r="O66" i="1"/>
  <c r="N66" i="1"/>
  <c r="L66" i="1"/>
  <c r="Z66" i="1" s="1"/>
  <c r="K66" i="1"/>
  <c r="D66" i="1"/>
  <c r="Y65" i="1"/>
  <c r="X65" i="1"/>
  <c r="W65" i="1"/>
  <c r="U65" i="1"/>
  <c r="S65" i="1"/>
  <c r="R65" i="1"/>
  <c r="P65" i="1"/>
  <c r="Q65" i="1" s="1"/>
  <c r="O65" i="1"/>
  <c r="N65" i="1"/>
  <c r="L65" i="1"/>
  <c r="Z65" i="1" s="1"/>
  <c r="K65" i="1"/>
  <c r="D65" i="1"/>
  <c r="Y64" i="1"/>
  <c r="X64" i="1"/>
  <c r="W64" i="1"/>
  <c r="U64" i="1"/>
  <c r="S64" i="1"/>
  <c r="R64" i="1"/>
  <c r="P64" i="1"/>
  <c r="Q64" i="1" s="1"/>
  <c r="O64" i="1"/>
  <c r="N64" i="1"/>
  <c r="L64" i="1"/>
  <c r="Z64" i="1" s="1"/>
  <c r="K64" i="1"/>
  <c r="D64" i="1"/>
  <c r="Y63" i="1"/>
  <c r="X63" i="1"/>
  <c r="W63" i="1"/>
  <c r="U63" i="1"/>
  <c r="S63" i="1"/>
  <c r="R63" i="1"/>
  <c r="P63" i="1"/>
  <c r="Q63" i="1" s="1"/>
  <c r="O63" i="1"/>
  <c r="N63" i="1"/>
  <c r="L63" i="1"/>
  <c r="Z63" i="1" s="1"/>
  <c r="K63" i="1"/>
  <c r="D63" i="1"/>
  <c r="Y62" i="1"/>
  <c r="X62" i="1"/>
  <c r="W62" i="1"/>
  <c r="U62" i="1"/>
  <c r="S62" i="1"/>
  <c r="R62" i="1"/>
  <c r="P62" i="1"/>
  <c r="Q62" i="1" s="1"/>
  <c r="O62" i="1"/>
  <c r="N62" i="1"/>
  <c r="L62" i="1"/>
  <c r="Z62" i="1" s="1"/>
  <c r="K62" i="1"/>
  <c r="D62" i="1"/>
  <c r="Y61" i="1"/>
  <c r="X61" i="1"/>
  <c r="W61" i="1"/>
  <c r="U61" i="1"/>
  <c r="S61" i="1"/>
  <c r="R61" i="1"/>
  <c r="P61" i="1"/>
  <c r="Q61" i="1" s="1"/>
  <c r="O61" i="1"/>
  <c r="N61" i="1"/>
  <c r="L61" i="1"/>
  <c r="Z61" i="1" s="1"/>
  <c r="K61" i="1"/>
  <c r="D61" i="1"/>
  <c r="Y60" i="1"/>
  <c r="X60" i="1"/>
  <c r="W60" i="1"/>
  <c r="U60" i="1"/>
  <c r="S60" i="1"/>
  <c r="R60" i="1"/>
  <c r="P60" i="1"/>
  <c r="Q60" i="1" s="1"/>
  <c r="O60" i="1"/>
  <c r="N60" i="1"/>
  <c r="L60" i="1"/>
  <c r="Z60" i="1" s="1"/>
  <c r="K60" i="1"/>
  <c r="D60" i="1"/>
  <c r="Y59" i="1"/>
  <c r="X59" i="1"/>
  <c r="W59" i="1"/>
  <c r="U59" i="1"/>
  <c r="S59" i="1"/>
  <c r="R59" i="1"/>
  <c r="P59" i="1"/>
  <c r="Q59" i="1" s="1"/>
  <c r="O59" i="1"/>
  <c r="N59" i="1"/>
  <c r="L59" i="1"/>
  <c r="Z59" i="1" s="1"/>
  <c r="K59" i="1"/>
  <c r="D59" i="1"/>
  <c r="Y58" i="1"/>
  <c r="X58" i="1"/>
  <c r="W58" i="1"/>
  <c r="U58" i="1"/>
  <c r="S58" i="1"/>
  <c r="R58" i="1"/>
  <c r="P58" i="1"/>
  <c r="Q58" i="1" s="1"/>
  <c r="O58" i="1"/>
  <c r="N58" i="1"/>
  <c r="L58" i="1"/>
  <c r="Z58" i="1" s="1"/>
  <c r="K58" i="1"/>
  <c r="D58" i="1"/>
  <c r="Y57" i="1"/>
  <c r="X57" i="1"/>
  <c r="W57" i="1"/>
  <c r="U57" i="1"/>
  <c r="S57" i="1"/>
  <c r="R57" i="1"/>
  <c r="P57" i="1"/>
  <c r="Q57" i="1" s="1"/>
  <c r="O57" i="1"/>
  <c r="N57" i="1"/>
  <c r="L57" i="1"/>
  <c r="Z57" i="1" s="1"/>
  <c r="K57" i="1"/>
  <c r="D57" i="1"/>
  <c r="Y56" i="1"/>
  <c r="X56" i="1"/>
  <c r="W56" i="1"/>
  <c r="U56" i="1"/>
  <c r="S56" i="1"/>
  <c r="R56" i="1"/>
  <c r="P56" i="1"/>
  <c r="Q56" i="1" s="1"/>
  <c r="O56" i="1"/>
  <c r="N56" i="1"/>
  <c r="L56" i="1"/>
  <c r="Z56" i="1" s="1"/>
  <c r="K56" i="1"/>
  <c r="D56" i="1"/>
  <c r="Y55" i="1"/>
  <c r="X55" i="1"/>
  <c r="W55" i="1"/>
  <c r="U55" i="1"/>
  <c r="S55" i="1"/>
  <c r="R55" i="1"/>
  <c r="P55" i="1"/>
  <c r="Q55" i="1" s="1"/>
  <c r="O55" i="1"/>
  <c r="N55" i="1"/>
  <c r="L55" i="1"/>
  <c r="Z55" i="1" s="1"/>
  <c r="K55" i="1"/>
  <c r="D55" i="1"/>
  <c r="Y54" i="1"/>
  <c r="X54" i="1"/>
  <c r="W54" i="1"/>
  <c r="U54" i="1"/>
  <c r="S54" i="1"/>
  <c r="R54" i="1"/>
  <c r="P54" i="1"/>
  <c r="Q54" i="1" s="1"/>
  <c r="O54" i="1"/>
  <c r="N54" i="1"/>
  <c r="L54" i="1"/>
  <c r="Z54" i="1" s="1"/>
  <c r="K54" i="1"/>
  <c r="D54" i="1"/>
  <c r="Y53" i="1"/>
  <c r="X53" i="1"/>
  <c r="W53" i="1"/>
  <c r="U53" i="1"/>
  <c r="S53" i="1"/>
  <c r="R53" i="1"/>
  <c r="P53" i="1"/>
  <c r="Q53" i="1" s="1"/>
  <c r="O53" i="1"/>
  <c r="N53" i="1"/>
  <c r="L53" i="1"/>
  <c r="Z53" i="1" s="1"/>
  <c r="K53" i="1"/>
  <c r="D53" i="1"/>
  <c r="Y52" i="1"/>
  <c r="X52" i="1"/>
  <c r="W52" i="1"/>
  <c r="U52" i="1"/>
  <c r="S52" i="1"/>
  <c r="R52" i="1"/>
  <c r="P52" i="1"/>
  <c r="Q52" i="1" s="1"/>
  <c r="O52" i="1"/>
  <c r="N52" i="1"/>
  <c r="L52" i="1"/>
  <c r="Z52" i="1" s="1"/>
  <c r="K52" i="1"/>
  <c r="D52" i="1"/>
  <c r="Y51" i="1"/>
  <c r="X51" i="1"/>
  <c r="W51" i="1"/>
  <c r="U51" i="1"/>
  <c r="S51" i="1"/>
  <c r="R51" i="1"/>
  <c r="P51" i="1"/>
  <c r="Q51" i="1" s="1"/>
  <c r="O51" i="1"/>
  <c r="N51" i="1"/>
  <c r="L51" i="1"/>
  <c r="Z51" i="1" s="1"/>
  <c r="K51" i="1"/>
  <c r="D51" i="1"/>
  <c r="Y50" i="1"/>
  <c r="X50" i="1"/>
  <c r="W50" i="1"/>
  <c r="U50" i="1"/>
  <c r="S50" i="1"/>
  <c r="R50" i="1"/>
  <c r="P50" i="1"/>
  <c r="Q50" i="1" s="1"/>
  <c r="O50" i="1"/>
  <c r="N50" i="1"/>
  <c r="L50" i="1"/>
  <c r="Z50" i="1" s="1"/>
  <c r="K50" i="1"/>
  <c r="D50" i="1"/>
  <c r="Y49" i="1"/>
  <c r="X49" i="1"/>
  <c r="W49" i="1"/>
  <c r="U49" i="1"/>
  <c r="S49" i="1"/>
  <c r="R49" i="1"/>
  <c r="P49" i="1"/>
  <c r="Q49" i="1" s="1"/>
  <c r="O49" i="1"/>
  <c r="N49" i="1"/>
  <c r="L49" i="1"/>
  <c r="Z49" i="1" s="1"/>
  <c r="K49" i="1"/>
  <c r="D49" i="1"/>
  <c r="Y48" i="1"/>
  <c r="X48" i="1"/>
  <c r="W48" i="1"/>
  <c r="U48" i="1"/>
  <c r="S48" i="1"/>
  <c r="R48" i="1"/>
  <c r="P48" i="1"/>
  <c r="Q48" i="1" s="1"/>
  <c r="O48" i="1"/>
  <c r="N48" i="1"/>
  <c r="L48" i="1"/>
  <c r="Z48" i="1" s="1"/>
  <c r="K48" i="1"/>
  <c r="D48" i="1"/>
  <c r="Y47" i="1"/>
  <c r="X47" i="1"/>
  <c r="W47" i="1"/>
  <c r="U47" i="1"/>
  <c r="S47" i="1"/>
  <c r="R47" i="1"/>
  <c r="P47" i="1"/>
  <c r="Q47" i="1" s="1"/>
  <c r="O47" i="1"/>
  <c r="N47" i="1"/>
  <c r="L47" i="1"/>
  <c r="Z47" i="1" s="1"/>
  <c r="D47" i="1"/>
  <c r="Y46" i="1"/>
  <c r="W46" i="1"/>
  <c r="U46" i="1"/>
  <c r="S46" i="1"/>
  <c r="R46" i="1"/>
  <c r="P46" i="1"/>
  <c r="Q46" i="1" s="1"/>
  <c r="N46" i="1"/>
  <c r="O46" i="1" s="1"/>
  <c r="L46" i="1"/>
  <c r="D46" i="1"/>
  <c r="Z45" i="1"/>
  <c r="Y45" i="1"/>
  <c r="W45" i="1"/>
  <c r="X45" i="1" s="1"/>
  <c r="V45" i="1"/>
  <c r="U45" i="1"/>
  <c r="R45" i="1"/>
  <c r="S45" i="1" s="1"/>
  <c r="Q45" i="1"/>
  <c r="P45" i="1"/>
  <c r="N45" i="1"/>
  <c r="O45" i="1" s="1"/>
  <c r="M45" i="1"/>
  <c r="L45" i="1"/>
  <c r="D45" i="1"/>
  <c r="K45" i="1" s="1"/>
  <c r="Z44" i="1"/>
  <c r="Y44" i="1"/>
  <c r="W44" i="1"/>
  <c r="X44" i="1" s="1"/>
  <c r="V44" i="1"/>
  <c r="U44" i="1"/>
  <c r="R44" i="1"/>
  <c r="S44" i="1" s="1"/>
  <c r="Q44" i="1"/>
  <c r="P44" i="1"/>
  <c r="N44" i="1"/>
  <c r="O44" i="1" s="1"/>
  <c r="M44" i="1"/>
  <c r="L44" i="1"/>
  <c r="D44" i="1"/>
  <c r="K44" i="1" s="1"/>
  <c r="Z43" i="1"/>
  <c r="Y43" i="1"/>
  <c r="W43" i="1"/>
  <c r="X43" i="1" s="1"/>
  <c r="V43" i="1"/>
  <c r="U43" i="1"/>
  <c r="R43" i="1"/>
  <c r="S43" i="1" s="1"/>
  <c r="Q43" i="1"/>
  <c r="P43" i="1"/>
  <c r="N43" i="1"/>
  <c r="O43" i="1" s="1"/>
  <c r="M43" i="1"/>
  <c r="L43" i="1"/>
  <c r="D43" i="1"/>
  <c r="K43" i="1" s="1"/>
  <c r="Z42" i="1"/>
  <c r="Y42" i="1"/>
  <c r="W42" i="1"/>
  <c r="X42" i="1" s="1"/>
  <c r="V42" i="1"/>
  <c r="U42" i="1"/>
  <c r="R42" i="1"/>
  <c r="S42" i="1" s="1"/>
  <c r="Q42" i="1"/>
  <c r="P42" i="1"/>
  <c r="N42" i="1"/>
  <c r="O42" i="1" s="1"/>
  <c r="M42" i="1"/>
  <c r="L42" i="1"/>
  <c r="D42" i="1"/>
  <c r="Y41" i="1"/>
  <c r="W41" i="1"/>
  <c r="U41" i="1"/>
  <c r="R41" i="1"/>
  <c r="S41" i="1" s="1"/>
  <c r="Q41" i="1"/>
  <c r="P41" i="1"/>
  <c r="N41" i="1"/>
  <c r="O41" i="1" s="1"/>
  <c r="L41" i="1"/>
  <c r="D41" i="1"/>
  <c r="K41" i="1" s="1"/>
  <c r="Y40" i="1"/>
  <c r="W40" i="1"/>
  <c r="U40" i="1"/>
  <c r="R40" i="1"/>
  <c r="S40" i="1" s="1"/>
  <c r="Q40" i="1"/>
  <c r="P40" i="1"/>
  <c r="N40" i="1"/>
  <c r="O40" i="1" s="1"/>
  <c r="M40" i="1"/>
  <c r="L40" i="1"/>
  <c r="D40" i="1"/>
  <c r="Y39" i="1"/>
  <c r="W39" i="1"/>
  <c r="U39" i="1"/>
  <c r="S39" i="1"/>
  <c r="R39" i="1"/>
  <c r="P39" i="1"/>
  <c r="Q39" i="1" s="1"/>
  <c r="O39" i="1"/>
  <c r="N39" i="1"/>
  <c r="L39" i="1"/>
  <c r="K39" i="1"/>
  <c r="D39" i="1"/>
  <c r="Y38" i="1"/>
  <c r="W38" i="1"/>
  <c r="U38" i="1"/>
  <c r="S38" i="1"/>
  <c r="R38" i="1"/>
  <c r="P38" i="1"/>
  <c r="Q38" i="1" s="1"/>
  <c r="O38" i="1"/>
  <c r="N38" i="1"/>
  <c r="L38" i="1"/>
  <c r="K38" i="1"/>
  <c r="D38" i="1"/>
  <c r="Y37" i="1"/>
  <c r="W37" i="1"/>
  <c r="U37" i="1"/>
  <c r="S37" i="1"/>
  <c r="R37" i="1"/>
  <c r="P37" i="1"/>
  <c r="Q37" i="1" s="1"/>
  <c r="O37" i="1"/>
  <c r="N37" i="1"/>
  <c r="L37" i="1"/>
  <c r="K37" i="1"/>
  <c r="D37" i="1"/>
  <c r="Y36" i="1"/>
  <c r="W36" i="1"/>
  <c r="U36" i="1"/>
  <c r="S36" i="1"/>
  <c r="R36" i="1"/>
  <c r="P36" i="1"/>
  <c r="Q36" i="1" s="1"/>
  <c r="O36" i="1"/>
  <c r="N36" i="1"/>
  <c r="L36" i="1"/>
  <c r="K36" i="1"/>
  <c r="D36" i="1"/>
  <c r="Y35" i="1"/>
  <c r="W35" i="1"/>
  <c r="U35" i="1"/>
  <c r="S35" i="1"/>
  <c r="R35" i="1"/>
  <c r="P35" i="1"/>
  <c r="Q35" i="1" s="1"/>
  <c r="O35" i="1"/>
  <c r="N35" i="1"/>
  <c r="L35" i="1"/>
  <c r="K35" i="1"/>
  <c r="D35" i="1"/>
  <c r="Y34" i="1"/>
  <c r="W34" i="1"/>
  <c r="U34" i="1"/>
  <c r="S34" i="1"/>
  <c r="R34" i="1"/>
  <c r="P34" i="1"/>
  <c r="Q34" i="1" s="1"/>
  <c r="O34" i="1"/>
  <c r="N34" i="1"/>
  <c r="L34" i="1"/>
  <c r="K34" i="1"/>
  <c r="D34" i="1"/>
  <c r="Y33" i="1"/>
  <c r="W33" i="1"/>
  <c r="U33" i="1"/>
  <c r="S33" i="1"/>
  <c r="R33" i="1"/>
  <c r="P33" i="1"/>
  <c r="Q33" i="1" s="1"/>
  <c r="O33" i="1"/>
  <c r="N33" i="1"/>
  <c r="L33" i="1"/>
  <c r="K33" i="1"/>
  <c r="D33" i="1"/>
  <c r="Y32" i="1"/>
  <c r="W32" i="1"/>
  <c r="U32" i="1"/>
  <c r="S32" i="1"/>
  <c r="R32" i="1"/>
  <c r="P32" i="1"/>
  <c r="Q32" i="1" s="1"/>
  <c r="O32" i="1"/>
  <c r="N32" i="1"/>
  <c r="L32" i="1"/>
  <c r="K32" i="1"/>
  <c r="D32" i="1"/>
  <c r="Y31" i="1"/>
  <c r="W31" i="1"/>
  <c r="U31" i="1"/>
  <c r="S31" i="1"/>
  <c r="R31" i="1"/>
  <c r="P31" i="1"/>
  <c r="Q31" i="1" s="1"/>
  <c r="O31" i="1"/>
  <c r="N31" i="1"/>
  <c r="L31" i="1"/>
  <c r="K31" i="1"/>
  <c r="D31" i="1"/>
  <c r="Y30" i="1"/>
  <c r="W30" i="1"/>
  <c r="U30" i="1"/>
  <c r="S30" i="1"/>
  <c r="R30" i="1"/>
  <c r="P30" i="1"/>
  <c r="Q30" i="1" s="1"/>
  <c r="O30" i="1"/>
  <c r="N30" i="1"/>
  <c r="L30" i="1"/>
  <c r="D30" i="1"/>
  <c r="Y29" i="1"/>
  <c r="W29" i="1"/>
  <c r="U29" i="1"/>
  <c r="R29" i="1"/>
  <c r="S29" i="1" s="1"/>
  <c r="P29" i="1"/>
  <c r="Q29" i="1" s="1"/>
  <c r="O29" i="1"/>
  <c r="N29" i="1"/>
  <c r="L29" i="1"/>
  <c r="D29" i="1"/>
  <c r="K29" i="1" s="1"/>
  <c r="Y28" i="1"/>
  <c r="W28" i="1"/>
  <c r="U28" i="1"/>
  <c r="R28" i="1"/>
  <c r="S28" i="1" s="1"/>
  <c r="P28" i="1"/>
  <c r="Q28" i="1" s="1"/>
  <c r="O28" i="1"/>
  <c r="N28" i="1"/>
  <c r="L28" i="1"/>
  <c r="D28" i="1"/>
  <c r="K28" i="1" s="1"/>
  <c r="Y27" i="1"/>
  <c r="W27" i="1"/>
  <c r="U27" i="1"/>
  <c r="R27" i="1"/>
  <c r="S27" i="1" s="1"/>
  <c r="P27" i="1"/>
  <c r="Q27" i="1" s="1"/>
  <c r="O27" i="1"/>
  <c r="N27" i="1"/>
  <c r="L27" i="1"/>
  <c r="D27" i="1"/>
  <c r="K27" i="1" s="1"/>
  <c r="Y26" i="1"/>
  <c r="W26" i="1"/>
  <c r="U26" i="1"/>
  <c r="R26" i="1"/>
  <c r="S26" i="1" s="1"/>
  <c r="P26" i="1"/>
  <c r="Q26" i="1" s="1"/>
  <c r="O26" i="1"/>
  <c r="N26" i="1"/>
  <c r="L26" i="1"/>
  <c r="D26" i="1"/>
  <c r="K26" i="1" s="1"/>
  <c r="Y25" i="1"/>
  <c r="W25" i="1"/>
  <c r="U25" i="1"/>
  <c r="R25" i="1"/>
  <c r="S25" i="1" s="1"/>
  <c r="P25" i="1"/>
  <c r="Q25" i="1" s="1"/>
  <c r="O25" i="1"/>
  <c r="N25" i="1"/>
  <c r="L25" i="1"/>
  <c r="D25" i="1"/>
  <c r="K25" i="1" s="1"/>
  <c r="Y24" i="1"/>
  <c r="W24" i="1"/>
  <c r="U24" i="1"/>
  <c r="R24" i="1"/>
  <c r="S24" i="1" s="1"/>
  <c r="P24" i="1"/>
  <c r="Q24" i="1" s="1"/>
  <c r="O24" i="1"/>
  <c r="N24" i="1"/>
  <c r="L24" i="1"/>
  <c r="D24" i="1"/>
  <c r="K24" i="1" s="1"/>
  <c r="Y23" i="1"/>
  <c r="W23" i="1"/>
  <c r="U23" i="1"/>
  <c r="R23" i="1"/>
  <c r="S23" i="1" s="1"/>
  <c r="P23" i="1"/>
  <c r="Q23" i="1" s="1"/>
  <c r="O23" i="1"/>
  <c r="N23" i="1"/>
  <c r="L23" i="1"/>
  <c r="D23" i="1"/>
  <c r="K23" i="1" s="1"/>
  <c r="Y22" i="1"/>
  <c r="W22" i="1"/>
  <c r="U22" i="1"/>
  <c r="R22" i="1"/>
  <c r="S22" i="1" s="1"/>
  <c r="P22" i="1"/>
  <c r="Q22" i="1" s="1"/>
  <c r="O22" i="1"/>
  <c r="N22" i="1"/>
  <c r="L22" i="1"/>
  <c r="D22" i="1"/>
  <c r="K22" i="1" s="1"/>
  <c r="Y21" i="1"/>
  <c r="W21" i="1"/>
  <c r="U21" i="1"/>
  <c r="R21" i="1"/>
  <c r="S21" i="1" s="1"/>
  <c r="P21" i="1"/>
  <c r="Q21" i="1" s="1"/>
  <c r="O21" i="1"/>
  <c r="N21" i="1"/>
  <c r="L21" i="1"/>
  <c r="D21" i="1"/>
  <c r="K21" i="1" s="1"/>
  <c r="Y20" i="1"/>
  <c r="W20" i="1"/>
  <c r="U20" i="1"/>
  <c r="R20" i="1"/>
  <c r="S20" i="1" s="1"/>
  <c r="P20" i="1"/>
  <c r="Q20" i="1" s="1"/>
  <c r="O20" i="1"/>
  <c r="N20" i="1"/>
  <c r="L20" i="1"/>
  <c r="D20" i="1"/>
  <c r="K20" i="1" s="1"/>
  <c r="Y19" i="1"/>
  <c r="W19" i="1"/>
  <c r="U19" i="1"/>
  <c r="R19" i="1"/>
  <c r="S19" i="1" s="1"/>
  <c r="P19" i="1"/>
  <c r="Q19" i="1" s="1"/>
  <c r="O19" i="1"/>
  <c r="N19" i="1"/>
  <c r="L19" i="1"/>
  <c r="D19" i="1"/>
  <c r="K19" i="1" s="1"/>
  <c r="Y18" i="1"/>
  <c r="W18" i="1"/>
  <c r="U18" i="1"/>
  <c r="R18" i="1"/>
  <c r="S18" i="1" s="1"/>
  <c r="P18" i="1"/>
  <c r="Q18" i="1" s="1"/>
  <c r="O18" i="1"/>
  <c r="N18" i="1"/>
  <c r="L18" i="1"/>
  <c r="D18" i="1"/>
  <c r="K18" i="1" s="1"/>
  <c r="Y17" i="1"/>
  <c r="W17" i="1"/>
  <c r="U17" i="1"/>
  <c r="R17" i="1"/>
  <c r="S17" i="1" s="1"/>
  <c r="P17" i="1"/>
  <c r="Q17" i="1" s="1"/>
  <c r="O17" i="1"/>
  <c r="N17" i="1"/>
  <c r="L17" i="1"/>
  <c r="D17" i="1"/>
  <c r="K17" i="1" s="1"/>
  <c r="Y16" i="1"/>
  <c r="W16" i="1"/>
  <c r="U16" i="1"/>
  <c r="R16" i="1"/>
  <c r="S16" i="1" s="1"/>
  <c r="P16" i="1"/>
  <c r="Q16" i="1" s="1"/>
  <c r="O16" i="1"/>
  <c r="N16" i="1"/>
  <c r="L16" i="1"/>
  <c r="D16" i="1"/>
  <c r="Z15" i="1"/>
  <c r="Y15" i="1"/>
  <c r="W15" i="1"/>
  <c r="X15" i="1" s="1"/>
  <c r="V15" i="1"/>
  <c r="U15" i="1"/>
  <c r="R15" i="1"/>
  <c r="S15" i="1" s="1"/>
  <c r="Q15" i="1"/>
  <c r="P15" i="1"/>
  <c r="N15" i="1"/>
  <c r="O15" i="1" s="1"/>
  <c r="M15" i="1"/>
  <c r="L15" i="1"/>
  <c r="D15" i="1"/>
  <c r="K15" i="1" s="1"/>
  <c r="Z14" i="1"/>
  <c r="Y14" i="1"/>
  <c r="W14" i="1"/>
  <c r="X14" i="1" s="1"/>
  <c r="V14" i="1"/>
  <c r="U14" i="1"/>
  <c r="R14" i="1"/>
  <c r="S14" i="1" s="1"/>
  <c r="Q14" i="1"/>
  <c r="P14" i="1"/>
  <c r="N14" i="1"/>
  <c r="O14" i="1" s="1"/>
  <c r="M14" i="1"/>
  <c r="L14" i="1"/>
  <c r="D14" i="1"/>
  <c r="K14" i="1" s="1"/>
  <c r="Z13" i="1"/>
  <c r="Y13" i="1"/>
  <c r="W13" i="1"/>
  <c r="X13" i="1" s="1"/>
  <c r="V13" i="1"/>
  <c r="U13" i="1"/>
  <c r="R13" i="1"/>
  <c r="S13" i="1" s="1"/>
  <c r="Q13" i="1"/>
  <c r="P13" i="1"/>
  <c r="N13" i="1"/>
  <c r="O13" i="1" s="1"/>
  <c r="M13" i="1"/>
  <c r="L13" i="1"/>
  <c r="D13" i="1"/>
  <c r="K13" i="1" s="1"/>
  <c r="Z12" i="1"/>
  <c r="Y12" i="1"/>
  <c r="W12" i="1"/>
  <c r="X12" i="1" s="1"/>
  <c r="V12" i="1"/>
  <c r="U12" i="1"/>
  <c r="R12" i="1"/>
  <c r="S12" i="1" s="1"/>
  <c r="Q12" i="1"/>
  <c r="P12" i="1"/>
  <c r="N12" i="1"/>
  <c r="O12" i="1" s="1"/>
  <c r="M12" i="1"/>
  <c r="L12" i="1"/>
  <c r="D12" i="1"/>
  <c r="K12" i="1" s="1"/>
  <c r="Z11" i="1"/>
  <c r="Y11" i="1"/>
  <c r="W11" i="1"/>
  <c r="X11" i="1" s="1"/>
  <c r="V11" i="1"/>
  <c r="U11" i="1"/>
  <c r="R11" i="1"/>
  <c r="S11" i="1" s="1"/>
  <c r="Q11" i="1"/>
  <c r="P11" i="1"/>
  <c r="N11" i="1"/>
  <c r="O11" i="1" s="1"/>
  <c r="M11" i="1"/>
  <c r="L11" i="1"/>
  <c r="D11" i="1"/>
  <c r="K11" i="1" s="1"/>
  <c r="Z10" i="1"/>
  <c r="Y10" i="1"/>
  <c r="W10" i="1"/>
  <c r="X10" i="1" s="1"/>
  <c r="V10" i="1"/>
  <c r="U10" i="1"/>
  <c r="R10" i="1"/>
  <c r="S10" i="1" s="1"/>
  <c r="Q10" i="1"/>
  <c r="P10" i="1"/>
  <c r="N10" i="1"/>
  <c r="O10" i="1" s="1"/>
  <c r="M10" i="1"/>
  <c r="L10" i="1"/>
  <c r="D10" i="1"/>
  <c r="K10" i="1" s="1"/>
  <c r="Z9" i="1"/>
  <c r="Y9" i="1"/>
  <c r="W9" i="1"/>
  <c r="X9" i="1" s="1"/>
  <c r="V9" i="1"/>
  <c r="U9" i="1"/>
  <c r="R9" i="1"/>
  <c r="S9" i="1" s="1"/>
  <c r="Q9" i="1"/>
  <c r="P9" i="1"/>
  <c r="N9" i="1"/>
  <c r="O9" i="1" s="1"/>
  <c r="M9" i="1"/>
  <c r="L9" i="1"/>
  <c r="D9" i="1"/>
  <c r="K9" i="1" s="1"/>
  <c r="Z8" i="1"/>
  <c r="Y8" i="1"/>
  <c r="W8" i="1"/>
  <c r="X8" i="1" s="1"/>
  <c r="V8" i="1"/>
  <c r="U8" i="1"/>
  <c r="R8" i="1"/>
  <c r="S8" i="1" s="1"/>
  <c r="Q8" i="1"/>
  <c r="P8" i="1"/>
  <c r="N8" i="1"/>
  <c r="O8" i="1" s="1"/>
  <c r="M8" i="1"/>
  <c r="L8" i="1"/>
  <c r="D8" i="1"/>
  <c r="K8" i="1" s="1"/>
  <c r="Z7" i="1"/>
  <c r="Y7" i="1"/>
  <c r="W7" i="1"/>
  <c r="X7" i="1" s="1"/>
  <c r="V7" i="1"/>
  <c r="U7" i="1"/>
  <c r="R7" i="1"/>
  <c r="S7" i="1" s="1"/>
  <c r="Q7" i="1"/>
  <c r="P7" i="1"/>
  <c r="N7" i="1"/>
  <c r="O7" i="1" s="1"/>
  <c r="M7" i="1"/>
  <c r="L7" i="1"/>
  <c r="D7" i="1"/>
  <c r="K7" i="1" s="1"/>
  <c r="Z6" i="1"/>
  <c r="Y6" i="1"/>
  <c r="W6" i="1"/>
  <c r="X6" i="1" s="1"/>
  <c r="V6" i="1"/>
  <c r="U6" i="1"/>
  <c r="R6" i="1"/>
  <c r="S6" i="1" s="1"/>
  <c r="Q6" i="1"/>
  <c r="P6" i="1"/>
  <c r="N6" i="1"/>
  <c r="O6" i="1" s="1"/>
  <c r="M6" i="1"/>
  <c r="L6" i="1"/>
  <c r="D6" i="1"/>
  <c r="K6" i="1" s="1"/>
  <c r="Z5" i="1"/>
  <c r="Y5" i="1"/>
  <c r="W5" i="1"/>
  <c r="X5" i="1" s="1"/>
  <c r="V5" i="1"/>
  <c r="U5" i="1"/>
  <c r="R5" i="1"/>
  <c r="S5" i="1" s="1"/>
  <c r="Q5" i="1"/>
  <c r="P5" i="1"/>
  <c r="N5" i="1"/>
  <c r="O5" i="1" s="1"/>
  <c r="M5" i="1"/>
  <c r="L5" i="1"/>
  <c r="D5" i="1"/>
  <c r="K5" i="1" s="1"/>
  <c r="Z4" i="1"/>
  <c r="Y4" i="1"/>
  <c r="W4" i="1"/>
  <c r="X4" i="1" s="1"/>
  <c r="V4" i="1"/>
  <c r="U4" i="1"/>
  <c r="R4" i="1"/>
  <c r="S4" i="1" s="1"/>
  <c r="Q4" i="1"/>
  <c r="P4" i="1"/>
  <c r="N4" i="1"/>
  <c r="O4" i="1" s="1"/>
  <c r="M4" i="1"/>
  <c r="L4" i="1"/>
  <c r="D4" i="1"/>
  <c r="K4" i="1" s="1"/>
  <c r="Z3" i="1"/>
  <c r="Y3" i="1"/>
  <c r="W3" i="1"/>
  <c r="X3" i="1" s="1"/>
  <c r="V3" i="1"/>
  <c r="U3" i="1"/>
  <c r="R3" i="1"/>
  <c r="S3" i="1" s="1"/>
  <c r="Q3" i="1"/>
  <c r="P3" i="1"/>
  <c r="N3" i="1"/>
  <c r="O3" i="1" s="1"/>
  <c r="M3" i="1"/>
  <c r="L3" i="1"/>
  <c r="D3" i="1"/>
  <c r="K3" i="1" s="1"/>
  <c r="X20" i="1" l="1"/>
  <c r="X41" i="1"/>
  <c r="V41" i="1"/>
  <c r="Z41" i="1"/>
  <c r="Z105" i="1"/>
  <c r="V105" i="1"/>
  <c r="M105" i="1"/>
  <c r="Z140" i="1"/>
  <c r="V140" i="1"/>
  <c r="M140" i="1"/>
  <c r="Z142" i="1"/>
  <c r="V142" i="1"/>
  <c r="M142" i="1"/>
  <c r="Z144" i="1"/>
  <c r="V144" i="1"/>
  <c r="M144" i="1"/>
  <c r="Z146" i="1"/>
  <c r="V146" i="1"/>
  <c r="M146" i="1"/>
  <c r="Z148" i="1"/>
  <c r="V148" i="1"/>
  <c r="M148" i="1"/>
  <c r="Z150" i="1"/>
  <c r="V150" i="1"/>
  <c r="M150" i="1"/>
  <c r="Z152" i="1"/>
  <c r="V152" i="1"/>
  <c r="M152" i="1"/>
  <c r="Z154" i="1"/>
  <c r="V154" i="1"/>
  <c r="M154" i="1"/>
  <c r="Z178" i="1"/>
  <c r="V178" i="1"/>
  <c r="M178" i="1"/>
  <c r="X178" i="1"/>
  <c r="Z179" i="1"/>
  <c r="V179" i="1"/>
  <c r="M179" i="1"/>
  <c r="X179" i="1"/>
  <c r="X180" i="1"/>
  <c r="V180" i="1"/>
  <c r="M180" i="1"/>
  <c r="Z181" i="1"/>
  <c r="Z30" i="1"/>
  <c r="V30" i="1"/>
  <c r="M30" i="1"/>
  <c r="X30" i="1"/>
  <c r="Z31" i="1"/>
  <c r="V31" i="1"/>
  <c r="M31" i="1"/>
  <c r="X31" i="1"/>
  <c r="Z32" i="1"/>
  <c r="V32" i="1"/>
  <c r="M32" i="1"/>
  <c r="X32" i="1"/>
  <c r="Z33" i="1"/>
  <c r="V33" i="1"/>
  <c r="M33" i="1"/>
  <c r="X33" i="1"/>
  <c r="Z34" i="1"/>
  <c r="V34" i="1"/>
  <c r="M34" i="1"/>
  <c r="X34" i="1"/>
  <c r="Z35" i="1"/>
  <c r="V35" i="1"/>
  <c r="M35" i="1"/>
  <c r="X35" i="1"/>
  <c r="Z36" i="1"/>
  <c r="V36" i="1"/>
  <c r="M36" i="1"/>
  <c r="X36" i="1"/>
  <c r="Z37" i="1"/>
  <c r="V37" i="1"/>
  <c r="M37" i="1"/>
  <c r="X37" i="1"/>
  <c r="Z38" i="1"/>
  <c r="V38" i="1"/>
  <c r="M38" i="1"/>
  <c r="X38" i="1"/>
  <c r="Z39" i="1"/>
  <c r="V39" i="1"/>
  <c r="M39" i="1"/>
  <c r="X39" i="1"/>
  <c r="M41" i="1"/>
  <c r="X83" i="1"/>
  <c r="Z83" i="1"/>
  <c r="M83" i="1"/>
  <c r="Z155" i="1"/>
  <c r="Z214" i="1"/>
  <c r="V214" i="1"/>
  <c r="M214" i="1"/>
  <c r="X214" i="1"/>
  <c r="Z215" i="1"/>
  <c r="V215" i="1"/>
  <c r="M215" i="1"/>
  <c r="X215" i="1"/>
  <c r="Z216" i="1"/>
  <c r="V216" i="1"/>
  <c r="M216" i="1"/>
  <c r="X216" i="1"/>
  <c r="Z217" i="1"/>
  <c r="V217" i="1"/>
  <c r="M217" i="1"/>
  <c r="X217" i="1"/>
  <c r="Z218" i="1"/>
  <c r="V218" i="1"/>
  <c r="M218" i="1"/>
  <c r="X218" i="1"/>
  <c r="Z219" i="1"/>
  <c r="V219" i="1"/>
  <c r="M219" i="1"/>
  <c r="X219" i="1"/>
  <c r="Z220" i="1"/>
  <c r="V220" i="1"/>
  <c r="M220" i="1"/>
  <c r="X220" i="1"/>
  <c r="Z221" i="1"/>
  <c r="V221" i="1"/>
  <c r="M221" i="1"/>
  <c r="X221" i="1"/>
  <c r="Z222" i="1"/>
  <c r="V222" i="1"/>
  <c r="M222" i="1"/>
  <c r="X222" i="1"/>
  <c r="X40" i="1"/>
  <c r="V40" i="1"/>
  <c r="Z40" i="1"/>
  <c r="Z104" i="1"/>
  <c r="V104" i="1"/>
  <c r="M104" i="1"/>
  <c r="Z139" i="1"/>
  <c r="V139" i="1"/>
  <c r="M139" i="1"/>
  <c r="X140" i="1"/>
  <c r="Z141" i="1"/>
  <c r="V141" i="1"/>
  <c r="M141" i="1"/>
  <c r="X142" i="1"/>
  <c r="Z143" i="1"/>
  <c r="V143" i="1"/>
  <c r="M143" i="1"/>
  <c r="X144" i="1"/>
  <c r="Z145" i="1"/>
  <c r="V145" i="1"/>
  <c r="M145" i="1"/>
  <c r="X146" i="1"/>
  <c r="Z147" i="1"/>
  <c r="V147" i="1"/>
  <c r="M147" i="1"/>
  <c r="X148" i="1"/>
  <c r="Z149" i="1"/>
  <c r="V149" i="1"/>
  <c r="M149" i="1"/>
  <c r="X150" i="1"/>
  <c r="Z151" i="1"/>
  <c r="V151" i="1"/>
  <c r="M151" i="1"/>
  <c r="X152" i="1"/>
  <c r="Z153" i="1"/>
  <c r="V153" i="1"/>
  <c r="M153" i="1"/>
  <c r="X154" i="1"/>
  <c r="M155" i="1"/>
  <c r="V155" i="1"/>
  <c r="X82" i="1"/>
  <c r="Z82" i="1"/>
  <c r="M82" i="1"/>
  <c r="V83" i="1"/>
  <c r="X105" i="1"/>
  <c r="Z257" i="1"/>
  <c r="Z261" i="1"/>
  <c r="Z265" i="1"/>
  <c r="Z269" i="1"/>
  <c r="Z273" i="1"/>
  <c r="Z322" i="1"/>
  <c r="Z326" i="1"/>
  <c r="Z330" i="1"/>
  <c r="Z461" i="1"/>
  <c r="Z561" i="1"/>
  <c r="V561" i="1"/>
  <c r="M561" i="1"/>
  <c r="X561" i="1"/>
  <c r="Z565" i="1"/>
  <c r="V565" i="1"/>
  <c r="M565" i="1"/>
  <c r="X565" i="1"/>
  <c r="Z260" i="1"/>
  <c r="Z276" i="1"/>
  <c r="Z419" i="1"/>
  <c r="V419" i="1"/>
  <c r="M419" i="1"/>
  <c r="X419" i="1"/>
  <c r="Z420" i="1"/>
  <c r="V420" i="1"/>
  <c r="M420" i="1"/>
  <c r="X420" i="1"/>
  <c r="Z421" i="1"/>
  <c r="V421" i="1"/>
  <c r="M421" i="1"/>
  <c r="X421" i="1"/>
  <c r="Z422" i="1"/>
  <c r="V422" i="1"/>
  <c r="M422" i="1"/>
  <c r="X422" i="1"/>
  <c r="Z423" i="1"/>
  <c r="V423" i="1"/>
  <c r="M423" i="1"/>
  <c r="X423" i="1"/>
  <c r="Z424" i="1"/>
  <c r="V424" i="1"/>
  <c r="M424" i="1"/>
  <c r="X424" i="1"/>
  <c r="Z425" i="1"/>
  <c r="V425" i="1"/>
  <c r="M425" i="1"/>
  <c r="X425" i="1"/>
  <c r="Z426" i="1"/>
  <c r="V426" i="1"/>
  <c r="M426" i="1"/>
  <c r="X426" i="1"/>
  <c r="Z427" i="1"/>
  <c r="V427" i="1"/>
  <c r="M427" i="1"/>
  <c r="X427" i="1"/>
  <c r="Z428" i="1"/>
  <c r="V428" i="1"/>
  <c r="M428" i="1"/>
  <c r="X428" i="1"/>
  <c r="Z429" i="1"/>
  <c r="V429" i="1"/>
  <c r="M429" i="1"/>
  <c r="X429" i="1"/>
  <c r="Z430" i="1"/>
  <c r="V430" i="1"/>
  <c r="M430" i="1"/>
  <c r="X430" i="1"/>
  <c r="Z431" i="1"/>
  <c r="V431" i="1"/>
  <c r="M431" i="1"/>
  <c r="X431" i="1"/>
  <c r="Z432" i="1"/>
  <c r="V432" i="1"/>
  <c r="M432" i="1"/>
  <c r="X432" i="1"/>
  <c r="Z433" i="1"/>
  <c r="V433" i="1"/>
  <c r="M433" i="1"/>
  <c r="X433" i="1"/>
  <c r="Z434" i="1"/>
  <c r="V434" i="1"/>
  <c r="M434" i="1"/>
  <c r="X434" i="1"/>
  <c r="Z435" i="1"/>
  <c r="V435" i="1"/>
  <c r="M435" i="1"/>
  <c r="X435" i="1"/>
  <c r="Z436" i="1"/>
  <c r="V436" i="1"/>
  <c r="M436" i="1"/>
  <c r="X436" i="1"/>
  <c r="Z437" i="1"/>
  <c r="V437" i="1"/>
  <c r="M437" i="1"/>
  <c r="X437" i="1"/>
  <c r="Z438" i="1"/>
  <c r="V438" i="1"/>
  <c r="M438" i="1"/>
  <c r="X438" i="1"/>
  <c r="Z439" i="1"/>
  <c r="V439" i="1"/>
  <c r="M439" i="1"/>
  <c r="X439" i="1"/>
  <c r="Z440" i="1"/>
  <c r="V440" i="1"/>
  <c r="M440" i="1"/>
  <c r="X440" i="1"/>
  <c r="Z441" i="1"/>
  <c r="V441" i="1"/>
  <c r="M441" i="1"/>
  <c r="X441" i="1"/>
  <c r="Z442" i="1"/>
  <c r="V442" i="1"/>
  <c r="M442" i="1"/>
  <c r="X442" i="1"/>
  <c r="Z443" i="1"/>
  <c r="V443" i="1"/>
  <c r="M443" i="1"/>
  <c r="X443" i="1"/>
  <c r="Z444" i="1"/>
  <c r="V444" i="1"/>
  <c r="M444" i="1"/>
  <c r="X444" i="1"/>
  <c r="Z445" i="1"/>
  <c r="V445" i="1"/>
  <c r="M445" i="1"/>
  <c r="X445" i="1"/>
  <c r="Z446" i="1"/>
  <c r="V446" i="1"/>
  <c r="M446" i="1"/>
  <c r="X446" i="1"/>
  <c r="Z447" i="1"/>
  <c r="V447" i="1"/>
  <c r="M447" i="1"/>
  <c r="X447" i="1"/>
  <c r="Z448" i="1"/>
  <c r="V448" i="1"/>
  <c r="M448" i="1"/>
  <c r="X448" i="1"/>
  <c r="Z449" i="1"/>
  <c r="V449" i="1"/>
  <c r="M449" i="1"/>
  <c r="X449" i="1"/>
  <c r="Z450" i="1"/>
  <c r="V450" i="1"/>
  <c r="M450" i="1"/>
  <c r="X450" i="1"/>
  <c r="Z451" i="1"/>
  <c r="V451" i="1"/>
  <c r="M451" i="1"/>
  <c r="X451" i="1"/>
  <c r="Z452" i="1"/>
  <c r="V452" i="1"/>
  <c r="M452" i="1"/>
  <c r="X452" i="1"/>
  <c r="Z453" i="1"/>
  <c r="V453" i="1"/>
  <c r="M453" i="1"/>
  <c r="X453" i="1"/>
  <c r="Z454" i="1"/>
  <c r="V454" i="1"/>
  <c r="M454" i="1"/>
  <c r="X454" i="1"/>
  <c r="Z455" i="1"/>
  <c r="V455" i="1"/>
  <c r="M455" i="1"/>
  <c r="X455" i="1"/>
  <c r="Z456" i="1"/>
  <c r="V456" i="1"/>
  <c r="M456" i="1"/>
  <c r="X456" i="1"/>
  <c r="Z457" i="1"/>
  <c r="V457" i="1"/>
  <c r="M457" i="1"/>
  <c r="X457" i="1"/>
  <c r="Z458" i="1"/>
  <c r="V458" i="1"/>
  <c r="M458" i="1"/>
  <c r="X458" i="1"/>
  <c r="Z459" i="1"/>
  <c r="V459" i="1"/>
  <c r="M459" i="1"/>
  <c r="X459" i="1"/>
  <c r="Z460" i="1"/>
  <c r="V460" i="1"/>
  <c r="M460" i="1"/>
  <c r="X460" i="1"/>
  <c r="Z464" i="1"/>
  <c r="Z468" i="1"/>
  <c r="Z560" i="1"/>
  <c r="V560" i="1"/>
  <c r="M560" i="1"/>
  <c r="X560" i="1"/>
  <c r="Z564" i="1"/>
  <c r="V564" i="1"/>
  <c r="M564" i="1"/>
  <c r="X564" i="1"/>
  <c r="Z568" i="1"/>
  <c r="V568" i="1"/>
  <c r="M568" i="1"/>
  <c r="X568" i="1"/>
  <c r="Z224" i="1"/>
  <c r="V224" i="1"/>
  <c r="M224" i="1"/>
  <c r="X224" i="1"/>
  <c r="Z226" i="1"/>
  <c r="V226" i="1"/>
  <c r="M226" i="1"/>
  <c r="X226" i="1"/>
  <c r="Z228" i="1"/>
  <c r="V228" i="1"/>
  <c r="M228" i="1"/>
  <c r="X228" i="1"/>
  <c r="Z230" i="1"/>
  <c r="V230" i="1"/>
  <c r="M230" i="1"/>
  <c r="X230" i="1"/>
  <c r="Z268" i="1"/>
  <c r="Z321" i="1"/>
  <c r="Z17" i="1"/>
  <c r="V17" i="1"/>
  <c r="M17" i="1"/>
  <c r="Z18" i="1"/>
  <c r="V18" i="1"/>
  <c r="M18" i="1"/>
  <c r="X18" i="1"/>
  <c r="Z19" i="1"/>
  <c r="V19" i="1"/>
  <c r="M19" i="1"/>
  <c r="X19" i="1"/>
  <c r="Z21" i="1"/>
  <c r="V21" i="1"/>
  <c r="M21" i="1"/>
  <c r="X21" i="1"/>
  <c r="Z22" i="1"/>
  <c r="V22" i="1"/>
  <c r="M22" i="1"/>
  <c r="X22" i="1"/>
  <c r="Z23" i="1"/>
  <c r="V23" i="1"/>
  <c r="M23" i="1"/>
  <c r="X23" i="1"/>
  <c r="Z24" i="1"/>
  <c r="V24" i="1"/>
  <c r="M24" i="1"/>
  <c r="X24" i="1"/>
  <c r="Z25" i="1"/>
  <c r="V25" i="1"/>
  <c r="M25" i="1"/>
  <c r="X25" i="1"/>
  <c r="Z26" i="1"/>
  <c r="V26" i="1"/>
  <c r="M26" i="1"/>
  <c r="X26" i="1"/>
  <c r="Z27" i="1"/>
  <c r="V27" i="1"/>
  <c r="M27" i="1"/>
  <c r="X27" i="1"/>
  <c r="Z28" i="1"/>
  <c r="V28" i="1"/>
  <c r="M28" i="1"/>
  <c r="X28" i="1"/>
  <c r="Z29" i="1"/>
  <c r="V29" i="1"/>
  <c r="M29" i="1"/>
  <c r="X29" i="1"/>
  <c r="Z319" i="1"/>
  <c r="V319" i="1"/>
  <c r="M319" i="1"/>
  <c r="X319" i="1"/>
  <c r="Z320" i="1"/>
  <c r="V320" i="1"/>
  <c r="M320" i="1"/>
  <c r="X320" i="1"/>
  <c r="M321" i="1"/>
  <c r="V321" i="1"/>
  <c r="Z324" i="1"/>
  <c r="M325" i="1"/>
  <c r="V325" i="1"/>
  <c r="Z328" i="1"/>
  <c r="M329" i="1"/>
  <c r="V329" i="1"/>
  <c r="Z223" i="1"/>
  <c r="V223" i="1"/>
  <c r="M223" i="1"/>
  <c r="X223" i="1"/>
  <c r="Z225" i="1"/>
  <c r="V225" i="1"/>
  <c r="M225" i="1"/>
  <c r="X225" i="1"/>
  <c r="Z227" i="1"/>
  <c r="V227" i="1"/>
  <c r="M227" i="1"/>
  <c r="X227" i="1"/>
  <c r="Z229" i="1"/>
  <c r="V229" i="1"/>
  <c r="M229" i="1"/>
  <c r="X229" i="1"/>
  <c r="Z231" i="1"/>
  <c r="V231" i="1"/>
  <c r="M231" i="1"/>
  <c r="Z232" i="1"/>
  <c r="V232" i="1"/>
  <c r="M232" i="1"/>
  <c r="X232" i="1"/>
  <c r="Z233" i="1"/>
  <c r="V233" i="1"/>
  <c r="M233" i="1"/>
  <c r="X233" i="1"/>
  <c r="Z234" i="1"/>
  <c r="V234" i="1"/>
  <c r="M234" i="1"/>
  <c r="X234" i="1"/>
  <c r="Z235" i="1"/>
  <c r="V235" i="1"/>
  <c r="M235" i="1"/>
  <c r="X235" i="1"/>
  <c r="Z236" i="1"/>
  <c r="V236" i="1"/>
  <c r="M236" i="1"/>
  <c r="X236" i="1"/>
  <c r="Z237" i="1"/>
  <c r="V237" i="1"/>
  <c r="M237" i="1"/>
  <c r="X237" i="1"/>
  <c r="Z238" i="1"/>
  <c r="V238" i="1"/>
  <c r="M238" i="1"/>
  <c r="X238" i="1"/>
  <c r="Z239" i="1"/>
  <c r="V239" i="1"/>
  <c r="M239" i="1"/>
  <c r="X239" i="1"/>
  <c r="Z240" i="1"/>
  <c r="V240" i="1"/>
  <c r="M240" i="1"/>
  <c r="X240" i="1"/>
  <c r="Z241" i="1"/>
  <c r="V241" i="1"/>
  <c r="M241" i="1"/>
  <c r="X241" i="1"/>
  <c r="Z242" i="1"/>
  <c r="V242" i="1"/>
  <c r="M242" i="1"/>
  <c r="X242" i="1"/>
  <c r="Z243" i="1"/>
  <c r="V243" i="1"/>
  <c r="M243" i="1"/>
  <c r="X243" i="1"/>
  <c r="Z244" i="1"/>
  <c r="V244" i="1"/>
  <c r="M244" i="1"/>
  <c r="X244" i="1"/>
  <c r="Z245" i="1"/>
  <c r="V245" i="1"/>
  <c r="M245" i="1"/>
  <c r="X245" i="1"/>
  <c r="Z246" i="1"/>
  <c r="V246" i="1"/>
  <c r="M246" i="1"/>
  <c r="X246" i="1"/>
  <c r="Z247" i="1"/>
  <c r="V247" i="1"/>
  <c r="M247" i="1"/>
  <c r="X247" i="1"/>
  <c r="Z248" i="1"/>
  <c r="V248" i="1"/>
  <c r="M248" i="1"/>
  <c r="X248" i="1"/>
  <c r="Z249" i="1"/>
  <c r="V249" i="1"/>
  <c r="M249" i="1"/>
  <c r="X249" i="1"/>
  <c r="Z250" i="1"/>
  <c r="V250" i="1"/>
  <c r="M250" i="1"/>
  <c r="X250" i="1"/>
  <c r="Z251" i="1"/>
  <c r="V251" i="1"/>
  <c r="M251" i="1"/>
  <c r="X251" i="1"/>
  <c r="Z252" i="1"/>
  <c r="V252" i="1"/>
  <c r="M252" i="1"/>
  <c r="X252" i="1"/>
  <c r="Z253" i="1"/>
  <c r="V253" i="1"/>
  <c r="M253" i="1"/>
  <c r="X253" i="1"/>
  <c r="Z254" i="1"/>
  <c r="V254" i="1"/>
  <c r="M254" i="1"/>
  <c r="X254" i="1"/>
  <c r="Z255" i="1"/>
  <c r="V255" i="1"/>
  <c r="M255" i="1"/>
  <c r="X255" i="1"/>
  <c r="Z256" i="1"/>
  <c r="V256" i="1"/>
  <c r="M256" i="1"/>
  <c r="X256" i="1"/>
  <c r="Z264" i="1"/>
  <c r="Z272" i="1"/>
  <c r="Z325" i="1"/>
  <c r="Z329" i="1"/>
  <c r="Z16" i="1"/>
  <c r="V16" i="1"/>
  <c r="M16" i="1"/>
  <c r="X16" i="1"/>
  <c r="X17" i="1"/>
  <c r="Z20" i="1"/>
  <c r="V20" i="1"/>
  <c r="M20" i="1"/>
  <c r="Z170" i="1"/>
  <c r="V170" i="1"/>
  <c r="M170" i="1"/>
  <c r="X170" i="1"/>
  <c r="Z171" i="1"/>
  <c r="V171" i="1"/>
  <c r="M171" i="1"/>
  <c r="X171" i="1"/>
  <c r="Z172" i="1"/>
  <c r="V172" i="1"/>
  <c r="M172" i="1"/>
  <c r="X172" i="1"/>
  <c r="Z173" i="1"/>
  <c r="V173" i="1"/>
  <c r="M173" i="1"/>
  <c r="X173" i="1"/>
  <c r="Z174" i="1"/>
  <c r="V174" i="1"/>
  <c r="M174" i="1"/>
  <c r="X174" i="1"/>
  <c r="Z175" i="1"/>
  <c r="V175" i="1"/>
  <c r="M175" i="1"/>
  <c r="X175" i="1"/>
  <c r="Z176" i="1"/>
  <c r="V176" i="1"/>
  <c r="M176" i="1"/>
  <c r="X176" i="1"/>
  <c r="Z177" i="1"/>
  <c r="V177" i="1"/>
  <c r="M177" i="1"/>
  <c r="X177" i="1"/>
  <c r="Z259" i="1"/>
  <c r="M260" i="1"/>
  <c r="V260" i="1"/>
  <c r="Z263" i="1"/>
  <c r="M264" i="1"/>
  <c r="V264" i="1"/>
  <c r="Z267" i="1"/>
  <c r="M268" i="1"/>
  <c r="V268" i="1"/>
  <c r="Z271" i="1"/>
  <c r="M272" i="1"/>
  <c r="V272" i="1"/>
  <c r="Z275" i="1"/>
  <c r="M276" i="1"/>
  <c r="V276" i="1"/>
  <c r="Z463" i="1"/>
  <c r="Z467" i="1"/>
  <c r="V467" i="1"/>
  <c r="M467" i="1"/>
  <c r="X467" i="1"/>
  <c r="Z563" i="1"/>
  <c r="V563" i="1"/>
  <c r="M563" i="1"/>
  <c r="X563" i="1"/>
  <c r="Z567" i="1"/>
  <c r="V567" i="1"/>
  <c r="M567" i="1"/>
  <c r="X567" i="1"/>
  <c r="Z46" i="1"/>
  <c r="V46" i="1"/>
  <c r="M46" i="1"/>
  <c r="X46" i="1"/>
  <c r="M47" i="1"/>
  <c r="V47" i="1"/>
  <c r="M48" i="1"/>
  <c r="V48" i="1"/>
  <c r="M49" i="1"/>
  <c r="V49" i="1"/>
  <c r="M50" i="1"/>
  <c r="V50" i="1"/>
  <c r="M51" i="1"/>
  <c r="V51" i="1"/>
  <c r="M52" i="1"/>
  <c r="V52" i="1"/>
  <c r="M53" i="1"/>
  <c r="V53" i="1"/>
  <c r="M54" i="1"/>
  <c r="V54" i="1"/>
  <c r="M55" i="1"/>
  <c r="V55" i="1"/>
  <c r="M56" i="1"/>
  <c r="V56" i="1"/>
  <c r="M57" i="1"/>
  <c r="V57" i="1"/>
  <c r="M58" i="1"/>
  <c r="V58" i="1"/>
  <c r="M59" i="1"/>
  <c r="V59" i="1"/>
  <c r="M60" i="1"/>
  <c r="V60" i="1"/>
  <c r="M61" i="1"/>
  <c r="V61" i="1"/>
  <c r="M62" i="1"/>
  <c r="V62" i="1"/>
  <c r="M63" i="1"/>
  <c r="V63" i="1"/>
  <c r="M64" i="1"/>
  <c r="V64" i="1"/>
  <c r="M65" i="1"/>
  <c r="V65" i="1"/>
  <c r="M66" i="1"/>
  <c r="V66" i="1"/>
  <c r="M67" i="1"/>
  <c r="V67" i="1"/>
  <c r="M68" i="1"/>
  <c r="V68" i="1"/>
  <c r="M69" i="1"/>
  <c r="V69" i="1"/>
  <c r="M70" i="1"/>
  <c r="V70" i="1"/>
  <c r="M71" i="1"/>
  <c r="V71" i="1"/>
  <c r="M72" i="1"/>
  <c r="V72" i="1"/>
  <c r="M73" i="1"/>
  <c r="V73" i="1"/>
  <c r="M74" i="1"/>
  <c r="V74" i="1"/>
  <c r="M75" i="1"/>
  <c r="V75" i="1"/>
  <c r="M76" i="1"/>
  <c r="V76" i="1"/>
  <c r="M77" i="1"/>
  <c r="V77" i="1"/>
  <c r="M78" i="1"/>
  <c r="V78" i="1"/>
  <c r="M79" i="1"/>
  <c r="V79" i="1"/>
  <c r="M80" i="1"/>
  <c r="V80" i="1"/>
  <c r="M81" i="1"/>
  <c r="V81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Z258" i="1"/>
  <c r="M259" i="1"/>
  <c r="V259" i="1"/>
  <c r="Z262" i="1"/>
  <c r="M263" i="1"/>
  <c r="V263" i="1"/>
  <c r="Z266" i="1"/>
  <c r="M267" i="1"/>
  <c r="V267" i="1"/>
  <c r="Z270" i="1"/>
  <c r="M271" i="1"/>
  <c r="V271" i="1"/>
  <c r="Z274" i="1"/>
  <c r="M275" i="1"/>
  <c r="V275" i="1"/>
  <c r="Z323" i="1"/>
  <c r="M324" i="1"/>
  <c r="V324" i="1"/>
  <c r="Z327" i="1"/>
  <c r="M328" i="1"/>
  <c r="V328" i="1"/>
  <c r="Z462" i="1"/>
  <c r="M463" i="1"/>
  <c r="V463" i="1"/>
  <c r="Z562" i="1"/>
  <c r="V562" i="1"/>
  <c r="M562" i="1"/>
  <c r="X562" i="1"/>
  <c r="Z566" i="1"/>
  <c r="V566" i="1"/>
  <c r="M566" i="1"/>
  <c r="X566" i="1"/>
  <c r="Z654" i="1"/>
  <c r="V654" i="1"/>
  <c r="M654" i="1"/>
  <c r="X654" i="1"/>
  <c r="Z656" i="1"/>
  <c r="V656" i="1"/>
  <c r="M656" i="1"/>
  <c r="X656" i="1"/>
  <c r="Z658" i="1"/>
  <c r="V658" i="1"/>
  <c r="M658" i="1"/>
  <c r="X658" i="1"/>
  <c r="Z660" i="1"/>
  <c r="V660" i="1"/>
  <c r="M660" i="1"/>
  <c r="X660" i="1"/>
  <c r="Z662" i="1"/>
  <c r="V662" i="1"/>
  <c r="M662" i="1"/>
  <c r="Z663" i="1"/>
  <c r="V663" i="1"/>
  <c r="M663" i="1"/>
  <c r="Z664" i="1"/>
  <c r="V664" i="1"/>
  <c r="M664" i="1"/>
  <c r="X664" i="1"/>
  <c r="Z666" i="1"/>
  <c r="V666" i="1"/>
  <c r="M666" i="1"/>
  <c r="X666" i="1"/>
  <c r="Z668" i="1"/>
  <c r="V668" i="1"/>
  <c r="M668" i="1"/>
  <c r="X668" i="1"/>
  <c r="Z670" i="1"/>
  <c r="V670" i="1"/>
  <c r="M670" i="1"/>
  <c r="X670" i="1"/>
  <c r="Z672" i="1"/>
  <c r="V672" i="1"/>
  <c r="M672" i="1"/>
  <c r="X672" i="1"/>
  <c r="Z674" i="1"/>
  <c r="V674" i="1"/>
  <c r="M674" i="1"/>
  <c r="X674" i="1"/>
  <c r="Z677" i="1"/>
  <c r="V677" i="1"/>
  <c r="M677" i="1"/>
  <c r="Z678" i="1"/>
  <c r="V678" i="1"/>
  <c r="M678" i="1"/>
  <c r="X678" i="1"/>
  <c r="Z683" i="1"/>
  <c r="V683" i="1"/>
  <c r="M683" i="1"/>
  <c r="X683" i="1"/>
  <c r="Z685" i="1"/>
  <c r="V685" i="1"/>
  <c r="M685" i="1"/>
  <c r="X685" i="1"/>
  <c r="Z687" i="1"/>
  <c r="V687" i="1"/>
  <c r="M687" i="1"/>
  <c r="X687" i="1"/>
  <c r="Z690" i="1"/>
  <c r="V690" i="1"/>
  <c r="M690" i="1"/>
  <c r="X690" i="1"/>
  <c r="Z692" i="1"/>
  <c r="V692" i="1"/>
  <c r="M692" i="1"/>
  <c r="X692" i="1"/>
  <c r="Z694" i="1"/>
  <c r="V694" i="1"/>
  <c r="M694" i="1"/>
  <c r="Z695" i="1"/>
  <c r="V695" i="1"/>
  <c r="M695" i="1"/>
  <c r="Z696" i="1"/>
  <c r="V696" i="1"/>
  <c r="M696" i="1"/>
  <c r="X696" i="1"/>
  <c r="Z698" i="1"/>
  <c r="V698" i="1"/>
  <c r="M698" i="1"/>
  <c r="X698" i="1"/>
  <c r="Z701" i="1"/>
  <c r="V701" i="1"/>
  <c r="M701" i="1"/>
  <c r="X801" i="1"/>
  <c r="M801" i="1"/>
  <c r="Z811" i="1"/>
  <c r="Z814" i="1"/>
  <c r="V814" i="1"/>
  <c r="M814" i="1"/>
  <c r="X824" i="1"/>
  <c r="V824" i="1"/>
  <c r="M824" i="1"/>
  <c r="Z825" i="1"/>
  <c r="X828" i="1"/>
  <c r="V828" i="1"/>
  <c r="M828" i="1"/>
  <c r="Z829" i="1"/>
  <c r="X832" i="1"/>
  <c r="V832" i="1"/>
  <c r="M832" i="1"/>
  <c r="Z833" i="1"/>
  <c r="X836" i="1"/>
  <c r="V836" i="1"/>
  <c r="M836" i="1"/>
  <c r="Z837" i="1"/>
  <c r="X844" i="1"/>
  <c r="V844" i="1"/>
  <c r="M844" i="1"/>
  <c r="M527" i="1"/>
  <c r="V527" i="1"/>
  <c r="M528" i="1"/>
  <c r="V528" i="1"/>
  <c r="M529" i="1"/>
  <c r="V529" i="1"/>
  <c r="M530" i="1"/>
  <c r="V530" i="1"/>
  <c r="M531" i="1"/>
  <c r="V531" i="1"/>
  <c r="M532" i="1"/>
  <c r="V532" i="1"/>
  <c r="M533" i="1"/>
  <c r="V533" i="1"/>
  <c r="M534" i="1"/>
  <c r="V534" i="1"/>
  <c r="M535" i="1"/>
  <c r="V535" i="1"/>
  <c r="M536" i="1"/>
  <c r="V536" i="1"/>
  <c r="M537" i="1"/>
  <c r="V537" i="1"/>
  <c r="M538" i="1"/>
  <c r="V538" i="1"/>
  <c r="M539" i="1"/>
  <c r="V539" i="1"/>
  <c r="M540" i="1"/>
  <c r="V540" i="1"/>
  <c r="M541" i="1"/>
  <c r="V541" i="1"/>
  <c r="M542" i="1"/>
  <c r="V542" i="1"/>
  <c r="M543" i="1"/>
  <c r="V543" i="1"/>
  <c r="M544" i="1"/>
  <c r="V544" i="1"/>
  <c r="M545" i="1"/>
  <c r="V545" i="1"/>
  <c r="M546" i="1"/>
  <c r="V546" i="1"/>
  <c r="M547" i="1"/>
  <c r="V547" i="1"/>
  <c r="M548" i="1"/>
  <c r="V548" i="1"/>
  <c r="M549" i="1"/>
  <c r="V549" i="1"/>
  <c r="M550" i="1"/>
  <c r="V550" i="1"/>
  <c r="M551" i="1"/>
  <c r="V551" i="1"/>
  <c r="M552" i="1"/>
  <c r="V552" i="1"/>
  <c r="M553" i="1"/>
  <c r="V553" i="1"/>
  <c r="M554" i="1"/>
  <c r="V554" i="1"/>
  <c r="M555" i="1"/>
  <c r="V555" i="1"/>
  <c r="M556" i="1"/>
  <c r="V556" i="1"/>
  <c r="M557" i="1"/>
  <c r="V557" i="1"/>
  <c r="M558" i="1"/>
  <c r="V558" i="1"/>
  <c r="M559" i="1"/>
  <c r="V559" i="1"/>
  <c r="V730" i="1"/>
  <c r="Z732" i="1"/>
  <c r="V732" i="1"/>
  <c r="M732" i="1"/>
  <c r="X732" i="1"/>
  <c r="M733" i="1"/>
  <c r="V733" i="1"/>
  <c r="Z733" i="1"/>
  <c r="Z734" i="1"/>
  <c r="M793" i="1"/>
  <c r="M794" i="1"/>
  <c r="M795" i="1"/>
  <c r="M796" i="1"/>
  <c r="M797" i="1"/>
  <c r="M798" i="1"/>
  <c r="M799" i="1"/>
  <c r="M800" i="1"/>
  <c r="Z801" i="1"/>
  <c r="M811" i="1"/>
  <c r="V811" i="1"/>
  <c r="Z819" i="1"/>
  <c r="V819" i="1"/>
  <c r="M819" i="1"/>
  <c r="X819" i="1"/>
  <c r="Z821" i="1"/>
  <c r="V821" i="1"/>
  <c r="M821" i="1"/>
  <c r="Z824" i="1"/>
  <c r="M825" i="1"/>
  <c r="V825" i="1"/>
  <c r="Z828" i="1"/>
  <c r="M829" i="1"/>
  <c r="V829" i="1"/>
  <c r="Z832" i="1"/>
  <c r="M833" i="1"/>
  <c r="V833" i="1"/>
  <c r="Z836" i="1"/>
  <c r="M837" i="1"/>
  <c r="V837" i="1"/>
  <c r="M841" i="1"/>
  <c r="V841" i="1"/>
  <c r="Z844" i="1"/>
  <c r="M845" i="1"/>
  <c r="V845" i="1"/>
  <c r="X1076" i="1"/>
  <c r="Z1076" i="1"/>
  <c r="Z1083" i="1"/>
  <c r="V1083" i="1"/>
  <c r="M1083" i="1"/>
  <c r="X1083" i="1"/>
  <c r="Z1162" i="1"/>
  <c r="V1162" i="1"/>
  <c r="M1162" i="1"/>
  <c r="X1162" i="1"/>
  <c r="Z1170" i="1"/>
  <c r="V1170" i="1"/>
  <c r="M1170" i="1"/>
  <c r="X1170" i="1"/>
  <c r="V734" i="1"/>
  <c r="Z736" i="1"/>
  <c r="V736" i="1"/>
  <c r="M736" i="1"/>
  <c r="X736" i="1"/>
  <c r="Z737" i="1"/>
  <c r="V737" i="1"/>
  <c r="M737" i="1"/>
  <c r="X737" i="1"/>
  <c r="Z738" i="1"/>
  <c r="V738" i="1"/>
  <c r="M738" i="1"/>
  <c r="X738" i="1"/>
  <c r="Z739" i="1"/>
  <c r="V739" i="1"/>
  <c r="M739" i="1"/>
  <c r="X739" i="1"/>
  <c r="Z740" i="1"/>
  <c r="V740" i="1"/>
  <c r="M740" i="1"/>
  <c r="X740" i="1"/>
  <c r="Z741" i="1"/>
  <c r="V741" i="1"/>
  <c r="M741" i="1"/>
  <c r="X741" i="1"/>
  <c r="Z742" i="1"/>
  <c r="V742" i="1"/>
  <c r="M742" i="1"/>
  <c r="X742" i="1"/>
  <c r="Z743" i="1"/>
  <c r="V743" i="1"/>
  <c r="M743" i="1"/>
  <c r="X743" i="1"/>
  <c r="Z744" i="1"/>
  <c r="V744" i="1"/>
  <c r="M744" i="1"/>
  <c r="X744" i="1"/>
  <c r="Z745" i="1"/>
  <c r="V745" i="1"/>
  <c r="M745" i="1"/>
  <c r="X745" i="1"/>
  <c r="Z746" i="1"/>
  <c r="V746" i="1"/>
  <c r="M746" i="1"/>
  <c r="X746" i="1"/>
  <c r="Z747" i="1"/>
  <c r="V747" i="1"/>
  <c r="M747" i="1"/>
  <c r="X747" i="1"/>
  <c r="Z748" i="1"/>
  <c r="V748" i="1"/>
  <c r="M748" i="1"/>
  <c r="X748" i="1"/>
  <c r="Z749" i="1"/>
  <c r="V749" i="1"/>
  <c r="M749" i="1"/>
  <c r="X749" i="1"/>
  <c r="Z750" i="1"/>
  <c r="V750" i="1"/>
  <c r="M750" i="1"/>
  <c r="X750" i="1"/>
  <c r="Z751" i="1"/>
  <c r="V751" i="1"/>
  <c r="M751" i="1"/>
  <c r="X751" i="1"/>
  <c r="Z752" i="1"/>
  <c r="V752" i="1"/>
  <c r="M752" i="1"/>
  <c r="X752" i="1"/>
  <c r="Z753" i="1"/>
  <c r="V753" i="1"/>
  <c r="M753" i="1"/>
  <c r="X753" i="1"/>
  <c r="Z754" i="1"/>
  <c r="V754" i="1"/>
  <c r="M754" i="1"/>
  <c r="X754" i="1"/>
  <c r="Z755" i="1"/>
  <c r="V755" i="1"/>
  <c r="M755" i="1"/>
  <c r="X755" i="1"/>
  <c r="Z756" i="1"/>
  <c r="V756" i="1"/>
  <c r="M756" i="1"/>
  <c r="X756" i="1"/>
  <c r="Z757" i="1"/>
  <c r="V757" i="1"/>
  <c r="M757" i="1"/>
  <c r="X757" i="1"/>
  <c r="Z758" i="1"/>
  <c r="V758" i="1"/>
  <c r="M758" i="1"/>
  <c r="X758" i="1"/>
  <c r="Z759" i="1"/>
  <c r="V759" i="1"/>
  <c r="M759" i="1"/>
  <c r="X759" i="1"/>
  <c r="Z760" i="1"/>
  <c r="V760" i="1"/>
  <c r="M760" i="1"/>
  <c r="X760" i="1"/>
  <c r="Z761" i="1"/>
  <c r="V761" i="1"/>
  <c r="M761" i="1"/>
  <c r="X761" i="1"/>
  <c r="Z762" i="1"/>
  <c r="V762" i="1"/>
  <c r="M762" i="1"/>
  <c r="X762" i="1"/>
  <c r="Z763" i="1"/>
  <c r="V763" i="1"/>
  <c r="M763" i="1"/>
  <c r="X763" i="1"/>
  <c r="Z764" i="1"/>
  <c r="V764" i="1"/>
  <c r="M764" i="1"/>
  <c r="X764" i="1"/>
  <c r="Z765" i="1"/>
  <c r="V765" i="1"/>
  <c r="M765" i="1"/>
  <c r="X765" i="1"/>
  <c r="Z766" i="1"/>
  <c r="V766" i="1"/>
  <c r="M766" i="1"/>
  <c r="X766" i="1"/>
  <c r="Z767" i="1"/>
  <c r="V767" i="1"/>
  <c r="M767" i="1"/>
  <c r="X767" i="1"/>
  <c r="Z768" i="1"/>
  <c r="V768" i="1"/>
  <c r="M768" i="1"/>
  <c r="X768" i="1"/>
  <c r="Z769" i="1"/>
  <c r="V769" i="1"/>
  <c r="M769" i="1"/>
  <c r="X769" i="1"/>
  <c r="Z770" i="1"/>
  <c r="V770" i="1"/>
  <c r="M770" i="1"/>
  <c r="X770" i="1"/>
  <c r="Z771" i="1"/>
  <c r="V771" i="1"/>
  <c r="M771" i="1"/>
  <c r="X771" i="1"/>
  <c r="Z772" i="1"/>
  <c r="V772" i="1"/>
  <c r="M772" i="1"/>
  <c r="X772" i="1"/>
  <c r="Z773" i="1"/>
  <c r="V773" i="1"/>
  <c r="M773" i="1"/>
  <c r="X773" i="1"/>
  <c r="Z774" i="1"/>
  <c r="V774" i="1"/>
  <c r="M774" i="1"/>
  <c r="X774" i="1"/>
  <c r="Z775" i="1"/>
  <c r="V775" i="1"/>
  <c r="M775" i="1"/>
  <c r="X775" i="1"/>
  <c r="Z776" i="1"/>
  <c r="V776" i="1"/>
  <c r="M776" i="1"/>
  <c r="X776" i="1"/>
  <c r="Z777" i="1"/>
  <c r="V777" i="1"/>
  <c r="M777" i="1"/>
  <c r="X777" i="1"/>
  <c r="Z778" i="1"/>
  <c r="V778" i="1"/>
  <c r="M778" i="1"/>
  <c r="X778" i="1"/>
  <c r="Z779" i="1"/>
  <c r="V779" i="1"/>
  <c r="M779" i="1"/>
  <c r="X779" i="1"/>
  <c r="Z793" i="1"/>
  <c r="Z794" i="1"/>
  <c r="Z795" i="1"/>
  <c r="Z796" i="1"/>
  <c r="Z797" i="1"/>
  <c r="Z798" i="1"/>
  <c r="Z799" i="1"/>
  <c r="Z800" i="1"/>
  <c r="V801" i="1"/>
  <c r="Z810" i="1"/>
  <c r="V810" i="1"/>
  <c r="M810" i="1"/>
  <c r="Z818" i="1"/>
  <c r="V818" i="1"/>
  <c r="M818" i="1"/>
  <c r="X852" i="1"/>
  <c r="V852" i="1"/>
  <c r="X1071" i="1"/>
  <c r="Z1071" i="1"/>
  <c r="M1071" i="1"/>
  <c r="M1076" i="1"/>
  <c r="Z1160" i="1"/>
  <c r="V1160" i="1"/>
  <c r="M1160" i="1"/>
  <c r="X1160" i="1"/>
  <c r="Z1168" i="1"/>
  <c r="V1168" i="1"/>
  <c r="M1168" i="1"/>
  <c r="X1168" i="1"/>
  <c r="V793" i="1"/>
  <c r="V794" i="1"/>
  <c r="V795" i="1"/>
  <c r="V796" i="1"/>
  <c r="V797" i="1"/>
  <c r="V798" i="1"/>
  <c r="V799" i="1"/>
  <c r="V800" i="1"/>
  <c r="X814" i="1"/>
  <c r="Z823" i="1"/>
  <c r="V823" i="1"/>
  <c r="M823" i="1"/>
  <c r="X823" i="1"/>
  <c r="Z826" i="1"/>
  <c r="Z830" i="1"/>
  <c r="Z834" i="1"/>
  <c r="Z838" i="1"/>
  <c r="Z842" i="1"/>
  <c r="Z846" i="1"/>
  <c r="X1073" i="1"/>
  <c r="Z1073" i="1"/>
  <c r="V1073" i="1"/>
  <c r="X1075" i="1"/>
  <c r="Z1075" i="1"/>
  <c r="M1075" i="1"/>
  <c r="Z1082" i="1"/>
  <c r="V1082" i="1"/>
  <c r="M1082" i="1"/>
  <c r="Z1158" i="1"/>
  <c r="V1158" i="1"/>
  <c r="M1158" i="1"/>
  <c r="X1158" i="1"/>
  <c r="Z1166" i="1"/>
  <c r="V1166" i="1"/>
  <c r="M1166" i="1"/>
  <c r="X1166" i="1"/>
  <c r="Z655" i="1"/>
  <c r="V655" i="1"/>
  <c r="M655" i="1"/>
  <c r="X655" i="1"/>
  <c r="Z657" i="1"/>
  <c r="V657" i="1"/>
  <c r="M657" i="1"/>
  <c r="X657" i="1"/>
  <c r="Z659" i="1"/>
  <c r="V659" i="1"/>
  <c r="M659" i="1"/>
  <c r="X659" i="1"/>
  <c r="Z661" i="1"/>
  <c r="V661" i="1"/>
  <c r="M661" i="1"/>
  <c r="X661" i="1"/>
  <c r="X662" i="1"/>
  <c r="X663" i="1"/>
  <c r="Z665" i="1"/>
  <c r="V665" i="1"/>
  <c r="M665" i="1"/>
  <c r="X665" i="1"/>
  <c r="Z667" i="1"/>
  <c r="V667" i="1"/>
  <c r="M667" i="1"/>
  <c r="X667" i="1"/>
  <c r="Z669" i="1"/>
  <c r="V669" i="1"/>
  <c r="M669" i="1"/>
  <c r="X669" i="1"/>
  <c r="Z671" i="1"/>
  <c r="V671" i="1"/>
  <c r="M671" i="1"/>
  <c r="X671" i="1"/>
  <c r="Z673" i="1"/>
  <c r="V673" i="1"/>
  <c r="M673" i="1"/>
  <c r="X673" i="1"/>
  <c r="Z675" i="1"/>
  <c r="V675" i="1"/>
  <c r="M675" i="1"/>
  <c r="Z676" i="1"/>
  <c r="V676" i="1"/>
  <c r="M676" i="1"/>
  <c r="X676" i="1"/>
  <c r="X677" i="1"/>
  <c r="Z679" i="1"/>
  <c r="V679" i="1"/>
  <c r="M679" i="1"/>
  <c r="Z680" i="1"/>
  <c r="V680" i="1"/>
  <c r="M680" i="1"/>
  <c r="Z681" i="1"/>
  <c r="V681" i="1"/>
  <c r="M681" i="1"/>
  <c r="Z682" i="1"/>
  <c r="V682" i="1"/>
  <c r="M682" i="1"/>
  <c r="X682" i="1"/>
  <c r="Z684" i="1"/>
  <c r="V684" i="1"/>
  <c r="M684" i="1"/>
  <c r="X684" i="1"/>
  <c r="Z686" i="1"/>
  <c r="V686" i="1"/>
  <c r="M686" i="1"/>
  <c r="X686" i="1"/>
  <c r="Z688" i="1"/>
  <c r="V688" i="1"/>
  <c r="M688" i="1"/>
  <c r="Z689" i="1"/>
  <c r="V689" i="1"/>
  <c r="M689" i="1"/>
  <c r="X689" i="1"/>
  <c r="Z691" i="1"/>
  <c r="V691" i="1"/>
  <c r="M691" i="1"/>
  <c r="X691" i="1"/>
  <c r="Z693" i="1"/>
  <c r="V693" i="1"/>
  <c r="M693" i="1"/>
  <c r="X693" i="1"/>
  <c r="X694" i="1"/>
  <c r="X695" i="1"/>
  <c r="Z697" i="1"/>
  <c r="V697" i="1"/>
  <c r="M697" i="1"/>
  <c r="X697" i="1"/>
  <c r="Z699" i="1"/>
  <c r="V699" i="1"/>
  <c r="M699" i="1"/>
  <c r="Z700" i="1"/>
  <c r="V700" i="1"/>
  <c r="M700" i="1"/>
  <c r="X700" i="1"/>
  <c r="X701" i="1"/>
  <c r="Z822" i="1"/>
  <c r="V822" i="1"/>
  <c r="M822" i="1"/>
  <c r="X840" i="1"/>
  <c r="V840" i="1"/>
  <c r="M840" i="1"/>
  <c r="Z841" i="1"/>
  <c r="Z845" i="1"/>
  <c r="X1072" i="1"/>
  <c r="Z1072" i="1"/>
  <c r="M1073" i="1"/>
  <c r="X1077" i="1"/>
  <c r="Z1077" i="1"/>
  <c r="V1077" i="1"/>
  <c r="Z1164" i="1"/>
  <c r="V1164" i="1"/>
  <c r="M1164" i="1"/>
  <c r="X1164" i="1"/>
  <c r="Z1172" i="1"/>
  <c r="V1172" i="1"/>
  <c r="M1172" i="1"/>
  <c r="X1172" i="1"/>
  <c r="Z1190" i="1"/>
  <c r="V1190" i="1"/>
  <c r="M1190" i="1"/>
  <c r="X1190" i="1"/>
  <c r="X1193" i="1"/>
  <c r="V1193" i="1"/>
  <c r="Z1193" i="1"/>
  <c r="M1193" i="1"/>
  <c r="X1200" i="1"/>
  <c r="Z1200" i="1"/>
  <c r="M1200" i="1"/>
  <c r="Z1210" i="1"/>
  <c r="V1210" i="1"/>
  <c r="M1210" i="1"/>
  <c r="Z1174" i="1"/>
  <c r="V1174" i="1"/>
  <c r="M1174" i="1"/>
  <c r="Z1176" i="1"/>
  <c r="V1176" i="1"/>
  <c r="M1176" i="1"/>
  <c r="Z1178" i="1"/>
  <c r="V1178" i="1"/>
  <c r="M1178" i="1"/>
  <c r="Z1180" i="1"/>
  <c r="V1180" i="1"/>
  <c r="M1180" i="1"/>
  <c r="Z1182" i="1"/>
  <c r="V1182" i="1"/>
  <c r="M1182" i="1"/>
  <c r="Z1184" i="1"/>
  <c r="V1184" i="1"/>
  <c r="M1184" i="1"/>
  <c r="Z1186" i="1"/>
  <c r="V1186" i="1"/>
  <c r="M1186" i="1"/>
  <c r="Z1188" i="1"/>
  <c r="V1188" i="1"/>
  <c r="M1188" i="1"/>
  <c r="X1249" i="1"/>
  <c r="M1249" i="1"/>
  <c r="Z1249" i="1"/>
  <c r="V1249" i="1"/>
  <c r="X1257" i="1"/>
  <c r="M1257" i="1"/>
  <c r="Z1257" i="1"/>
  <c r="V1257" i="1"/>
  <c r="V1200" i="1"/>
  <c r="X1204" i="1"/>
  <c r="M1204" i="1"/>
  <c r="Z1204" i="1"/>
  <c r="V1204" i="1"/>
  <c r="Z820" i="1"/>
  <c r="V820" i="1"/>
  <c r="M820" i="1"/>
  <c r="Z827" i="1"/>
  <c r="Z831" i="1"/>
  <c r="Z835" i="1"/>
  <c r="Z839" i="1"/>
  <c r="Z843" i="1"/>
  <c r="Z847" i="1"/>
  <c r="Z850" i="1"/>
  <c r="V850" i="1"/>
  <c r="M850" i="1"/>
  <c r="Z1066" i="1"/>
  <c r="V1066" i="1"/>
  <c r="M1066" i="1"/>
  <c r="X1066" i="1"/>
  <c r="Z1067" i="1"/>
  <c r="V1067" i="1"/>
  <c r="M1067" i="1"/>
  <c r="X1067" i="1"/>
  <c r="Z1068" i="1"/>
  <c r="V1068" i="1"/>
  <c r="M1068" i="1"/>
  <c r="X1068" i="1"/>
  <c r="Z1069" i="1"/>
  <c r="V1069" i="1"/>
  <c r="M1069" i="1"/>
  <c r="X1069" i="1"/>
  <c r="Z1070" i="1"/>
  <c r="V1070" i="1"/>
  <c r="M1070" i="1"/>
  <c r="X1070" i="1"/>
  <c r="X1074" i="1"/>
  <c r="Z1074" i="1"/>
  <c r="X1078" i="1"/>
  <c r="Z1078" i="1"/>
  <c r="Z1157" i="1"/>
  <c r="V1157" i="1"/>
  <c r="M1157" i="1"/>
  <c r="Z1159" i="1"/>
  <c r="V1159" i="1"/>
  <c r="M1159" i="1"/>
  <c r="Z1161" i="1"/>
  <c r="V1161" i="1"/>
  <c r="M1161" i="1"/>
  <c r="Z1163" i="1"/>
  <c r="V1163" i="1"/>
  <c r="M1163" i="1"/>
  <c r="Z1165" i="1"/>
  <c r="V1165" i="1"/>
  <c r="M1165" i="1"/>
  <c r="Z1167" i="1"/>
  <c r="V1167" i="1"/>
  <c r="M1167" i="1"/>
  <c r="Z1169" i="1"/>
  <c r="V1169" i="1"/>
  <c r="M1169" i="1"/>
  <c r="Z1171" i="1"/>
  <c r="V1171" i="1"/>
  <c r="M1171" i="1"/>
  <c r="Z1173" i="1"/>
  <c r="V1173" i="1"/>
  <c r="M1173" i="1"/>
  <c r="X1174" i="1"/>
  <c r="Z1175" i="1"/>
  <c r="V1175" i="1"/>
  <c r="M1175" i="1"/>
  <c r="X1176" i="1"/>
  <c r="Z1177" i="1"/>
  <c r="V1177" i="1"/>
  <c r="M1177" i="1"/>
  <c r="X1178" i="1"/>
  <c r="Z1179" i="1"/>
  <c r="V1179" i="1"/>
  <c r="M1179" i="1"/>
  <c r="X1180" i="1"/>
  <c r="Z1181" i="1"/>
  <c r="V1181" i="1"/>
  <c r="M1181" i="1"/>
  <c r="X1182" i="1"/>
  <c r="Z1183" i="1"/>
  <c r="V1183" i="1"/>
  <c r="M1183" i="1"/>
  <c r="X1184" i="1"/>
  <c r="Z1185" i="1"/>
  <c r="V1185" i="1"/>
  <c r="M1185" i="1"/>
  <c r="X1186" i="1"/>
  <c r="Z1187" i="1"/>
  <c r="V1187" i="1"/>
  <c r="M1187" i="1"/>
  <c r="X1188" i="1"/>
  <c r="Z1189" i="1"/>
  <c r="V1189" i="1"/>
  <c r="M1189" i="1"/>
  <c r="X1207" i="1"/>
  <c r="V1207" i="1"/>
  <c r="M1207" i="1"/>
  <c r="X1210" i="1"/>
  <c r="X1245" i="1"/>
  <c r="M1245" i="1"/>
  <c r="Z1245" i="1"/>
  <c r="V1245" i="1"/>
  <c r="X1253" i="1"/>
  <c r="M1253" i="1"/>
  <c r="Z1253" i="1"/>
  <c r="V1253" i="1"/>
  <c r="X1261" i="1"/>
  <c r="M1261" i="1"/>
  <c r="Z1261" i="1"/>
  <c r="V1261" i="1"/>
  <c r="X1284" i="1"/>
  <c r="M1284" i="1"/>
  <c r="V1284" i="1"/>
  <c r="Z1284" i="1"/>
  <c r="Z1015" i="1"/>
  <c r="V1015" i="1"/>
  <c r="M1015" i="1"/>
  <c r="X1015" i="1"/>
  <c r="Z1016" i="1"/>
  <c r="V1016" i="1"/>
  <c r="M1016" i="1"/>
  <c r="X1016" i="1"/>
  <c r="Z1017" i="1"/>
  <c r="V1017" i="1"/>
  <c r="M1017" i="1"/>
  <c r="X1017" i="1"/>
  <c r="Z1018" i="1"/>
  <c r="V1018" i="1"/>
  <c r="M1018" i="1"/>
  <c r="X1018" i="1"/>
  <c r="Z1019" i="1"/>
  <c r="V1019" i="1"/>
  <c r="M1019" i="1"/>
  <c r="X1019" i="1"/>
  <c r="Z1020" i="1"/>
  <c r="V1020" i="1"/>
  <c r="M1020" i="1"/>
  <c r="X1020" i="1"/>
  <c r="Z1021" i="1"/>
  <c r="V1021" i="1"/>
  <c r="M1021" i="1"/>
  <c r="X1021" i="1"/>
  <c r="Z1022" i="1"/>
  <c r="V1022" i="1"/>
  <c r="M1022" i="1"/>
  <c r="X1022" i="1"/>
  <c r="Z1023" i="1"/>
  <c r="V1023" i="1"/>
  <c r="M1023" i="1"/>
  <c r="X1023" i="1"/>
  <c r="Z1024" i="1"/>
  <c r="V1024" i="1"/>
  <c r="M1024" i="1"/>
  <c r="X1024" i="1"/>
  <c r="Z1025" i="1"/>
  <c r="V1025" i="1"/>
  <c r="M1025" i="1"/>
  <c r="X1025" i="1"/>
  <c r="Z1026" i="1"/>
  <c r="V1026" i="1"/>
  <c r="M1026" i="1"/>
  <c r="X1026" i="1"/>
  <c r="Z1027" i="1"/>
  <c r="V1027" i="1"/>
  <c r="M1027" i="1"/>
  <c r="X1027" i="1"/>
  <c r="Z1028" i="1"/>
  <c r="V1028" i="1"/>
  <c r="M1028" i="1"/>
  <c r="X1028" i="1"/>
  <c r="Z1029" i="1"/>
  <c r="V1029" i="1"/>
  <c r="M1029" i="1"/>
  <c r="X1029" i="1"/>
  <c r="Z1030" i="1"/>
  <c r="V1030" i="1"/>
  <c r="M1030" i="1"/>
  <c r="X1030" i="1"/>
  <c r="Z1031" i="1"/>
  <c r="V1031" i="1"/>
  <c r="M1031" i="1"/>
  <c r="X1031" i="1"/>
  <c r="Z1032" i="1"/>
  <c r="V1032" i="1"/>
  <c r="M1032" i="1"/>
  <c r="X1032" i="1"/>
  <c r="Z1033" i="1"/>
  <c r="V1033" i="1"/>
  <c r="M1033" i="1"/>
  <c r="X1033" i="1"/>
  <c r="Z1034" i="1"/>
  <c r="V1034" i="1"/>
  <c r="M1034" i="1"/>
  <c r="X1034" i="1"/>
  <c r="Z1035" i="1"/>
  <c r="V1035" i="1"/>
  <c r="M1035" i="1"/>
  <c r="X1035" i="1"/>
  <c r="Z1036" i="1"/>
  <c r="V1036" i="1"/>
  <c r="M1036" i="1"/>
  <c r="X1036" i="1"/>
  <c r="Z1037" i="1"/>
  <c r="V1037" i="1"/>
  <c r="M1037" i="1"/>
  <c r="X1037" i="1"/>
  <c r="Z1038" i="1"/>
  <c r="V1038" i="1"/>
  <c r="M1038" i="1"/>
  <c r="X1038" i="1"/>
  <c r="Z1039" i="1"/>
  <c r="V1039" i="1"/>
  <c r="M1039" i="1"/>
  <c r="X1039" i="1"/>
  <c r="Z1040" i="1"/>
  <c r="V1040" i="1"/>
  <c r="M1040" i="1"/>
  <c r="X1040" i="1"/>
  <c r="Z1041" i="1"/>
  <c r="V1041" i="1"/>
  <c r="M1041" i="1"/>
  <c r="X1041" i="1"/>
  <c r="Z1042" i="1"/>
  <c r="V1042" i="1"/>
  <c r="M1042" i="1"/>
  <c r="X1042" i="1"/>
  <c r="Z1043" i="1"/>
  <c r="V1043" i="1"/>
  <c r="M1043" i="1"/>
  <c r="X1043" i="1"/>
  <c r="Z1044" i="1"/>
  <c r="V1044" i="1"/>
  <c r="M1044" i="1"/>
  <c r="X1044" i="1"/>
  <c r="Z1045" i="1"/>
  <c r="V1045" i="1"/>
  <c r="M1045" i="1"/>
  <c r="X1045" i="1"/>
  <c r="Z1046" i="1"/>
  <c r="V1046" i="1"/>
  <c r="M1046" i="1"/>
  <c r="X1046" i="1"/>
  <c r="Z1047" i="1"/>
  <c r="V1047" i="1"/>
  <c r="M1047" i="1"/>
  <c r="X1047" i="1"/>
  <c r="Z1048" i="1"/>
  <c r="V1048" i="1"/>
  <c r="M1048" i="1"/>
  <c r="X1048" i="1"/>
  <c r="Z1049" i="1"/>
  <c r="V1049" i="1"/>
  <c r="M1049" i="1"/>
  <c r="X1049" i="1"/>
  <c r="Z1050" i="1"/>
  <c r="V1050" i="1"/>
  <c r="M1050" i="1"/>
  <c r="X1050" i="1"/>
  <c r="Z1051" i="1"/>
  <c r="V1051" i="1"/>
  <c r="M1051" i="1"/>
  <c r="X1051" i="1"/>
  <c r="Z1052" i="1"/>
  <c r="V1052" i="1"/>
  <c r="M1052" i="1"/>
  <c r="X1052" i="1"/>
  <c r="Z1053" i="1"/>
  <c r="V1053" i="1"/>
  <c r="M1053" i="1"/>
  <c r="X1053" i="1"/>
  <c r="Z1054" i="1"/>
  <c r="V1054" i="1"/>
  <c r="M1054" i="1"/>
  <c r="X1054" i="1"/>
  <c r="Z1055" i="1"/>
  <c r="V1055" i="1"/>
  <c r="M1055" i="1"/>
  <c r="X1055" i="1"/>
  <c r="Z1056" i="1"/>
  <c r="V1056" i="1"/>
  <c r="M1056" i="1"/>
  <c r="X1056" i="1"/>
  <c r="Z1057" i="1"/>
  <c r="V1057" i="1"/>
  <c r="M1057" i="1"/>
  <c r="X1057" i="1"/>
  <c r="Z1058" i="1"/>
  <c r="V1058" i="1"/>
  <c r="M1058" i="1"/>
  <c r="X1058" i="1"/>
  <c r="Z1059" i="1"/>
  <c r="V1059" i="1"/>
  <c r="M1059" i="1"/>
  <c r="X1059" i="1"/>
  <c r="Z1060" i="1"/>
  <c r="V1060" i="1"/>
  <c r="M1060" i="1"/>
  <c r="X1060" i="1"/>
  <c r="Z1061" i="1"/>
  <c r="V1061" i="1"/>
  <c r="M1061" i="1"/>
  <c r="X1061" i="1"/>
  <c r="Z1062" i="1"/>
  <c r="V1062" i="1"/>
  <c r="M1062" i="1"/>
  <c r="X1062" i="1"/>
  <c r="Z1063" i="1"/>
  <c r="V1063" i="1"/>
  <c r="M1063" i="1"/>
  <c r="X1063" i="1"/>
  <c r="Z1064" i="1"/>
  <c r="V1064" i="1"/>
  <c r="M1064" i="1"/>
  <c r="X1064" i="1"/>
  <c r="Z1065" i="1"/>
  <c r="V1065" i="1"/>
  <c r="M1065" i="1"/>
  <c r="X1065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91" i="1"/>
  <c r="V1191" i="1"/>
  <c r="M1192" i="1"/>
  <c r="V1192" i="1"/>
  <c r="Z1202" i="1"/>
  <c r="V1202" i="1"/>
  <c r="M1202" i="1"/>
  <c r="X1202" i="1"/>
  <c r="Z1206" i="1"/>
  <c r="V1206" i="1"/>
  <c r="M1206" i="1"/>
  <c r="M1212" i="1"/>
  <c r="Z1215" i="1"/>
  <c r="V1215" i="1"/>
  <c r="M1215" i="1"/>
  <c r="X1215" i="1"/>
  <c r="X1247" i="1"/>
  <c r="M1247" i="1"/>
  <c r="X1251" i="1"/>
  <c r="M1251" i="1"/>
  <c r="X1255" i="1"/>
  <c r="M1255" i="1"/>
  <c r="X1259" i="1"/>
  <c r="M1259" i="1"/>
  <c r="X1263" i="1"/>
  <c r="M1263" i="1"/>
  <c r="X1283" i="1"/>
  <c r="M1283" i="1"/>
  <c r="Z1283" i="1"/>
  <c r="X1285" i="1"/>
  <c r="M1285" i="1"/>
  <c r="Z1285" i="1"/>
  <c r="X1292" i="1"/>
  <c r="M1292" i="1"/>
  <c r="V1292" i="1"/>
  <c r="Z1292" i="1"/>
  <c r="X1299" i="1"/>
  <c r="M1299" i="1"/>
  <c r="Z1299" i="1"/>
  <c r="X1301" i="1"/>
  <c r="M1301" i="1"/>
  <c r="Z1301" i="1"/>
  <c r="X1413" i="1"/>
  <c r="M1413" i="1"/>
  <c r="V1413" i="1"/>
  <c r="Z1413" i="1"/>
  <c r="Z1242" i="1"/>
  <c r="V1242" i="1"/>
  <c r="M1242" i="1"/>
  <c r="X1242" i="1"/>
  <c r="X1246" i="1"/>
  <c r="M1246" i="1"/>
  <c r="X1250" i="1"/>
  <c r="M1250" i="1"/>
  <c r="X1254" i="1"/>
  <c r="M1254" i="1"/>
  <c r="X1258" i="1"/>
  <c r="M1258" i="1"/>
  <c r="X1262" i="1"/>
  <c r="M1262" i="1"/>
  <c r="X1280" i="1"/>
  <c r="M1280" i="1"/>
  <c r="V1280" i="1"/>
  <c r="Z1280" i="1"/>
  <c r="X1287" i="1"/>
  <c r="M1287" i="1"/>
  <c r="Z1287" i="1"/>
  <c r="X1289" i="1"/>
  <c r="M1289" i="1"/>
  <c r="Z1289" i="1"/>
  <c r="X1296" i="1"/>
  <c r="M1296" i="1"/>
  <c r="V1296" i="1"/>
  <c r="Z1296" i="1"/>
  <c r="X1312" i="1"/>
  <c r="V1312" i="1"/>
  <c r="M1312" i="1"/>
  <c r="Z1312" i="1"/>
  <c r="Z1352" i="1"/>
  <c r="V1352" i="1"/>
  <c r="M1352" i="1"/>
  <c r="X1352" i="1"/>
  <c r="X1291" i="1"/>
  <c r="M1291" i="1"/>
  <c r="Z1291" i="1"/>
  <c r="X1293" i="1"/>
  <c r="M1293" i="1"/>
  <c r="Z1293" i="1"/>
  <c r="X1300" i="1"/>
  <c r="M1300" i="1"/>
  <c r="V1300" i="1"/>
  <c r="Z1300" i="1"/>
  <c r="X1304" i="1"/>
  <c r="M1304" i="1"/>
  <c r="V1304" i="1"/>
  <c r="Z1304" i="1"/>
  <c r="X1310" i="1"/>
  <c r="V1310" i="1"/>
  <c r="M1310" i="1"/>
  <c r="Z1310" i="1"/>
  <c r="Z1351" i="1"/>
  <c r="V1351" i="1"/>
  <c r="M1351" i="1"/>
  <c r="X1351" i="1"/>
  <c r="Z1199" i="1"/>
  <c r="V1199" i="1"/>
  <c r="M1199" i="1"/>
  <c r="X1199" i="1"/>
  <c r="X1212" i="1"/>
  <c r="V1212" i="1"/>
  <c r="X1216" i="1"/>
  <c r="Z1216" i="1"/>
  <c r="X1244" i="1"/>
  <c r="M1244" i="1"/>
  <c r="V1246" i="1"/>
  <c r="X1248" i="1"/>
  <c r="M1248" i="1"/>
  <c r="X1252" i="1"/>
  <c r="M1252" i="1"/>
  <c r="X1256" i="1"/>
  <c r="M1256" i="1"/>
  <c r="X1260" i="1"/>
  <c r="M1260" i="1"/>
  <c r="X1264" i="1"/>
  <c r="M1264" i="1"/>
  <c r="X1281" i="1"/>
  <c r="M1281" i="1"/>
  <c r="Z1281" i="1"/>
  <c r="X1288" i="1"/>
  <c r="M1288" i="1"/>
  <c r="V1288" i="1"/>
  <c r="Z1288" i="1"/>
  <c r="V1293" i="1"/>
  <c r="X1295" i="1"/>
  <c r="M1295" i="1"/>
  <c r="Z1295" i="1"/>
  <c r="X1297" i="1"/>
  <c r="M1297" i="1"/>
  <c r="Z1297" i="1"/>
  <c r="X1305" i="1"/>
  <c r="M1305" i="1"/>
  <c r="V1305" i="1"/>
  <c r="X1308" i="1"/>
  <c r="V1308" i="1"/>
  <c r="M1308" i="1"/>
  <c r="Z1308" i="1"/>
  <c r="X1415" i="1"/>
  <c r="V1415" i="1"/>
  <c r="Z1415" i="1"/>
  <c r="M1415" i="1"/>
  <c r="X1417" i="1"/>
  <c r="V1417" i="1"/>
  <c r="Z1417" i="1"/>
  <c r="M1417" i="1"/>
  <c r="Z1388" i="1"/>
  <c r="V1388" i="1"/>
  <c r="M1388" i="1"/>
  <c r="Z1390" i="1"/>
  <c r="V1390" i="1"/>
  <c r="M1390" i="1"/>
  <c r="Z1392" i="1"/>
  <c r="V1392" i="1"/>
  <c r="M1392" i="1"/>
  <c r="Z1394" i="1"/>
  <c r="V1394" i="1"/>
  <c r="M1394" i="1"/>
  <c r="Z1396" i="1"/>
  <c r="V1396" i="1"/>
  <c r="M1396" i="1"/>
  <c r="X1303" i="1"/>
  <c r="M1303" i="1"/>
  <c r="X1307" i="1"/>
  <c r="V1307" i="1"/>
  <c r="M1307" i="1"/>
  <c r="Z1307" i="1"/>
  <c r="X1309" i="1"/>
  <c r="V1309" i="1"/>
  <c r="M1309" i="1"/>
  <c r="Z1309" i="1"/>
  <c r="X1311" i="1"/>
  <c r="V1311" i="1"/>
  <c r="M1311" i="1"/>
  <c r="Z1311" i="1"/>
  <c r="Z1350" i="1"/>
  <c r="V1350" i="1"/>
  <c r="M1350" i="1"/>
  <c r="X1350" i="1"/>
  <c r="Z1354" i="1"/>
  <c r="V1354" i="1"/>
  <c r="M1354" i="1"/>
  <c r="X1354" i="1"/>
  <c r="X1412" i="1"/>
  <c r="M1412" i="1"/>
  <c r="V1412" i="1"/>
  <c r="Z1412" i="1"/>
  <c r="X1414" i="1"/>
  <c r="M1414" i="1"/>
  <c r="V1414" i="1"/>
  <c r="Z1414" i="1"/>
  <c r="Z1198" i="1"/>
  <c r="V1198" i="1"/>
  <c r="M1198" i="1"/>
  <c r="X1198" i="1"/>
  <c r="Z1214" i="1"/>
  <c r="V1214" i="1"/>
  <c r="M1214" i="1"/>
  <c r="X1214" i="1"/>
  <c r="X1282" i="1"/>
  <c r="M1282" i="1"/>
  <c r="X1286" i="1"/>
  <c r="M1286" i="1"/>
  <c r="X1290" i="1"/>
  <c r="M1290" i="1"/>
  <c r="X1294" i="1"/>
  <c r="M1294" i="1"/>
  <c r="X1298" i="1"/>
  <c r="M1298" i="1"/>
  <c r="X1302" i="1"/>
  <c r="M1302" i="1"/>
  <c r="Z1303" i="1"/>
  <c r="X1306" i="1"/>
  <c r="M1306" i="1"/>
  <c r="Z1349" i="1"/>
  <c r="V1349" i="1"/>
  <c r="M1349" i="1"/>
  <c r="X1349" i="1"/>
  <c r="Z1353" i="1"/>
  <c r="V1353" i="1"/>
  <c r="M1353" i="1"/>
  <c r="X1353" i="1"/>
  <c r="Z1389" i="1"/>
  <c r="V1389" i="1"/>
  <c r="M1389" i="1"/>
  <c r="Z1391" i="1"/>
  <c r="V1391" i="1"/>
  <c r="M1391" i="1"/>
  <c r="Z1393" i="1"/>
  <c r="V1393" i="1"/>
  <c r="M1393" i="1"/>
  <c r="Z1395" i="1"/>
  <c r="V1395" i="1"/>
  <c r="M1395" i="1"/>
  <c r="X1416" i="1"/>
  <c r="V1416" i="1"/>
  <c r="X1493" i="1"/>
  <c r="V1493" i="1"/>
  <c r="M1493" i="1"/>
  <c r="Z1491" i="1"/>
  <c r="V1491" i="1"/>
  <c r="M1491" i="1"/>
  <c r="X1491" i="1"/>
  <c r="X1492" i="1"/>
  <c r="Z1492" i="1"/>
  <c r="V1492" i="1"/>
  <c r="M1492" i="1"/>
  <c r="Z1493" i="1"/>
  <c r="Z1324" i="1"/>
  <c r="V1324" i="1"/>
  <c r="M1324" i="1"/>
  <c r="X1324" i="1"/>
  <c r="Z1325" i="1"/>
  <c r="V1325" i="1"/>
  <c r="M1325" i="1"/>
  <c r="X1325" i="1"/>
  <c r="Z1326" i="1"/>
  <c r="V1326" i="1"/>
  <c r="M1326" i="1"/>
  <c r="X1326" i="1"/>
  <c r="Z1327" i="1"/>
  <c r="V1327" i="1"/>
  <c r="M1327" i="1"/>
  <c r="X1327" i="1"/>
  <c r="Z1328" i="1"/>
  <c r="V1328" i="1"/>
  <c r="M1328" i="1"/>
  <c r="X1328" i="1"/>
  <c r="Z1329" i="1"/>
  <c r="V1329" i="1"/>
  <c r="M1329" i="1"/>
  <c r="X1329" i="1"/>
  <c r="Z1330" i="1"/>
  <c r="V1330" i="1"/>
  <c r="M1330" i="1"/>
  <c r="X1330" i="1"/>
  <c r="Z1331" i="1"/>
  <c r="V1331" i="1"/>
  <c r="M1331" i="1"/>
  <c r="X1331" i="1"/>
  <c r="Z1332" i="1"/>
  <c r="V1332" i="1"/>
  <c r="M1332" i="1"/>
  <c r="X1332" i="1"/>
  <c r="Z1333" i="1"/>
  <c r="V1333" i="1"/>
  <c r="M1333" i="1"/>
  <c r="X1333" i="1"/>
  <c r="Z1334" i="1"/>
  <c r="V1334" i="1"/>
  <c r="M1334" i="1"/>
  <c r="X1334" i="1"/>
  <c r="Z1335" i="1"/>
  <c r="V1335" i="1"/>
  <c r="M1335" i="1"/>
  <c r="X1335" i="1"/>
  <c r="Z1336" i="1"/>
  <c r="V1336" i="1"/>
  <c r="M1336" i="1"/>
  <c r="X1336" i="1"/>
  <c r="Z1337" i="1"/>
  <c r="V1337" i="1"/>
  <c r="M1337" i="1"/>
  <c r="X1337" i="1"/>
  <c r="Z1338" i="1"/>
  <c r="V1338" i="1"/>
  <c r="M1338" i="1"/>
  <c r="X1338" i="1"/>
  <c r="Z1339" i="1"/>
  <c r="V1339" i="1"/>
  <c r="M1339" i="1"/>
  <c r="X1339" i="1"/>
  <c r="Z1340" i="1"/>
  <c r="V1340" i="1"/>
  <c r="M1340" i="1"/>
  <c r="X1340" i="1"/>
  <c r="Z1341" i="1"/>
  <c r="V1341" i="1"/>
  <c r="M1341" i="1"/>
  <c r="X1341" i="1"/>
  <c r="Z1342" i="1"/>
  <c r="V1342" i="1"/>
  <c r="M1342" i="1"/>
  <c r="X1342" i="1"/>
  <c r="Z1343" i="1"/>
  <c r="V1343" i="1"/>
  <c r="M1343" i="1"/>
  <c r="X1343" i="1"/>
  <c r="Z1344" i="1"/>
  <c r="V1344" i="1"/>
  <c r="M1344" i="1"/>
  <c r="X1344" i="1"/>
  <c r="Z1345" i="1"/>
  <c r="V1345" i="1"/>
  <c r="M1345" i="1"/>
  <c r="X1345" i="1"/>
  <c r="Z1346" i="1"/>
  <c r="V1346" i="1"/>
  <c r="M1346" i="1"/>
  <c r="X1346" i="1"/>
  <c r="Z1347" i="1"/>
  <c r="V1347" i="1"/>
  <c r="M1347" i="1"/>
  <c r="X1347" i="1"/>
  <c r="Z1348" i="1"/>
  <c r="V1348" i="1"/>
  <c r="M1348" i="1"/>
  <c r="X1348" i="1"/>
  <c r="X1556" i="1"/>
  <c r="V1556" i="1"/>
  <c r="Z1556" i="1"/>
  <c r="M1556" i="1"/>
  <c r="X1558" i="1"/>
  <c r="V1558" i="1"/>
  <c r="Z1558" i="1"/>
  <c r="M1558" i="1"/>
  <c r="X1564" i="1"/>
  <c r="V1564" i="1"/>
  <c r="Z1564" i="1"/>
  <c r="M1564" i="1"/>
  <c r="X1566" i="1"/>
  <c r="V1566" i="1"/>
  <c r="Z1566" i="1"/>
  <c r="M1566" i="1"/>
  <c r="X1572" i="1"/>
  <c r="V1572" i="1"/>
  <c r="Z1572" i="1"/>
  <c r="M1572" i="1"/>
  <c r="Z1479" i="1"/>
  <c r="V1479" i="1"/>
  <c r="M1479" i="1"/>
  <c r="X1479" i="1"/>
  <c r="Z1480" i="1"/>
  <c r="V1480" i="1"/>
  <c r="M1480" i="1"/>
  <c r="X1480" i="1"/>
  <c r="Z1481" i="1"/>
  <c r="V1481" i="1"/>
  <c r="M1481" i="1"/>
  <c r="X1481" i="1"/>
  <c r="Z1482" i="1"/>
  <c r="V1482" i="1"/>
  <c r="M1482" i="1"/>
  <c r="X1482" i="1"/>
  <c r="Z1483" i="1"/>
  <c r="V1483" i="1"/>
  <c r="M1483" i="1"/>
  <c r="X1483" i="1"/>
  <c r="Z1484" i="1"/>
  <c r="V1484" i="1"/>
  <c r="M1484" i="1"/>
  <c r="X1484" i="1"/>
  <c r="Z1485" i="1"/>
  <c r="V1485" i="1"/>
  <c r="M1485" i="1"/>
  <c r="X1485" i="1"/>
  <c r="Z1486" i="1"/>
  <c r="V1486" i="1"/>
  <c r="M1486" i="1"/>
  <c r="X1486" i="1"/>
  <c r="Z1487" i="1"/>
  <c r="V1487" i="1"/>
  <c r="M1487" i="1"/>
  <c r="X1487" i="1"/>
  <c r="Z1488" i="1"/>
  <c r="V1488" i="1"/>
  <c r="M1488" i="1"/>
  <c r="X1488" i="1"/>
  <c r="Z1489" i="1"/>
  <c r="V1489" i="1"/>
  <c r="M1489" i="1"/>
  <c r="X1489" i="1"/>
  <c r="Z1490" i="1"/>
  <c r="V1490" i="1"/>
  <c r="M1490" i="1"/>
  <c r="X1490" i="1"/>
  <c r="Z1549" i="1"/>
  <c r="V1549" i="1"/>
  <c r="M1549" i="1"/>
  <c r="X1553" i="1"/>
  <c r="V1553" i="1"/>
  <c r="M1554" i="1"/>
  <c r="X1561" i="1"/>
  <c r="V1561" i="1"/>
  <c r="M1562" i="1"/>
  <c r="X1569" i="1"/>
  <c r="V1569" i="1"/>
  <c r="M1570" i="1"/>
  <c r="X1636" i="1"/>
  <c r="Z1636" i="1"/>
  <c r="M1636" i="1"/>
  <c r="V1636" i="1"/>
  <c r="X1640" i="1"/>
  <c r="Z1640" i="1"/>
  <c r="M1640" i="1"/>
  <c r="V1640" i="1"/>
  <c r="Z1550" i="1"/>
  <c r="X1557" i="1"/>
  <c r="V1557" i="1"/>
  <c r="X1565" i="1"/>
  <c r="V1565" i="1"/>
  <c r="X1552" i="1"/>
  <c r="V1552" i="1"/>
  <c r="Z1552" i="1"/>
  <c r="M1552" i="1"/>
  <c r="X1554" i="1"/>
  <c r="V1554" i="1"/>
  <c r="X1560" i="1"/>
  <c r="V1560" i="1"/>
  <c r="Z1560" i="1"/>
  <c r="M1560" i="1"/>
  <c r="X1562" i="1"/>
  <c r="V1562" i="1"/>
  <c r="X1568" i="1"/>
  <c r="V1568" i="1"/>
  <c r="Z1568" i="1"/>
  <c r="M1568" i="1"/>
  <c r="X1570" i="1"/>
  <c r="V1570" i="1"/>
  <c r="X1632" i="1"/>
  <c r="Z1632" i="1"/>
  <c r="M1632" i="1"/>
  <c r="V1632" i="1"/>
  <c r="X1633" i="1"/>
  <c r="Z1633" i="1"/>
  <c r="X1637" i="1"/>
  <c r="Z1637" i="1"/>
  <c r="X1641" i="1"/>
  <c r="Z1641" i="1"/>
  <c r="M1642" i="1"/>
  <c r="X1645" i="1"/>
  <c r="Z1645" i="1"/>
  <c r="M1646" i="1"/>
  <c r="Z1663" i="1"/>
  <c r="V1663" i="1"/>
  <c r="M1663" i="1"/>
  <c r="Z1667" i="1"/>
  <c r="V1667" i="1"/>
  <c r="M1667" i="1"/>
  <c r="X1644" i="1"/>
  <c r="Z1644" i="1"/>
  <c r="Z1660" i="1"/>
  <c r="V1660" i="1"/>
  <c r="M1660" i="1"/>
  <c r="X1631" i="1"/>
  <c r="Z1631" i="1"/>
  <c r="X1635" i="1"/>
  <c r="Z1635" i="1"/>
  <c r="X1639" i="1"/>
  <c r="Z1639" i="1"/>
  <c r="X1643" i="1"/>
  <c r="Z1643" i="1"/>
  <c r="M1644" i="1"/>
  <c r="Z1664" i="1"/>
  <c r="V1664" i="1"/>
  <c r="M1664" i="1"/>
  <c r="Z1668" i="1"/>
  <c r="V1668" i="1"/>
  <c r="M1668" i="1"/>
  <c r="X1551" i="1"/>
  <c r="V1551" i="1"/>
  <c r="X1555" i="1"/>
  <c r="V1555" i="1"/>
  <c r="X1559" i="1"/>
  <c r="V1559" i="1"/>
  <c r="X1563" i="1"/>
  <c r="V1563" i="1"/>
  <c r="X1567" i="1"/>
  <c r="V1567" i="1"/>
  <c r="X1571" i="1"/>
  <c r="V1571" i="1"/>
  <c r="Z1599" i="1"/>
  <c r="V1599" i="1"/>
  <c r="M1599" i="1"/>
  <c r="X1599" i="1"/>
  <c r="Z1600" i="1"/>
  <c r="V1600" i="1"/>
  <c r="M1600" i="1"/>
  <c r="X1600" i="1"/>
  <c r="Z1601" i="1"/>
  <c r="V1601" i="1"/>
  <c r="M1601" i="1"/>
  <c r="X1601" i="1"/>
  <c r="Z1602" i="1"/>
  <c r="V1602" i="1"/>
  <c r="M1602" i="1"/>
  <c r="X1602" i="1"/>
  <c r="Z1603" i="1"/>
  <c r="V1603" i="1"/>
  <c r="M1603" i="1"/>
  <c r="X1603" i="1"/>
  <c r="Z1604" i="1"/>
  <c r="V1604" i="1"/>
  <c r="M1604" i="1"/>
  <c r="X1604" i="1"/>
  <c r="Z1605" i="1"/>
  <c r="V1605" i="1"/>
  <c r="M1605" i="1"/>
  <c r="X1605" i="1"/>
  <c r="Z1606" i="1"/>
  <c r="V1606" i="1"/>
  <c r="M1606" i="1"/>
  <c r="X1606" i="1"/>
  <c r="Z1607" i="1"/>
  <c r="V1607" i="1"/>
  <c r="M1607" i="1"/>
  <c r="X1607" i="1"/>
  <c r="Z1608" i="1"/>
  <c r="V1608" i="1"/>
  <c r="M1608" i="1"/>
  <c r="X1608" i="1"/>
  <c r="Z1609" i="1"/>
  <c r="V1609" i="1"/>
  <c r="M1609" i="1"/>
  <c r="X1609" i="1"/>
  <c r="Z1610" i="1"/>
  <c r="V1610" i="1"/>
  <c r="M1610" i="1"/>
  <c r="X1610" i="1"/>
  <c r="Z1611" i="1"/>
  <c r="V1611" i="1"/>
  <c r="M1611" i="1"/>
  <c r="X1611" i="1"/>
  <c r="Z1612" i="1"/>
  <c r="V1612" i="1"/>
  <c r="M1612" i="1"/>
  <c r="X1612" i="1"/>
  <c r="Z1613" i="1"/>
  <c r="V1613" i="1"/>
  <c r="M1613" i="1"/>
  <c r="X1613" i="1"/>
  <c r="Z1614" i="1"/>
  <c r="V1614" i="1"/>
  <c r="M1614" i="1"/>
  <c r="X1614" i="1"/>
  <c r="Z1615" i="1"/>
  <c r="V1615" i="1"/>
  <c r="M1615" i="1"/>
  <c r="X1615" i="1"/>
  <c r="Z1616" i="1"/>
  <c r="V1616" i="1"/>
  <c r="M1616" i="1"/>
  <c r="X1616" i="1"/>
  <c r="Z1617" i="1"/>
  <c r="V1617" i="1"/>
  <c r="M1617" i="1"/>
  <c r="X1617" i="1"/>
  <c r="Z1618" i="1"/>
  <c r="V1618" i="1"/>
  <c r="M1618" i="1"/>
  <c r="X1618" i="1"/>
  <c r="Z1619" i="1"/>
  <c r="V1619" i="1"/>
  <c r="M1619" i="1"/>
  <c r="X1619" i="1"/>
  <c r="Z1620" i="1"/>
  <c r="V1620" i="1"/>
  <c r="M1620" i="1"/>
  <c r="X1620" i="1"/>
  <c r="Z1621" i="1"/>
  <c r="V1621" i="1"/>
  <c r="M1621" i="1"/>
  <c r="X1621" i="1"/>
  <c r="Z1622" i="1"/>
  <c r="V1622" i="1"/>
  <c r="M1622" i="1"/>
  <c r="X1622" i="1"/>
  <c r="Z1623" i="1"/>
  <c r="V1623" i="1"/>
  <c r="M1623" i="1"/>
  <c r="X1623" i="1"/>
  <c r="Z1624" i="1"/>
  <c r="V1624" i="1"/>
  <c r="M1624" i="1"/>
  <c r="X1624" i="1"/>
  <c r="Z1625" i="1"/>
  <c r="V1625" i="1"/>
  <c r="M1625" i="1"/>
  <c r="X1625" i="1"/>
  <c r="Z1626" i="1"/>
  <c r="V1626" i="1"/>
  <c r="M1626" i="1"/>
  <c r="X1626" i="1"/>
  <c r="Z1627" i="1"/>
  <c r="V1627" i="1"/>
  <c r="M1627" i="1"/>
  <c r="X1627" i="1"/>
  <c r="Z1628" i="1"/>
  <c r="V1628" i="1"/>
  <c r="M1628" i="1"/>
  <c r="X1628" i="1"/>
  <c r="Z1629" i="1"/>
  <c r="V1629" i="1"/>
  <c r="M1629" i="1"/>
  <c r="X1629" i="1"/>
  <c r="Z1630" i="1"/>
  <c r="V1630" i="1"/>
  <c r="M1630" i="1"/>
  <c r="X1630" i="1"/>
  <c r="M1631" i="1"/>
  <c r="X1634" i="1"/>
  <c r="Z1634" i="1"/>
  <c r="M1635" i="1"/>
  <c r="X1638" i="1"/>
  <c r="Z1638" i="1"/>
  <c r="M1639" i="1"/>
  <c r="X1642" i="1"/>
  <c r="Z1642" i="1"/>
  <c r="X1646" i="1"/>
  <c r="Z1646" i="1"/>
  <c r="Z1661" i="1"/>
  <c r="V1661" i="1"/>
  <c r="M1661" i="1"/>
  <c r="X1661" i="1"/>
  <c r="X1667" i="1"/>
  <c r="X1706" i="1"/>
  <c r="V1706" i="1"/>
  <c r="Z1706" i="1"/>
  <c r="M1706" i="1"/>
  <c r="Z1590" i="1"/>
  <c r="V1590" i="1"/>
  <c r="M1590" i="1"/>
  <c r="X1590" i="1"/>
  <c r="Z1591" i="1"/>
  <c r="V1591" i="1"/>
  <c r="M1591" i="1"/>
  <c r="X1591" i="1"/>
  <c r="Z1592" i="1"/>
  <c r="V1592" i="1"/>
  <c r="M1592" i="1"/>
  <c r="X1592" i="1"/>
  <c r="Z1593" i="1"/>
  <c r="V1593" i="1"/>
  <c r="M1593" i="1"/>
  <c r="X1593" i="1"/>
  <c r="Z1594" i="1"/>
  <c r="V1594" i="1"/>
  <c r="M1594" i="1"/>
  <c r="X1594" i="1"/>
  <c r="Z1595" i="1"/>
  <c r="V1595" i="1"/>
  <c r="M1595" i="1"/>
  <c r="X1595" i="1"/>
  <c r="Z1596" i="1"/>
  <c r="V1596" i="1"/>
  <c r="M1596" i="1"/>
  <c r="X1596" i="1"/>
  <c r="Z1597" i="1"/>
  <c r="V1597" i="1"/>
  <c r="M1597" i="1"/>
  <c r="X1597" i="1"/>
  <c r="Z1598" i="1"/>
  <c r="V1598" i="1"/>
  <c r="M1598" i="1"/>
  <c r="X1598" i="1"/>
  <c r="Z1662" i="1"/>
  <c r="V1662" i="1"/>
  <c r="M1662" i="1"/>
  <c r="X1662" i="1"/>
  <c r="Z1666" i="1"/>
  <c r="V1666" i="1"/>
  <c r="M1666" i="1"/>
  <c r="X1666" i="1"/>
  <c r="X1710" i="1"/>
  <c r="V1710" i="1"/>
  <c r="Z1710" i="1"/>
  <c r="Z1665" i="1"/>
  <c r="V1665" i="1"/>
  <c r="M1665" i="1"/>
  <c r="X1665" i="1"/>
  <c r="X1703" i="1"/>
  <c r="Z1703" i="1"/>
  <c r="V1703" i="1"/>
  <c r="X1708" i="1"/>
  <c r="V1708" i="1"/>
  <c r="Z1708" i="1"/>
  <c r="X1702" i="1"/>
  <c r="Z1702" i="1"/>
  <c r="M1702" i="1"/>
  <c r="X1701" i="1"/>
  <c r="Z1701" i="1"/>
  <c r="X1705" i="1"/>
  <c r="V1705" i="1"/>
  <c r="Z1705" i="1"/>
  <c r="X1707" i="1"/>
  <c r="V1707" i="1"/>
  <c r="Z1707" i="1"/>
  <c r="X1709" i="1"/>
  <c r="V1709" i="1"/>
  <c r="Z1709" i="1"/>
  <c r="X1711" i="1"/>
  <c r="V1711" i="1"/>
  <c r="Z1711" i="1"/>
  <c r="Z1659" i="1"/>
  <c r="V1659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X1704" i="1"/>
  <c r="Z1704" i="1"/>
  <c r="M1705" i="1"/>
  <c r="M1707" i="1"/>
  <c r="M1709" i="1"/>
  <c r="M1711" i="1"/>
  <c r="Z1754" i="1"/>
  <c r="V1754" i="1"/>
  <c r="M1754" i="1"/>
  <c r="X1754" i="1"/>
  <c r="M1752" i="1"/>
  <c r="M1753" i="1"/>
  <c r="X1804" i="1"/>
  <c r="Z1804" i="1"/>
  <c r="V1804" i="1"/>
  <c r="M1804" i="1"/>
  <c r="X1812" i="1"/>
  <c r="Z1812" i="1"/>
  <c r="V1812" i="1"/>
  <c r="M1812" i="1"/>
  <c r="X1820" i="1"/>
  <c r="Z1820" i="1"/>
  <c r="V1820" i="1"/>
  <c r="M1820" i="1"/>
  <c r="X1828" i="1"/>
  <c r="Z1828" i="1"/>
  <c r="V1828" i="1"/>
  <c r="M1828" i="1"/>
  <c r="X1836" i="1"/>
  <c r="Z1836" i="1"/>
  <c r="V1836" i="1"/>
  <c r="M1836" i="1"/>
  <c r="X1808" i="1"/>
  <c r="Z1808" i="1"/>
  <c r="V1808" i="1"/>
  <c r="M1808" i="1"/>
  <c r="X1816" i="1"/>
  <c r="Z1816" i="1"/>
  <c r="V1816" i="1"/>
  <c r="M1816" i="1"/>
  <c r="X1824" i="1"/>
  <c r="Z1824" i="1"/>
  <c r="V1824" i="1"/>
  <c r="M1824" i="1"/>
  <c r="X1832" i="1"/>
  <c r="Z1832" i="1"/>
  <c r="V1832" i="1"/>
  <c r="M1832" i="1"/>
  <c r="X1840" i="1"/>
  <c r="Z1840" i="1"/>
  <c r="V1840" i="1"/>
  <c r="M1840" i="1"/>
  <c r="Z1806" i="1"/>
  <c r="V1806" i="1"/>
  <c r="M1806" i="1"/>
  <c r="X1806" i="1"/>
  <c r="Z1814" i="1"/>
  <c r="V1814" i="1"/>
  <c r="M1814" i="1"/>
  <c r="X1814" i="1"/>
  <c r="Z1822" i="1"/>
  <c r="V1822" i="1"/>
  <c r="M1822" i="1"/>
  <c r="X1822" i="1"/>
  <c r="Z1830" i="1"/>
  <c r="V1830" i="1"/>
  <c r="M1830" i="1"/>
  <c r="X1830" i="1"/>
  <c r="Z1838" i="1"/>
  <c r="V1838" i="1"/>
  <c r="M1838" i="1"/>
  <c r="X1838" i="1"/>
  <c r="X1844" i="1"/>
  <c r="Z1844" i="1"/>
  <c r="V1844" i="1"/>
  <c r="M1844" i="1"/>
  <c r="Z1801" i="1"/>
  <c r="V1801" i="1"/>
  <c r="M1801" i="1"/>
  <c r="X1801" i="1"/>
  <c r="Z1802" i="1"/>
  <c r="V1802" i="1"/>
  <c r="M1802" i="1"/>
  <c r="X1802" i="1"/>
  <c r="Z1810" i="1"/>
  <c r="V1810" i="1"/>
  <c r="M1810" i="1"/>
  <c r="X1810" i="1"/>
  <c r="Z1818" i="1"/>
  <c r="V1818" i="1"/>
  <c r="M1818" i="1"/>
  <c r="X1818" i="1"/>
  <c r="Z1826" i="1"/>
  <c r="V1826" i="1"/>
  <c r="M1826" i="1"/>
  <c r="X1826" i="1"/>
  <c r="Z1834" i="1"/>
  <c r="V1834" i="1"/>
  <c r="M1834" i="1"/>
  <c r="X1834" i="1"/>
  <c r="Z1842" i="1"/>
  <c r="V1842" i="1"/>
  <c r="M1842" i="1"/>
  <c r="X1842" i="1"/>
</calcChain>
</file>

<file path=xl/sharedStrings.xml><?xml version="1.0" encoding="utf-8"?>
<sst xmlns="http://schemas.openxmlformats.org/spreadsheetml/2006/main" count="1949" uniqueCount="1157">
  <si>
    <t>הצעת   התקציב   הרגיל   לשנת   2016   בש"ח</t>
  </si>
  <si>
    <t>סעיף</t>
  </si>
  <si>
    <t>פרק</t>
  </si>
  <si>
    <t>ספר</t>
  </si>
  <si>
    <t>קוד מלא</t>
  </si>
  <si>
    <t>שם</t>
  </si>
  <si>
    <t>סוג</t>
  </si>
  <si>
    <t>אחוז השינוי מול 2014</t>
  </si>
  <si>
    <t xml:space="preserve">  תקציב מאושר 2016</t>
  </si>
  <si>
    <t xml:space="preserve">  תקציב בפועל 2015</t>
  </si>
  <si>
    <t xml:space="preserve">  הוצאה בפועל 2014</t>
  </si>
  <si>
    <t>הצעה
2013</t>
  </si>
  <si>
    <t>ספרה 1</t>
  </si>
  <si>
    <t>פרק 1</t>
  </si>
  <si>
    <t>ספרה 2</t>
  </si>
  <si>
    <t>פרק 2</t>
  </si>
  <si>
    <t>ספרה 3</t>
  </si>
  <si>
    <t>פרק 3</t>
  </si>
  <si>
    <t>ספרה 4</t>
  </si>
  <si>
    <t>פרק 4</t>
  </si>
  <si>
    <t>ספרה 56</t>
  </si>
  <si>
    <t>סיווג 1</t>
  </si>
  <si>
    <t>סוג 1</t>
  </si>
  <si>
    <t>סיווג 2</t>
  </si>
  <si>
    <t>סוג 2</t>
  </si>
  <si>
    <t>סיווג 3</t>
  </si>
  <si>
    <t>סוג 3</t>
  </si>
  <si>
    <t>000</t>
  </si>
  <si>
    <t>הצפה מחשבים</t>
  </si>
  <si>
    <t>091000</t>
  </si>
  <si>
    <t>עזר פנסיונרים</t>
  </si>
  <si>
    <t>פנסיונרים מועצה דתית</t>
  </si>
  <si>
    <t>נגדי פנסיונרים</t>
  </si>
  <si>
    <t>092000</t>
  </si>
  <si>
    <t>תיקוני ריהוט</t>
  </si>
  <si>
    <t>ציוד משרדי</t>
  </si>
  <si>
    <t>טלפונים</t>
  </si>
  <si>
    <t>בולים</t>
  </si>
  <si>
    <t>נגדי עזר משרד</t>
  </si>
  <si>
    <t>093000</t>
  </si>
  <si>
    <t>שכר</t>
  </si>
  <si>
    <t>שעות נוספות</t>
  </si>
  <si>
    <t>אחזקת רכב_עובדים</t>
  </si>
  <si>
    <t>אחזקת מחשב</t>
  </si>
  <si>
    <t>אחזקת רכב פקידים</t>
  </si>
  <si>
    <t>הוצאות תקשורת</t>
  </si>
  <si>
    <t>עובדים קבלנים</t>
  </si>
  <si>
    <t>שרותי מחשוב ומיכון</t>
  </si>
  <si>
    <t>תמיכה למחשבים</t>
  </si>
  <si>
    <t>נקיון</t>
  </si>
  <si>
    <t>הוצאות שונות</t>
  </si>
  <si>
    <t>רכישת ציוד מחשב</t>
  </si>
  <si>
    <t>נגדי מחשב</t>
  </si>
  <si>
    <t>נגדי שכר</t>
  </si>
  <si>
    <t>096000</t>
  </si>
  <si>
    <t>שכר למנהל רכב</t>
  </si>
  <si>
    <t>אחזקת רכב עובדים</t>
  </si>
  <si>
    <t>גילום מס הכנסה</t>
  </si>
  <si>
    <t>דלק</t>
  </si>
  <si>
    <t>תיקונים</t>
  </si>
  <si>
    <t>הוצאות טסט ובטוח ותקנה 6</t>
  </si>
  <si>
    <t>שונות</t>
  </si>
  <si>
    <t>ליסינג</t>
  </si>
  <si>
    <t>רכישת צוד יסודי</t>
  </si>
  <si>
    <t>נגדי רכב</t>
  </si>
  <si>
    <t>098001</t>
  </si>
  <si>
    <t>שכר אחזקה בית  ספיר</t>
  </si>
  <si>
    <t>רכב</t>
  </si>
  <si>
    <t>משכורת ספיר</t>
  </si>
  <si>
    <t>בית ספיר זמניים</t>
  </si>
  <si>
    <t>תיקונים עיריה</t>
  </si>
  <si>
    <t>חשמל בית ספיר</t>
  </si>
  <si>
    <t>חומרי ניקוי בית ספיר</t>
  </si>
  <si>
    <t>ביטוח</t>
  </si>
  <si>
    <t>שמירה</t>
  </si>
  <si>
    <t>נקיון קבלני</t>
  </si>
  <si>
    <t>אחרות עיריה</t>
  </si>
  <si>
    <t>ישירות בית ספיר</t>
  </si>
  <si>
    <t>ציוד יסודי</t>
  </si>
  <si>
    <t>העברה ישירה</t>
  </si>
  <si>
    <t>נגדי בית ספיר</t>
  </si>
  <si>
    <t>098003</t>
  </si>
  <si>
    <t>משכורת ושלב משולב</t>
  </si>
  <si>
    <t>תחזוקת מבני עירייה</t>
  </si>
  <si>
    <t>אחזקת חשמל</t>
  </si>
  <si>
    <t>ועדי בתים</t>
  </si>
  <si>
    <t>אחזקת מזגנים מרכזיים</t>
  </si>
  <si>
    <t>מים למוסדות</t>
  </si>
  <si>
    <t>רכישות מיוחדות</t>
  </si>
  <si>
    <t>נגדי אחזקה</t>
  </si>
  <si>
    <t>098004</t>
  </si>
  <si>
    <t>שכר אחזקה אולמות ספורט</t>
  </si>
  <si>
    <t>אחזקת אולמות ספורט</t>
  </si>
  <si>
    <t>נקיון קבלני מגרשים</t>
  </si>
  <si>
    <t>רכישות מיחודות</t>
  </si>
  <si>
    <t>נגדי אולמות ספורט</t>
  </si>
  <si>
    <t>ארנונה כללית למגורים</t>
  </si>
  <si>
    <t>ארנונה פיגורים</t>
  </si>
  <si>
    <t>הנחות ממון ארנונה מראש</t>
  </si>
  <si>
    <t>הנחות ממיסים</t>
  </si>
  <si>
    <t>החזר אגרות בית משפט</t>
  </si>
  <si>
    <t>אגרות רשיונות טאבו ושונות</t>
  </si>
  <si>
    <t>הכנסות מפרסום חוצות</t>
  </si>
  <si>
    <t>אגרת רשיונות לשלטים</t>
  </si>
  <si>
    <t>מודעות ופרסומים</t>
  </si>
  <si>
    <t>השתתפות מוסדות ורשויות</t>
  </si>
  <si>
    <t>שיפוי קופת גמל</t>
  </si>
  <si>
    <t>פנסיה צוברת</t>
  </si>
  <si>
    <t>מענק לאיזון</t>
  </si>
  <si>
    <t>מענקים חד פעמיים</t>
  </si>
  <si>
    <t>בחירות החזר הוצאות</t>
  </si>
  <si>
    <t>החזר הוצאות מתבר</t>
  </si>
  <si>
    <t>השתתפות החברה הכלכלית</t>
  </si>
  <si>
    <t>אגרת סלוק אשפה ופסולת</t>
  </si>
  <si>
    <t>הכנסות ממחזור</t>
  </si>
  <si>
    <t>מענק תמריץ בית אב</t>
  </si>
  <si>
    <t>השתת איכות הסביבה בהשתלמויות</t>
  </si>
  <si>
    <t>הכנסות מחילוץ אריזות</t>
  </si>
  <si>
    <t>אגרת רישוי עסקים</t>
  </si>
  <si>
    <t>סדנת קיימות ושונות</t>
  </si>
  <si>
    <t>דמי בדיקת בשר קפוא</t>
  </si>
  <si>
    <t>קנסות וטרינר אגף הכנסות</t>
  </si>
  <si>
    <t>השתתפות בהדברת יתושים</t>
  </si>
  <si>
    <t>הכנסות מצילה</t>
  </si>
  <si>
    <t>משרד בטחון פנים עיר ללא אלימות</t>
  </si>
  <si>
    <t>משמר אזרחי</t>
  </si>
  <si>
    <t>השת עיריות-בהגא</t>
  </si>
  <si>
    <t>היטל שירותי שמירה</t>
  </si>
  <si>
    <t>הכנסות בעד שירותים</t>
  </si>
  <si>
    <t>אגרות הנדסה גביה</t>
  </si>
  <si>
    <t>הכנסות שונות והריסת בתים</t>
  </si>
  <si>
    <t>אגרת בניה</t>
  </si>
  <si>
    <t>החזר מחברת בטוח</t>
  </si>
  <si>
    <t>הכנסות מפארק</t>
  </si>
  <si>
    <t>הכנסות פינת חי</t>
  </si>
  <si>
    <t>מועצת נשים</t>
  </si>
  <si>
    <t>הכנסות מחסויות</t>
  </si>
  <si>
    <t>והדרת פני זקן הכנס</t>
  </si>
  <si>
    <t>החזרים משנים קודמו</t>
  </si>
  <si>
    <t>הכנסות מהקדמת תשלום</t>
  </si>
  <si>
    <t>הכנסות שונות דיבידנד</t>
  </si>
  <si>
    <t>הכנסות מריבית</t>
  </si>
  <si>
    <t>הכנסות שונות</t>
  </si>
  <si>
    <t>השתתפות בשירותי תמיכה</t>
  </si>
  <si>
    <t>שימור רוחובות</t>
  </si>
  <si>
    <t>קנסות בתי משפט</t>
  </si>
  <si>
    <t>קנסות בית משפט חניה</t>
  </si>
  <si>
    <t>קנסות בית משפט הנדסה</t>
  </si>
  <si>
    <t>הוצאות משפטיות גביה</t>
  </si>
  <si>
    <t>קנסות בית משפט רשוי עסקים</t>
  </si>
  <si>
    <t>הכנסות פיקוח משולב</t>
  </si>
  <si>
    <t>עמלת תקבול וכ אשראי פיקוח משול</t>
  </si>
  <si>
    <t>הכנסות פיקוח עירוני מילגם</t>
  </si>
  <si>
    <t>עמלות תקבולים פיקוח מילגם</t>
  </si>
  <si>
    <t>תשלומי רשויות שכר שופטים</t>
  </si>
  <si>
    <t>ארנונה על אדמה חקלאית</t>
  </si>
  <si>
    <t>החזר מחברת הביטוח</t>
  </si>
  <si>
    <t>הרשאות משרד החינוך</t>
  </si>
  <si>
    <t>פרויקט ספריית פיג'מה</t>
  </si>
  <si>
    <t>אגרת חינוך גני ילדים</t>
  </si>
  <si>
    <t>תלמידי חוץ</t>
  </si>
  <si>
    <t>השתתפות הממשלה לגנ</t>
  </si>
  <si>
    <t>חומרים ממשלה</t>
  </si>
  <si>
    <t>גננות עובדות מדינה מקבילים</t>
  </si>
  <si>
    <t>הכ' מריתמוסיקה</t>
  </si>
  <si>
    <t>סייעות חנ"מ חובה</t>
  </si>
  <si>
    <t>שכר למוד גני ילדים</t>
  </si>
  <si>
    <t>דמי שימוש גני ילדי</t>
  </si>
  <si>
    <t>השתתפות סייעות טורם חובה</t>
  </si>
  <si>
    <t>סייעות חנ"מ טורם חובה</t>
  </si>
  <si>
    <t>הכנסות בגין הוצ' תפעול</t>
  </si>
  <si>
    <t>יולא גני ילדים</t>
  </si>
  <si>
    <t>הכנסות מועדונית חינוך מיוחד</t>
  </si>
  <si>
    <t>הכנסות חינוך מיוחד גני ילדים</t>
  </si>
  <si>
    <t>אגרת חינוך יסודי</t>
  </si>
  <si>
    <t>שכר לימוד מילדי חו</t>
  </si>
  <si>
    <t>תלן אנגלית</t>
  </si>
  <si>
    <t>השתתפות הממשלה לבת</t>
  </si>
  <si>
    <t>חומרים</t>
  </si>
  <si>
    <t>השתתות מזכירים</t>
  </si>
  <si>
    <t>השתתות סייעות</t>
  </si>
  <si>
    <t>הקצבות משרד החינוך</t>
  </si>
  <si>
    <t>סל תלמיד לעולה יסודי</t>
  </si>
  <si>
    <t>השתתפות משה"ח בטיולים - יסודי</t>
  </si>
  <si>
    <t>דמי שיכפול</t>
  </si>
  <si>
    <t>השתת  חינוך באחזקה</t>
  </si>
  <si>
    <t>בריאות השן</t>
  </si>
  <si>
    <t>השתתפות בסייעות כיתתיות</t>
  </si>
  <si>
    <t>השתתפות בסייעות חנ"מ</t>
  </si>
  <si>
    <t>השאלת ספרי יסו</t>
  </si>
  <si>
    <t>השאלת ספרים רכש הכנסות</t>
  </si>
  <si>
    <t>השאלת ספרים שכר הכנסות</t>
  </si>
  <si>
    <t>ניהול עצמי</t>
  </si>
  <si>
    <t>הכנסות מחוגים בתי תלמיד</t>
  </si>
  <si>
    <t>הכנסות מול הוצאות</t>
  </si>
  <si>
    <t>החזר תאגיד תרבות בגין נקיון בת</t>
  </si>
  <si>
    <t>הכנסות משכירות בתי תלמיד</t>
  </si>
  <si>
    <t>הכנסות קלוב תעופה</t>
  </si>
  <si>
    <t>פעילות קהילתית  חווה</t>
  </si>
  <si>
    <t>מכירת תוצרת בחוות</t>
  </si>
  <si>
    <t>השתתפות הממשלה לחו</t>
  </si>
  <si>
    <t>הכנסות הורים בית ספר של החופש</t>
  </si>
  <si>
    <t>הכנסות בגין הרצאות כנגד הוצאות</t>
  </si>
  <si>
    <t>הכנסות ממשלה בית ספר של החופש</t>
  </si>
  <si>
    <t>א.חינוך חטיבות</t>
  </si>
  <si>
    <t>הכנסות מהורים</t>
  </si>
  <si>
    <t>השתת' ממשלה בחטי</t>
  </si>
  <si>
    <t>הצטידות במעבדות</t>
  </si>
  <si>
    <t>סל תלמיד לעולה חטיבות</t>
  </si>
  <si>
    <t>השתתפות משה"ח בטיולים -חטיבות</t>
  </si>
  <si>
    <t>השתתפות סייעות חנ"מ</t>
  </si>
  <si>
    <t>השאלת בפרח חטי</t>
  </si>
  <si>
    <t>אגרת שרותיחוץ חטב'</t>
  </si>
  <si>
    <t>אליפות עולם נבחרות ספורט</t>
  </si>
  <si>
    <t>אגרת תלמיד</t>
  </si>
  <si>
    <t>בחינות בגרות דמוקרטי</t>
  </si>
  <si>
    <t>הכנסות דמוקרטי</t>
  </si>
  <si>
    <t>תגבור לימודי יהדות דמוקרטי</t>
  </si>
  <si>
    <t>דמי שיכפול דמוקרטי</t>
  </si>
  <si>
    <t>השתתפות משה"ח בטיולים -דמוקרטי</t>
  </si>
  <si>
    <t>השתתפות משה"ח בטיולים ת. דמוקר</t>
  </si>
  <si>
    <t>בטוח תלמידים  כצנלסון</t>
  </si>
  <si>
    <t>בחינות בגרות</t>
  </si>
  <si>
    <t>השתתפות ממשלה כצנלסון</t>
  </si>
  <si>
    <t>השתתפות ממשלה מגמות יחוד</t>
  </si>
  <si>
    <t>דמי שיכפול כצנלסון</t>
  </si>
  <si>
    <t>השתתפות משה"ח בטיולים - כצנלסו</t>
  </si>
  <si>
    <t>סל תלמיד לעולה</t>
  </si>
  <si>
    <t>בטוח תלמידים גלילי</t>
  </si>
  <si>
    <t>בחינות בגרות גלילי</t>
  </si>
  <si>
    <t>השתתפות ממשלה גלילי</t>
  </si>
  <si>
    <t>תגבור לימודי יהדות גלילי</t>
  </si>
  <si>
    <t>חומרי מלאכה</t>
  </si>
  <si>
    <t>דמי שיכפול גלילי</t>
  </si>
  <si>
    <t>השתתפות משה"ח בטיולים - גלילי</t>
  </si>
  <si>
    <t>בטוח תלמידים הרצוג</t>
  </si>
  <si>
    <t>בחינות בגרות הרצוג</t>
  </si>
  <si>
    <t>השתתפות ממשלה היובל</t>
  </si>
  <si>
    <t>תגבור לימודי יהדות הרצוג</t>
  </si>
  <si>
    <t>דמי שיכפול היובל</t>
  </si>
  <si>
    <t>השתתפות משה"ח בטיולים - הרצוג</t>
  </si>
  <si>
    <t>בטוח תלמידים רבין</t>
  </si>
  <si>
    <t>השתתפות ממשלה רבין</t>
  </si>
  <si>
    <t>תגבור לימודי יהדות רבין</t>
  </si>
  <si>
    <t>דמי שיכפול רבין</t>
  </si>
  <si>
    <t>השתתפות משה"ח בטיולים - רבין</t>
  </si>
  <si>
    <t>אגרת חינוך המר</t>
  </si>
  <si>
    <t>בחינות בגרות המר</t>
  </si>
  <si>
    <t>השתתפות ממשלה המר</t>
  </si>
  <si>
    <t>דמי שכפול המר</t>
  </si>
  <si>
    <t>הכנסות טיולים - תיכון המר</t>
  </si>
  <si>
    <t>אגרת חינוך</t>
  </si>
  <si>
    <t>בחינות בגרות הכנסות</t>
  </si>
  <si>
    <t>אגרת תלמידי חוץ</t>
  </si>
  <si>
    <t>תיכון דתי</t>
  </si>
  <si>
    <t>השתתפות משה"ח בטיולים - תיכון</t>
  </si>
  <si>
    <t>השתתפות משה"ח בטיולים - הראל</t>
  </si>
  <si>
    <t>ממשלה תיכון דתי לבנים</t>
  </si>
  <si>
    <t>אורט תחזוקה</t>
  </si>
  <si>
    <t>השתתפות בשמירה</t>
  </si>
  <si>
    <t>השתתפות שמירה משטרה</t>
  </si>
  <si>
    <t>השתתפות בקבט</t>
  </si>
  <si>
    <t>ספר כ"ס קניה ע"י תלמידים</t>
  </si>
  <si>
    <t>גף מחשבים משרד החינוך</t>
  </si>
  <si>
    <t>שירות פסיכולוגי משלים</t>
  </si>
  <si>
    <t>מכללה עבור השתלמות סטודנטים</t>
  </si>
  <si>
    <t>השתת' הממשלה בשי</t>
  </si>
  <si>
    <t>השתלמיות סטודנטים</t>
  </si>
  <si>
    <t>הכנסות מרווחה חנוכ</t>
  </si>
  <si>
    <t>מועדונית</t>
  </si>
  <si>
    <t>תרומת אתגר</t>
  </si>
  <si>
    <t>השתתות קבס</t>
  </si>
  <si>
    <t>השתתפות רשויות בהסעות</t>
  </si>
  <si>
    <t>הסעות חינוך מיוחד</t>
  </si>
  <si>
    <t>השתתפות במלווים הסעות</t>
  </si>
  <si>
    <t>החזר הסעות</t>
  </si>
  <si>
    <t>דמי שימוש באולמות אשכול פיס</t>
  </si>
  <si>
    <t>השתתפות ממשלה</t>
  </si>
  <si>
    <t>הכנסות הורים תהילה</t>
  </si>
  <si>
    <t>הכנסות חזרה ללימודים- משתתפים</t>
  </si>
  <si>
    <t>תהילה חוגים מותנה הכנסה</t>
  </si>
  <si>
    <t>הכנסות כנגד הרצאות</t>
  </si>
  <si>
    <t>הכנסות משכירויות תהילה</t>
  </si>
  <si>
    <t>השתת' ממשלה בתהילה</t>
  </si>
  <si>
    <t>השתתפות ממשלה חזרה ללימודים</t>
  </si>
  <si>
    <t>הכנסות מתיא</t>
  </si>
  <si>
    <t>שיכפול</t>
  </si>
  <si>
    <t>הכנסות משרד החינוך והתרבות</t>
  </si>
  <si>
    <t>הכנסות מספריות</t>
  </si>
  <si>
    <t>שבוע הספר העברי</t>
  </si>
  <si>
    <t>דמי שמוש בחדר לימו</t>
  </si>
  <si>
    <t>הכנסות  אונברסיטה</t>
  </si>
  <si>
    <t>קתדרה עממית חוגים מותנה הכנסה</t>
  </si>
  <si>
    <t>ארועים מותנה הכנסה</t>
  </si>
  <si>
    <t>השת' קתדרה עממית</t>
  </si>
  <si>
    <t>תשלום עבור שעורים בגלריה</t>
  </si>
  <si>
    <t>הכנסות בית היוצר</t>
  </si>
  <si>
    <t>הכנסות ממשלה בגלריה</t>
  </si>
  <si>
    <t>הכנסות מחוגים גלר</t>
  </si>
  <si>
    <t>מרכז גלר חוגים מותנה הכנסה</t>
  </si>
  <si>
    <t>חוית תאטרון</t>
  </si>
  <si>
    <t>הכנסות משכירויות גלר</t>
  </si>
  <si>
    <t>הכנסות מחוגים אלי כהן</t>
  </si>
  <si>
    <t>אלי כהן חוג. הכ. מול הוצ.</t>
  </si>
  <si>
    <t>הכנסות משכירויות אלי כהן</t>
  </si>
  <si>
    <t>תרומת מפעל הפייס נושפים</t>
  </si>
  <si>
    <t>שכל מקהלה</t>
  </si>
  <si>
    <t>להקות כס ממשתתפים</t>
  </si>
  <si>
    <t>להקות כס ממשלה</t>
  </si>
  <si>
    <t>סל תרבות</t>
  </si>
  <si>
    <t>הכנסות ממינויים</t>
  </si>
  <si>
    <t>שבתרבות</t>
  </si>
  <si>
    <t>תמריצי שווק חוגים מותנה הכנסה</t>
  </si>
  <si>
    <t>שכירות אולמות</t>
  </si>
  <si>
    <t>השתתפות בעלות אולם</t>
  </si>
  <si>
    <t>הכנסות מול תמריצי שווק</t>
  </si>
  <si>
    <t>הכנסות משכירויות היכל תרבות</t>
  </si>
  <si>
    <t>הכנסות מהופעות בהיכל</t>
  </si>
  <si>
    <t>השת' סל תרבות</t>
  </si>
  <si>
    <t>הכנסות-ת.תורנית</t>
  </si>
  <si>
    <t>ממשלה תרבות תורנית</t>
  </si>
  <si>
    <t>נוער מותנה הכנסות</t>
  </si>
  <si>
    <t>גלריה 29 מותנה הכנסות</t>
  </si>
  <si>
    <t>מנהיגות נוער מותנה הנכסות</t>
  </si>
  <si>
    <t>פלש בק</t>
  </si>
  <si>
    <t>הורה כ"ס</t>
  </si>
  <si>
    <t>הכנסות מחוגים בתי נוער</t>
  </si>
  <si>
    <t>הכנסה תלויה בהוצאה</t>
  </si>
  <si>
    <t>הכנסות משכירות בתי נוער</t>
  </si>
  <si>
    <t>השתת' ממשלה בחינוך חברת</t>
  </si>
  <si>
    <t>קייטנות קיץ נוער מותנה הכנסה</t>
  </si>
  <si>
    <t>נופשוני קייץ</t>
  </si>
  <si>
    <t>השתתפות ממשלה בתע נוער</t>
  </si>
  <si>
    <t>מעורבות חברתית השתת. ממשלה</t>
  </si>
  <si>
    <t>דמי כניסה איצטדיון</t>
  </si>
  <si>
    <t>הכנסות מחוגים - ספורט</t>
  </si>
  <si>
    <t>חוגי ספורט מותנה הכנסות</t>
  </si>
  <si>
    <t>הכנסות מספורט</t>
  </si>
  <si>
    <t>מפרויקטים מיוחדים_ביטוח</t>
  </si>
  <si>
    <t>ערים בריאות הכנסות משתתפים</t>
  </si>
  <si>
    <t>הכנסות חוגים ספורט בעמ</t>
  </si>
  <si>
    <t>הכנסות מבטוח ספורטאים</t>
  </si>
  <si>
    <t>הכנסות משמירה</t>
  </si>
  <si>
    <t>שכר דירה מחוגים</t>
  </si>
  <si>
    <t>השתתפות הממשלה לפע</t>
  </si>
  <si>
    <t>הכנסות מארועים</t>
  </si>
  <si>
    <t>דמי שמוש באולמי ספ</t>
  </si>
  <si>
    <t>פרויקט אתנה</t>
  </si>
  <si>
    <t>ממשלה כנגד הוצאה</t>
  </si>
  <si>
    <t>פרחי ספורט</t>
  </si>
  <si>
    <t>השתתפות  במשכורת</t>
  </si>
  <si>
    <t>הוצאות אירגוניות ובטיחות</t>
  </si>
  <si>
    <t>הכנסות בגין שכר חנ"מ</t>
  </si>
  <si>
    <t>משפחות במצוקה בקהילה</t>
  </si>
  <si>
    <t>אלימות במשפחה</t>
  </si>
  <si>
    <t>פעילות קהילתית ילד</t>
  </si>
  <si>
    <t>חוק הנוער / טיפול ילד בקהילה</t>
  </si>
  <si>
    <t>ילדים במוסדות</t>
  </si>
  <si>
    <t>אחזקת ילדים בפנימי</t>
  </si>
  <si>
    <t>ילדים מעונות יום</t>
  </si>
  <si>
    <t>השתת' קשישים במוסד</t>
  </si>
  <si>
    <t>החזקת זקנים במעונו</t>
  </si>
  <si>
    <t>השתת' קשיש  בצרכים</t>
  </si>
  <si>
    <t>טיפול בזקן בקהילה</t>
  </si>
  <si>
    <t>השתת' קשישים בארוחות</t>
  </si>
  <si>
    <t>השתתפות פונים מרכז יום לקשיש</t>
  </si>
  <si>
    <t>מרכז יום לקשיש</t>
  </si>
  <si>
    <t>הכנסות עמותה ל</t>
  </si>
  <si>
    <t>סדור מפגרים במוסדו</t>
  </si>
  <si>
    <t>מפגרים במוסדות ממשלה</t>
  </si>
  <si>
    <t>מעונות יוםשל מפגר</t>
  </si>
  <si>
    <t>מפגרים מעונות יום</t>
  </si>
  <si>
    <t>השת' הורים במעש</t>
  </si>
  <si>
    <t>מעש</t>
  </si>
  <si>
    <t>מעונות יוםטיפולים</t>
  </si>
  <si>
    <t>מועדונים למפגר</t>
  </si>
  <si>
    <t>ילדים עורים במוסד</t>
  </si>
  <si>
    <t>הדרכת עיוור</t>
  </si>
  <si>
    <t>מפעלי שיקום לעוור</t>
  </si>
  <si>
    <t>החזקת נכים בפנימיו</t>
  </si>
  <si>
    <t>מסגרות יום</t>
  </si>
  <si>
    <t>הסעות נכים</t>
  </si>
  <si>
    <t>השתתפות הורים</t>
  </si>
  <si>
    <t>אימון והכשרה</t>
  </si>
  <si>
    <t>נערות במצוקה</t>
  </si>
  <si>
    <t>חסות ארצית</t>
  </si>
  <si>
    <t>הכנסות רווחה סמים</t>
  </si>
  <si>
    <t>השתתפות ממשלה במאבק בסמים</t>
  </si>
  <si>
    <t>מפתן ממשלתי</t>
  </si>
  <si>
    <t>מרכז רב תחומי</t>
  </si>
  <si>
    <t>מדריך מיתר</t>
  </si>
  <si>
    <t>עבודה קהילתית</t>
  </si>
  <si>
    <t>התנדבות פעולה</t>
  </si>
  <si>
    <t>יעוץ לאזרח</t>
  </si>
  <si>
    <t>שיקום שכונות</t>
  </si>
  <si>
    <t>טיפול בעולים</t>
  </si>
  <si>
    <t>הכנסות מפעולות עולים</t>
  </si>
  <si>
    <t>השתתפות סוכנות</t>
  </si>
  <si>
    <t>אולפן תהילה</t>
  </si>
  <si>
    <t>ממשלה-קליטה דרום אמריקה</t>
  </si>
  <si>
    <t>ממשלה קליטה תרבות</t>
  </si>
  <si>
    <t>נוער עולה בסיכון רווחה</t>
  </si>
  <si>
    <t>משרדים ועסקים שכד ודמי מ</t>
  </si>
  <si>
    <t>הכנסות ממזנונים</t>
  </si>
  <si>
    <t>דמי חכירה</t>
  </si>
  <si>
    <t>שכר דירה לבתי הספר</t>
  </si>
  <si>
    <t>חניה</t>
  </si>
  <si>
    <t>הכנסות מקנסות חניה</t>
  </si>
  <si>
    <t>חניה הכנסות עירוניות</t>
  </si>
  <si>
    <t>חניה-אכיפה משפטית</t>
  </si>
  <si>
    <t>הוצאות משפטיות לקיזוז</t>
  </si>
  <si>
    <t>חניה ח' חדש-מ9/15מלגם עב' שוהר</t>
  </si>
  <si>
    <t>חניה-שוהר-עמ' כ.א.+עמ' ב.דואר</t>
  </si>
  <si>
    <t>הכנסות חנייה מלגם</t>
  </si>
  <si>
    <t>עמלות כ. אשראי ותקבולים מילגם</t>
  </si>
  <si>
    <t>הכנסות מימון חשמל ירוק</t>
  </si>
  <si>
    <t>חשמל ירוק</t>
  </si>
  <si>
    <t>אגרת ביוב</t>
  </si>
  <si>
    <t>אגרת חיבור</t>
  </si>
  <si>
    <t>תשלום אזרחים בגין תיקונים</t>
  </si>
  <si>
    <t>השתת' התקציב הבלתי רגיל</t>
  </si>
  <si>
    <t>השתת,הוד השרון</t>
  </si>
  <si>
    <t>מתאגיד ביוב השאלת עובדים</t>
  </si>
  <si>
    <t>תאגיד ביוב החזר הוצאות אחרות</t>
  </si>
  <si>
    <t>תאגיד ביוב החזר פרעון מלוות</t>
  </si>
  <si>
    <t>ריבית והפרשי שער</t>
  </si>
  <si>
    <t>השתתפות מפעל המיים</t>
  </si>
  <si>
    <t>החזרי בטוח לאומי</t>
  </si>
  <si>
    <t>החזר מקרנות הלואה 60/80</t>
  </si>
  <si>
    <t>כיסוי ממקורות הרשות</t>
  </si>
  <si>
    <t>החזר דמי ניהול פנסיה תקציבית</t>
  </si>
  <si>
    <t>הפרשות לשכר</t>
  </si>
  <si>
    <t>משרד ראש הרשות</t>
  </si>
  <si>
    <t>שכר תקציבי עזר</t>
  </si>
  <si>
    <t>שכר מזכירות סגני ראש עיר</t>
  </si>
  <si>
    <t>שכר מנכל ועובדיו</t>
  </si>
  <si>
    <t>זמניים מנהל</t>
  </si>
  <si>
    <t>שכר דוברות</t>
  </si>
  <si>
    <t>שכר נבחרים</t>
  </si>
  <si>
    <t>שעות נוספות דוברות</t>
  </si>
  <si>
    <t>אחזקת רכב דוברות</t>
  </si>
  <si>
    <t>שכר זמניים</t>
  </si>
  <si>
    <t>חשמל רכש</t>
  </si>
  <si>
    <t>עזר משרדי</t>
  </si>
  <si>
    <t>כיבוד בחדר ישיבות</t>
  </si>
  <si>
    <t>הוצאות כיבוד</t>
  </si>
  <si>
    <t>ספרים ועיתונים</t>
  </si>
  <si>
    <t>תקציב עזר רכב</t>
  </si>
  <si>
    <t>יעוץ</t>
  </si>
  <si>
    <t>הוצאות אחרות</t>
  </si>
  <si>
    <t>עיתונים סגני ראש עיר</t>
  </si>
  <si>
    <t>תקציב עזר אחזקה</t>
  </si>
  <si>
    <t>זמניים רכש</t>
  </si>
  <si>
    <t>כיבוד מנכל</t>
  </si>
  <si>
    <t>פירסום</t>
  </si>
  <si>
    <t>מחשב</t>
  </si>
  <si>
    <t>שמירה במחסנים</t>
  </si>
  <si>
    <t>הקלטת ישיבות מועצה</t>
  </si>
  <si>
    <t>הוצ' אחרות</t>
  </si>
  <si>
    <t>סמנכל שונות</t>
  </si>
  <si>
    <t>רכישת ציוד יסודי</t>
  </si>
  <si>
    <t>משכורת ושכר משולבי</t>
  </si>
  <si>
    <t>עזר משרד</t>
  </si>
  <si>
    <t>ספרים ועיתונים תוכנות</t>
  </si>
  <si>
    <t>ליסינג תפעולי</t>
  </si>
  <si>
    <t>הוצאות למבקרי חוץ</t>
  </si>
  <si>
    <t>זמניים מזכירות</t>
  </si>
  <si>
    <t>משכ"פנסיונרים</t>
  </si>
  <si>
    <t>מאור כח חימום מים</t>
  </si>
  <si>
    <t>חמרי ניקוי</t>
  </si>
  <si>
    <t>רהוט ואחזקתו</t>
  </si>
  <si>
    <t>מכונות משרד ואחזקת</t>
  </si>
  <si>
    <t>הוצאות כבוד</t>
  </si>
  <si>
    <t>חלוקת הוצ' מחשב</t>
  </si>
  <si>
    <t>שירותי ארכיב</t>
  </si>
  <si>
    <t>שכר מנגנון</t>
  </si>
  <si>
    <t>זמניים</t>
  </si>
  <si>
    <t>דמי חבר איגודים מקצועיים</t>
  </si>
  <si>
    <t>פירסום דרושים</t>
  </si>
  <si>
    <t>מיחשוב</t>
  </si>
  <si>
    <t>עובדים מחברת כא</t>
  </si>
  <si>
    <t>אתיקה מקצועית</t>
  </si>
  <si>
    <t>רווחת עובד</t>
  </si>
  <si>
    <t>מתנות לעובדים לחג</t>
  </si>
  <si>
    <t>בדיקות רפואיות_ושונות</t>
  </si>
  <si>
    <t>פנסיה לרשויות אחרות</t>
  </si>
  <si>
    <t>השתתפות בלויות</t>
  </si>
  <si>
    <t>הסברה ויחסי ציבור הוצאות</t>
  </si>
  <si>
    <t>מיתוג עיר</t>
  </si>
  <si>
    <t>השתלמות עובדים</t>
  </si>
  <si>
    <t>יעוץ ארגוני</t>
  </si>
  <si>
    <t>שרות משפטי</t>
  </si>
  <si>
    <t>שכר עזר וועדה לתכנון ובניה</t>
  </si>
  <si>
    <t>ריהוט וציוד</t>
  </si>
  <si>
    <t>ספרות מקצועית</t>
  </si>
  <si>
    <t>הוצאות משפטיות</t>
  </si>
  <si>
    <t>משפטיות ועדה לתכנון ובניה</t>
  </si>
  <si>
    <t>שכר בחירות</t>
  </si>
  <si>
    <t>בחירות לרשויות</t>
  </si>
  <si>
    <t>זמניים יים</t>
  </si>
  <si>
    <t>בטוח</t>
  </si>
  <si>
    <t>הדפסות</t>
  </si>
  <si>
    <t>הגזברות אירוח וכיבוד</t>
  </si>
  <si>
    <t>הגזברות הוצאות משרדיות</t>
  </si>
  <si>
    <t>הוצאות מחשב לתכניות כספי</t>
  </si>
  <si>
    <t>עזר מחשב</t>
  </si>
  <si>
    <t>,תקציב עזר אחזקת רכב</t>
  </si>
  <si>
    <t>יעוץ מקצועי</t>
  </si>
  <si>
    <t>הגזברות הוצאות אחרות</t>
  </si>
  <si>
    <t>משכורת הנהלה</t>
  </si>
  <si>
    <t>אחזקת רכב מנהלת</t>
  </si>
  <si>
    <t>מכונות משרד והחזקת</t>
  </si>
  <si>
    <t>שומה וגביה אירוח וכיבוד</t>
  </si>
  <si>
    <t>פרסום</t>
  </si>
  <si>
    <t>הוצאות משרדיות</t>
  </si>
  <si>
    <t>הדפסות תלושים לתושבים</t>
  </si>
  <si>
    <t>סיוע והדרכה</t>
  </si>
  <si>
    <t>מדידות__ואיתור</t>
  </si>
  <si>
    <t>עמלה לבנקים</t>
  </si>
  <si>
    <t>עמלת הטלת עיקולים</t>
  </si>
  <si>
    <t>ריבית משיכות יתר</t>
  </si>
  <si>
    <t>תשלומים עח קרן</t>
  </si>
  <si>
    <t>תשלומים עח ריבית</t>
  </si>
  <si>
    <t>תשלומים עח הצמדה</t>
  </si>
  <si>
    <t>קרן-מלוות ביוב</t>
  </si>
  <si>
    <t>רבית-מלוות ביוב</t>
  </si>
  <si>
    <t>הצמדה-מלוות ביוב</t>
  </si>
  <si>
    <t>קרן מתברים</t>
  </si>
  <si>
    <t>ריבית מתברים</t>
  </si>
  <si>
    <t>הצמדה קרנות</t>
  </si>
  <si>
    <t>קרן - פיתוח כ"ס 50</t>
  </si>
  <si>
    <t>ריבית - פיתוח כ"ס 50</t>
  </si>
  <si>
    <t>הצמדה - פיתוח כ"ס 50</t>
  </si>
  <si>
    <t>שכר קיימות</t>
  </si>
  <si>
    <t>אחזקת רכב</t>
  </si>
  <si>
    <t>זמניים קיימות</t>
  </si>
  <si>
    <t>חומרי נקיון</t>
  </si>
  <si>
    <t>אשל וכבודים</t>
  </si>
  <si>
    <t>ביגוד</t>
  </si>
  <si>
    <t>פרויקט עיר ירוקה</t>
  </si>
  <si>
    <t>איגוד ערים לאיכות הסביבה</t>
  </si>
  <si>
    <t>ציוד</t>
  </si>
  <si>
    <t>עבודות קבלניות</t>
  </si>
  <si>
    <t>פינוי במכולות</t>
  </si>
  <si>
    <t>פינוי נייר עיתון</t>
  </si>
  <si>
    <t>עבודות קבלניות מערב</t>
  </si>
  <si>
    <t>תקציב עזר אחזקת רכב</t>
  </si>
  <si>
    <t>נקיון חניונים חכס</t>
  </si>
  <si>
    <t>פיוני אזור אשפה</t>
  </si>
  <si>
    <t>היטל הטמנה</t>
  </si>
  <si>
    <t>קבלניות ירוקה</t>
  </si>
  <si>
    <t>רכישת ציוד</t>
  </si>
  <si>
    <t>מיחזור פלסטיק</t>
  </si>
  <si>
    <t>אחרות פקוח עירוני</t>
  </si>
  <si>
    <t>חמרים</t>
  </si>
  <si>
    <t>הדברות</t>
  </si>
  <si>
    <t>איגודי ערים</t>
  </si>
  <si>
    <t>שכר בטחון</t>
  </si>
  <si>
    <t>שעות נוספות בטחון</t>
  </si>
  <si>
    <t>רכב מחלקת רכב</t>
  </si>
  <si>
    <t>סיורים</t>
  </si>
  <si>
    <t>מצילה הוצאות כנגד הכנסות</t>
  </si>
  <si>
    <t>מרחב עירוני סיור</t>
  </si>
  <si>
    <t>ציוד מיוחד</t>
  </si>
  <si>
    <t>משכ" פנסיונרים</t>
  </si>
  <si>
    <t>אחזקה תקציב עזר</t>
  </si>
  <si>
    <t>שכר עיר ללא אל</t>
  </si>
  <si>
    <t>עיר ללא אלימות שכר אכיפה</t>
  </si>
  <si>
    <t>פעולות אכיפה עיר ללא אלימות</t>
  </si>
  <si>
    <t>עיר ללא אלימות פעולות אכיפה</t>
  </si>
  <si>
    <t>עיר ללא אלימות הקשר רחב פעולות</t>
  </si>
  <si>
    <t>שכר מוקד עיר ללא אלימות</t>
  </si>
  <si>
    <t>עיר ללא אלימות מטה</t>
  </si>
  <si>
    <t>אחזקת רכב מינהל על"א</t>
  </si>
  <si>
    <t>זמניים מטה</t>
  </si>
  <si>
    <t>מוקד בטחון עירייה</t>
  </si>
  <si>
    <t>שיטור עירוני שכר</t>
  </si>
  <si>
    <t>שעות נוספות שיטור עירוני</t>
  </si>
  <si>
    <t>הכשרות שיטור עירוני</t>
  </si>
  <si>
    <t>דלק שיטור עירוני</t>
  </si>
  <si>
    <t>תיקונים כלי רכב שיטור עירוני</t>
  </si>
  <si>
    <t>ביטוחי רכב שיטור עירוני</t>
  </si>
  <si>
    <t>הוצאות תקשורת אינטרנט למצלמות</t>
  </si>
  <si>
    <t>הוצאות תקשורת טלפוניה</t>
  </si>
  <si>
    <t>פארק כפר סבא</t>
  </si>
  <si>
    <t>שמירת שלום הציבור</t>
  </si>
  <si>
    <t>מערכת תוכנת מוקד ביטוחון</t>
  </si>
  <si>
    <t>תחזוקת מצלמות</t>
  </si>
  <si>
    <t>שיטור עירוני שונות</t>
  </si>
  <si>
    <t>החזר הון - העברה לתבר</t>
  </si>
  <si>
    <t>הצטיידות</t>
  </si>
  <si>
    <t>ליסינג שיטור עירוני</t>
  </si>
  <si>
    <t>מוקד בטחון</t>
  </si>
  <si>
    <t>חשמל</t>
  </si>
  <si>
    <t>כיבוד</t>
  </si>
  <si>
    <t>השתתפות  בהגא ארצי</t>
  </si>
  <si>
    <t>השתתפות באגוד ערים</t>
  </si>
  <si>
    <t>כיבוי אש שטחים ציבוריים</t>
  </si>
  <si>
    <t>מלח ופסח הוצאות אחרות</t>
  </si>
  <si>
    <t>הוצ' לשעת  חרום</t>
  </si>
  <si>
    <t>כבודים</t>
  </si>
  <si>
    <t>משרד מהנדס הרשות אשל וכי</t>
  </si>
  <si>
    <t>פירסום הנדסה</t>
  </si>
  <si>
    <t>יעוץ אירגוני</t>
  </si>
  <si>
    <t>ישיבת ועדת ערים</t>
  </si>
  <si>
    <t>הוצאות תכנון</t>
  </si>
  <si>
    <t>הוצאות עזר לתיכנון</t>
  </si>
  <si>
    <t>מדידות משכורת ושכר עבודה</t>
  </si>
  <si>
    <t>מערכות מידע ועדה לתכנון ובניה</t>
  </si>
  <si>
    <t>תקציב עזר מחשב</t>
  </si>
  <si>
    <t>כלים ומכשירים</t>
  </si>
  <si>
    <t>שכר עזר ועדה</t>
  </si>
  <si>
    <t>משפטיות ועדה</t>
  </si>
  <si>
    <t>הכנסות מתאגיד השאלת עובדים</t>
  </si>
  <si>
    <t>כלים מכשירים וציוד</t>
  </si>
  <si>
    <t>החזר עמודי תאורה</t>
  </si>
  <si>
    <t>קבלניות תאורה מערב</t>
  </si>
  <si>
    <t>אחזקת רכב תקציב עזר</t>
  </si>
  <si>
    <t>מכשירי קשר</t>
  </si>
  <si>
    <t>בטיחות בדרכים</t>
  </si>
  <si>
    <t>בטיחות וגהות בעבודה</t>
  </si>
  <si>
    <t>חשמל רמזורים</t>
  </si>
  <si>
    <t>שרות תעסוקה</t>
  </si>
  <si>
    <t>עבודות קבלניות ירוקה</t>
  </si>
  <si>
    <t>מתקני גומי ורשתות הצללה</t>
  </si>
  <si>
    <t>שכר פארק עירוני</t>
  </si>
  <si>
    <t>רכב עובדים</t>
  </si>
  <si>
    <t>זמניים פארק</t>
  </si>
  <si>
    <t>חשמל פארק</t>
  </si>
  <si>
    <t>מיים</t>
  </si>
  <si>
    <t>פארק ציוד משרדי</t>
  </si>
  <si>
    <t>כיבוד פארק</t>
  </si>
  <si>
    <t>חומרים פארק</t>
  </si>
  <si>
    <t>קבלנים אחרים פארק</t>
  </si>
  <si>
    <t>שירותי ניהול כלכלית</t>
  </si>
  <si>
    <t>גינון פארק</t>
  </si>
  <si>
    <t>שמירה פארק</t>
  </si>
  <si>
    <t>נקיון פארק</t>
  </si>
  <si>
    <t>קבלנים שונות</t>
  </si>
  <si>
    <t>צוות פינת חי</t>
  </si>
  <si>
    <t>אחזקת פינת חי</t>
  </si>
  <si>
    <t>פעילות חינוכית והפעלות חי פארק</t>
  </si>
  <si>
    <t>שכר זמנים</t>
  </si>
  <si>
    <t>יום העצמאות-אומנים וקבלני</t>
  </si>
  <si>
    <t>יום העצמאות-הוצאות שונות</t>
  </si>
  <si>
    <t>ציוד ליום העצמאות</t>
  </si>
  <si>
    <t>תקציב עזר תחזוקה</t>
  </si>
  <si>
    <t>אחזרחזקת בית ספיר</t>
  </si>
  <si>
    <t>פירסום ארועים</t>
  </si>
  <si>
    <t>גלעד לנופלים</t>
  </si>
  <si>
    <t>ארועים</t>
  </si>
  <si>
    <t>חגיגות 110 כ"ס</t>
  </si>
  <si>
    <t>שכר מועצת נשים</t>
  </si>
  <si>
    <t>חשמל,מים,חומרי ניקוי</t>
  </si>
  <si>
    <t>יחידה מאומצת</t>
  </si>
  <si>
    <t>ערי תאום</t>
  </si>
  <si>
    <t>שכר__מוקד עירוני</t>
  </si>
  <si>
    <t>שעות נוספות מוקד</t>
  </si>
  <si>
    <t>אחזקת רכב עובדים מוקד</t>
  </si>
  <si>
    <t>שכר מוקדניות</t>
  </si>
  <si>
    <t>הכשרות והשתלמויות</t>
  </si>
  <si>
    <t>שונות מוקד</t>
  </si>
  <si>
    <t>שכר מנהל שירות וקהילה</t>
  </si>
  <si>
    <t>שעות נוספת</t>
  </si>
  <si>
    <t>שיתוף ציבור וקהילה</t>
  </si>
  <si>
    <t>לוחות מודעות ותקונם</t>
  </si>
  <si>
    <t>חמרים-מספור בתים</t>
  </si>
  <si>
    <t>והדרת פני זקן</t>
  </si>
  <si>
    <t>מרכז השלטון המקומי</t>
  </si>
  <si>
    <t>תמיכות</t>
  </si>
  <si>
    <t>עמותות בגין שמוש באולם</t>
  </si>
  <si>
    <t>בטוח צד ג'</t>
  </si>
  <si>
    <t>החזרים לתושבים</t>
  </si>
  <si>
    <t>חוקרים ויועצי ביטוח</t>
  </si>
  <si>
    <t>ציוד שירותים שונים</t>
  </si>
  <si>
    <t>השתתפות  בשכר שופט</t>
  </si>
  <si>
    <t>תקציבי עזר שכר</t>
  </si>
  <si>
    <t>שרות שדה</t>
  </si>
  <si>
    <t>הוצאות גביה</t>
  </si>
  <si>
    <t>אחרות גלילי</t>
  </si>
  <si>
    <t>תשלום פריצות</t>
  </si>
  <si>
    <t>כיבודים</t>
  </si>
  <si>
    <t>ספרים ועתונים</t>
  </si>
  <si>
    <t>מנהל חינוך מיכון ועיבוד</t>
  </si>
  <si>
    <t>טיפול בגלאים</t>
  </si>
  <si>
    <t>בית ברל</t>
  </si>
  <si>
    <t>תיקוני מזגנים</t>
  </si>
  <si>
    <t>גינון גני ילדים</t>
  </si>
  <si>
    <t>עזרה ראשונה</t>
  </si>
  <si>
    <t>שוק הספרים</t>
  </si>
  <si>
    <t>השתלמויות</t>
  </si>
  <si>
    <t>קבלני העברת ריהוט</t>
  </si>
  <si>
    <t>יעוץ כלכלי</t>
  </si>
  <si>
    <t>אמצעי מיגון</t>
  </si>
  <si>
    <t>הוצאות כנגד הרשאות</t>
  </si>
  <si>
    <t>העברה לתברים</t>
  </si>
  <si>
    <t>שירותי מוקד גני ילדים</t>
  </si>
  <si>
    <t>שכר מנהל גני ילדים</t>
  </si>
  <si>
    <t>שכר סייעות חובה</t>
  </si>
  <si>
    <t>סייעות חובה זמניים</t>
  </si>
  <si>
    <t>רהוט והחזקתו</t>
  </si>
  <si>
    <t>חומרי עבודה ושונות</t>
  </si>
  <si>
    <t>פרויקט איתור לקויות למידה בגני</t>
  </si>
  <si>
    <t>תכנית למניעת אלימות</t>
  </si>
  <si>
    <t>שרותי סייעות מחליפות</t>
  </si>
  <si>
    <t>עיר בריאה גני ילדים</t>
  </si>
  <si>
    <t>ריתמוסקיה</t>
  </si>
  <si>
    <t>שכר מורים ריתמ</t>
  </si>
  <si>
    <t>שכר סעיות חנ"מ</t>
  </si>
  <si>
    <t>זמניים סעיות חנ"מ חובה</t>
  </si>
  <si>
    <t>אחזקת רכב סיור</t>
  </si>
  <si>
    <t>גננות עובדות מדינה</t>
  </si>
  <si>
    <t>זהב בגן</t>
  </si>
  <si>
    <t>אחזקה תקציבי עזר</t>
  </si>
  <si>
    <t>הצטידות גני ילדים</t>
  </si>
  <si>
    <t>פרויקט ניהול עצמי</t>
  </si>
  <si>
    <t>סעיות חנ"מ טרום חובה</t>
  </si>
  <si>
    <t>זמניים יום לימודים ארוך</t>
  </si>
  <si>
    <t>שירותי סייעות מחליפות יולא</t>
  </si>
  <si>
    <t>הזנה יולא</t>
  </si>
  <si>
    <t>קבלניות נוספות</t>
  </si>
  <si>
    <t>יולא גננות מדינה</t>
  </si>
  <si>
    <t>יום לימודים ארוך</t>
  </si>
  <si>
    <t>אמהות בית</t>
  </si>
  <si>
    <t>אמהות בית זמניים</t>
  </si>
  <si>
    <t>שכר מינהל יולא</t>
  </si>
  <si>
    <t>ריתמוסיקה</t>
  </si>
  <si>
    <t>שעות נוספות מנהל יולא</t>
  </si>
  <si>
    <t>שכר פסיכולוגים ליקויי למידה</t>
  </si>
  <si>
    <t>שכר מועדונית חינוך מיוחד</t>
  </si>
  <si>
    <t>מועדונית חינוך מיוחד</t>
  </si>
  <si>
    <t>אחרות קיטנה גני ילדים</t>
  </si>
  <si>
    <t>שרתים שכר</t>
  </si>
  <si>
    <t>משכ" פנסיורים</t>
  </si>
  <si>
    <t>שיפוץ מבני חינוך בהשתת'</t>
  </si>
  <si>
    <t>יסודיים אירוח וכיבו</t>
  </si>
  <si>
    <t>הוצאות טיולים יסודי</t>
  </si>
  <si>
    <t>חומרי עבודה</t>
  </si>
  <si>
    <t>השתתפות דמי  שכפול</t>
  </si>
  <si>
    <t>הוצאות קיום חינוך מיוחד</t>
  </si>
  <si>
    <t>הוצאות להקצבות חינוך</t>
  </si>
  <si>
    <t>עבודות נקיון</t>
  </si>
  <si>
    <t>תלן מוזיקה</t>
  </si>
  <si>
    <t>מחול ביסודי</t>
  </si>
  <si>
    <t>רופאי שיניים</t>
  </si>
  <si>
    <t>חינוך מוסיקלי</t>
  </si>
  <si>
    <t>אגרות תלמידי חוץ</t>
  </si>
  <si>
    <t>פרח</t>
  </si>
  <si>
    <t>השתתפות משרד החינוך בסייעת צמו</t>
  </si>
  <si>
    <t>עזר אחזקת אולמות ספורט</t>
  </si>
  <si>
    <t>שכר מורים יסודי</t>
  </si>
  <si>
    <t>הכלה</t>
  </si>
  <si>
    <t>סייעות כיתתיות</t>
  </si>
  <si>
    <t>סייעות חנם משלבות חודשיות</t>
  </si>
  <si>
    <t>סייעות חנ"מ זמניים</t>
  </si>
  <si>
    <t>תקשוב מתמטיקה_ואנגלית</t>
  </si>
  <si>
    <t>השאלת ספרים שכר</t>
  </si>
  <si>
    <t>השאלת ספרים רכש</t>
  </si>
  <si>
    <t>מחול ביסודיים</t>
  </si>
  <si>
    <t>תוכנית  חינוכית  מגדר ושויון</t>
  </si>
  <si>
    <t>בתי תלמיד</t>
  </si>
  <si>
    <t>פעולות כנגד הכנסות</t>
  </si>
  <si>
    <t>נקיון בתי תלמיד</t>
  </si>
  <si>
    <t>שמירת בתי תלמיד</t>
  </si>
  <si>
    <t>זמניים קלוב תעופה</t>
  </si>
  <si>
    <t>רכישת ציוד קלוב תעופה</t>
  </si>
  <si>
    <t>עבודות קבלניות קלוב תעופה</t>
  </si>
  <si>
    <t>שכ תקציבי עזר</t>
  </si>
  <si>
    <t>פעילות קהילתית</t>
  </si>
  <si>
    <t>נקיון חווה חקלאית</t>
  </si>
  <si>
    <t>הוצאות קיום</t>
  </si>
  <si>
    <t>שכר בית ספר של החופש הגדול</t>
  </si>
  <si>
    <t>שכר זמניים קיטנות</t>
  </si>
  <si>
    <t>בית ספר של החופש הגדול</t>
  </si>
  <si>
    <t>שכר שרתים</t>
  </si>
  <si>
    <t>המר משרד הדתות</t>
  </si>
  <si>
    <t>חשמל,מים,וחמ</t>
  </si>
  <si>
    <t>שרותים אחרים ביטוח</t>
  </si>
  <si>
    <t>שתיה לעובדים</t>
  </si>
  <si>
    <t>הוצאות טיולים חטיבות</t>
  </si>
  <si>
    <t>הוצאות מזנונים</t>
  </si>
  <si>
    <t>יזמים צעירים</t>
  </si>
  <si>
    <t>חטיבות ביניים הוצ' שונות</t>
  </si>
  <si>
    <t>נאסא</t>
  </si>
  <si>
    <t>תוכנית למצטיינים</t>
  </si>
  <si>
    <t>אחזקת אולמות ספורט עזר</t>
  </si>
  <si>
    <t>כיתת כתום</t>
  </si>
  <si>
    <t>סייעות כיתתיות חטיבות</t>
  </si>
  <si>
    <t>זמניים  פרוייקט קדימה</t>
  </si>
  <si>
    <t>סייעות משלבות חנם חודשיות</t>
  </si>
  <si>
    <t>השאלת ספרים חטי</t>
  </si>
  <si>
    <t>עובדת סוציאלית</t>
  </si>
  <si>
    <t>שעות תגבור חטיבות</t>
  </si>
  <si>
    <t>סייעות כיתתיות תיכון</t>
  </si>
  <si>
    <t>תגבור בגרויות</t>
  </si>
  <si>
    <t>מסע פולין מוסדות  חוץ</t>
  </si>
  <si>
    <t>שכר מורים דמוקרטי</t>
  </si>
  <si>
    <t>שכר עובדים דמוקרטי</t>
  </si>
  <si>
    <t>שתיה למורים</t>
  </si>
  <si>
    <t>הוצאות טיולים - תיכון דמוקרטי</t>
  </si>
  <si>
    <t>דמוקרטי</t>
  </si>
  <si>
    <t>דמי שכפול</t>
  </si>
  <si>
    <t>שכר מורים כצנלסון</t>
  </si>
  <si>
    <t>שכר עובדים כצנלסון</t>
  </si>
  <si>
    <t>שעות נוספות מורים</t>
  </si>
  <si>
    <t>שעות נוספות עובדים כצנלסון</t>
  </si>
  <si>
    <t>אחזקת רכב מורים</t>
  </si>
  <si>
    <t>רכב עובדים כצנלסון</t>
  </si>
  <si>
    <t>עובדים זמניים כצנלסון</t>
  </si>
  <si>
    <t>חשמל כצנלסון</t>
  </si>
  <si>
    <t>ביטוח כצנלסון</t>
  </si>
  <si>
    <t>ריהוט כצנלסון</t>
  </si>
  <si>
    <t>כיבוד_כצנלסון</t>
  </si>
  <si>
    <t>הוצאות טיולים - כצנסלון</t>
  </si>
  <si>
    <t>הוצאות קיום כצנלסון</t>
  </si>
  <si>
    <t>בחינות בגרות כצנלסון</t>
  </si>
  <si>
    <t>ליווי אקדמאי מבר</t>
  </si>
  <si>
    <t>מגמות יחודיות</t>
  </si>
  <si>
    <t>נקיון כצנלסון</t>
  </si>
  <si>
    <t>בריאות</t>
  </si>
  <si>
    <t>אחרות כצנלסון</t>
  </si>
  <si>
    <t>חינוך חברתי כצנלסון</t>
  </si>
  <si>
    <t>הוצאות</t>
  </si>
  <si>
    <t>הזדמנות שלישית</t>
  </si>
  <si>
    <t>מסע פולין כצלנסון</t>
  </si>
  <si>
    <t>שכר מורים גלילי</t>
  </si>
  <si>
    <t>שכר עובדים גלילי</t>
  </si>
  <si>
    <t>שעות נוספות עובדים</t>
  </si>
  <si>
    <t>רכב עובדים גלילי</t>
  </si>
  <si>
    <t>זמניים ישי</t>
  </si>
  <si>
    <t>גלילי עובדים זמניים</t>
  </si>
  <si>
    <t>חשמל גלילי</t>
  </si>
  <si>
    <t>ביטוח גלילי</t>
  </si>
  <si>
    <t>ריהוט גלילי</t>
  </si>
  <si>
    <t>כיבוד גלילי</t>
  </si>
  <si>
    <t>הוצאות טיולים - גלילי</t>
  </si>
  <si>
    <t>הוצאות קיום גלילי</t>
  </si>
  <si>
    <t>ליווי אקדמאי מ.ב.ר</t>
  </si>
  <si>
    <t>נבחרות ספורט ומשלחות נוער</t>
  </si>
  <si>
    <t>אירוח משלחת תלמידים</t>
  </si>
  <si>
    <t>ניקיון גלילי</t>
  </si>
  <si>
    <t>חינוך חברתי גלילי</t>
  </si>
  <si>
    <t>מסע פולין גלילי</t>
  </si>
  <si>
    <t>כרטיס מהסבה</t>
  </si>
  <si>
    <t>שכר מורים היובל</t>
  </si>
  <si>
    <t>שכר עובדים היובל</t>
  </si>
  <si>
    <t>רכב עובדים היובל</t>
  </si>
  <si>
    <t>עובדים זמניים הרצוג</t>
  </si>
  <si>
    <t>חשמל הרצוג</t>
  </si>
  <si>
    <t>ביטוח הרצוג</t>
  </si>
  <si>
    <t>כיבוד הרצוג</t>
  </si>
  <si>
    <t>הוצאות טיולים - הרצוג</t>
  </si>
  <si>
    <t>הוצאות קיום היובל</t>
  </si>
  <si>
    <t>בחינות בגרות היובל</t>
  </si>
  <si>
    <t>ניקיון היובל</t>
  </si>
  <si>
    <t>בריאות.</t>
  </si>
  <si>
    <t>אחרות היובל</t>
  </si>
  <si>
    <t>חינוך חברתי היובל</t>
  </si>
  <si>
    <t>מסע פולין הרצוג</t>
  </si>
  <si>
    <t>אחזקת אולמות ספורט_עזר</t>
  </si>
  <si>
    <t>שכר מורים רבין</t>
  </si>
  <si>
    <t>שכר עובדים רבין</t>
  </si>
  <si>
    <t>רכב עובדים רבין</t>
  </si>
  <si>
    <t>עובדים זמניים רבין</t>
  </si>
  <si>
    <t>חשמל רבין</t>
  </si>
  <si>
    <t>ביטוח רבין</t>
  </si>
  <si>
    <t>רהוט רבין</t>
  </si>
  <si>
    <t>כיבוד רבין</t>
  </si>
  <si>
    <t>הוצאות טיולים - רבין</t>
  </si>
  <si>
    <t>הוצאות קיום רבין</t>
  </si>
  <si>
    <t>בחינות בגרות רבין</t>
  </si>
  <si>
    <t>נקיון רבין</t>
  </si>
  <si>
    <t>אחרות רבין</t>
  </si>
  <si>
    <t>חינוך חברתי רבין</t>
  </si>
  <si>
    <t>מסע פולין רבין</t>
  </si>
  <si>
    <t>שכר מורים המר</t>
  </si>
  <si>
    <t>שכר עובדים המר</t>
  </si>
  <si>
    <t>שעות נוספות מורים האמר</t>
  </si>
  <si>
    <t>אחזקת רכב מורים האמר</t>
  </si>
  <si>
    <t>ביטוח המר</t>
  </si>
  <si>
    <t>שתיה למורים המר</t>
  </si>
  <si>
    <t>הוצאות טיולים - תיכון המר</t>
  </si>
  <si>
    <t>הוצאות קיום המר</t>
  </si>
  <si>
    <t>בריאות המר</t>
  </si>
  <si>
    <t>הוצאות אחרות המר</t>
  </si>
  <si>
    <t>מסע פולין המר</t>
  </si>
  <si>
    <t>אחזקת תקציב עזר</t>
  </si>
  <si>
    <t>משכורת מורים הראל</t>
  </si>
  <si>
    <t>הראל עובדים</t>
  </si>
  <si>
    <t>מורים שעות משרד הדתות</t>
  </si>
  <si>
    <t>הוצאות טיולים - תיכון הראל</t>
  </si>
  <si>
    <t>בחינות בגרות הוצאות</t>
  </si>
  <si>
    <t>ליווי אקדמאי</t>
  </si>
  <si>
    <t>חינוך חברתי</t>
  </si>
  <si>
    <t>ביטוח תלמידים</t>
  </si>
  <si>
    <t>שי סוף שנה</t>
  </si>
  <si>
    <t>מסע פולין הראל</t>
  </si>
  <si>
    <t>אחזקת רכב מורים המר</t>
  </si>
  <si>
    <t>קבט שכר</t>
  </si>
  <si>
    <t>שמירה ביסודיים</t>
  </si>
  <si>
    <t>שמירה בחטיבות</t>
  </si>
  <si>
    <t>שמירה באורט</t>
  </si>
  <si>
    <t>שמירה בתיכון</t>
  </si>
  <si>
    <t>אחזקת ורכישת אמצעי מיגון</t>
  </si>
  <si>
    <t>שמירה גני ילדים</t>
  </si>
  <si>
    <t>שכר עיר ללא אלימת</t>
  </si>
  <si>
    <t>שכר חינוך עיר ללא אלימות</t>
  </si>
  <si>
    <t>עיר ללא אלימות</t>
  </si>
  <si>
    <t>שכר שמרגנים</t>
  </si>
  <si>
    <t>שכר שמרגנים זמניים</t>
  </si>
  <si>
    <t>משכורת ושכר משולב</t>
  </si>
  <si>
    <t>נקיון מולדת</t>
  </si>
  <si>
    <t>אחזקת בית ספיר</t>
  </si>
  <si>
    <t>משכורת גף מחשבים</t>
  </si>
  <si>
    <t>שכר פסיכולוגים</t>
  </si>
  <si>
    <t>ריהוט משכל</t>
  </si>
  <si>
    <t>אבחונים לעולים חדשים</t>
  </si>
  <si>
    <t>ביטוח דמוקרטי</t>
  </si>
  <si>
    <t>ביטוח גני -חובה</t>
  </si>
  <si>
    <t>ביטוח יסודיים</t>
  </si>
  <si>
    <t>ביטוח חטיבות</t>
  </si>
  <si>
    <t>בטוח כצנלסון</t>
  </si>
  <si>
    <t>בטוח גלילי</t>
  </si>
  <si>
    <t>בטוח היובל</t>
  </si>
  <si>
    <t>בטוח רבין</t>
  </si>
  <si>
    <t>בטוח הראל</t>
  </si>
  <si>
    <t>שרותים אחרים השכר הקובע</t>
  </si>
  <si>
    <t>קבס שכר</t>
  </si>
  <si>
    <t>פרויקט חונכות</t>
  </si>
  <si>
    <t>שכר למלווים</t>
  </si>
  <si>
    <t>זמנים</t>
  </si>
  <si>
    <t>הסעות רגיל</t>
  </si>
  <si>
    <t>מלגות</t>
  </si>
  <si>
    <t>משכורת פרויקט ישי</t>
  </si>
  <si>
    <t>חשמל מיים וחומרי נקיון</t>
  </si>
  <si>
    <t>אשכולות פייס</t>
  </si>
  <si>
    <t>פרויקט  ישי ביס מחוזי למצטייני</t>
  </si>
  <si>
    <t>עזר אחזקה</t>
  </si>
  <si>
    <t>הרצאות כנגד הכנסות</t>
  </si>
  <si>
    <t>קבלנים חזרה ללימודים</t>
  </si>
  <si>
    <t>מרכז תעסוקה מבוגרים</t>
  </si>
  <si>
    <t>שכר מתיא</t>
  </si>
  <si>
    <t>זמניים מתיא</t>
  </si>
  <si>
    <t>שיכפול מת"י</t>
  </si>
  <si>
    <t>כבוד</t>
  </si>
  <si>
    <t>תמלוגים</t>
  </si>
  <si>
    <t>תרבות לקהילה</t>
  </si>
  <si>
    <t>פסטיבלים</t>
  </si>
  <si>
    <t>ארועי קייץ</t>
  </si>
  <si>
    <t>אחזקה יד לבנים</t>
  </si>
  <si>
    <t>ספריות</t>
  </si>
  <si>
    <t>משכורת</t>
  </si>
  <si>
    <t>פנסיה</t>
  </si>
  <si>
    <t>מיתוג ספריה</t>
  </si>
  <si>
    <t>כריכת ספרים</t>
  </si>
  <si>
    <t>רכישת ספרים</t>
  </si>
  <si>
    <t>הוצאות חד פעמיות</t>
  </si>
  <si>
    <t>עזר משרדי קתדרה</t>
  </si>
  <si>
    <t>מכללות הוצאות פרסום</t>
  </si>
  <si>
    <t>מכללות עבודות קבלניות</t>
  </si>
  <si>
    <t>אירועים</t>
  </si>
  <si>
    <t>הוצאות חוגים</t>
  </si>
  <si>
    <t>ציוד מיחוד</t>
  </si>
  <si>
    <t>אוצרת גלריה</t>
  </si>
  <si>
    <t>אחרות גלריה</t>
  </si>
  <si>
    <t>בית היוצר</t>
  </si>
  <si>
    <t>מרכז אומנים אונים</t>
  </si>
  <si>
    <t>פירסום גלר</t>
  </si>
  <si>
    <t>חוגים מותנה הכנסה</t>
  </si>
  <si>
    <t>רכישת ספרים מתנ'ס גלר</t>
  </si>
  <si>
    <t>הוצ חוגים</t>
  </si>
  <si>
    <t>שכר חוגים א.כהן</t>
  </si>
  <si>
    <t>זמניים   חוגים אלי כהן</t>
  </si>
  <si>
    <t>פירסום אלי כהן</t>
  </si>
  <si>
    <t>ציוד יסודי ורכישת ספרים</t>
  </si>
  <si>
    <t>מדריכים אלי כהן</t>
  </si>
  <si>
    <t>תזמורת קאמירת</t>
  </si>
  <si>
    <t>תחרויות מוזיקה</t>
  </si>
  <si>
    <t>כנס נושפים</t>
  </si>
  <si>
    <t>תמיכה במוזיקה</t>
  </si>
  <si>
    <t>השתתפות בתאגיד תרבות</t>
  </si>
  <si>
    <t>מנצח תזמורת</t>
  </si>
  <si>
    <t>להקות יצוגיות</t>
  </si>
  <si>
    <t>שכר עובדים במינויים</t>
  </si>
  <si>
    <t>תיאטרונים ביטוח</t>
  </si>
  <si>
    <t>מעטפות משלוח דאר וטלפון</t>
  </si>
  <si>
    <t>תיאטרונים אירוח וכיבוד</t>
  </si>
  <si>
    <t>רכישות מופעים</t>
  </si>
  <si>
    <t>עמותות בגין שמוש באולמות</t>
  </si>
  <si>
    <t>רכישת הצגות בהיכל</t>
  </si>
  <si>
    <t>העברת דמי שכירות</t>
  </si>
  <si>
    <t>השתתפות במוזיאון כס</t>
  </si>
  <si>
    <t>בתי כנסת</t>
  </si>
  <si>
    <t>פעילות תורנית</t>
  </si>
  <si>
    <t>חוגים נוספים</t>
  </si>
  <si>
    <t>תקציב עזר משרדי</t>
  </si>
  <si>
    <t>מינהל הנוער אירוח וכיבוד</t>
  </si>
  <si>
    <t>תרבות וחברה לצעירים</t>
  </si>
  <si>
    <t>שכר מוקדי הפעלה</t>
  </si>
  <si>
    <t>פעילות נוער בסיכון</t>
  </si>
  <si>
    <t>כנפיים של קרמבו</t>
  </si>
  <si>
    <t>מרכז לצעירים</t>
  </si>
  <si>
    <t>אח בוגר</t>
  </si>
  <si>
    <t>שכר נופשונים קבוע</t>
  </si>
  <si>
    <t>הוצאות נופשונים</t>
  </si>
  <si>
    <t>חוגי נוער השכר הקובע</t>
  </si>
  <si>
    <t>חומרי ניקוי</t>
  </si>
  <si>
    <t>אירוח וכיבוד</t>
  </si>
  <si>
    <t>מותנה הכנסות</t>
  </si>
  <si>
    <t>נסא</t>
  </si>
  <si>
    <t>מותנה הכנסות ממשלה</t>
  </si>
  <si>
    <t>מנהיגות נוער מותנה הכנסות</t>
  </si>
  <si>
    <t>פעולות קייץ נוער</t>
  </si>
  <si>
    <t>קידום נוער</t>
  </si>
  <si>
    <t>הוצאות אחרות מוסיקה</t>
  </si>
  <si>
    <t>הוצאות אחרות בתי נוער</t>
  </si>
  <si>
    <t>הוצאות אחרות עמ"ן</t>
  </si>
  <si>
    <t>הנוער העובד</t>
  </si>
  <si>
    <t>השומר הצעיר</t>
  </si>
  <si>
    <t>בני עקיבא</t>
  </si>
  <si>
    <t>הצופים</t>
  </si>
  <si>
    <t>מועצת תנועת הנוער</t>
  </si>
  <si>
    <t>מועצת נוער עירונית</t>
  </si>
  <si>
    <t>ביתר תנועת נוער</t>
  </si>
  <si>
    <t>משכורת מנהלה</t>
  </si>
  <si>
    <t>משכורת איצטדיון</t>
  </si>
  <si>
    <t>תקונים</t>
  </si>
  <si>
    <t>חב חשמל-איצטדיון</t>
  </si>
  <si>
    <t>ביטוח איצטדיון</t>
  </si>
  <si>
    <t>אחזקת רכב תקציבי עזר</t>
  </si>
  <si>
    <t>רכישת</t>
  </si>
  <si>
    <t>פעולות ספורט השכר הקובע</t>
  </si>
  <si>
    <t>בטוח ספורטאים</t>
  </si>
  <si>
    <t>התאחדות ספורט בית ספרית</t>
  </si>
  <si>
    <t>הוצאות שונות ספורט</t>
  </si>
  <si>
    <t>פרויקט קפלן</t>
  </si>
  <si>
    <t>ערים בריאות</t>
  </si>
  <si>
    <t>הפע" ספורט</t>
  </si>
  <si>
    <t>שעות נוספות ארועי ספורט</t>
  </si>
  <si>
    <t>שכר ארועי ספורט זמניים</t>
  </si>
  <si>
    <t>ארועי ספורט מותנה הכנסה</t>
  </si>
  <si>
    <t>פרויקטים נגד הכנסות ועמותות סל</t>
  </si>
  <si>
    <t>ארועי ספורט</t>
  </si>
  <si>
    <t>פרויקט מאמאנט/כדורשת</t>
  </si>
  <si>
    <t>קבלן נקיון וגינון ספורטק</t>
  </si>
  <si>
    <t>פרויקט ערכים בספורט</t>
  </si>
  <si>
    <t>כרטיסים לבני נוער</t>
  </si>
  <si>
    <t>נבחרות על בתיכוניים</t>
  </si>
  <si>
    <t>העברות ממשלה לסל ספורט</t>
  </si>
  <si>
    <t>תמיכות בספורט</t>
  </si>
  <si>
    <t>נטן</t>
  </si>
  <si>
    <t>שכר עובדים</t>
  </si>
  <si>
    <t>מינהל הרווחה ביטוח</t>
  </si>
  <si>
    <t>יעוץ רווחה</t>
  </si>
  <si>
    <t>מיגון בלשכות</t>
  </si>
  <si>
    <t>בדיקות זכאים</t>
  </si>
  <si>
    <t>רווחת הפרט</t>
  </si>
  <si>
    <t>שכר אלימות במשפחה</t>
  </si>
  <si>
    <t>רכב אלימות במשפחה</t>
  </si>
  <si>
    <t>יעוץ נישואין ( מיחזור )</t>
  </si>
  <si>
    <t>שכר פעולות קהילתיות</t>
  </si>
  <si>
    <t>טיפול בילד בקהילה</t>
  </si>
  <si>
    <t>ממון ילדים במסגרת שהייה אחה"צ</t>
  </si>
  <si>
    <t>אחזקת ילדים בפנימיות</t>
  </si>
  <si>
    <t>אחזקת ילדים במעונות יום</t>
  </si>
  <si>
    <t>אחזקת זקנים במעונות</t>
  </si>
  <si>
    <t>שכר מועדוני קשישים</t>
  </si>
  <si>
    <t>משכ' פנסיונרים</t>
  </si>
  <si>
    <t>מועדוני קשישים</t>
  </si>
  <si>
    <t>מפגרים במוסדות</t>
  </si>
  <si>
    <t>ביטוח מפגרים במסגרות יום</t>
  </si>
  <si>
    <t>מפגרים במסגרות יום</t>
  </si>
  <si>
    <t>שכר לימן</t>
  </si>
  <si>
    <t>ביטוח לימן</t>
  </si>
  <si>
    <t>לימן עבודות קבלניות</t>
  </si>
  <si>
    <t>לימן שונות</t>
  </si>
  <si>
    <t>רכישות מיוחדות לימן</t>
  </si>
  <si>
    <t>שרותים תומכים למפגר</t>
  </si>
  <si>
    <t>אחזקת תקציבי עזר</t>
  </si>
  <si>
    <t>שיקום לעיוור</t>
  </si>
  <si>
    <t>טיפול בעוור בקהילה</t>
  </si>
  <si>
    <t>עוורים מפעלי תעסוקה</t>
  </si>
  <si>
    <t>נכים בפנימיות</t>
  </si>
  <si>
    <t>נכים במסגרות יום</t>
  </si>
  <si>
    <t>נכים טיפול בקהילה תמיכות</t>
  </si>
  <si>
    <t>שיקום נכים בקהילה</t>
  </si>
  <si>
    <t>שכר נערה במצוקה</t>
  </si>
  <si>
    <t>נערות נערים ונשים במצוקה</t>
  </si>
  <si>
    <t>מעונות חסות</t>
  </si>
  <si>
    <t>שכר מתאים סמים</t>
  </si>
  <si>
    <t>מניעת סמים</t>
  </si>
  <si>
    <t>אל סם</t>
  </si>
  <si>
    <t>סמים משרד הרווחה</t>
  </si>
  <si>
    <t>אל סם רווחה</t>
  </si>
  <si>
    <t>מדריך במיתר</t>
  </si>
  <si>
    <t>מפתנים ביטוח</t>
  </si>
  <si>
    <t>מרכז יום רב תחומי מפתן</t>
  </si>
  <si>
    <t>מפתנים הוצאות שונות</t>
  </si>
  <si>
    <t>מפתנים</t>
  </si>
  <si>
    <t>מפתן רכישות מיוחדות</t>
  </si>
  <si>
    <t>שכר התנדבות</t>
  </si>
  <si>
    <t>שעות נוספות    .</t>
  </si>
  <si>
    <t>שבוע התנדבות</t>
  </si>
  <si>
    <t>התנדבות</t>
  </si>
  <si>
    <t>שמירה בש.י.ל</t>
  </si>
  <si>
    <t>שרות יעוץ לאזרח</t>
  </si>
  <si>
    <t>שכר שיקום שכונות</t>
  </si>
  <si>
    <t>שכר דירה</t>
  </si>
  <si>
    <t>השתתפות בחברת ספיר</t>
  </si>
  <si>
    <t>שכר קליטת עליה</t>
  </si>
  <si>
    <t>עולים שרותים שונים</t>
  </si>
  <si>
    <t>מועצה דתית-שוטף</t>
  </si>
  <si>
    <t>מועצה דתית ה.שונות</t>
  </si>
  <si>
    <t>שכר קליטה</t>
  </si>
  <si>
    <t>פנימיות יום מרכז למידה</t>
  </si>
  <si>
    <t>קליטה ישירה</t>
  </si>
  <si>
    <t>פעולות קליטה עירונית</t>
  </si>
  <si>
    <t>שכר מועדון נוער עולה</t>
  </si>
  <si>
    <t>מועדון נוער עולה</t>
  </si>
  <si>
    <t>קנית מיים ממפעל המיים</t>
  </si>
  <si>
    <t>השתתפויות ותרומות</t>
  </si>
  <si>
    <t>ספרים</t>
  </si>
  <si>
    <t>ליסנג תפעולי</t>
  </si>
  <si>
    <t>בדיקת חשבונות חשמל</t>
  </si>
  <si>
    <t>שכר דירה דמי חכירה</t>
  </si>
  <si>
    <t>השתתפות  תקציב רגיל בתבר</t>
  </si>
  <si>
    <t>שכר דירה לבתי ספר</t>
  </si>
  <si>
    <t>אחזקת רכב חניה</t>
  </si>
  <si>
    <t>שכירות משרדי חניה</t>
  </si>
  <si>
    <t>חשמל משרדי חניה</t>
  </si>
  <si>
    <t>דלק פיקוח משולב</t>
  </si>
  <si>
    <t>תיקונים כלי רכב פיקוח משולב</t>
  </si>
  <si>
    <t>ביטוחי רכב פיקוח משולב</t>
  </si>
  <si>
    <t>הוצאות משפטיות פיקוח משולב</t>
  </si>
  <si>
    <t>חניה תביעות משפטיו</t>
  </si>
  <si>
    <t>החזר הוצאות שכר פקחים</t>
  </si>
  <si>
    <t>הכנסות מהוצ' משפטיות</t>
  </si>
  <si>
    <t>הוצאות קבלניות שונות</t>
  </si>
  <si>
    <t>מערכות מידע פיקוח עירוני</t>
  </si>
  <si>
    <t>שרותי גביה פיקוח משולב מלגם</t>
  </si>
  <si>
    <t>עמלה לחברה הכלכלית</t>
  </si>
  <si>
    <t>דמי ניהול</t>
  </si>
  <si>
    <t>ליסינג פיקוח משולב</t>
  </si>
  <si>
    <t>הוצאות חשמל ירוק</t>
  </si>
  <si>
    <t>אחזקת ביוב עירוני חמרים</t>
  </si>
  <si>
    <t>דלק וחשמל</t>
  </si>
  <si>
    <t>טיהור מי ביוב השכר הקובע</t>
  </si>
  <si>
    <t>טיהור מי ביוב ביטוח</t>
  </si>
  <si>
    <t>טיהור מי ביוב חמרים</t>
  </si>
  <si>
    <t>ארנונה הוד השרון</t>
  </si>
  <si>
    <t>חשמל ומים לפעולות</t>
  </si>
  <si>
    <t>רזרבה</t>
  </si>
  <si>
    <t>רזרבה להסכמי שכר</t>
  </si>
  <si>
    <t>החזר משנים קודמות</t>
  </si>
  <si>
    <t>דמי פגיעה ביטוח לאומי</t>
  </si>
  <si>
    <t>הנחות ממון</t>
  </si>
  <si>
    <t>מעמ חשבוניות זיכוי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</si>
</sst>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0_)"/>
    <numFmt numFmtId="165" formatCode="000000_)"/>
    <numFmt numFmtId="166" formatCode="0_)"/>
    <numFmt numFmtId="167" formatCode="#,##0_)"/>
    <numFmt numFmtId="168" formatCode="_ * #,##0_ ;_ * \-#,##0_ ;_ * &quot;-&quot;??_ ;_ @_ "/>
    <numFmt numFmtId="169" formatCode="#,##0.0_);\(#,##0.0\)"/>
  </numFmts>
  <fonts count="11">
    <font>
      <sz val="10"/>
      <name val="Arial"/>
      <charset val="177"/>
    </font>
    <font>
      <b/>
      <sz val="18"/>
      <name val="David"/>
      <family val="2"/>
      <charset val="177"/>
    </font>
    <font>
      <b/>
      <sz val="12"/>
      <name val="David"/>
      <family val="2"/>
      <charset val="177"/>
    </font>
    <font>
      <b/>
      <sz val="14"/>
      <name val="David"/>
      <family val="2"/>
      <charset val="177"/>
    </font>
    <font>
      <sz val="10"/>
      <name val="Arial"/>
      <family val="2"/>
    </font>
    <font>
      <b/>
      <sz val="11"/>
      <color indexed="18"/>
      <name val="Arial"/>
      <family val="2"/>
    </font>
    <font>
      <sz val="9"/>
      <name val="David"/>
      <family val="2"/>
      <charset val="177"/>
    </font>
    <font>
      <sz val="11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sz val="9"/>
      <color theme="1"/>
      <name val="David"/>
      <family val="2"/>
      <charset val="177"/>
    </font>
    <font>
      <sz val="11"/>
      <color theme="1"/>
      <name val="David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164" fontId="1" fillId="0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64" fontId="3" fillId="0" borderId="2" xfId="0" quotePrefix="1" applyNumberFormat="1" applyFont="1" applyFill="1" applyBorder="1" applyAlignment="1">
      <alignment horizontal="center" vertical="center" wrapText="1" readingOrder="2"/>
    </xf>
    <xf numFmtId="165" fontId="3" fillId="0" borderId="3" xfId="0" quotePrefix="1" applyNumberFormat="1" applyFont="1" applyFill="1" applyBorder="1" applyAlignment="1">
      <alignment horizontal="center" vertical="center" wrapText="1" readingOrder="2"/>
    </xf>
    <xf numFmtId="166" fontId="3" fillId="0" borderId="3" xfId="0" applyNumberFormat="1" applyFont="1" applyFill="1" applyBorder="1" applyAlignment="1">
      <alignment horizontal="center" vertical="center" wrapText="1" readingOrder="2"/>
    </xf>
    <xf numFmtId="166" fontId="3" fillId="0" borderId="4" xfId="0" applyNumberFormat="1" applyFont="1" applyFill="1" applyBorder="1" applyAlignment="1">
      <alignment horizontal="center" vertical="center" wrapText="1" readingOrder="2"/>
    </xf>
    <xf numFmtId="0" fontId="3" fillId="0" borderId="4" xfId="0" applyFont="1" applyFill="1" applyBorder="1" applyAlignment="1">
      <alignment horizontal="center" vertical="center" wrapText="1" readingOrder="2"/>
    </xf>
    <xf numFmtId="167" fontId="2" fillId="0" borderId="3" xfId="0" quotePrefix="1" applyNumberFormat="1" applyFont="1" applyFill="1" applyBorder="1" applyAlignment="1">
      <alignment horizontal="center" vertical="center" wrapText="1" readingOrder="2"/>
    </xf>
    <xf numFmtId="168" fontId="5" fillId="2" borderId="5" xfId="1" applyNumberFormat="1" applyFont="1" applyFill="1" applyBorder="1" applyAlignment="1">
      <alignment horizontal="center" vertical="center" wrapText="1"/>
    </xf>
    <xf numFmtId="4" fontId="3" fillId="0" borderId="6" xfId="0" quotePrefix="1" applyNumberFormat="1" applyFont="1" applyFill="1" applyBorder="1" applyAlignment="1">
      <alignment horizontal="center" vertical="center" wrapText="1" readingOrder="2"/>
    </xf>
    <xf numFmtId="0" fontId="3" fillId="0" borderId="0" xfId="0" applyFont="1" applyFill="1" applyBorder="1" applyAlignment="1">
      <alignment horizontal="center" vertical="center" wrapText="1" readingOrder="2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166" fontId="6" fillId="0" borderId="8" xfId="0" applyNumberFormat="1" applyFont="1" applyFill="1" applyBorder="1" applyAlignment="1" applyProtection="1">
      <alignment horizontal="center"/>
      <protection locked="0"/>
    </xf>
    <xf numFmtId="169" fontId="7" fillId="0" borderId="8" xfId="0" applyNumberFormat="1" applyFont="1" applyFill="1" applyBorder="1" applyAlignment="1" applyProtection="1">
      <alignment horizontal="right"/>
      <protection locked="0"/>
    </xf>
    <xf numFmtId="168" fontId="0" fillId="0" borderId="0" xfId="1" applyNumberFormat="1" applyFont="1"/>
    <xf numFmtId="3" fontId="8" fillId="0" borderId="0" xfId="2" applyNumberFormat="1"/>
    <xf numFmtId="4" fontId="2" fillId="0" borderId="9" xfId="0" applyNumberFormat="1" applyFont="1" applyFill="1" applyBorder="1" applyAlignment="1">
      <alignment horizontal="right" indent="1"/>
    </xf>
    <xf numFmtId="166" fontId="6" fillId="0" borderId="7" xfId="0" applyNumberFormat="1" applyFont="1" applyFill="1" applyBorder="1" applyAlignment="1" applyProtection="1">
      <alignment horizontal="center"/>
      <protection locked="0"/>
    </xf>
    <xf numFmtId="169" fontId="7" fillId="0" borderId="8" xfId="0" quotePrefix="1" applyNumberFormat="1" applyFont="1" applyFill="1" applyBorder="1" applyAlignment="1" applyProtection="1">
      <alignment horizontal="right"/>
      <protection locked="0"/>
    </xf>
    <xf numFmtId="169" fontId="7" fillId="0" borderId="8" xfId="0" applyNumberFormat="1" applyFont="1" applyFill="1" applyBorder="1" applyAlignment="1" applyProtection="1">
      <alignment horizontal="right" wrapText="1"/>
      <protection locked="0"/>
    </xf>
    <xf numFmtId="0" fontId="7" fillId="0" borderId="8" xfId="0" applyFont="1" applyFill="1" applyBorder="1" applyAlignment="1" applyProtection="1">
      <alignment horizontal="right"/>
    </xf>
    <xf numFmtId="169" fontId="7" fillId="0" borderId="8" xfId="0" applyNumberFormat="1" applyFont="1" applyFill="1" applyBorder="1" applyAlignment="1" applyProtection="1">
      <alignment horizontal="right" readingOrder="2"/>
      <protection locked="0"/>
    </xf>
    <xf numFmtId="166" fontId="6" fillId="0" borderId="10" xfId="0" applyNumberFormat="1" applyFont="1" applyFill="1" applyBorder="1" applyAlignment="1" applyProtection="1">
      <alignment horizontal="center"/>
      <protection locked="0"/>
    </xf>
    <xf numFmtId="166" fontId="6" fillId="0" borderId="11" xfId="0" applyNumberFormat="1" applyFont="1" applyFill="1" applyBorder="1" applyAlignment="1" applyProtection="1">
      <alignment horizontal="center"/>
      <protection locked="0"/>
    </xf>
    <xf numFmtId="169" fontId="7" fillId="0" borderId="11" xfId="0" applyNumberFormat="1" applyFont="1" applyFill="1" applyBorder="1" applyAlignment="1" applyProtection="1">
      <alignment horizontal="right"/>
      <protection locked="0"/>
    </xf>
    <xf numFmtId="0" fontId="6" fillId="0" borderId="8" xfId="0" applyNumberFormat="1" applyFont="1" applyFill="1" applyBorder="1" applyAlignment="1" applyProtection="1">
      <alignment horizontal="center"/>
      <protection locked="0"/>
    </xf>
    <xf numFmtId="166" fontId="6" fillId="0" borderId="12" xfId="0" applyNumberFormat="1" applyFont="1" applyFill="1" applyBorder="1" applyAlignment="1" applyProtection="1">
      <alignment horizontal="center"/>
      <protection locked="0"/>
    </xf>
    <xf numFmtId="166" fontId="6" fillId="0" borderId="13" xfId="0" applyNumberFormat="1" applyFont="1" applyFill="1" applyBorder="1" applyAlignment="1" applyProtection="1">
      <alignment horizontal="center"/>
      <protection locked="0"/>
    </xf>
    <xf numFmtId="169" fontId="7" fillId="0" borderId="13" xfId="0" applyNumberFormat="1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 wrapText="1"/>
    </xf>
    <xf numFmtId="0" fontId="7" fillId="0" borderId="8" xfId="0" applyFont="1" applyFill="1" applyBorder="1" applyAlignment="1" applyProtection="1">
      <alignment horizontal="right" readingOrder="2"/>
    </xf>
    <xf numFmtId="169" fontId="7" fillId="0" borderId="8" xfId="0" quotePrefix="1" applyNumberFormat="1" applyFont="1" applyFill="1" applyBorder="1" applyAlignment="1" applyProtection="1">
      <alignment horizontal="right" readingOrder="2"/>
      <protection locked="0"/>
    </xf>
    <xf numFmtId="169" fontId="7" fillId="0" borderId="13" xfId="0" applyNumberFormat="1" applyFont="1" applyFill="1" applyBorder="1" applyAlignment="1" applyProtection="1">
      <alignment horizontal="right" readingOrder="2"/>
      <protection locked="0"/>
    </xf>
    <xf numFmtId="166" fontId="6" fillId="3" borderId="12" xfId="0" applyNumberFormat="1" applyFont="1" applyFill="1" applyBorder="1" applyAlignment="1" applyProtection="1">
      <alignment horizontal="center"/>
      <protection locked="0"/>
    </xf>
    <xf numFmtId="166" fontId="6" fillId="3" borderId="13" xfId="0" applyNumberFormat="1" applyFont="1" applyFill="1" applyBorder="1" applyAlignment="1" applyProtection="1">
      <alignment horizontal="center"/>
      <protection locked="0"/>
    </xf>
    <xf numFmtId="169" fontId="7" fillId="3" borderId="8" xfId="0" applyNumberFormat="1" applyFont="1" applyFill="1" applyBorder="1" applyAlignment="1" applyProtection="1">
      <alignment horizontal="right"/>
      <protection locked="0"/>
    </xf>
    <xf numFmtId="166" fontId="9" fillId="0" borderId="7" xfId="0" applyNumberFormat="1" applyFont="1" applyFill="1" applyBorder="1" applyAlignment="1" applyProtection="1">
      <alignment horizontal="center"/>
      <protection locked="0"/>
    </xf>
    <xf numFmtId="166" fontId="9" fillId="0" borderId="8" xfId="0" applyNumberFormat="1" applyFont="1" applyFill="1" applyBorder="1" applyAlignment="1" applyProtection="1">
      <alignment horizontal="center"/>
      <protection locked="0"/>
    </xf>
    <xf numFmtId="169" fontId="10" fillId="0" borderId="8" xfId="0" quotePrefix="1" applyNumberFormat="1" applyFont="1" applyFill="1" applyBorder="1" applyAlignment="1" applyProtection="1">
      <alignment horizontal="right" readingOrder="2"/>
      <protection locked="0"/>
    </xf>
    <xf numFmtId="169" fontId="10" fillId="0" borderId="8" xfId="0" applyNumberFormat="1" applyFont="1" applyFill="1" applyBorder="1" applyAlignment="1" applyProtection="1">
      <alignment horizontal="right" readingOrder="2"/>
      <protection locked="0"/>
    </xf>
    <xf numFmtId="169" fontId="10" fillId="0" borderId="8" xfId="0" applyNumberFormat="1" applyFont="1" applyFill="1" applyBorder="1" applyAlignment="1" applyProtection="1">
      <alignment horizontal="right"/>
      <protection locked="0"/>
    </xf>
    <xf numFmtId="0" fontId="10" fillId="0" borderId="8" xfId="0" applyFont="1" applyFill="1" applyBorder="1" applyAlignment="1" applyProtection="1">
      <alignment horizontal="right"/>
    </xf>
    <xf numFmtId="169" fontId="10" fillId="0" borderId="8" xfId="0" applyNumberFormat="1" applyFont="1" applyFill="1" applyBorder="1" applyAlignment="1" applyProtection="1">
      <alignment horizontal="right" wrapText="1" readingOrder="2"/>
      <protection locked="0"/>
    </xf>
    <xf numFmtId="169" fontId="10" fillId="0" borderId="8" xfId="0" quotePrefix="1" applyNumberFormat="1" applyFont="1" applyFill="1" applyBorder="1" applyAlignment="1" applyProtection="1">
      <alignment horizontal="right"/>
      <protection locked="0"/>
    </xf>
    <xf numFmtId="0" fontId="10" fillId="0" borderId="8" xfId="0" applyFont="1" applyFill="1" applyBorder="1" applyAlignment="1" applyProtection="1">
      <alignment horizontal="right" readingOrder="2"/>
    </xf>
    <xf numFmtId="169" fontId="10" fillId="0" borderId="8" xfId="0" applyNumberFormat="1" applyFont="1" applyFill="1" applyBorder="1" applyAlignment="1" applyProtection="1">
      <alignment horizontal="right" wrapText="1"/>
      <protection locked="0"/>
    </xf>
    <xf numFmtId="169" fontId="10" fillId="0" borderId="8" xfId="0" applyNumberFormat="1" applyFont="1" applyFill="1" applyBorder="1" applyAlignment="1" applyProtection="1">
      <protection locked="0"/>
    </xf>
    <xf numFmtId="0" fontId="7" fillId="0" borderId="8" xfId="0" applyFont="1" applyFill="1" applyBorder="1" applyAlignment="1">
      <alignment horizontal="right" wrapText="1" readingOrder="2"/>
    </xf>
    <xf numFmtId="0" fontId="10" fillId="0" borderId="8" xfId="0" quotePrefix="1" applyFont="1" applyFill="1" applyBorder="1" applyAlignment="1" applyProtection="1">
      <alignment horizontal="right"/>
    </xf>
    <xf numFmtId="0" fontId="10" fillId="0" borderId="8" xfId="0" applyFont="1" applyFill="1" applyBorder="1" applyAlignment="1" applyProtection="1">
      <alignment horizontal="right" wrapText="1"/>
    </xf>
    <xf numFmtId="166" fontId="9" fillId="0" borderId="7" xfId="0" applyNumberFormat="1" applyFont="1" applyFill="1" applyBorder="1" applyAlignment="1" applyProtection="1">
      <alignment horizontal="center"/>
    </xf>
    <xf numFmtId="169" fontId="10" fillId="0" borderId="8" xfId="0" quotePrefix="1" applyNumberFormat="1" applyFont="1" applyFill="1" applyBorder="1" applyAlignment="1" applyProtection="1">
      <alignment horizontal="right" wrapText="1"/>
      <protection locked="0"/>
    </xf>
    <xf numFmtId="166" fontId="10" fillId="0" borderId="8" xfId="0" applyNumberFormat="1" applyFont="1" applyFill="1" applyBorder="1" applyAlignment="1" applyProtection="1">
      <alignment horizontal="right" wrapText="1" readingOrder="2"/>
      <protection locked="0"/>
    </xf>
    <xf numFmtId="166" fontId="9" fillId="0" borderId="7" xfId="0" applyNumberFormat="1" applyFont="1" applyFill="1" applyBorder="1" applyAlignment="1" applyProtection="1">
      <alignment horizontal="center" wrapText="1"/>
      <protection locked="0"/>
    </xf>
    <xf numFmtId="166" fontId="9" fillId="0" borderId="8" xfId="0" applyNumberFormat="1" applyFont="1" applyFill="1" applyBorder="1" applyAlignment="1" applyProtection="1">
      <alignment horizontal="center" wrapText="1"/>
      <protection locked="0"/>
    </xf>
    <xf numFmtId="166" fontId="10" fillId="0" borderId="8" xfId="0" applyNumberFormat="1" applyFont="1" applyFill="1" applyBorder="1" applyAlignment="1" applyProtection="1">
      <alignment horizontal="right"/>
      <protection locked="0"/>
    </xf>
    <xf numFmtId="166" fontId="9" fillId="0" borderId="12" xfId="0" applyNumberFormat="1" applyFont="1" applyFill="1" applyBorder="1" applyAlignment="1" applyProtection="1">
      <alignment horizontal="center"/>
      <protection locked="0"/>
    </xf>
    <xf numFmtId="166" fontId="9" fillId="0" borderId="13" xfId="0" applyNumberFormat="1" applyFont="1" applyFill="1" applyBorder="1" applyAlignment="1" applyProtection="1">
      <alignment horizontal="center"/>
      <protection locked="0"/>
    </xf>
    <xf numFmtId="166" fontId="10" fillId="0" borderId="13" xfId="0" applyNumberFormat="1" applyFont="1" applyFill="1" applyBorder="1" applyAlignment="1" applyProtection="1">
      <alignment horizontal="right"/>
      <protection locked="0"/>
    </xf>
    <xf numFmtId="166" fontId="10" fillId="0" borderId="14" xfId="0" applyNumberFormat="1" applyFont="1" applyFill="1" applyBorder="1" applyAlignment="1" applyProtection="1">
      <alignment horizontal="right"/>
      <protection locked="0"/>
    </xf>
    <xf numFmtId="169" fontId="10" fillId="0" borderId="13" xfId="0" applyNumberFormat="1" applyFont="1" applyFill="1" applyBorder="1" applyAlignment="1" applyProtection="1">
      <alignment horizontal="right" readingOrder="2"/>
      <protection locked="0"/>
    </xf>
    <xf numFmtId="166" fontId="10" fillId="0" borderId="8" xfId="0" applyNumberFormat="1" applyFont="1" applyFill="1" applyBorder="1" applyAlignment="1" applyProtection="1">
      <alignment horizontal="right" readingOrder="2"/>
      <protection locked="0"/>
    </xf>
    <xf numFmtId="169" fontId="10" fillId="0" borderId="8" xfId="0" quotePrefix="1" applyNumberFormat="1" applyFont="1" applyFill="1" applyBorder="1" applyAlignment="1" applyProtection="1">
      <alignment horizontal="right" wrapText="1" readingOrder="2"/>
      <protection locked="0"/>
    </xf>
    <xf numFmtId="166" fontId="10" fillId="0" borderId="8" xfId="0" quotePrefix="1" applyNumberFormat="1" applyFont="1" applyFill="1" applyBorder="1" applyAlignment="1" applyProtection="1">
      <alignment horizontal="right" wrapText="1" readingOrder="2"/>
      <protection locked="0"/>
    </xf>
    <xf numFmtId="0" fontId="10" fillId="0" borderId="8" xfId="0" quotePrefix="1" applyFont="1" applyFill="1" applyBorder="1" applyAlignment="1" applyProtection="1">
      <alignment horizontal="right" readingOrder="2"/>
    </xf>
    <xf numFmtId="169" fontId="10" fillId="0" borderId="8" xfId="0" applyNumberFormat="1" applyFont="1" applyFill="1" applyBorder="1" applyAlignment="1" applyProtection="1">
      <alignment horizontal="right"/>
    </xf>
    <xf numFmtId="166" fontId="9" fillId="0" borderId="8" xfId="0" applyNumberFormat="1" applyFont="1" applyFill="1" applyBorder="1" applyAlignment="1" applyProtection="1">
      <alignment horizontal="center"/>
    </xf>
    <xf numFmtId="0" fontId="10" fillId="0" borderId="15" xfId="0" applyFont="1" applyFill="1" applyBorder="1" applyAlignment="1">
      <alignment horizontal="right"/>
    </xf>
    <xf numFmtId="0" fontId="10" fillId="0" borderId="8" xfId="0" applyFont="1" applyFill="1" applyBorder="1" applyAlignment="1" applyProtection="1">
      <alignment horizontal="right" wrapText="1"/>
      <protection locked="0"/>
    </xf>
    <xf numFmtId="0" fontId="10" fillId="0" borderId="8" xfId="0" applyFont="1" applyFill="1" applyBorder="1" applyAlignment="1" applyProtection="1">
      <alignment horizontal="right"/>
      <protection locked="0"/>
    </xf>
    <xf numFmtId="166" fontId="2" fillId="0" borderId="0" xfId="0" applyNumberFormat="1" applyFon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vertical="center"/>
    </xf>
    <xf numFmtId="0" fontId="0" fillId="0" borderId="0" xfId="1" applyNumberFormat="1" applyFont="1"/>
    <xf numFmtId="0" fontId="8" fillId="0" borderId="0" xfId="2"/>
    <xf numFmtId="164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readingOrder="2"/>
    </xf>
    <xf numFmtId="4" fontId="2" fillId="0" borderId="0" xfId="0" applyNumberFormat="1" applyFont="1" applyFill="1" applyBorder="1" applyAlignment="1">
      <alignment horizontal="right" vertical="center" indent="1"/>
    </xf>
    <xf numFmtId="166" fontId="2" fillId="0" borderId="0" xfId="0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395259/Dropbox/CityTax%20(most%20update)/Cities/Kfar%20Saba%202016%20story%20-%20unified%20version%20-%20currected%20education%20demograph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מקור 2016"/>
      <sheetName val="Chapter"/>
      <sheetName val="type"/>
      <sheetName val="דמוגרפיה"/>
      <sheetName val="נתוני הכנסות עצמיות"/>
      <sheetName val="רמה 2"/>
      <sheetName val="תקציב 2015"/>
      <sheetName val="הצעת תקציב 2016"/>
      <sheetName val="ריכוז נתוני 2016"/>
      <sheetName val="City Story"/>
      <sheetName val="משימות פירוק"/>
      <sheetName val="הצלבות בין הכנסות והוצאות"/>
      <sheetName val="חינוך"/>
      <sheetName val="תרבות וספורט"/>
    </sheetNames>
    <sheetDataSet>
      <sheetData sheetId="0"/>
      <sheetData sheetId="1">
        <row r="1">
          <cell r="A1" t="str">
            <v>CODE</v>
          </cell>
          <cell r="B1" t="str">
            <v>PARENT</v>
          </cell>
          <cell r="C1" t="str">
            <v>PARENT SCOPE</v>
          </cell>
          <cell r="D1" t="str">
            <v>DIRECTION</v>
          </cell>
          <cell r="E1" t="str">
            <v>INVERSE</v>
          </cell>
          <cell r="F1" t="str">
            <v>INVERSE SCOPE</v>
          </cell>
          <cell r="G1" t="str">
            <v>COMPARABLE</v>
          </cell>
          <cell r="H1" t="str">
            <v>NAME</v>
          </cell>
        </row>
        <row r="2">
          <cell r="A2" t="str">
            <v>6</v>
          </cell>
          <cell r="D2" t="str">
            <v>EXPENDITURE</v>
          </cell>
          <cell r="G2" t="str">
            <v>TRUE</v>
          </cell>
          <cell r="H2" t="str">
            <v>הנהלה כללית</v>
          </cell>
        </row>
        <row r="3">
          <cell r="A3" t="str">
            <v>61</v>
          </cell>
          <cell r="B3" t="str">
            <v>6</v>
          </cell>
          <cell r="D3" t="str">
            <v>EXPENDITURE</v>
          </cell>
          <cell r="G3" t="str">
            <v>TRUE</v>
          </cell>
          <cell r="H3" t="str">
            <v>מינהל כללי</v>
          </cell>
        </row>
        <row r="4">
          <cell r="A4" t="str">
            <v>611</v>
          </cell>
          <cell r="B4" t="str">
            <v>61</v>
          </cell>
          <cell r="D4" t="str">
            <v>EXPENDITURE</v>
          </cell>
          <cell r="G4" t="str">
            <v>FALSE</v>
          </cell>
          <cell r="H4" t="str">
            <v>הנהלה ורשות</v>
          </cell>
        </row>
        <row r="5">
          <cell r="A5" t="str">
            <v>6111</v>
          </cell>
          <cell r="B5" t="str">
            <v>611</v>
          </cell>
          <cell r="D5" t="str">
            <v>EXPENDITURE</v>
          </cell>
          <cell r="G5" t="str">
            <v>FALSE</v>
          </cell>
          <cell r="H5" t="str">
            <v>ראש הרשות המקומית וסגניו</v>
          </cell>
        </row>
        <row r="6">
          <cell r="A6" t="str">
            <v>6112</v>
          </cell>
          <cell r="B6" t="str">
            <v>611</v>
          </cell>
          <cell r="D6" t="str">
            <v>EXPENDITURE</v>
          </cell>
          <cell r="G6" t="str">
            <v>FALSE</v>
          </cell>
          <cell r="H6" t="str">
            <v>מועצת הרשות</v>
          </cell>
        </row>
        <row r="7">
          <cell r="A7" t="str">
            <v>612</v>
          </cell>
          <cell r="B7" t="str">
            <v>61</v>
          </cell>
          <cell r="D7" t="str">
            <v>EXPENDITURE</v>
          </cell>
          <cell r="G7" t="str">
            <v>FALSE</v>
          </cell>
          <cell r="H7" t="str">
            <v>מבקר הרשות</v>
          </cell>
        </row>
        <row r="8">
          <cell r="A8" t="str">
            <v>613</v>
          </cell>
          <cell r="B8" t="str">
            <v>61</v>
          </cell>
          <cell r="D8" t="str">
            <v>EXPENDITURE</v>
          </cell>
          <cell r="G8" t="str">
            <v>FALSE</v>
          </cell>
          <cell r="H8" t="str">
            <v>מזכירות</v>
          </cell>
        </row>
        <row r="9">
          <cell r="A9" t="str">
            <v>614</v>
          </cell>
          <cell r="B9" t="str">
            <v>61</v>
          </cell>
          <cell r="D9" t="str">
            <v>EXPENDITURE</v>
          </cell>
          <cell r="G9" t="str">
            <v>FALSE</v>
          </cell>
          <cell r="H9" t="str">
            <v>הסברה ויחסי ציבור</v>
          </cell>
        </row>
        <row r="10">
          <cell r="A10" t="str">
            <v>615</v>
          </cell>
          <cell r="B10" t="str">
            <v>61</v>
          </cell>
          <cell r="D10" t="str">
            <v>EXPENDITURE</v>
          </cell>
          <cell r="G10" t="str">
            <v>FALSE</v>
          </cell>
          <cell r="H10" t="str">
            <v>מנגנון</v>
          </cell>
        </row>
        <row r="11">
          <cell r="A11" t="str">
            <v>616</v>
          </cell>
          <cell r="B11" t="str">
            <v>61</v>
          </cell>
          <cell r="D11" t="str">
            <v>EXPENDITURE</v>
          </cell>
          <cell r="G11" t="str">
            <v>FALSE</v>
          </cell>
          <cell r="H11" t="str">
            <v>או״ש והדרכה</v>
          </cell>
        </row>
        <row r="12">
          <cell r="A12" t="str">
            <v>617</v>
          </cell>
          <cell r="B12" t="str">
            <v>61</v>
          </cell>
          <cell r="D12" t="str">
            <v>EXPENDITURE</v>
          </cell>
          <cell r="G12" t="str">
            <v>FALSE</v>
          </cell>
          <cell r="H12" t="str">
            <v>שרות משפטי</v>
          </cell>
        </row>
        <row r="13">
          <cell r="A13" t="str">
            <v>618</v>
          </cell>
          <cell r="B13" t="str">
            <v>61</v>
          </cell>
          <cell r="D13" t="str">
            <v>EXPENDITURE</v>
          </cell>
          <cell r="G13" t="str">
            <v>FALSE</v>
          </cell>
          <cell r="H13" t="str">
            <v>תכנון ומחקר</v>
          </cell>
        </row>
        <row r="14">
          <cell r="A14" t="str">
            <v>619</v>
          </cell>
          <cell r="B14" t="str">
            <v>61</v>
          </cell>
          <cell r="D14" t="str">
            <v>EXPENDITURE</v>
          </cell>
          <cell r="G14" t="str">
            <v>FALSE</v>
          </cell>
          <cell r="H14" t="str">
            <v>בחירות ברשויות המקומיות</v>
          </cell>
        </row>
        <row r="15">
          <cell r="A15" t="str">
            <v>62</v>
          </cell>
          <cell r="B15" t="str">
            <v>6</v>
          </cell>
          <cell r="D15" t="str">
            <v>EXPENDITURE</v>
          </cell>
          <cell r="G15" t="str">
            <v>TRUE</v>
          </cell>
          <cell r="H15" t="str">
            <v>מינהל כספי</v>
          </cell>
        </row>
        <row r="16">
          <cell r="A16" t="str">
            <v>621</v>
          </cell>
          <cell r="B16" t="str">
            <v>62</v>
          </cell>
          <cell r="D16" t="str">
            <v>EXPENDITURE</v>
          </cell>
          <cell r="G16" t="str">
            <v>FALSE</v>
          </cell>
          <cell r="H16" t="str">
            <v>הגזברות</v>
          </cell>
        </row>
        <row r="17">
          <cell r="A17" t="str">
            <v>6211</v>
          </cell>
          <cell r="B17" t="str">
            <v>621</v>
          </cell>
          <cell r="D17" t="str">
            <v>EXPENDITURE</v>
          </cell>
          <cell r="G17" t="str">
            <v>FALSE</v>
          </cell>
          <cell r="H17" t="str">
            <v>הנהלת הגזברות</v>
          </cell>
        </row>
        <row r="18">
          <cell r="A18" t="str">
            <v>6212</v>
          </cell>
          <cell r="B18" t="str">
            <v>621</v>
          </cell>
          <cell r="D18" t="str">
            <v>EXPENDITURE</v>
          </cell>
          <cell r="G18" t="str">
            <v>FALSE</v>
          </cell>
          <cell r="H18" t="str">
            <v>תקציבים וכלכלה</v>
          </cell>
        </row>
        <row r="19">
          <cell r="A19" t="str">
            <v>6213</v>
          </cell>
          <cell r="B19" t="str">
            <v>621</v>
          </cell>
          <cell r="D19" t="str">
            <v>EXPENDITURE</v>
          </cell>
          <cell r="G19" t="str">
            <v>FALSE</v>
          </cell>
          <cell r="H19" t="str">
            <v>הנהלת חשבונות</v>
          </cell>
        </row>
        <row r="20">
          <cell r="A20" t="str">
            <v>6214</v>
          </cell>
          <cell r="B20" t="str">
            <v>621</v>
          </cell>
          <cell r="D20" t="str">
            <v>EXPENDITURE</v>
          </cell>
          <cell r="G20" t="str">
            <v>FALSE</v>
          </cell>
          <cell r="H20" t="str">
            <v>תשלומים</v>
          </cell>
        </row>
        <row r="21">
          <cell r="A21" t="str">
            <v>6215</v>
          </cell>
          <cell r="B21" t="str">
            <v>621</v>
          </cell>
          <cell r="D21" t="str">
            <v>EXPENDITURE</v>
          </cell>
          <cell r="G21" t="str">
            <v>FALSE</v>
          </cell>
          <cell r="H21" t="str">
            <v>יחידת שכר</v>
          </cell>
        </row>
        <row r="22">
          <cell r="A22" t="str">
            <v>6216</v>
          </cell>
          <cell r="B22" t="str">
            <v>621</v>
          </cell>
          <cell r="D22" t="str">
            <v>EXPENDITURE</v>
          </cell>
          <cell r="G22" t="str">
            <v>FALSE</v>
          </cell>
          <cell r="H22" t="str">
            <v>מעקב אחר הכנסות</v>
          </cell>
        </row>
        <row r="23">
          <cell r="A23" t="str">
            <v>6217</v>
          </cell>
          <cell r="B23" t="str">
            <v>621</v>
          </cell>
          <cell r="D23" t="str">
            <v>EXPENDITURE</v>
          </cell>
          <cell r="G23" t="str">
            <v>FALSE</v>
          </cell>
          <cell r="H23" t="str">
            <v>מיכון ואוטומציה</v>
          </cell>
        </row>
        <row r="24">
          <cell r="A24" t="str">
            <v>622</v>
          </cell>
          <cell r="B24" t="str">
            <v>62</v>
          </cell>
          <cell r="D24" t="str">
            <v>EXPENDITURE</v>
          </cell>
          <cell r="G24" t="str">
            <v>FALSE</v>
          </cell>
          <cell r="H24" t="str">
            <v>שומה</v>
          </cell>
        </row>
        <row r="25">
          <cell r="A25" t="str">
            <v>623</v>
          </cell>
          <cell r="B25" t="str">
            <v>62</v>
          </cell>
          <cell r="D25" t="str">
            <v>EXPENDITURE</v>
          </cell>
          <cell r="G25" t="str">
            <v>FALSE</v>
          </cell>
          <cell r="H25" t="str">
            <v>גבייה</v>
          </cell>
        </row>
        <row r="26">
          <cell r="A26" t="str">
            <v>6231</v>
          </cell>
          <cell r="B26" t="str">
            <v>623</v>
          </cell>
          <cell r="D26" t="str">
            <v>EXPENDITURE</v>
          </cell>
          <cell r="G26" t="str">
            <v>FALSE</v>
          </cell>
          <cell r="H26" t="str">
            <v>מזכירות ומינהל</v>
          </cell>
        </row>
        <row r="27">
          <cell r="A27" t="str">
            <v>6232</v>
          </cell>
          <cell r="B27" t="str">
            <v>623</v>
          </cell>
          <cell r="D27" t="str">
            <v>EXPENDITURE</v>
          </cell>
          <cell r="G27" t="str">
            <v>FALSE</v>
          </cell>
          <cell r="H27" t="str">
            <v>גביית ארנונה</v>
          </cell>
        </row>
        <row r="28">
          <cell r="A28" t="str">
            <v>6233</v>
          </cell>
          <cell r="B28" t="str">
            <v>623</v>
          </cell>
          <cell r="D28" t="str">
            <v>EXPENDITURE</v>
          </cell>
          <cell r="G28" t="str">
            <v>FALSE</v>
          </cell>
          <cell r="H28" t="str">
            <v>גביית אגרות והיטלים</v>
          </cell>
        </row>
        <row r="29">
          <cell r="A29" t="str">
            <v>6234</v>
          </cell>
          <cell r="B29" t="str">
            <v>623</v>
          </cell>
          <cell r="D29" t="str">
            <v>EXPENDITURE</v>
          </cell>
          <cell r="G29" t="str">
            <v>FALSE</v>
          </cell>
          <cell r="H29" t="str">
            <v>גביית תשלומי בעלים</v>
          </cell>
        </row>
        <row r="30">
          <cell r="A30" t="str">
            <v>6235</v>
          </cell>
          <cell r="B30" t="str">
            <v>623</v>
          </cell>
          <cell r="D30" t="str">
            <v>EXPENDITURE</v>
          </cell>
          <cell r="G30" t="str">
            <v>FALSE</v>
          </cell>
          <cell r="H30" t="str">
            <v>גבייה ממשרדי ממשלה</v>
          </cell>
        </row>
        <row r="31">
          <cell r="A31" t="str">
            <v>6236</v>
          </cell>
          <cell r="B31" t="str">
            <v>623</v>
          </cell>
          <cell r="D31" t="str">
            <v>EXPENDITURE</v>
          </cell>
          <cell r="G31" t="str">
            <v>FALSE</v>
          </cell>
          <cell r="H31" t="str">
            <v>הוצאות לפועל</v>
          </cell>
        </row>
        <row r="32">
          <cell r="A32" t="str">
            <v>624</v>
          </cell>
          <cell r="B32" t="str">
            <v>62</v>
          </cell>
          <cell r="D32" t="str">
            <v>EXPENDITURE</v>
          </cell>
          <cell r="G32" t="str">
            <v>FALSE</v>
          </cell>
          <cell r="H32" t="str">
            <v>פקוח על חברות הרשות</v>
          </cell>
        </row>
        <row r="33">
          <cell r="A33" t="str">
            <v>63</v>
          </cell>
          <cell r="B33" t="str">
            <v>6</v>
          </cell>
          <cell r="D33" t="str">
            <v>EXPENDITURE</v>
          </cell>
          <cell r="G33" t="str">
            <v>TRUE</v>
          </cell>
          <cell r="H33" t="str">
            <v>הוצאות מימון</v>
          </cell>
        </row>
        <row r="34">
          <cell r="A34" t="str">
            <v>631</v>
          </cell>
          <cell r="B34" t="str">
            <v>63</v>
          </cell>
          <cell r="D34" t="str">
            <v>EXPENDITURE</v>
          </cell>
          <cell r="G34" t="str">
            <v>FALSE</v>
          </cell>
          <cell r="H34" t="str">
            <v>עמלות והוצאות בנקאיות</v>
          </cell>
        </row>
        <row r="35">
          <cell r="A35" t="str">
            <v>632</v>
          </cell>
          <cell r="B35" t="str">
            <v>63</v>
          </cell>
          <cell r="D35" t="str">
            <v>EXPENDITURE</v>
          </cell>
          <cell r="E35" t="str">
            <v>113</v>
          </cell>
          <cell r="G35" t="str">
            <v>FALSE</v>
          </cell>
          <cell r="H35" t="str">
            <v>הוצאות מימון</v>
          </cell>
        </row>
        <row r="36">
          <cell r="A36" t="str">
            <v>64</v>
          </cell>
          <cell r="B36" t="str">
            <v>6</v>
          </cell>
          <cell r="D36" t="str">
            <v>EXPENDITURE</v>
          </cell>
          <cell r="G36" t="str">
            <v>TRUE</v>
          </cell>
          <cell r="H36" t="str">
            <v>פרעון מלוות</v>
          </cell>
        </row>
        <row r="37">
          <cell r="A37" t="str">
            <v>648</v>
          </cell>
          <cell r="B37" t="str">
            <v>64</v>
          </cell>
          <cell r="D37" t="str">
            <v>EXPENDITURE</v>
          </cell>
          <cell r="G37" t="str">
            <v>FALSE</v>
          </cell>
          <cell r="H37" t="str">
            <v>פרעון מלוות לפרעון עצמי</v>
          </cell>
        </row>
        <row r="38">
          <cell r="A38" t="str">
            <v>649</v>
          </cell>
          <cell r="B38" t="str">
            <v>64</v>
          </cell>
          <cell r="D38" t="str">
            <v>EXPENDITURE</v>
          </cell>
          <cell r="G38" t="str">
            <v>FALSE</v>
          </cell>
          <cell r="H38" t="str">
            <v>פרעון מלוות מוכר</v>
          </cell>
        </row>
        <row r="39">
          <cell r="A39" t="str">
            <v>6491</v>
          </cell>
          <cell r="B39" t="str">
            <v>649</v>
          </cell>
          <cell r="D39" t="str">
            <v>EXPENDITURE</v>
          </cell>
          <cell r="G39" t="str">
            <v>FALSE</v>
          </cell>
          <cell r="H39" t="str">
            <v>פרעון מלוות מוכר לא למחזור</v>
          </cell>
        </row>
        <row r="40">
          <cell r="A40" t="str">
            <v>6492</v>
          </cell>
          <cell r="B40" t="str">
            <v>649</v>
          </cell>
          <cell r="D40" t="str">
            <v>EXPENDITURE</v>
          </cell>
          <cell r="G40" t="str">
            <v>FALSE</v>
          </cell>
          <cell r="H40" t="str">
            <v>פרעון מלוות מוכר למחזור נטו</v>
          </cell>
        </row>
        <row r="41">
          <cell r="A41" t="str">
            <v>7</v>
          </cell>
          <cell r="D41" t="str">
            <v>EXPENDITURE</v>
          </cell>
          <cell r="E41" t="str">
            <v>2</v>
          </cell>
          <cell r="G41" t="str">
            <v>TRUE</v>
          </cell>
          <cell r="H41" t="str">
            <v>שירותים מקומיים</v>
          </cell>
        </row>
        <row r="42">
          <cell r="A42" t="str">
            <v>71</v>
          </cell>
          <cell r="B42" t="str">
            <v>7</v>
          </cell>
          <cell r="D42" t="str">
            <v>EXPENDITURE</v>
          </cell>
          <cell r="E42" t="str">
            <v>21</v>
          </cell>
          <cell r="G42" t="str">
            <v>TRUE</v>
          </cell>
          <cell r="H42" t="str">
            <v>תברואה</v>
          </cell>
        </row>
        <row r="43">
          <cell r="A43" t="str">
            <v>711</v>
          </cell>
          <cell r="B43" t="str">
            <v>71</v>
          </cell>
          <cell r="D43" t="str">
            <v>EXPENDITURE</v>
          </cell>
          <cell r="G43" t="str">
            <v>TRUE</v>
          </cell>
          <cell r="H43" t="str">
            <v>מינהל תברואה</v>
          </cell>
        </row>
        <row r="44">
          <cell r="A44" t="str">
            <v>712</v>
          </cell>
          <cell r="B44" t="str">
            <v>71</v>
          </cell>
          <cell r="D44" t="str">
            <v>EXPENDITURE</v>
          </cell>
          <cell r="E44" t="str">
            <v>212</v>
          </cell>
          <cell r="G44" t="str">
            <v>TRUE</v>
          </cell>
          <cell r="H44" t="str">
            <v>שירותי ניקיון</v>
          </cell>
        </row>
        <row r="45">
          <cell r="A45" t="str">
            <v>7121</v>
          </cell>
          <cell r="B45" t="str">
            <v>712</v>
          </cell>
          <cell r="D45" t="str">
            <v>EXPENDITURE</v>
          </cell>
          <cell r="E45" t="str">
            <v>2121</v>
          </cell>
          <cell r="G45" t="str">
            <v>TRUE</v>
          </cell>
          <cell r="H45" t="str">
            <v>מינהל שירותי ניקיון</v>
          </cell>
        </row>
        <row r="46">
          <cell r="A46" t="str">
            <v>7122</v>
          </cell>
          <cell r="B46" t="str">
            <v>712</v>
          </cell>
          <cell r="D46" t="str">
            <v>EXPENDITURE</v>
          </cell>
          <cell r="E46" t="str">
            <v>2122</v>
          </cell>
          <cell r="G46" t="str">
            <v>TRUE</v>
          </cell>
          <cell r="H46" t="str">
            <v>ניקוי רחובות</v>
          </cell>
        </row>
        <row r="47">
          <cell r="A47" t="str">
            <v>7123</v>
          </cell>
          <cell r="B47" t="str">
            <v>712</v>
          </cell>
          <cell r="D47" t="str">
            <v>EXPENDITURE</v>
          </cell>
          <cell r="E47" t="str">
            <v>2123</v>
          </cell>
          <cell r="G47" t="str">
            <v>TRUE</v>
          </cell>
          <cell r="H47" t="str">
            <v>אסוף ובעור אשפה</v>
          </cell>
        </row>
        <row r="48">
          <cell r="A48" t="str">
            <v>7124</v>
          </cell>
          <cell r="B48" t="str">
            <v>712</v>
          </cell>
          <cell r="D48" t="str">
            <v>EXPENDITURE</v>
          </cell>
          <cell r="E48" t="str">
            <v>2124</v>
          </cell>
          <cell r="G48" t="str">
            <v>TRUE</v>
          </cell>
          <cell r="H48" t="str">
            <v>ניקוי חצרות</v>
          </cell>
        </row>
        <row r="49">
          <cell r="A49" t="str">
            <v>7125</v>
          </cell>
          <cell r="B49" t="str">
            <v>712</v>
          </cell>
          <cell r="D49" t="str">
            <v>EXPENDITURE</v>
          </cell>
          <cell r="E49" t="str">
            <v>2125</v>
          </cell>
          <cell r="G49" t="str">
            <v>TRUE</v>
          </cell>
          <cell r="H49" t="str">
            <v>בתי שימוש ציבוריים</v>
          </cell>
        </row>
        <row r="50">
          <cell r="A50" t="str">
            <v>713</v>
          </cell>
          <cell r="B50" t="str">
            <v>71</v>
          </cell>
          <cell r="D50" t="str">
            <v>EXPENDITURE</v>
          </cell>
          <cell r="E50" t="str">
            <v>213</v>
          </cell>
          <cell r="G50" t="str">
            <v>TRUE</v>
          </cell>
          <cell r="H50" t="str">
            <v>פיקוח תברואי</v>
          </cell>
        </row>
        <row r="51">
          <cell r="A51" t="str">
            <v>7131</v>
          </cell>
          <cell r="B51" t="str">
            <v>713</v>
          </cell>
          <cell r="D51" t="str">
            <v>EXPENDITURE</v>
          </cell>
          <cell r="E51" t="str">
            <v>2131</v>
          </cell>
          <cell r="G51" t="str">
            <v>FALSE</v>
          </cell>
          <cell r="H51" t="str">
            <v>מינהל הפיקוח התברואי</v>
          </cell>
        </row>
        <row r="52">
          <cell r="A52" t="str">
            <v>7132</v>
          </cell>
          <cell r="B52" t="str">
            <v>713</v>
          </cell>
          <cell r="D52" t="str">
            <v>EXPENDITURE</v>
          </cell>
          <cell r="E52" t="str">
            <v>2132</v>
          </cell>
          <cell r="G52" t="str">
            <v>FALSE</v>
          </cell>
          <cell r="H52" t="str">
            <v>פקוח תברואי כללי</v>
          </cell>
        </row>
        <row r="53">
          <cell r="A53" t="str">
            <v>7133</v>
          </cell>
          <cell r="B53" t="str">
            <v>713</v>
          </cell>
          <cell r="D53" t="str">
            <v>EXPENDITURE</v>
          </cell>
          <cell r="E53" t="str">
            <v>2133</v>
          </cell>
          <cell r="G53" t="str">
            <v>FALSE</v>
          </cell>
          <cell r="H53" t="str">
            <v>פיקוח על עסקים ומוסדות</v>
          </cell>
        </row>
        <row r="54">
          <cell r="A54" t="str">
            <v>714</v>
          </cell>
          <cell r="B54" t="str">
            <v>71</v>
          </cell>
          <cell r="D54" t="str">
            <v>EXPENDITURE</v>
          </cell>
          <cell r="E54" t="str">
            <v>214</v>
          </cell>
          <cell r="G54" t="str">
            <v>TRUE</v>
          </cell>
          <cell r="H54" t="str">
            <v>שרות וטרינרי</v>
          </cell>
        </row>
        <row r="55">
          <cell r="A55" t="str">
            <v>7141</v>
          </cell>
          <cell r="B55" t="str">
            <v>714</v>
          </cell>
          <cell r="D55" t="str">
            <v>EXPENDITURE</v>
          </cell>
          <cell r="E55" t="str">
            <v>2141</v>
          </cell>
          <cell r="G55" t="str">
            <v>FALSE</v>
          </cell>
          <cell r="H55" t="str">
            <v>מינהל שרות וטרינרי</v>
          </cell>
        </row>
        <row r="56">
          <cell r="A56" t="str">
            <v>7142</v>
          </cell>
          <cell r="B56" t="str">
            <v>714</v>
          </cell>
          <cell r="D56" t="str">
            <v>EXPENDITURE</v>
          </cell>
          <cell r="E56" t="str">
            <v>2142</v>
          </cell>
          <cell r="G56" t="str">
            <v>FALSE</v>
          </cell>
          <cell r="H56" t="str">
            <v>פיקוח וטרינרי</v>
          </cell>
        </row>
        <row r="57">
          <cell r="A57" t="str">
            <v>7143</v>
          </cell>
          <cell r="B57" t="str">
            <v>714</v>
          </cell>
          <cell r="D57" t="str">
            <v>EXPENDITURE</v>
          </cell>
          <cell r="E57" t="str">
            <v>2143</v>
          </cell>
          <cell r="G57" t="str">
            <v>FALSE</v>
          </cell>
          <cell r="H57" t="str">
            <v>מלחמה בכלבת</v>
          </cell>
        </row>
        <row r="58">
          <cell r="A58" t="str">
            <v>715</v>
          </cell>
          <cell r="B58" t="str">
            <v>71</v>
          </cell>
          <cell r="D58" t="str">
            <v>EXPENDITURE</v>
          </cell>
          <cell r="E58" t="str">
            <v>215</v>
          </cell>
          <cell r="G58" t="str">
            <v>TRUE</v>
          </cell>
          <cell r="H58" t="str">
            <v>תברואה מונעת</v>
          </cell>
        </row>
        <row r="59">
          <cell r="A59" t="str">
            <v>7151</v>
          </cell>
          <cell r="B59" t="str">
            <v>715</v>
          </cell>
          <cell r="D59" t="str">
            <v>EXPENDITURE</v>
          </cell>
          <cell r="E59" t="str">
            <v>2151</v>
          </cell>
          <cell r="G59" t="str">
            <v>FALSE</v>
          </cell>
          <cell r="H59" t="str">
            <v>מכירת חומרי תברואה</v>
          </cell>
        </row>
        <row r="60">
          <cell r="A60" t="str">
            <v>7152</v>
          </cell>
          <cell r="B60" t="str">
            <v>715</v>
          </cell>
          <cell r="D60" t="str">
            <v>EXPENDITURE</v>
          </cell>
          <cell r="E60" t="str">
            <v>2152</v>
          </cell>
          <cell r="G60" t="str">
            <v>FALSE</v>
          </cell>
          <cell r="H60" t="str">
            <v>הדברת מחלות מדבקות</v>
          </cell>
        </row>
        <row r="61">
          <cell r="A61" t="str">
            <v>7153</v>
          </cell>
          <cell r="B61" t="str">
            <v>715</v>
          </cell>
          <cell r="D61" t="str">
            <v>EXPENDITURE</v>
          </cell>
          <cell r="E61" t="str">
            <v>2153</v>
          </cell>
          <cell r="G61" t="str">
            <v>FALSE</v>
          </cell>
          <cell r="H61" t="str">
            <v>שרות להדברת מזיקים</v>
          </cell>
        </row>
        <row r="62">
          <cell r="A62" t="str">
            <v>72</v>
          </cell>
          <cell r="B62" t="str">
            <v>7</v>
          </cell>
          <cell r="D62" t="str">
            <v>EXPENDITURE</v>
          </cell>
          <cell r="E62" t="str">
            <v>22</v>
          </cell>
          <cell r="G62" t="str">
            <v>TRUE</v>
          </cell>
          <cell r="H62" t="str">
            <v>שמירה ובטחון</v>
          </cell>
        </row>
        <row r="63">
          <cell r="A63" t="str">
            <v>721</v>
          </cell>
          <cell r="B63" t="str">
            <v>72</v>
          </cell>
          <cell r="D63" t="str">
            <v>EXPENDITURE</v>
          </cell>
          <cell r="E63" t="str">
            <v>221</v>
          </cell>
          <cell r="G63" t="str">
            <v>FALSE</v>
          </cell>
          <cell r="H63" t="str">
            <v>מינהל שמירה ובטחון</v>
          </cell>
        </row>
        <row r="64">
          <cell r="A64" t="str">
            <v>722</v>
          </cell>
          <cell r="B64" t="str">
            <v>72</v>
          </cell>
          <cell r="D64" t="str">
            <v>EXPENDITURE</v>
          </cell>
          <cell r="E64" t="str">
            <v>222</v>
          </cell>
          <cell r="G64" t="str">
            <v>FALSE</v>
          </cell>
          <cell r="H64" t="str">
            <v>שמירה ביטחונית</v>
          </cell>
        </row>
        <row r="65">
          <cell r="A65" t="str">
            <v>7221</v>
          </cell>
          <cell r="B65" t="str">
            <v>722</v>
          </cell>
          <cell r="D65" t="str">
            <v>EXPENDITURE</v>
          </cell>
          <cell r="E65" t="str">
            <v>2221</v>
          </cell>
          <cell r="G65" t="str">
            <v>FALSE</v>
          </cell>
          <cell r="H65" t="str">
            <v>משמר אזרחי</v>
          </cell>
        </row>
        <row r="66">
          <cell r="A66" t="str">
            <v>723</v>
          </cell>
          <cell r="B66" t="str">
            <v>72</v>
          </cell>
          <cell r="D66" t="str">
            <v>EXPENDITURE</v>
          </cell>
          <cell r="E66" t="str">
            <v>223</v>
          </cell>
          <cell r="G66" t="str">
            <v>FALSE</v>
          </cell>
          <cell r="H66" t="str">
            <v>הג״א</v>
          </cell>
        </row>
        <row r="67">
          <cell r="A67" t="str">
            <v>724</v>
          </cell>
          <cell r="B67" t="str">
            <v>72</v>
          </cell>
          <cell r="D67" t="str">
            <v>EXPENDITURE</v>
          </cell>
          <cell r="E67" t="str">
            <v>224</v>
          </cell>
          <cell r="G67" t="str">
            <v>FALSE</v>
          </cell>
          <cell r="H67" t="str">
            <v>כבוי אש</v>
          </cell>
        </row>
        <row r="68">
          <cell r="A68" t="str">
            <v>725</v>
          </cell>
          <cell r="B68" t="str">
            <v>72</v>
          </cell>
          <cell r="D68" t="str">
            <v>EXPENDITURE</v>
          </cell>
          <cell r="E68" t="str">
            <v>225</v>
          </cell>
          <cell r="G68" t="str">
            <v>FALSE</v>
          </cell>
          <cell r="H68" t="str">
            <v>בטיחות</v>
          </cell>
        </row>
        <row r="69">
          <cell r="A69" t="str">
            <v>726</v>
          </cell>
          <cell r="B69" t="str">
            <v>72</v>
          </cell>
          <cell r="D69" t="str">
            <v>EXPENDITURE</v>
          </cell>
          <cell r="E69" t="str">
            <v>226</v>
          </cell>
          <cell r="G69" t="str">
            <v>FALSE</v>
          </cell>
          <cell r="H69" t="str">
            <v>מל״ח ופס"ח</v>
          </cell>
        </row>
        <row r="70">
          <cell r="A70" t="str">
            <v>7261</v>
          </cell>
          <cell r="B70" t="str">
            <v>726</v>
          </cell>
          <cell r="D70" t="str">
            <v>EXPENDITURE</v>
          </cell>
          <cell r="E70" t="str">
            <v>2261</v>
          </cell>
          <cell r="G70" t="str">
            <v>FALSE</v>
          </cell>
          <cell r="H70" t="str">
            <v>מל״ח</v>
          </cell>
        </row>
        <row r="71">
          <cell r="A71" t="str">
            <v>7262</v>
          </cell>
          <cell r="B71" t="str">
            <v>726</v>
          </cell>
          <cell r="D71" t="str">
            <v>EXPENDITURE</v>
          </cell>
          <cell r="E71" t="str">
            <v>2262</v>
          </cell>
          <cell r="G71" t="str">
            <v>FALSE</v>
          </cell>
          <cell r="H71" t="str">
            <v>פס"ח</v>
          </cell>
        </row>
        <row r="72">
          <cell r="A72" t="str">
            <v>727</v>
          </cell>
          <cell r="B72" t="str">
            <v>72</v>
          </cell>
          <cell r="D72" t="str">
            <v>EXPENDITURE</v>
          </cell>
          <cell r="E72" t="str">
            <v>227</v>
          </cell>
          <cell r="G72" t="str">
            <v>FALSE</v>
          </cell>
          <cell r="H72" t="str">
            <v>הגמ״ר</v>
          </cell>
        </row>
        <row r="73">
          <cell r="A73" t="str">
            <v>729</v>
          </cell>
          <cell r="B73" t="str">
            <v>72</v>
          </cell>
          <cell r="D73" t="str">
            <v>EXPENDITURE</v>
          </cell>
          <cell r="E73" t="str">
            <v>229</v>
          </cell>
          <cell r="G73" t="str">
            <v>FALSE</v>
          </cell>
          <cell r="H73" t="str">
            <v>כסוי הוצאות לשעת חירום</v>
          </cell>
        </row>
        <row r="74">
          <cell r="A74" t="str">
            <v>73</v>
          </cell>
          <cell r="B74" t="str">
            <v>7</v>
          </cell>
          <cell r="D74" t="str">
            <v>EXPENDITURE</v>
          </cell>
          <cell r="E74" t="str">
            <v>23</v>
          </cell>
          <cell r="G74" t="str">
            <v>TRUE</v>
          </cell>
          <cell r="H74" t="str">
            <v>תכנון ובנין עיר</v>
          </cell>
        </row>
        <row r="75">
          <cell r="A75" t="str">
            <v>731</v>
          </cell>
          <cell r="B75" t="str">
            <v>73</v>
          </cell>
          <cell r="D75" t="str">
            <v>EXPENDITURE</v>
          </cell>
          <cell r="E75" t="str">
            <v>231</v>
          </cell>
          <cell r="G75" t="str">
            <v>TRUE</v>
          </cell>
          <cell r="H75" t="str">
            <v>משרד מהנדס הרשות</v>
          </cell>
        </row>
        <row r="76">
          <cell r="A76" t="str">
            <v>732</v>
          </cell>
          <cell r="B76" t="str">
            <v>73</v>
          </cell>
          <cell r="D76" t="str">
            <v>EXPENDITURE</v>
          </cell>
          <cell r="E76" t="str">
            <v>232</v>
          </cell>
          <cell r="G76" t="str">
            <v>TRUE</v>
          </cell>
          <cell r="H76" t="str">
            <v>תכנון עיר</v>
          </cell>
        </row>
        <row r="77">
          <cell r="A77" t="str">
            <v>7321</v>
          </cell>
          <cell r="B77" t="str">
            <v>732</v>
          </cell>
          <cell r="D77" t="str">
            <v>EXPENDITURE</v>
          </cell>
          <cell r="E77" t="str">
            <v>2321</v>
          </cell>
          <cell r="G77" t="str">
            <v>FALSE</v>
          </cell>
          <cell r="H77" t="str">
            <v>תכנון כללי</v>
          </cell>
        </row>
        <row r="78">
          <cell r="A78" t="str">
            <v>7322</v>
          </cell>
          <cell r="B78" t="str">
            <v>732</v>
          </cell>
          <cell r="D78" t="str">
            <v>EXPENDITURE</v>
          </cell>
          <cell r="E78" t="str">
            <v>2322</v>
          </cell>
          <cell r="G78" t="str">
            <v>FALSE</v>
          </cell>
          <cell r="H78" t="str">
            <v>תוכנית אב</v>
          </cell>
        </row>
        <row r="79">
          <cell r="A79" t="str">
            <v>7323</v>
          </cell>
          <cell r="B79" t="str">
            <v>732</v>
          </cell>
          <cell r="D79" t="str">
            <v>EXPENDITURE</v>
          </cell>
          <cell r="E79" t="str">
            <v>2323</v>
          </cell>
          <cell r="G79" t="str">
            <v>FALSE</v>
          </cell>
          <cell r="H79" t="str">
            <v>מדידות</v>
          </cell>
        </row>
        <row r="80">
          <cell r="A80" t="str">
            <v>733</v>
          </cell>
          <cell r="B80" t="str">
            <v>73</v>
          </cell>
          <cell r="D80" t="str">
            <v>EXPENDITURE</v>
          </cell>
          <cell r="E80" t="str">
            <v>233</v>
          </cell>
          <cell r="G80" t="str">
            <v>TRUE</v>
          </cell>
          <cell r="H80" t="str">
            <v>רישוי ופיקוח על הבניה</v>
          </cell>
        </row>
        <row r="81">
          <cell r="A81" t="str">
            <v>7331</v>
          </cell>
          <cell r="B81" t="str">
            <v>733</v>
          </cell>
          <cell r="D81" t="str">
            <v>EXPENDITURE</v>
          </cell>
          <cell r="E81" t="str">
            <v>2331</v>
          </cell>
          <cell r="G81" t="str">
            <v>FALSE</v>
          </cell>
          <cell r="H81" t="str">
            <v>אגרות, רישיונות בניה</v>
          </cell>
        </row>
        <row r="82">
          <cell r="A82" t="str">
            <v>7332</v>
          </cell>
          <cell r="B82" t="str">
            <v>733</v>
          </cell>
          <cell r="D82" t="str">
            <v>EXPENDITURE</v>
          </cell>
          <cell r="E82" t="str">
            <v>2332</v>
          </cell>
          <cell r="G82" t="str">
            <v>FALSE</v>
          </cell>
          <cell r="H82" t="str">
            <v>פקוח על הבניה</v>
          </cell>
        </row>
        <row r="83">
          <cell r="A83" t="str">
            <v>7333</v>
          </cell>
          <cell r="B83" t="str">
            <v>733</v>
          </cell>
          <cell r="D83" t="str">
            <v>EXPENDITURE</v>
          </cell>
          <cell r="E83" t="str">
            <v>2333</v>
          </cell>
          <cell r="G83" t="str">
            <v>FALSE</v>
          </cell>
          <cell r="H83" t="str">
            <v>פיקוח על בנינים מסוכנים</v>
          </cell>
        </row>
        <row r="84">
          <cell r="A84" t="str">
            <v>7334</v>
          </cell>
          <cell r="B84" t="str">
            <v>733</v>
          </cell>
          <cell r="D84" t="str">
            <v>EXPENDITURE</v>
          </cell>
          <cell r="E84" t="str">
            <v>2334</v>
          </cell>
          <cell r="G84" t="str">
            <v>FALSE</v>
          </cell>
          <cell r="H84" t="str">
            <v>ועדה מקומית לתכנון ובניה</v>
          </cell>
        </row>
        <row r="85">
          <cell r="A85" t="str">
            <v>74</v>
          </cell>
          <cell r="B85" t="str">
            <v>7</v>
          </cell>
          <cell r="D85" t="str">
            <v>EXPENDITURE</v>
          </cell>
          <cell r="E85" t="str">
            <v>24</v>
          </cell>
          <cell r="G85" t="str">
            <v>TRUE</v>
          </cell>
          <cell r="H85" t="str">
            <v>נכסים ציבוריים</v>
          </cell>
        </row>
        <row r="86">
          <cell r="A86" t="str">
            <v>741</v>
          </cell>
          <cell r="B86" t="str">
            <v>74</v>
          </cell>
          <cell r="D86" t="str">
            <v>EXPENDITURE</v>
          </cell>
          <cell r="E86" t="str">
            <v>241</v>
          </cell>
          <cell r="G86" t="str">
            <v>TRUE</v>
          </cell>
          <cell r="H86" t="str">
            <v>מינהל נכסים ציבוריים</v>
          </cell>
        </row>
        <row r="87">
          <cell r="A87" t="str">
            <v>742</v>
          </cell>
          <cell r="B87" t="str">
            <v>74</v>
          </cell>
          <cell r="D87" t="str">
            <v>EXPENDITURE</v>
          </cell>
          <cell r="E87" t="str">
            <v>242</v>
          </cell>
          <cell r="G87" t="str">
            <v>TRUE</v>
          </cell>
          <cell r="H87" t="str">
            <v>דרכים ומדרכות</v>
          </cell>
        </row>
        <row r="88">
          <cell r="A88" t="str">
            <v>7421</v>
          </cell>
          <cell r="B88" t="str">
            <v>742</v>
          </cell>
          <cell r="D88" t="str">
            <v>EXPENDITURE</v>
          </cell>
          <cell r="E88" t="str">
            <v>2421</v>
          </cell>
          <cell r="G88" t="str">
            <v>FALSE</v>
          </cell>
          <cell r="H88" t="str">
            <v>אחזקת כבישים עורקים</v>
          </cell>
        </row>
        <row r="89">
          <cell r="A89" t="str">
            <v>7422</v>
          </cell>
          <cell r="B89" t="str">
            <v>742</v>
          </cell>
          <cell r="D89" t="str">
            <v>EXPENDITURE</v>
          </cell>
          <cell r="E89" t="str">
            <v>2422</v>
          </cell>
          <cell r="G89" t="str">
            <v>FALSE</v>
          </cell>
          <cell r="H89" t="str">
            <v>אחזקת כבישים פנימיים ומדרכות</v>
          </cell>
        </row>
        <row r="90">
          <cell r="A90" t="str">
            <v>743</v>
          </cell>
          <cell r="B90" t="str">
            <v>74</v>
          </cell>
          <cell r="D90" t="str">
            <v>EXPENDITURE</v>
          </cell>
          <cell r="E90" t="str">
            <v>243</v>
          </cell>
          <cell r="G90" t="str">
            <v>TRUE</v>
          </cell>
          <cell r="H90" t="str">
            <v>תאורת רחובות</v>
          </cell>
        </row>
        <row r="91">
          <cell r="A91" t="str">
            <v>744</v>
          </cell>
          <cell r="B91" t="str">
            <v>74</v>
          </cell>
          <cell r="D91" t="str">
            <v>EXPENDITURE</v>
          </cell>
          <cell r="E91" t="str">
            <v>244</v>
          </cell>
          <cell r="G91" t="str">
            <v>TRUE</v>
          </cell>
          <cell r="H91" t="str">
            <v>בטיחות בדרכים</v>
          </cell>
        </row>
        <row r="92">
          <cell r="A92" t="str">
            <v>7441</v>
          </cell>
          <cell r="B92" t="str">
            <v>744</v>
          </cell>
          <cell r="D92" t="str">
            <v>EXPENDITURE</v>
          </cell>
          <cell r="E92" t="str">
            <v>2441</v>
          </cell>
          <cell r="G92" t="str">
            <v>FALSE</v>
          </cell>
          <cell r="H92" t="str">
            <v>תחזוקת רמזורים ואיי תנועה</v>
          </cell>
        </row>
        <row r="93">
          <cell r="A93" t="str">
            <v>7442</v>
          </cell>
          <cell r="B93" t="str">
            <v>744</v>
          </cell>
          <cell r="D93" t="str">
            <v>EXPENDITURE</v>
          </cell>
          <cell r="E93" t="str">
            <v>2442</v>
          </cell>
          <cell r="G93" t="b">
            <v>0</v>
          </cell>
          <cell r="H93" t="str">
            <v>תחזוקת מעברים תת קרקעיים וגשרים</v>
          </cell>
        </row>
        <row r="94">
          <cell r="A94" t="str">
            <v>7443</v>
          </cell>
          <cell r="B94" t="str">
            <v>744</v>
          </cell>
          <cell r="D94" t="str">
            <v>EXPENDITURE</v>
          </cell>
          <cell r="E94" t="str">
            <v>2443</v>
          </cell>
          <cell r="G94" t="str">
            <v>FALSE</v>
          </cell>
          <cell r="H94" t="str">
            <v>מעקות ואמצעי בטיחות</v>
          </cell>
        </row>
        <row r="95">
          <cell r="A95" t="str">
            <v>7444</v>
          </cell>
          <cell r="B95" t="str">
            <v>744</v>
          </cell>
          <cell r="D95" t="str">
            <v>EXPENDITURE</v>
          </cell>
          <cell r="E95" t="str">
            <v>2444</v>
          </cell>
          <cell r="G95" t="str">
            <v>FALSE</v>
          </cell>
          <cell r="H95" t="str">
            <v>שלטים תמרורים וסימוני כבישים</v>
          </cell>
        </row>
        <row r="96">
          <cell r="A96" t="str">
            <v>7445</v>
          </cell>
          <cell r="B96" t="str">
            <v>744</v>
          </cell>
          <cell r="D96" t="str">
            <v>EXPENDITURE</v>
          </cell>
          <cell r="E96" t="str">
            <v>2445</v>
          </cell>
          <cell r="G96" t="str">
            <v>FALSE</v>
          </cell>
          <cell r="H96" t="str">
            <v>מטה בטיחות עירוני</v>
          </cell>
        </row>
        <row r="97">
          <cell r="A97" t="str">
            <v>745</v>
          </cell>
          <cell r="B97" t="str">
            <v>74</v>
          </cell>
          <cell r="D97" t="str">
            <v>EXPENDITURE</v>
          </cell>
          <cell r="E97" t="str">
            <v>245</v>
          </cell>
          <cell r="G97" t="str">
            <v>TRUE</v>
          </cell>
          <cell r="H97" t="str">
            <v>תיעול וניקוז</v>
          </cell>
        </row>
        <row r="98">
          <cell r="A98" t="str">
            <v>746</v>
          </cell>
          <cell r="B98" t="str">
            <v>74</v>
          </cell>
          <cell r="D98" t="str">
            <v>EXPENDITURE</v>
          </cell>
          <cell r="E98" t="str">
            <v>246</v>
          </cell>
          <cell r="G98" t="str">
            <v>TRUE</v>
          </cell>
          <cell r="H98" t="str">
            <v>גנים ונטיעות</v>
          </cell>
        </row>
        <row r="99">
          <cell r="A99" t="str">
            <v>7461</v>
          </cell>
          <cell r="B99" t="str">
            <v>746</v>
          </cell>
          <cell r="D99" t="str">
            <v>EXPENDITURE</v>
          </cell>
          <cell r="E99" t="str">
            <v>2461</v>
          </cell>
          <cell r="G99" t="str">
            <v>FALSE</v>
          </cell>
          <cell r="H99" t="str">
            <v>גינות ציבוריות</v>
          </cell>
        </row>
        <row r="100">
          <cell r="A100" t="str">
            <v>7462</v>
          </cell>
          <cell r="B100" t="str">
            <v>746</v>
          </cell>
          <cell r="D100" t="str">
            <v>EXPENDITURE</v>
          </cell>
          <cell r="E100" t="str">
            <v>2462</v>
          </cell>
          <cell r="G100" t="str">
            <v>FALSE</v>
          </cell>
          <cell r="H100" t="str">
            <v>טיפוח פינות נוי</v>
          </cell>
        </row>
        <row r="101">
          <cell r="A101" t="str">
            <v>7463</v>
          </cell>
          <cell r="B101" t="str">
            <v>746</v>
          </cell>
          <cell r="D101" t="str">
            <v>EXPENDITURE</v>
          </cell>
          <cell r="E101" t="str">
            <v>2463</v>
          </cell>
          <cell r="G101" t="str">
            <v>FALSE</v>
          </cell>
          <cell r="H101" t="str">
            <v>מזרקות ואלמנטי רחוב אומנותיים</v>
          </cell>
        </row>
        <row r="102">
          <cell r="A102" t="str">
            <v>7464</v>
          </cell>
          <cell r="B102" t="str">
            <v>746</v>
          </cell>
          <cell r="D102" t="str">
            <v>EXPENDITURE</v>
          </cell>
          <cell r="E102" t="str">
            <v>2464</v>
          </cell>
          <cell r="G102" t="str">
            <v>FALSE</v>
          </cell>
          <cell r="H102" t="str">
            <v>ריהוט רחוב ומתקני משחקים</v>
          </cell>
        </row>
        <row r="103">
          <cell r="A103" t="str">
            <v>747</v>
          </cell>
          <cell r="B103" t="str">
            <v>74</v>
          </cell>
          <cell r="D103" t="str">
            <v>EXPENDITURE</v>
          </cell>
          <cell r="E103" t="str">
            <v>247</v>
          </cell>
          <cell r="G103" t="str">
            <v>TRUE</v>
          </cell>
          <cell r="H103" t="str">
            <v>חופים, בריכות ומרחצאות</v>
          </cell>
        </row>
        <row r="104">
          <cell r="A104" t="str">
            <v>7472</v>
          </cell>
          <cell r="B104" t="str">
            <v>747</v>
          </cell>
          <cell r="D104" t="str">
            <v>EXPENDITURE</v>
          </cell>
          <cell r="E104" t="str">
            <v>2472</v>
          </cell>
          <cell r="G104" t="str">
            <v>FALSE</v>
          </cell>
          <cell r="H104" t="str">
            <v>חופי רחצה</v>
          </cell>
        </row>
        <row r="105">
          <cell r="A105" t="str">
            <v>7473</v>
          </cell>
          <cell r="B105" t="str">
            <v>747</v>
          </cell>
          <cell r="D105" t="str">
            <v>EXPENDITURE</v>
          </cell>
          <cell r="E105" t="str">
            <v>2473</v>
          </cell>
          <cell r="G105" t="str">
            <v>FALSE</v>
          </cell>
          <cell r="H105" t="str">
            <v>בריכות שחיה</v>
          </cell>
        </row>
        <row r="106">
          <cell r="A106" t="str">
            <v>7474</v>
          </cell>
          <cell r="B106" t="str">
            <v>747</v>
          </cell>
          <cell r="D106" t="str">
            <v>EXPENDITURE</v>
          </cell>
          <cell r="E106" t="str">
            <v>2474</v>
          </cell>
          <cell r="G106" t="str">
            <v>FALSE</v>
          </cell>
          <cell r="H106" t="str">
            <v>מרחצאות</v>
          </cell>
        </row>
        <row r="107">
          <cell r="A107" t="str">
            <v>748</v>
          </cell>
          <cell r="B107" t="str">
            <v>74</v>
          </cell>
          <cell r="D107" t="str">
            <v>EXPENDITURE</v>
          </cell>
          <cell r="E107" t="str">
            <v>248</v>
          </cell>
          <cell r="G107" t="str">
            <v>TRUE</v>
          </cell>
          <cell r="H107" t="str">
            <v>בתי עלמין</v>
          </cell>
        </row>
        <row r="108">
          <cell r="A108" t="str">
            <v>749</v>
          </cell>
          <cell r="B108" t="str">
            <v>74</v>
          </cell>
          <cell r="D108" t="str">
            <v>EXPENDITURE</v>
          </cell>
          <cell r="E108" t="str">
            <v>249</v>
          </cell>
          <cell r="G108" t="str">
            <v>TRUE</v>
          </cell>
          <cell r="H108" t="str">
            <v>נכסים ציבוריים אחרים</v>
          </cell>
        </row>
        <row r="109">
          <cell r="A109" t="str">
            <v>75</v>
          </cell>
          <cell r="B109" t="str">
            <v>7</v>
          </cell>
          <cell r="D109" t="str">
            <v>EXPENDITURE</v>
          </cell>
          <cell r="E109" t="str">
            <v>25</v>
          </cell>
          <cell r="G109" t="str">
            <v>TRUE</v>
          </cell>
          <cell r="H109" t="str">
            <v>חגיגות מבצעים ואירועים</v>
          </cell>
        </row>
        <row r="110">
          <cell r="A110" t="str">
            <v>751</v>
          </cell>
          <cell r="B110" t="str">
            <v>75</v>
          </cell>
          <cell r="D110" t="str">
            <v>EXPENDITURE</v>
          </cell>
          <cell r="E110" t="str">
            <v>251</v>
          </cell>
          <cell r="G110" t="str">
            <v>FALSE</v>
          </cell>
          <cell r="H110" t="str">
            <v>חגיגות יום העצמאות</v>
          </cell>
        </row>
        <row r="111">
          <cell r="A111" t="str">
            <v>752</v>
          </cell>
          <cell r="B111" t="str">
            <v>75</v>
          </cell>
          <cell r="D111" t="str">
            <v>EXPENDITURE</v>
          </cell>
          <cell r="E111" t="str">
            <v>252</v>
          </cell>
          <cell r="G111" t="str">
            <v>FALSE</v>
          </cell>
          <cell r="H111" t="str">
            <v>חגיגות וטכסים אחרים</v>
          </cell>
        </row>
        <row r="112">
          <cell r="A112" t="str">
            <v>753</v>
          </cell>
          <cell r="B112" t="str">
            <v>75</v>
          </cell>
          <cell r="D112" t="str">
            <v>EXPENDITURE</v>
          </cell>
          <cell r="E112" t="str">
            <v>253</v>
          </cell>
          <cell r="G112" t="str">
            <v>FALSE</v>
          </cell>
          <cell r="H112" t="str">
            <v>פעולות אימוץ</v>
          </cell>
        </row>
        <row r="113">
          <cell r="A113" t="str">
            <v>754</v>
          </cell>
          <cell r="B113" t="str">
            <v>75</v>
          </cell>
          <cell r="D113" t="str">
            <v>EXPENDITURE</v>
          </cell>
          <cell r="E113" t="str">
            <v>254</v>
          </cell>
          <cell r="G113" t="str">
            <v>FALSE</v>
          </cell>
          <cell r="H113" t="str">
            <v>קשרים בינלאומיים</v>
          </cell>
        </row>
        <row r="114">
          <cell r="A114" t="str">
            <v>756</v>
          </cell>
          <cell r="B114" t="str">
            <v>75</v>
          </cell>
          <cell r="D114" t="str">
            <v>EXPENDITURE</v>
          </cell>
          <cell r="E114" t="str">
            <v>256</v>
          </cell>
          <cell r="G114" t="str">
            <v>FALSE</v>
          </cell>
          <cell r="H114" t="str">
            <v>כנסים ואירועים בינלאומיים</v>
          </cell>
        </row>
        <row r="115">
          <cell r="A115" t="str">
            <v>76</v>
          </cell>
          <cell r="B115" t="str">
            <v>7</v>
          </cell>
          <cell r="D115" t="str">
            <v>EXPENDITURE</v>
          </cell>
          <cell r="E115" t="str">
            <v>26</v>
          </cell>
          <cell r="G115" t="str">
            <v>TRUE</v>
          </cell>
          <cell r="H115" t="str">
            <v>שירותים עירוניים שונים</v>
          </cell>
        </row>
        <row r="116">
          <cell r="A116" t="str">
            <v>761</v>
          </cell>
          <cell r="B116" t="str">
            <v>76</v>
          </cell>
          <cell r="D116" t="str">
            <v>EXPENDITURE</v>
          </cell>
          <cell r="E116" t="str">
            <v>261</v>
          </cell>
          <cell r="G116" t="str">
            <v>TRUE</v>
          </cell>
          <cell r="H116" t="str">
            <v>מוקד עירוני</v>
          </cell>
        </row>
        <row r="117">
          <cell r="A117" t="str">
            <v>762</v>
          </cell>
          <cell r="B117" t="str">
            <v>76</v>
          </cell>
          <cell r="D117" t="str">
            <v>EXPENDITURE</v>
          </cell>
          <cell r="E117" t="str">
            <v>262</v>
          </cell>
          <cell r="G117" t="str">
            <v>TRUE</v>
          </cell>
          <cell r="H117" t="str">
            <v>מידע לציבור</v>
          </cell>
        </row>
        <row r="118">
          <cell r="A118" t="str">
            <v>764</v>
          </cell>
          <cell r="B118" t="str">
            <v>76</v>
          </cell>
          <cell r="D118" t="str">
            <v>EXPENDITURE</v>
          </cell>
          <cell r="E118" t="str">
            <v>264</v>
          </cell>
          <cell r="G118" t="str">
            <v>TRUE</v>
          </cell>
          <cell r="H118" t="str">
            <v>תרבות הדיור</v>
          </cell>
        </row>
        <row r="119">
          <cell r="A119" t="str">
            <v>765</v>
          </cell>
          <cell r="B119" t="str">
            <v>76</v>
          </cell>
          <cell r="D119" t="str">
            <v>EXPENDITURE</v>
          </cell>
          <cell r="E119" t="str">
            <v>265</v>
          </cell>
          <cell r="G119" t="str">
            <v>TRUE</v>
          </cell>
          <cell r="H119" t="str">
            <v>מוסדות כלליים</v>
          </cell>
        </row>
        <row r="120">
          <cell r="A120" t="str">
            <v>766</v>
          </cell>
          <cell r="B120" t="str">
            <v>76</v>
          </cell>
          <cell r="D120" t="str">
            <v>EXPENDITURE</v>
          </cell>
          <cell r="E120" t="str">
            <v>266</v>
          </cell>
          <cell r="G120" t="str">
            <v>TRUE</v>
          </cell>
          <cell r="H120" t="str">
            <v>ועדים מקומיים</v>
          </cell>
        </row>
        <row r="121">
          <cell r="A121" t="str">
            <v>767</v>
          </cell>
          <cell r="B121" t="str">
            <v>76</v>
          </cell>
          <cell r="D121" t="str">
            <v>EXPENDITURE</v>
          </cell>
          <cell r="E121" t="str">
            <v>267</v>
          </cell>
          <cell r="G121" t="str">
            <v>TRUE</v>
          </cell>
          <cell r="H121" t="str">
            <v>בטוח אלמנטרי לרשות</v>
          </cell>
        </row>
        <row r="122">
          <cell r="A122" t="str">
            <v>768</v>
          </cell>
          <cell r="B122" t="str">
            <v>76</v>
          </cell>
          <cell r="D122" t="str">
            <v>EXPENDITURE</v>
          </cell>
          <cell r="E122" t="str">
            <v>268</v>
          </cell>
          <cell r="G122" t="str">
            <v>TRUE</v>
          </cell>
          <cell r="H122" t="str">
            <v>מפעם - מרכז הדרכה אזורי</v>
          </cell>
        </row>
        <row r="123">
          <cell r="A123" t="str">
            <v>769</v>
          </cell>
          <cell r="B123" t="str">
            <v>76</v>
          </cell>
          <cell r="D123" t="str">
            <v>EXPENDITURE</v>
          </cell>
          <cell r="E123" t="str">
            <v>269</v>
          </cell>
          <cell r="G123" t="str">
            <v>TRUE</v>
          </cell>
          <cell r="H123" t="str">
            <v>שירותים שונים</v>
          </cell>
        </row>
        <row r="124">
          <cell r="A124" t="str">
            <v>77</v>
          </cell>
          <cell r="B124" t="str">
            <v>7</v>
          </cell>
          <cell r="D124" t="str">
            <v>EXPENDITURE</v>
          </cell>
          <cell r="E124" t="str">
            <v>27</v>
          </cell>
          <cell r="G124" t="str">
            <v>TRUE</v>
          </cell>
          <cell r="H124" t="str">
            <v>פיתוח כלכלי</v>
          </cell>
        </row>
        <row r="125">
          <cell r="A125" t="str">
            <v>771</v>
          </cell>
          <cell r="B125" t="str">
            <v>77</v>
          </cell>
          <cell r="D125" t="str">
            <v>EXPENDITURE</v>
          </cell>
          <cell r="E125" t="str">
            <v>271</v>
          </cell>
          <cell r="G125" t="str">
            <v>FALSE</v>
          </cell>
          <cell r="H125" t="str">
            <v>עידוד קייט ותיירות</v>
          </cell>
        </row>
        <row r="126">
          <cell r="A126" t="str">
            <v>772</v>
          </cell>
          <cell r="B126" t="str">
            <v>77</v>
          </cell>
          <cell r="D126" t="str">
            <v>EXPENDITURE</v>
          </cell>
          <cell r="E126" t="str">
            <v>272</v>
          </cell>
          <cell r="G126" t="str">
            <v>FALSE</v>
          </cell>
          <cell r="H126" t="str">
            <v>עידוד תעשיה ומלאכה</v>
          </cell>
        </row>
        <row r="127">
          <cell r="A127" t="str">
            <v>773</v>
          </cell>
          <cell r="B127" t="str">
            <v>77</v>
          </cell>
          <cell r="D127" t="str">
            <v>EXPENDITURE</v>
          </cell>
          <cell r="E127" t="str">
            <v>273</v>
          </cell>
          <cell r="G127" t="str">
            <v>FALSE</v>
          </cell>
          <cell r="H127" t="str">
            <v>חברות עירוניות</v>
          </cell>
        </row>
        <row r="128">
          <cell r="A128" t="str">
            <v>7731</v>
          </cell>
          <cell r="B128" t="str">
            <v>773</v>
          </cell>
          <cell r="D128" t="str">
            <v>EXPENDITURE</v>
          </cell>
          <cell r="E128" t="str">
            <v>2731</v>
          </cell>
          <cell r="G128" t="str">
            <v>FALSE</v>
          </cell>
          <cell r="H128" t="str">
            <v>הון מניות</v>
          </cell>
        </row>
        <row r="129">
          <cell r="A129" t="str">
            <v>7732</v>
          </cell>
          <cell r="B129" t="str">
            <v>773</v>
          </cell>
          <cell r="D129" t="str">
            <v>EXPENDITURE</v>
          </cell>
          <cell r="E129" t="str">
            <v>2732</v>
          </cell>
          <cell r="G129" t="str">
            <v>FALSE</v>
          </cell>
          <cell r="H129" t="str">
            <v>הלוואות בעלים ושטרי הון</v>
          </cell>
        </row>
        <row r="130">
          <cell r="A130" t="str">
            <v>78</v>
          </cell>
          <cell r="B130" t="str">
            <v>7</v>
          </cell>
          <cell r="D130" t="str">
            <v>EXPENDITURE</v>
          </cell>
          <cell r="E130" t="str">
            <v>28</v>
          </cell>
          <cell r="G130" t="str">
            <v>TRUE</v>
          </cell>
          <cell r="H130" t="str">
            <v>פיקוח עירוני</v>
          </cell>
        </row>
        <row r="131">
          <cell r="A131" t="str">
            <v>781</v>
          </cell>
          <cell r="B131" t="str">
            <v>78</v>
          </cell>
          <cell r="D131" t="str">
            <v>EXPENDITURE</v>
          </cell>
          <cell r="E131" t="str">
            <v>281</v>
          </cell>
          <cell r="G131" t="str">
            <v>FALSE</v>
          </cell>
          <cell r="H131" t="str">
            <v>פיקוח על חוקי עזר</v>
          </cell>
        </row>
        <row r="132">
          <cell r="A132" t="str">
            <v>782</v>
          </cell>
          <cell r="B132" t="str">
            <v>78</v>
          </cell>
          <cell r="D132" t="str">
            <v>EXPENDITURE</v>
          </cell>
          <cell r="E132" t="str">
            <v>282</v>
          </cell>
          <cell r="G132" t="str">
            <v>FALSE</v>
          </cell>
          <cell r="H132" t="str">
            <v>בית משפט עירוני</v>
          </cell>
        </row>
        <row r="133">
          <cell r="A133" t="str">
            <v>79</v>
          </cell>
          <cell r="B133" t="str">
            <v>7</v>
          </cell>
          <cell r="D133" t="str">
            <v>EXPENDITURE</v>
          </cell>
          <cell r="E133" t="str">
            <v>29</v>
          </cell>
          <cell r="G133" t="str">
            <v>TRUE</v>
          </cell>
          <cell r="H133" t="str">
            <v>שירותים חקלאיים</v>
          </cell>
        </row>
        <row r="134">
          <cell r="A134" t="str">
            <v>791</v>
          </cell>
          <cell r="B134" t="str">
            <v>79</v>
          </cell>
          <cell r="D134" t="str">
            <v>EXPENDITURE</v>
          </cell>
          <cell r="E134" t="str">
            <v>291</v>
          </cell>
          <cell r="G134" t="str">
            <v>FALSE</v>
          </cell>
          <cell r="H134" t="str">
            <v>מינהל שירותים חקלאים</v>
          </cell>
        </row>
        <row r="135">
          <cell r="A135" t="str">
            <v>792</v>
          </cell>
          <cell r="B135" t="str">
            <v>79</v>
          </cell>
          <cell r="D135" t="str">
            <v>EXPENDITURE</v>
          </cell>
          <cell r="E135" t="str">
            <v>292</v>
          </cell>
          <cell r="G135" t="str">
            <v>FALSE</v>
          </cell>
          <cell r="H135" t="str">
            <v>שרות השדה</v>
          </cell>
        </row>
        <row r="136">
          <cell r="A136" t="str">
            <v>793</v>
          </cell>
          <cell r="B136" t="str">
            <v>79</v>
          </cell>
          <cell r="D136" t="str">
            <v>EXPENDITURE</v>
          </cell>
          <cell r="E136" t="str">
            <v>293</v>
          </cell>
          <cell r="G136" t="str">
            <v>FALSE</v>
          </cell>
          <cell r="H136" t="str">
            <v>מלחמה במזיקים לחקלאות</v>
          </cell>
        </row>
        <row r="137">
          <cell r="A137" t="str">
            <v>794</v>
          </cell>
          <cell r="B137" t="str">
            <v>79</v>
          </cell>
          <cell r="D137" t="str">
            <v>EXPENDITURE</v>
          </cell>
          <cell r="E137" t="str">
            <v>294</v>
          </cell>
          <cell r="G137" t="str">
            <v>FALSE</v>
          </cell>
          <cell r="H137" t="str">
            <v>תצפיות ותחנות ניסיונות</v>
          </cell>
        </row>
        <row r="138">
          <cell r="A138" t="str">
            <v>795</v>
          </cell>
          <cell r="B138" t="str">
            <v>79</v>
          </cell>
          <cell r="D138" t="str">
            <v>EXPENDITURE</v>
          </cell>
          <cell r="E138" t="str">
            <v>295</v>
          </cell>
          <cell r="G138" t="str">
            <v>FALSE</v>
          </cell>
          <cell r="H138" t="str">
            <v>הדרכה חקלאית</v>
          </cell>
        </row>
        <row r="139">
          <cell r="A139" t="str">
            <v>796</v>
          </cell>
          <cell r="B139" t="str">
            <v>79</v>
          </cell>
          <cell r="D139" t="str">
            <v>EXPENDITURE</v>
          </cell>
          <cell r="E139" t="str">
            <v>296</v>
          </cell>
          <cell r="G139" t="str">
            <v>FALSE</v>
          </cell>
          <cell r="H139" t="str">
            <v>עבודות ניקוז מקומי ואזורי</v>
          </cell>
        </row>
        <row r="140">
          <cell r="A140" t="str">
            <v>797</v>
          </cell>
          <cell r="B140" t="str">
            <v>79</v>
          </cell>
          <cell r="D140" t="str">
            <v>EXPENDITURE</v>
          </cell>
          <cell r="E140" t="str">
            <v>297</v>
          </cell>
          <cell r="G140" t="str">
            <v>FALSE</v>
          </cell>
          <cell r="H140" t="str">
            <v>שמירת שדות</v>
          </cell>
        </row>
        <row r="141">
          <cell r="A141" t="str">
            <v>799</v>
          </cell>
          <cell r="B141" t="str">
            <v>79</v>
          </cell>
          <cell r="D141" t="str">
            <v>EXPENDITURE</v>
          </cell>
          <cell r="E141" t="str">
            <v>299</v>
          </cell>
          <cell r="G141" t="str">
            <v>FALSE</v>
          </cell>
          <cell r="H141" t="str">
            <v>שירותים חקלאיים אחרים</v>
          </cell>
        </row>
        <row r="142">
          <cell r="A142" t="str">
            <v>8</v>
          </cell>
          <cell r="D142" t="str">
            <v>EXPENDITURE</v>
          </cell>
          <cell r="E142" t="str">
            <v>3</v>
          </cell>
          <cell r="G142" t="str">
            <v>TRUE</v>
          </cell>
          <cell r="H142" t="str">
            <v>שירותים ממלכתיים</v>
          </cell>
        </row>
        <row r="143">
          <cell r="A143" t="str">
            <v>81</v>
          </cell>
          <cell r="B143" t="str">
            <v>8</v>
          </cell>
          <cell r="D143" t="str">
            <v>EXPENDITURE</v>
          </cell>
          <cell r="E143" t="str">
            <v>31</v>
          </cell>
          <cell r="G143" t="str">
            <v>TRUE</v>
          </cell>
          <cell r="H143" t="str">
            <v>חינוך</v>
          </cell>
        </row>
        <row r="144">
          <cell r="A144" t="str">
            <v>811</v>
          </cell>
          <cell r="B144" t="str">
            <v>81</v>
          </cell>
          <cell r="D144" t="str">
            <v>EXPENDITURE</v>
          </cell>
          <cell r="E144" t="str">
            <v>311</v>
          </cell>
          <cell r="G144" t="str">
            <v>TRUE</v>
          </cell>
          <cell r="H144" t="str">
            <v>מינהל החינוך</v>
          </cell>
        </row>
        <row r="145">
          <cell r="A145" t="str">
            <v>812</v>
          </cell>
          <cell r="B145" t="str">
            <v>81</v>
          </cell>
          <cell r="D145" t="str">
            <v>EXPENDITURE</v>
          </cell>
          <cell r="E145" t="str">
            <v>312</v>
          </cell>
          <cell r="G145" t="str">
            <v>TRUE</v>
          </cell>
          <cell r="H145" t="str">
            <v>חינוך קדם יסודי</v>
          </cell>
        </row>
        <row r="146">
          <cell r="A146" t="str">
            <v>8121</v>
          </cell>
          <cell r="B146" t="str">
            <v>812</v>
          </cell>
          <cell r="D146" t="str">
            <v>EXPENDITURE</v>
          </cell>
          <cell r="G146" t="str">
            <v>FALSE</v>
          </cell>
          <cell r="H146" t="str">
            <v>מינהל החינוך הקדם יסודי</v>
          </cell>
        </row>
        <row r="147">
          <cell r="A147" t="str">
            <v>8122</v>
          </cell>
          <cell r="B147" t="str">
            <v>812</v>
          </cell>
          <cell r="D147" t="str">
            <v>EXPENDITURE</v>
          </cell>
          <cell r="E147" t="str">
            <v>3122</v>
          </cell>
          <cell r="G147" t="str">
            <v>FALSE</v>
          </cell>
          <cell r="H147" t="str">
            <v>גני ילדים גיל חובה</v>
          </cell>
        </row>
        <row r="148">
          <cell r="A148" t="str">
            <v>8123</v>
          </cell>
          <cell r="B148" t="str">
            <v>812</v>
          </cell>
          <cell r="D148" t="str">
            <v>EXPENDITURE</v>
          </cell>
          <cell r="E148" t="str">
            <v>3123</v>
          </cell>
          <cell r="G148" t="str">
            <v>FALSE</v>
          </cell>
          <cell r="H148" t="str">
            <v>גני ילדים טרום חובה</v>
          </cell>
        </row>
        <row r="149">
          <cell r="A149" t="str">
            <v>8124</v>
          </cell>
          <cell r="B149" t="str">
            <v>812</v>
          </cell>
          <cell r="D149" t="str">
            <v>EXPENDITURE</v>
          </cell>
          <cell r="E149" t="str">
            <v>3124</v>
          </cell>
          <cell r="G149" t="str">
            <v>FALSE</v>
          </cell>
          <cell r="H149" t="str">
            <v>מעונות ופעוטונים</v>
          </cell>
        </row>
        <row r="150">
          <cell r="A150" t="str">
            <v>8125</v>
          </cell>
          <cell r="B150" t="str">
            <v>812</v>
          </cell>
          <cell r="D150" t="str">
            <v>EXPENDITURE</v>
          </cell>
          <cell r="E150" t="str">
            <v>3125</v>
          </cell>
          <cell r="G150" t="str">
            <v>FALSE</v>
          </cell>
          <cell r="H150" t="str">
            <v>גני מועדון וצהרונים</v>
          </cell>
        </row>
        <row r="151">
          <cell r="A151" t="str">
            <v>8126</v>
          </cell>
          <cell r="B151" t="str">
            <v>812</v>
          </cell>
          <cell r="D151" t="str">
            <v>EXPENDITURE</v>
          </cell>
          <cell r="E151" t="str">
            <v>3126</v>
          </cell>
          <cell r="G151" t="str">
            <v>FALSE</v>
          </cell>
          <cell r="H151" t="str">
            <v>גני ילדים לחינוך מיוחד</v>
          </cell>
        </row>
        <row r="152">
          <cell r="A152" t="str">
            <v>8128</v>
          </cell>
          <cell r="B152" t="str">
            <v>812</v>
          </cell>
          <cell r="D152" t="str">
            <v>EXPENDITURE</v>
          </cell>
          <cell r="E152" t="str">
            <v>3128</v>
          </cell>
          <cell r="G152" t="str">
            <v>FALSE</v>
          </cell>
          <cell r="H152" t="str">
            <v>קייטנה/חודש לימודים נוסף לגנ״י</v>
          </cell>
        </row>
        <row r="153">
          <cell r="A153" t="str">
            <v>813</v>
          </cell>
          <cell r="B153" t="str">
            <v>81</v>
          </cell>
          <cell r="D153" t="str">
            <v>EXPENDITURE</v>
          </cell>
          <cell r="E153" t="str">
            <v>313</v>
          </cell>
          <cell r="G153" t="str">
            <v>TRUE</v>
          </cell>
          <cell r="H153" t="str">
            <v>חינוך יסודי</v>
          </cell>
        </row>
        <row r="154">
          <cell r="A154" t="str">
            <v>8131</v>
          </cell>
          <cell r="B154" t="str">
            <v>813</v>
          </cell>
          <cell r="D154" t="str">
            <v>EXPENDITURE</v>
          </cell>
          <cell r="E154" t="str">
            <v>3131</v>
          </cell>
          <cell r="G154" t="str">
            <v>FALSE</v>
          </cell>
          <cell r="H154" t="str">
            <v>מינהל החינוך היסודי</v>
          </cell>
        </row>
        <row r="155">
          <cell r="A155" t="str">
            <v>8132</v>
          </cell>
          <cell r="B155" t="str">
            <v>813</v>
          </cell>
          <cell r="D155" t="str">
            <v>EXPENDITURE</v>
          </cell>
          <cell r="E155" t="str">
            <v>3132</v>
          </cell>
          <cell r="G155" t="str">
            <v>FALSE</v>
          </cell>
          <cell r="H155" t="str">
            <v>בתי״ס יסודיים</v>
          </cell>
        </row>
        <row r="156">
          <cell r="A156" t="str">
            <v>8133</v>
          </cell>
          <cell r="B156" t="str">
            <v>813</v>
          </cell>
          <cell r="D156" t="str">
            <v>EXPENDITURE</v>
          </cell>
          <cell r="E156" t="str">
            <v>3133</v>
          </cell>
          <cell r="G156" t="str">
            <v>FALSE</v>
          </cell>
          <cell r="H156" t="str">
            <v>חינוך מיוחד</v>
          </cell>
        </row>
        <row r="157">
          <cell r="A157" t="str">
            <v>8134</v>
          </cell>
          <cell r="B157" t="str">
            <v>813</v>
          </cell>
          <cell r="D157" t="str">
            <v>EXPENDITURE</v>
          </cell>
          <cell r="E157" t="str">
            <v>3134</v>
          </cell>
          <cell r="G157" t="str">
            <v>FALSE</v>
          </cell>
          <cell r="H157" t="str">
            <v>חוגים לתלמידים מחוננים ומוכשרים</v>
          </cell>
        </row>
        <row r="158">
          <cell r="A158" t="str">
            <v>8135</v>
          </cell>
          <cell r="B158" t="str">
            <v>813</v>
          </cell>
          <cell r="D158" t="str">
            <v>EXPENDITURE</v>
          </cell>
          <cell r="E158" t="str">
            <v>3135</v>
          </cell>
          <cell r="G158" t="str">
            <v>FALSE</v>
          </cell>
          <cell r="H158" t="str">
            <v>ישיבות קטנות ותלמודי תורה</v>
          </cell>
        </row>
        <row r="159">
          <cell r="A159" t="str">
            <v>8136</v>
          </cell>
          <cell r="B159" t="str">
            <v>813</v>
          </cell>
          <cell r="D159" t="str">
            <v>EXPENDITURE</v>
          </cell>
          <cell r="E159" t="str">
            <v>3136</v>
          </cell>
          <cell r="G159" t="str">
            <v>FALSE</v>
          </cell>
          <cell r="H159" t="str">
            <v>חינוך משלים בבתי״ס</v>
          </cell>
        </row>
        <row r="160">
          <cell r="A160" t="str">
            <v>8137</v>
          </cell>
          <cell r="B160" t="str">
            <v>813</v>
          </cell>
          <cell r="D160" t="str">
            <v>EXPENDITURE</v>
          </cell>
          <cell r="E160" t="str">
            <v>3137</v>
          </cell>
          <cell r="G160" t="str">
            <v>FALSE</v>
          </cell>
          <cell r="H160" t="str">
            <v>חוות חקלאיות</v>
          </cell>
        </row>
        <row r="161">
          <cell r="A161" t="str">
            <v>8138</v>
          </cell>
          <cell r="B161" t="str">
            <v>813</v>
          </cell>
          <cell r="D161" t="str">
            <v>EXPENDITURE</v>
          </cell>
          <cell r="E161" t="str">
            <v>3138</v>
          </cell>
          <cell r="G161" t="str">
            <v>FALSE</v>
          </cell>
          <cell r="H161" t="str">
            <v>קייטנות לימודיות וחודש לימוד נוסף</v>
          </cell>
        </row>
        <row r="162">
          <cell r="A162" t="str">
            <v>814</v>
          </cell>
          <cell r="B162" t="str">
            <v>81</v>
          </cell>
          <cell r="D162" t="str">
            <v>EXPENDITURE</v>
          </cell>
          <cell r="E162" t="str">
            <v>314</v>
          </cell>
          <cell r="G162" t="str">
            <v>TRUE</v>
          </cell>
          <cell r="H162" t="str">
            <v>חטיבות ביניים</v>
          </cell>
        </row>
        <row r="163">
          <cell r="A163" t="str">
            <v>815</v>
          </cell>
          <cell r="B163" t="str">
            <v>81</v>
          </cell>
          <cell r="D163" t="str">
            <v>EXPENDITURE</v>
          </cell>
          <cell r="E163" t="str">
            <v>315</v>
          </cell>
          <cell r="G163" t="str">
            <v>TRUE</v>
          </cell>
          <cell r="H163" t="str">
            <v>חינוך על יסודי</v>
          </cell>
        </row>
        <row r="164">
          <cell r="A164" t="str">
            <v>8151</v>
          </cell>
          <cell r="B164" t="str">
            <v>815</v>
          </cell>
          <cell r="D164" t="str">
            <v>EXPENDITURE</v>
          </cell>
          <cell r="E164" t="str">
            <v>3151</v>
          </cell>
          <cell r="G164" t="str">
            <v>FALSE</v>
          </cell>
          <cell r="H164" t="str">
            <v>מינהל החינוך העל יסודי</v>
          </cell>
        </row>
        <row r="165">
          <cell r="A165" t="str">
            <v>8152</v>
          </cell>
          <cell r="B165" t="str">
            <v>815</v>
          </cell>
          <cell r="D165" t="str">
            <v>EXPENDITURE</v>
          </cell>
          <cell r="E165" t="str">
            <v>3152</v>
          </cell>
          <cell r="G165" t="str">
            <v>FALSE</v>
          </cell>
          <cell r="H165" t="str">
            <v>בתי״ס על יסודיים עיוניים</v>
          </cell>
        </row>
        <row r="166">
          <cell r="A166" t="str">
            <v>8153</v>
          </cell>
          <cell r="B166" t="str">
            <v>815</v>
          </cell>
          <cell r="D166" t="str">
            <v>EXPENDITURE</v>
          </cell>
          <cell r="E166" t="str">
            <v>3153</v>
          </cell>
          <cell r="G166" t="str">
            <v>FALSE</v>
          </cell>
          <cell r="H166" t="str">
            <v>בתי״ס ערב על יסודיים</v>
          </cell>
        </row>
        <row r="167">
          <cell r="A167" t="str">
            <v>8154</v>
          </cell>
          <cell r="B167" t="str">
            <v>815</v>
          </cell>
          <cell r="D167" t="str">
            <v>EXPENDITURE</v>
          </cell>
          <cell r="E167" t="str">
            <v>3154</v>
          </cell>
          <cell r="G167" t="str">
            <v>FALSE</v>
          </cell>
          <cell r="H167" t="str">
            <v>ישיבות תיכוניות אולפנות ומתיבתאות</v>
          </cell>
        </row>
        <row r="168">
          <cell r="A168" t="str">
            <v>8155</v>
          </cell>
          <cell r="B168" t="str">
            <v>815</v>
          </cell>
          <cell r="D168" t="str">
            <v>EXPENDITURE</v>
          </cell>
          <cell r="E168" t="str">
            <v>3155</v>
          </cell>
          <cell r="G168" t="str">
            <v>FALSE</v>
          </cell>
          <cell r="H168" t="str">
            <v>בתי״ס על יסודיים מקצועיים</v>
          </cell>
        </row>
        <row r="169">
          <cell r="A169" t="str">
            <v>8156</v>
          </cell>
          <cell r="B169" t="str">
            <v>815</v>
          </cell>
          <cell r="D169" t="str">
            <v>EXPENDITURE</v>
          </cell>
          <cell r="E169" t="str">
            <v>3156</v>
          </cell>
          <cell r="G169" t="str">
            <v>FALSE</v>
          </cell>
          <cell r="H169" t="str">
            <v>בתי״ס על יסודיים חקלאיים</v>
          </cell>
        </row>
        <row r="170">
          <cell r="A170" t="str">
            <v>8157</v>
          </cell>
          <cell r="B170" t="str">
            <v>815</v>
          </cell>
          <cell r="D170" t="str">
            <v>EXPENDITURE</v>
          </cell>
          <cell r="E170" t="str">
            <v>3157</v>
          </cell>
          <cell r="G170" t="str">
            <v>FALSE</v>
          </cell>
          <cell r="H170" t="str">
            <v>בתי״ס על יסודיים מקיפים</v>
          </cell>
        </row>
        <row r="171">
          <cell r="A171" t="str">
            <v>816</v>
          </cell>
          <cell r="B171" t="str">
            <v>81</v>
          </cell>
          <cell r="D171" t="str">
            <v>EXPENDITURE</v>
          </cell>
          <cell r="E171" t="str">
            <v>316</v>
          </cell>
          <cell r="G171" t="str">
            <v>TRUE</v>
          </cell>
          <cell r="H171" t="str">
            <v>חינוך גבוה</v>
          </cell>
        </row>
        <row r="172">
          <cell r="A172" t="str">
            <v>8162</v>
          </cell>
          <cell r="B172" t="str">
            <v>816</v>
          </cell>
          <cell r="D172" t="str">
            <v>EXPENDITURE</v>
          </cell>
          <cell r="E172" t="str">
            <v>3162</v>
          </cell>
          <cell r="G172" t="str">
            <v>FALSE</v>
          </cell>
          <cell r="H172" t="str">
            <v>אוניברסיטאות</v>
          </cell>
        </row>
        <row r="173">
          <cell r="A173" t="str">
            <v>8163</v>
          </cell>
          <cell r="B173" t="str">
            <v>816</v>
          </cell>
          <cell r="D173" t="str">
            <v>EXPENDITURE</v>
          </cell>
          <cell r="E173" t="str">
            <v>3163</v>
          </cell>
          <cell r="G173" t="str">
            <v>FALSE</v>
          </cell>
          <cell r="H173" t="str">
            <v>מוסדות להשכלה טכנולוגית גבוהה</v>
          </cell>
        </row>
        <row r="174">
          <cell r="A174" t="str">
            <v>8164</v>
          </cell>
          <cell r="B174" t="str">
            <v>816</v>
          </cell>
          <cell r="D174" t="str">
            <v>EXPENDITURE</v>
          </cell>
          <cell r="E174" t="str">
            <v>3164</v>
          </cell>
          <cell r="G174" t="str">
            <v>FALSE</v>
          </cell>
          <cell r="H174" t="str">
            <v>ישיבות גבוהות וכוללים</v>
          </cell>
        </row>
        <row r="175">
          <cell r="A175" t="str">
            <v>8165</v>
          </cell>
          <cell r="B175" t="str">
            <v>816</v>
          </cell>
          <cell r="D175" t="str">
            <v>EXPENDITURE</v>
          </cell>
          <cell r="E175" t="str">
            <v>3165</v>
          </cell>
          <cell r="G175" t="str">
            <v>FALSE</v>
          </cell>
          <cell r="H175" t="str">
            <v>בתי מדרש למורים</v>
          </cell>
        </row>
        <row r="176">
          <cell r="A176" t="str">
            <v>8166</v>
          </cell>
          <cell r="B176" t="str">
            <v>816</v>
          </cell>
          <cell r="D176" t="str">
            <v>EXPENDITURE</v>
          </cell>
          <cell r="E176" t="str">
            <v>3166</v>
          </cell>
          <cell r="G176" t="str">
            <v>FALSE</v>
          </cell>
          <cell r="H176" t="str">
            <v>מכללות</v>
          </cell>
        </row>
        <row r="177">
          <cell r="A177" t="str">
            <v>8167</v>
          </cell>
          <cell r="B177" t="str">
            <v>816</v>
          </cell>
          <cell r="D177" t="str">
            <v>EXPENDITURE</v>
          </cell>
          <cell r="E177" t="str">
            <v>3167</v>
          </cell>
          <cell r="G177" t="str">
            <v>FALSE</v>
          </cell>
          <cell r="H177" t="str">
            <v>אמנות</v>
          </cell>
        </row>
        <row r="178">
          <cell r="A178" t="str">
            <v>8168</v>
          </cell>
          <cell r="B178" t="str">
            <v>816</v>
          </cell>
          <cell r="D178" t="str">
            <v>EXPENDITURE</v>
          </cell>
          <cell r="E178" t="str">
            <v>3168</v>
          </cell>
          <cell r="G178" t="str">
            <v>FALSE</v>
          </cell>
          <cell r="H178" t="str">
            <v>קרן מלגות עירונית</v>
          </cell>
        </row>
        <row r="179">
          <cell r="A179" t="str">
            <v>817</v>
          </cell>
          <cell r="B179" t="str">
            <v>81</v>
          </cell>
          <cell r="D179" t="str">
            <v>EXPENDITURE</v>
          </cell>
          <cell r="E179" t="str">
            <v>317</v>
          </cell>
          <cell r="G179" t="str">
            <v>TRUE</v>
          </cell>
          <cell r="H179" t="str">
            <v>שירותים נוספים לבתי״ס וגנ״י</v>
          </cell>
        </row>
        <row r="180">
          <cell r="A180" t="str">
            <v>8171</v>
          </cell>
          <cell r="B180" t="str">
            <v>817</v>
          </cell>
          <cell r="D180" t="str">
            <v>EXPENDITURE</v>
          </cell>
          <cell r="E180" t="str">
            <v>3171</v>
          </cell>
          <cell r="G180" t="str">
            <v>TRUE</v>
          </cell>
          <cell r="H180" t="str">
            <v>קב״ט שמירח ובטחון מוסדות חינוך</v>
          </cell>
        </row>
        <row r="181">
          <cell r="A181" t="str">
            <v>8172</v>
          </cell>
          <cell r="B181" t="str">
            <v>817</v>
          </cell>
          <cell r="D181" t="str">
            <v>EXPENDITURE</v>
          </cell>
          <cell r="E181" t="str">
            <v>3172</v>
          </cell>
          <cell r="G181" t="str">
            <v>TRUE</v>
          </cell>
          <cell r="H181" t="str">
            <v>מרכזית פדגוגית</v>
          </cell>
        </row>
        <row r="182">
          <cell r="A182" t="str">
            <v>8173</v>
          </cell>
          <cell r="B182" t="str">
            <v>817</v>
          </cell>
          <cell r="D182" t="str">
            <v>EXPENDITURE</v>
          </cell>
          <cell r="E182" t="str">
            <v>3173</v>
          </cell>
          <cell r="G182" t="str">
            <v>TRUE</v>
          </cell>
          <cell r="H182" t="str">
            <v>שרות פסיכולוגי חינוכי</v>
          </cell>
        </row>
        <row r="183">
          <cell r="A183" t="str">
            <v>8174</v>
          </cell>
          <cell r="B183" t="str">
            <v>817</v>
          </cell>
          <cell r="D183" t="str">
            <v>EXPENDITURE</v>
          </cell>
          <cell r="E183" t="str">
            <v>3174</v>
          </cell>
          <cell r="G183" t="str">
            <v>TRUE</v>
          </cell>
          <cell r="H183" t="str">
            <v>שרות בריאות לתלמיד</v>
          </cell>
        </row>
        <row r="184">
          <cell r="A184" t="str">
            <v>8175</v>
          </cell>
          <cell r="B184" t="str">
            <v>817</v>
          </cell>
          <cell r="D184" t="str">
            <v>EXPENDITURE</v>
          </cell>
          <cell r="E184" t="str">
            <v>3175</v>
          </cell>
          <cell r="G184" t="str">
            <v>TRUE</v>
          </cell>
          <cell r="H184" t="str">
            <v>בטוח תלמידים</v>
          </cell>
        </row>
        <row r="185">
          <cell r="A185" t="str">
            <v>8176</v>
          </cell>
          <cell r="B185" t="str">
            <v>817</v>
          </cell>
          <cell r="D185" t="str">
            <v>EXPENDITURE</v>
          </cell>
          <cell r="E185" t="str">
            <v>3176</v>
          </cell>
          <cell r="G185" t="str">
            <v>TRUE</v>
          </cell>
          <cell r="H185" t="str">
            <v>רווחה חינוכית</v>
          </cell>
        </row>
        <row r="186">
          <cell r="A186" t="str">
            <v>8177</v>
          </cell>
          <cell r="B186" t="str">
            <v>817</v>
          </cell>
          <cell r="D186" t="str">
            <v>EXPENDITURE</v>
          </cell>
          <cell r="E186" t="str">
            <v>3177</v>
          </cell>
          <cell r="G186" t="str">
            <v>TRUE</v>
          </cell>
          <cell r="H186" t="str">
            <v>קב״סים</v>
          </cell>
        </row>
        <row r="187">
          <cell r="A187" t="str">
            <v>8178</v>
          </cell>
          <cell r="B187" t="str">
            <v>817</v>
          </cell>
          <cell r="D187" t="str">
            <v>EXPENDITURE</v>
          </cell>
          <cell r="E187" t="str">
            <v>3178</v>
          </cell>
          <cell r="G187" t="str">
            <v>TRUE</v>
          </cell>
          <cell r="H187" t="str">
            <v>הסעות ילדים</v>
          </cell>
        </row>
        <row r="188">
          <cell r="A188" t="str">
            <v>8179</v>
          </cell>
          <cell r="B188" t="str">
            <v>817</v>
          </cell>
          <cell r="D188" t="str">
            <v>EXPENDITURE</v>
          </cell>
          <cell r="E188" t="str">
            <v>3179</v>
          </cell>
          <cell r="G188" t="str">
            <v>TRUE</v>
          </cell>
          <cell r="H188" t="str">
            <v>שירותים אחרים</v>
          </cell>
        </row>
        <row r="189">
          <cell r="A189" t="str">
            <v>818</v>
          </cell>
          <cell r="B189" t="str">
            <v>81</v>
          </cell>
          <cell r="D189" t="str">
            <v>EXPENDITURE</v>
          </cell>
          <cell r="E189" t="str">
            <v>318</v>
          </cell>
          <cell r="G189" t="str">
            <v>TRUE</v>
          </cell>
          <cell r="H189" t="str">
            <v>חינוך מבוגרים</v>
          </cell>
        </row>
        <row r="190">
          <cell r="A190" t="str">
            <v>819</v>
          </cell>
          <cell r="B190" t="str">
            <v>81</v>
          </cell>
          <cell r="D190" t="str">
            <v>EXPENDITURE</v>
          </cell>
          <cell r="E190" t="str">
            <v>319</v>
          </cell>
          <cell r="G190" t="str">
            <v>TRUE</v>
          </cell>
          <cell r="H190" t="str">
            <v>שירותי חינוך מיוחדים</v>
          </cell>
        </row>
        <row r="191">
          <cell r="A191" t="str">
            <v>8191</v>
          </cell>
          <cell r="B191" t="str">
            <v>819</v>
          </cell>
          <cell r="D191" t="str">
            <v>EXPENDITURE</v>
          </cell>
          <cell r="E191" t="str">
            <v>3191</v>
          </cell>
          <cell r="G191" t="str">
            <v>FALSE</v>
          </cell>
          <cell r="H191" t="str">
            <v>חינוך מוכר שאינו רשמי</v>
          </cell>
        </row>
        <row r="192">
          <cell r="A192" t="str">
            <v>82</v>
          </cell>
          <cell r="B192" t="str">
            <v>8</v>
          </cell>
          <cell r="D192" t="str">
            <v>EXPENDITURE</v>
          </cell>
          <cell r="E192" t="str">
            <v>32</v>
          </cell>
          <cell r="G192" t="str">
            <v>TRUE</v>
          </cell>
          <cell r="H192" t="str">
            <v>תרבות</v>
          </cell>
        </row>
        <row r="193">
          <cell r="A193" t="str">
            <v>821</v>
          </cell>
          <cell r="B193" t="str">
            <v>82</v>
          </cell>
          <cell r="D193" t="str">
            <v>EXPENDITURE</v>
          </cell>
          <cell r="E193" t="str">
            <v>321</v>
          </cell>
          <cell r="G193" t="str">
            <v>FALSE</v>
          </cell>
          <cell r="H193" t="str">
            <v>מינהל התרבות</v>
          </cell>
        </row>
        <row r="194">
          <cell r="A194" t="str">
            <v>822</v>
          </cell>
          <cell r="B194" t="str">
            <v>82</v>
          </cell>
          <cell r="D194" t="str">
            <v>EXPENDITURE</v>
          </cell>
          <cell r="E194" t="str">
            <v>322</v>
          </cell>
          <cell r="G194" t="str">
            <v>FALSE</v>
          </cell>
          <cell r="H194" t="str">
            <v>פעולות תרבות</v>
          </cell>
        </row>
        <row r="195">
          <cell r="A195" t="str">
            <v>823</v>
          </cell>
          <cell r="B195" t="str">
            <v>82</v>
          </cell>
          <cell r="D195" t="str">
            <v>EXPENDITURE</v>
          </cell>
          <cell r="E195" t="str">
            <v>323</v>
          </cell>
          <cell r="G195" t="str">
            <v>FALSE</v>
          </cell>
          <cell r="H195" t="str">
            <v>ספריות עירוניות</v>
          </cell>
        </row>
        <row r="196">
          <cell r="A196" t="str">
            <v>824</v>
          </cell>
          <cell r="B196" t="str">
            <v>82</v>
          </cell>
          <cell r="D196" t="str">
            <v>EXPENDITURE</v>
          </cell>
          <cell r="E196" t="str">
            <v>324</v>
          </cell>
          <cell r="G196" t="str">
            <v>FALSE</v>
          </cell>
          <cell r="H196" t="str">
            <v>מתנ״סים</v>
          </cell>
        </row>
        <row r="197">
          <cell r="A197" t="str">
            <v>825</v>
          </cell>
          <cell r="B197" t="str">
            <v>82</v>
          </cell>
          <cell r="D197" t="str">
            <v>EXPENDITURE</v>
          </cell>
          <cell r="E197" t="str">
            <v>325</v>
          </cell>
          <cell r="G197" t="str">
            <v>FALSE</v>
          </cell>
          <cell r="H197" t="str">
            <v>מוסיקה ומחול</v>
          </cell>
        </row>
        <row r="198">
          <cell r="A198" t="str">
            <v>8251</v>
          </cell>
          <cell r="B198" t="str">
            <v>825</v>
          </cell>
          <cell r="D198" t="str">
            <v>EXPENDITURE</v>
          </cell>
          <cell r="E198" t="str">
            <v>3251</v>
          </cell>
          <cell r="G198" t="str">
            <v>FALSE</v>
          </cell>
          <cell r="H198" t="str">
            <v>קונסרבטוריון</v>
          </cell>
        </row>
        <row r="199">
          <cell r="A199" t="str">
            <v>8252</v>
          </cell>
          <cell r="B199" t="str">
            <v>825</v>
          </cell>
          <cell r="D199" t="str">
            <v>EXPENDITURE</v>
          </cell>
          <cell r="E199" t="str">
            <v>3252</v>
          </cell>
          <cell r="G199" t="str">
            <v>FALSE</v>
          </cell>
          <cell r="H199" t="str">
            <v>תזמורת עירונית</v>
          </cell>
        </row>
        <row r="200">
          <cell r="A200" t="str">
            <v>8254</v>
          </cell>
          <cell r="B200" t="str">
            <v>825</v>
          </cell>
          <cell r="D200" t="str">
            <v>EXPENDITURE</v>
          </cell>
          <cell r="E200" t="str">
            <v>3254</v>
          </cell>
          <cell r="G200" t="str">
            <v>FALSE</v>
          </cell>
          <cell r="H200" t="str">
            <v>מקהלה עירונית</v>
          </cell>
        </row>
        <row r="201">
          <cell r="A201" t="str">
            <v>826</v>
          </cell>
          <cell r="B201" t="str">
            <v>82</v>
          </cell>
          <cell r="D201" t="str">
            <v>EXPENDITURE</v>
          </cell>
          <cell r="E201" t="str">
            <v>326</v>
          </cell>
          <cell r="G201" t="str">
            <v>FALSE</v>
          </cell>
          <cell r="H201" t="str">
            <v>מוקדי תרבות</v>
          </cell>
        </row>
        <row r="202">
          <cell r="A202" t="str">
            <v>8261</v>
          </cell>
          <cell r="B202" t="str">
            <v>826</v>
          </cell>
          <cell r="D202" t="str">
            <v>EXPENDITURE</v>
          </cell>
          <cell r="E202" t="str">
            <v>3261</v>
          </cell>
          <cell r="G202" t="str">
            <v>FALSE</v>
          </cell>
          <cell r="H202" t="str">
            <v>תיאטרונים</v>
          </cell>
        </row>
        <row r="203">
          <cell r="A203" t="str">
            <v>8262</v>
          </cell>
          <cell r="B203" t="str">
            <v>826</v>
          </cell>
          <cell r="D203" t="str">
            <v>EXPENDITURE</v>
          </cell>
          <cell r="E203" t="str">
            <v>3262</v>
          </cell>
          <cell r="G203" t="str">
            <v>FALSE</v>
          </cell>
          <cell r="H203" t="str">
            <v>מוזיאונים</v>
          </cell>
        </row>
        <row r="204">
          <cell r="A204" t="str">
            <v>8263</v>
          </cell>
          <cell r="B204" t="str">
            <v>826</v>
          </cell>
          <cell r="D204" t="str">
            <v>EXPENDITURE</v>
          </cell>
          <cell r="E204" t="str">
            <v>3263</v>
          </cell>
          <cell r="G204" t="str">
            <v>FALSE</v>
          </cell>
          <cell r="H204" t="str">
            <v>גן חיות</v>
          </cell>
        </row>
        <row r="205">
          <cell r="A205" t="str">
            <v>8264</v>
          </cell>
          <cell r="B205" t="str">
            <v>826</v>
          </cell>
          <cell r="D205" t="str">
            <v>EXPENDITURE</v>
          </cell>
          <cell r="E205" t="str">
            <v>3264</v>
          </cell>
          <cell r="G205" t="str">
            <v>FALSE</v>
          </cell>
          <cell r="H205" t="str">
            <v>מוקדי תרבות אחרים</v>
          </cell>
        </row>
        <row r="206">
          <cell r="A206" t="str">
            <v>827</v>
          </cell>
          <cell r="B206" t="str">
            <v>82</v>
          </cell>
          <cell r="D206" t="str">
            <v>EXPENDITURE</v>
          </cell>
          <cell r="E206" t="str">
            <v>327</v>
          </cell>
          <cell r="G206" t="str">
            <v>FALSE</v>
          </cell>
          <cell r="H206" t="str">
            <v>תרבות תורנית</v>
          </cell>
        </row>
        <row r="207">
          <cell r="A207" t="str">
            <v>828</v>
          </cell>
          <cell r="B207" t="str">
            <v>82</v>
          </cell>
          <cell r="D207" t="str">
            <v>EXPENDITURE</v>
          </cell>
          <cell r="E207" t="str">
            <v>328</v>
          </cell>
          <cell r="G207" t="str">
            <v>FALSE</v>
          </cell>
          <cell r="H207" t="str">
            <v>נוער</v>
          </cell>
        </row>
        <row r="208">
          <cell r="A208" t="str">
            <v>8281</v>
          </cell>
          <cell r="B208" t="str">
            <v>828</v>
          </cell>
          <cell r="D208" t="str">
            <v>EXPENDITURE</v>
          </cell>
          <cell r="E208" t="str">
            <v>3281</v>
          </cell>
          <cell r="G208" t="str">
            <v>FALSE</v>
          </cell>
          <cell r="H208" t="str">
            <v>מינהל הנוער</v>
          </cell>
        </row>
        <row r="209">
          <cell r="A209" t="str">
            <v>8282</v>
          </cell>
          <cell r="B209" t="str">
            <v>828</v>
          </cell>
          <cell r="D209" t="str">
            <v>EXPENDITURE</v>
          </cell>
          <cell r="E209" t="str">
            <v>3282</v>
          </cell>
          <cell r="G209" t="str">
            <v>FALSE</v>
          </cell>
          <cell r="H209" t="str">
            <v>מוקדי הפעלת נוער</v>
          </cell>
        </row>
        <row r="210">
          <cell r="A210" t="str">
            <v>8283</v>
          </cell>
          <cell r="B210" t="str">
            <v>828</v>
          </cell>
          <cell r="D210" t="str">
            <v>EXPENDITURE</v>
          </cell>
          <cell r="E210" t="str">
            <v>3283</v>
          </cell>
          <cell r="G210" t="str">
            <v>FALSE</v>
          </cell>
          <cell r="H210" t="str">
            <v>חוגי נוער</v>
          </cell>
        </row>
        <row r="211">
          <cell r="A211" t="str">
            <v>8284</v>
          </cell>
          <cell r="B211" t="str">
            <v>828</v>
          </cell>
          <cell r="D211" t="str">
            <v>EXPENDITURE</v>
          </cell>
          <cell r="E211" t="str">
            <v>3284</v>
          </cell>
          <cell r="G211" t="str">
            <v>FALSE</v>
          </cell>
          <cell r="H211" t="str">
            <v>קייטנות נוער</v>
          </cell>
        </row>
        <row r="212">
          <cell r="A212" t="str">
            <v>8289</v>
          </cell>
          <cell r="B212" t="str">
            <v>828</v>
          </cell>
          <cell r="D212" t="str">
            <v>EXPENDITURE</v>
          </cell>
          <cell r="E212" t="str">
            <v>3289</v>
          </cell>
          <cell r="G212" t="str">
            <v>FALSE</v>
          </cell>
          <cell r="H212" t="str">
            <v>תנועות נוער</v>
          </cell>
        </row>
        <row r="213">
          <cell r="A213" t="str">
            <v>829</v>
          </cell>
          <cell r="B213" t="str">
            <v>82</v>
          </cell>
          <cell r="D213" t="str">
            <v>EXPENDITURE</v>
          </cell>
          <cell r="E213" t="str">
            <v>329</v>
          </cell>
          <cell r="G213" t="str">
            <v>FALSE</v>
          </cell>
          <cell r="H213" t="str">
            <v>ספורט</v>
          </cell>
        </row>
        <row r="214">
          <cell r="A214" t="str">
            <v>83</v>
          </cell>
          <cell r="B214" t="str">
            <v>8</v>
          </cell>
          <cell r="D214" t="str">
            <v>EXPENDITURE</v>
          </cell>
          <cell r="E214" t="str">
            <v>33</v>
          </cell>
          <cell r="G214" t="str">
            <v>TRUE</v>
          </cell>
          <cell r="H214" t="str">
            <v>בריאות</v>
          </cell>
        </row>
        <row r="215">
          <cell r="A215" t="str">
            <v>832</v>
          </cell>
          <cell r="B215" t="str">
            <v>83</v>
          </cell>
          <cell r="D215" t="str">
            <v>EXPENDITURE</v>
          </cell>
          <cell r="E215" t="str">
            <v>332</v>
          </cell>
          <cell r="G215" t="str">
            <v>FALSE</v>
          </cell>
          <cell r="H215" t="str">
            <v>מרפאות</v>
          </cell>
        </row>
        <row r="216">
          <cell r="A216" t="str">
            <v>8321</v>
          </cell>
          <cell r="B216" t="str">
            <v>832</v>
          </cell>
          <cell r="D216" t="str">
            <v>EXPENDITURE</v>
          </cell>
          <cell r="E216" t="str">
            <v>3321</v>
          </cell>
          <cell r="G216" t="str">
            <v>FALSE</v>
          </cell>
          <cell r="H216" t="str">
            <v>מרפאות יעוץ</v>
          </cell>
        </row>
        <row r="217">
          <cell r="A217" t="str">
            <v>8322</v>
          </cell>
          <cell r="B217" t="str">
            <v>832</v>
          </cell>
          <cell r="D217" t="str">
            <v>EXPENDITURE</v>
          </cell>
          <cell r="E217" t="str">
            <v>3322</v>
          </cell>
          <cell r="G217" t="str">
            <v>FALSE</v>
          </cell>
          <cell r="H217" t="str">
            <v>מרפאות כלליות</v>
          </cell>
        </row>
        <row r="218">
          <cell r="A218" t="str">
            <v>8323</v>
          </cell>
          <cell r="B218" t="str">
            <v>832</v>
          </cell>
          <cell r="D218" t="str">
            <v>EXPENDITURE</v>
          </cell>
          <cell r="E218" t="str">
            <v>3323</v>
          </cell>
          <cell r="G218" t="str">
            <v>FALSE</v>
          </cell>
          <cell r="H218" t="str">
            <v>מרפאות שיניים</v>
          </cell>
        </row>
        <row r="219">
          <cell r="A219" t="str">
            <v>8324</v>
          </cell>
          <cell r="B219" t="str">
            <v>832</v>
          </cell>
          <cell r="D219" t="str">
            <v>EXPENDITURE</v>
          </cell>
          <cell r="E219" t="str">
            <v>3324</v>
          </cell>
          <cell r="G219" t="str">
            <v>FALSE</v>
          </cell>
          <cell r="H219" t="str">
            <v>תחנות אם וילד</v>
          </cell>
        </row>
        <row r="220">
          <cell r="A220" t="str">
            <v>833</v>
          </cell>
          <cell r="B220" t="str">
            <v>83</v>
          </cell>
          <cell r="D220" t="str">
            <v>EXPENDITURE</v>
          </cell>
          <cell r="E220" t="str">
            <v>333</v>
          </cell>
          <cell r="G220" t="str">
            <v>FALSE</v>
          </cell>
          <cell r="H220" t="str">
            <v>בתי חולים</v>
          </cell>
        </row>
        <row r="221">
          <cell r="A221" t="str">
            <v>8331</v>
          </cell>
          <cell r="B221" t="str">
            <v>833</v>
          </cell>
          <cell r="D221" t="str">
            <v>EXPENDITURE</v>
          </cell>
          <cell r="E221" t="str">
            <v>3331</v>
          </cell>
          <cell r="G221" t="str">
            <v>FALSE</v>
          </cell>
          <cell r="H221" t="str">
            <v>בתי חולים כלליים</v>
          </cell>
        </row>
        <row r="222">
          <cell r="A222" t="str">
            <v>8332</v>
          </cell>
          <cell r="B222" t="str">
            <v>833</v>
          </cell>
          <cell r="D222" t="str">
            <v>EXPENDITURE</v>
          </cell>
          <cell r="E222" t="str">
            <v>3332</v>
          </cell>
          <cell r="G222" t="str">
            <v>FALSE</v>
          </cell>
          <cell r="H222" t="str">
            <v>בתי חולים אחרים</v>
          </cell>
        </row>
        <row r="223">
          <cell r="A223" t="str">
            <v>834</v>
          </cell>
          <cell r="B223" t="str">
            <v>83</v>
          </cell>
          <cell r="D223" t="str">
            <v>EXPENDITURE</v>
          </cell>
          <cell r="E223" t="str">
            <v>334</v>
          </cell>
          <cell r="G223" t="str">
            <v>FALSE</v>
          </cell>
          <cell r="H223" t="str">
            <v>בתי ספר לאחיות</v>
          </cell>
        </row>
        <row r="224">
          <cell r="A224" t="str">
            <v>835</v>
          </cell>
          <cell r="B224" t="str">
            <v>83</v>
          </cell>
          <cell r="D224" t="str">
            <v>EXPENDITURE</v>
          </cell>
          <cell r="E224" t="str">
            <v>335</v>
          </cell>
          <cell r="G224" t="str">
            <v>FALSE</v>
          </cell>
          <cell r="H224" t="str">
            <v>מוסדות בריאות אחרים</v>
          </cell>
        </row>
        <row r="225">
          <cell r="A225" t="str">
            <v>836</v>
          </cell>
          <cell r="B225" t="str">
            <v>83</v>
          </cell>
          <cell r="D225" t="str">
            <v>EXPENDITURE</v>
          </cell>
          <cell r="E225" t="str">
            <v>336</v>
          </cell>
          <cell r="G225" t="str">
            <v>FALSE</v>
          </cell>
          <cell r="H225" t="str">
            <v>שירותי חירום ריפואים</v>
          </cell>
        </row>
        <row r="226">
          <cell r="A226" t="str">
            <v>8361</v>
          </cell>
          <cell r="B226" t="str">
            <v>836</v>
          </cell>
          <cell r="D226" t="str">
            <v>EXPENDITURE</v>
          </cell>
          <cell r="E226" t="str">
            <v>3361</v>
          </cell>
          <cell r="G226" t="str">
            <v>FALSE</v>
          </cell>
          <cell r="H226" t="str">
            <v>מד״א</v>
          </cell>
        </row>
        <row r="227">
          <cell r="A227" t="str">
            <v>8362</v>
          </cell>
          <cell r="B227" t="str">
            <v>836</v>
          </cell>
          <cell r="D227" t="str">
            <v>EXPENDITURE</v>
          </cell>
          <cell r="E227" t="str">
            <v>3362</v>
          </cell>
          <cell r="G227" t="str">
            <v>FALSE</v>
          </cell>
          <cell r="H227" t="str">
            <v>נט״ן</v>
          </cell>
        </row>
        <row r="228">
          <cell r="A228" t="str">
            <v>8363</v>
          </cell>
          <cell r="B228" t="str">
            <v>836</v>
          </cell>
          <cell r="D228" t="str">
            <v>EXPENDITURE</v>
          </cell>
          <cell r="E228" t="str">
            <v>3363</v>
          </cell>
          <cell r="G228" t="str">
            <v>FALSE</v>
          </cell>
          <cell r="H228" t="str">
            <v>מוקד לתורנויות של רופאים</v>
          </cell>
        </row>
        <row r="229">
          <cell r="A229" t="str">
            <v>837</v>
          </cell>
          <cell r="B229" t="str">
            <v>83</v>
          </cell>
          <cell r="D229" t="str">
            <v>EXPENDITURE</v>
          </cell>
          <cell r="G229" t="str">
            <v>FALSE</v>
          </cell>
          <cell r="H229" t="str">
            <v>פעולות מחקר</v>
          </cell>
        </row>
        <row r="230">
          <cell r="A230" t="str">
            <v>839</v>
          </cell>
          <cell r="B230" t="str">
            <v>83</v>
          </cell>
          <cell r="D230" t="str">
            <v>EXPENDITURE</v>
          </cell>
          <cell r="G230" t="str">
            <v>FALSE</v>
          </cell>
          <cell r="H230" t="str">
            <v>מוסדות בריאות נתמכים</v>
          </cell>
        </row>
        <row r="231">
          <cell r="A231" t="str">
            <v>84</v>
          </cell>
          <cell r="B231" t="str">
            <v>8</v>
          </cell>
          <cell r="D231" t="str">
            <v>EXPENDITURE</v>
          </cell>
          <cell r="E231" t="str">
            <v>34</v>
          </cell>
          <cell r="G231" t="str">
            <v>TRUE</v>
          </cell>
          <cell r="H231" t="str">
            <v>רווחה</v>
          </cell>
        </row>
        <row r="232">
          <cell r="A232" t="str">
            <v>841</v>
          </cell>
          <cell r="B232" t="str">
            <v>84</v>
          </cell>
          <cell r="D232" t="str">
            <v>EXPENDITURE</v>
          </cell>
          <cell r="E232" t="str">
            <v>341</v>
          </cell>
          <cell r="G232" t="str">
            <v>TRUE</v>
          </cell>
          <cell r="H232" t="str">
            <v>מינהל הרווחה</v>
          </cell>
        </row>
        <row r="233">
          <cell r="A233" t="str">
            <v>842</v>
          </cell>
          <cell r="B233" t="str">
            <v>84</v>
          </cell>
          <cell r="D233" t="str">
            <v>EXPENDITURE</v>
          </cell>
          <cell r="E233" t="str">
            <v>342</v>
          </cell>
          <cell r="G233" t="str">
            <v>TRUE</v>
          </cell>
          <cell r="H233" t="str">
            <v>רווחת הפרט והמשפחה</v>
          </cell>
        </row>
        <row r="234">
          <cell r="A234" t="str">
            <v>8422</v>
          </cell>
          <cell r="B234" t="str">
            <v>842</v>
          </cell>
          <cell r="D234" t="str">
            <v>EXPENDITURE</v>
          </cell>
          <cell r="E234" t="str">
            <v>3422</v>
          </cell>
          <cell r="G234" t="str">
            <v>FALSE</v>
          </cell>
          <cell r="H234" t="str">
            <v>צרכים מיוחדים</v>
          </cell>
        </row>
        <row r="235">
          <cell r="A235" t="str">
            <v>8424</v>
          </cell>
          <cell r="B235" t="str">
            <v>842</v>
          </cell>
          <cell r="D235" t="str">
            <v>EXPENDITURE</v>
          </cell>
          <cell r="E235" t="str">
            <v>3424</v>
          </cell>
          <cell r="G235" t="str">
            <v>FALSE</v>
          </cell>
          <cell r="H235" t="str">
            <v>הדרכת משפחות</v>
          </cell>
        </row>
        <row r="236">
          <cell r="A236" t="str">
            <v>8425</v>
          </cell>
          <cell r="B236" t="str">
            <v>842</v>
          </cell>
          <cell r="D236" t="str">
            <v>EXPENDITURE</v>
          </cell>
          <cell r="E236" t="str">
            <v>3425</v>
          </cell>
          <cell r="G236" t="str">
            <v>FALSE</v>
          </cell>
          <cell r="H236" t="str">
            <v>סמך מקצועי</v>
          </cell>
        </row>
        <row r="237">
          <cell r="A237" t="str">
            <v>843</v>
          </cell>
          <cell r="B237" t="str">
            <v>84</v>
          </cell>
          <cell r="D237" t="str">
            <v>EXPENDITURE</v>
          </cell>
          <cell r="E237" t="str">
            <v>343</v>
          </cell>
          <cell r="G237" t="str">
            <v>TRUE</v>
          </cell>
          <cell r="H237" t="str">
            <v>שירותים לילד ולנוער</v>
          </cell>
        </row>
        <row r="238">
          <cell r="A238" t="str">
            <v>8435</v>
          </cell>
          <cell r="B238" t="str">
            <v>843</v>
          </cell>
          <cell r="D238" t="str">
            <v>EXPENDITURE</v>
          </cell>
          <cell r="E238" t="str">
            <v>3435</v>
          </cell>
          <cell r="G238" t="str">
            <v>FALSE</v>
          </cell>
          <cell r="H238" t="str">
            <v>פעולות קהילתיות</v>
          </cell>
        </row>
        <row r="239">
          <cell r="A239" t="str">
            <v>8438</v>
          </cell>
          <cell r="B239" t="str">
            <v>843</v>
          </cell>
          <cell r="D239" t="str">
            <v>EXPENDITURE</v>
          </cell>
          <cell r="E239" t="str">
            <v>3438</v>
          </cell>
          <cell r="G239" t="str">
            <v>FALSE</v>
          </cell>
          <cell r="H239" t="str">
            <v>אחזקת ילדים בפנימיות</v>
          </cell>
        </row>
        <row r="240">
          <cell r="A240" t="str">
            <v>8439</v>
          </cell>
          <cell r="B240" t="str">
            <v>843</v>
          </cell>
          <cell r="D240" t="str">
            <v>EXPENDITURE</v>
          </cell>
          <cell r="E240" t="str">
            <v>3439</v>
          </cell>
          <cell r="G240" t="str">
            <v>FALSE</v>
          </cell>
          <cell r="H240" t="str">
            <v>אחזקת ילדים במעונות יום ואומנות יומיות</v>
          </cell>
        </row>
        <row r="241">
          <cell r="A241" t="str">
            <v>844</v>
          </cell>
          <cell r="B241" t="str">
            <v>84</v>
          </cell>
          <cell r="D241" t="str">
            <v>EXPENDITURE</v>
          </cell>
          <cell r="E241" t="str">
            <v>344</v>
          </cell>
          <cell r="G241" t="str">
            <v>TRUE</v>
          </cell>
          <cell r="H241" t="str">
            <v>שירותים לזקן</v>
          </cell>
        </row>
        <row r="242">
          <cell r="A242" t="str">
            <v>8443</v>
          </cell>
          <cell r="B242" t="str">
            <v>844</v>
          </cell>
          <cell r="D242" t="str">
            <v>EXPENDITURE</v>
          </cell>
          <cell r="E242" t="str">
            <v>3443</v>
          </cell>
          <cell r="G242" t="str">
            <v>FALSE</v>
          </cell>
          <cell r="H242" t="str">
            <v>שירותים לזקן - מוסדי</v>
          </cell>
        </row>
        <row r="243">
          <cell r="A243" t="str">
            <v>8444</v>
          </cell>
          <cell r="B243" t="str">
            <v>844</v>
          </cell>
          <cell r="D243" t="str">
            <v>EXPENDITURE</v>
          </cell>
          <cell r="E243" t="str">
            <v>3444</v>
          </cell>
          <cell r="G243" t="str">
            <v>FALSE</v>
          </cell>
          <cell r="H243" t="str">
            <v>שירותים לזקן - קהילתי</v>
          </cell>
        </row>
        <row r="244">
          <cell r="A244" t="str">
            <v>8445</v>
          </cell>
          <cell r="B244" t="str">
            <v>844</v>
          </cell>
          <cell r="D244" t="str">
            <v>EXPENDITURE</v>
          </cell>
          <cell r="E244" t="str">
            <v>3445</v>
          </cell>
          <cell r="G244" t="str">
            <v>FALSE</v>
          </cell>
          <cell r="H244" t="str">
            <v>תעסוקה ומרכזי יום לקשיש</v>
          </cell>
        </row>
        <row r="245">
          <cell r="A245" t="str">
            <v>845</v>
          </cell>
          <cell r="B245" t="str">
            <v>84</v>
          </cell>
          <cell r="D245" t="str">
            <v>EXPENDITURE</v>
          </cell>
          <cell r="E245" t="str">
            <v>345</v>
          </cell>
          <cell r="G245" t="str">
            <v>TRUE</v>
          </cell>
          <cell r="H245" t="str">
            <v>שירותים למפגר</v>
          </cell>
        </row>
        <row r="246">
          <cell r="A246" t="str">
            <v>8451</v>
          </cell>
          <cell r="B246" t="str">
            <v>845</v>
          </cell>
          <cell r="D246" t="str">
            <v>EXPENDITURE</v>
          </cell>
          <cell r="E246" t="str">
            <v>3451</v>
          </cell>
          <cell r="G246" t="str">
            <v>FALSE</v>
          </cell>
          <cell r="H246" t="str">
            <v>סידור מפגרים במוסדות</v>
          </cell>
        </row>
        <row r="247">
          <cell r="A247" t="str">
            <v>8452</v>
          </cell>
          <cell r="B247" t="str">
            <v>845</v>
          </cell>
          <cell r="D247" t="str">
            <v>EXPENDITURE</v>
          </cell>
          <cell r="E247" t="str">
            <v>3452</v>
          </cell>
          <cell r="G247" t="str">
            <v>FALSE</v>
          </cell>
          <cell r="H247" t="str">
            <v>סידור מפגרים במסגרות</v>
          </cell>
        </row>
        <row r="248">
          <cell r="A248" t="str">
            <v>8453</v>
          </cell>
          <cell r="B248" t="str">
            <v>845</v>
          </cell>
          <cell r="D248" t="str">
            <v>EXPENDITURE</v>
          </cell>
          <cell r="E248" t="str">
            <v>3453</v>
          </cell>
          <cell r="G248" t="str">
            <v>FALSE</v>
          </cell>
          <cell r="H248" t="str">
            <v>יום שירותים למפגר - קהילתי</v>
          </cell>
        </row>
        <row r="249">
          <cell r="A249" t="str">
            <v>8454</v>
          </cell>
          <cell r="B249" t="str">
            <v>845</v>
          </cell>
          <cell r="D249" t="str">
            <v>EXPENDITURE</v>
          </cell>
          <cell r="E249" t="str">
            <v>3454</v>
          </cell>
          <cell r="G249" t="str">
            <v>FALSE</v>
          </cell>
          <cell r="H249" t="str">
            <v>מפעלי תעסוקה למפגר ומע״ש</v>
          </cell>
        </row>
        <row r="250">
          <cell r="A250" t="str">
            <v>846</v>
          </cell>
          <cell r="B250" t="str">
            <v>84</v>
          </cell>
          <cell r="D250" t="str">
            <v>EXPENDITURE</v>
          </cell>
          <cell r="E250" t="str">
            <v>346</v>
          </cell>
          <cell r="G250" t="str">
            <v>TRUE</v>
          </cell>
          <cell r="H250" t="str">
            <v>שירותי שיקום</v>
          </cell>
        </row>
        <row r="251">
          <cell r="A251" t="str">
            <v>8461</v>
          </cell>
          <cell r="B251" t="str">
            <v>846</v>
          </cell>
          <cell r="D251" t="str">
            <v>EXPENDITURE</v>
          </cell>
          <cell r="E251" t="str">
            <v>3461</v>
          </cell>
          <cell r="G251" t="str">
            <v>FALSE</v>
          </cell>
          <cell r="H251" t="str">
            <v>שיקום העיוור - אחזקה במוסדות</v>
          </cell>
        </row>
        <row r="252">
          <cell r="A252" t="str">
            <v>8462</v>
          </cell>
          <cell r="B252" t="str">
            <v>846</v>
          </cell>
          <cell r="D252" t="str">
            <v>EXPENDITURE</v>
          </cell>
          <cell r="E252" t="str">
            <v>3462</v>
          </cell>
          <cell r="G252" t="str">
            <v>FALSE</v>
          </cell>
          <cell r="H252" t="str">
            <v>שיקום העיוור - אחזקה</v>
          </cell>
        </row>
        <row r="253">
          <cell r="A253" t="str">
            <v>8463</v>
          </cell>
          <cell r="B253" t="str">
            <v>846</v>
          </cell>
          <cell r="D253" t="str">
            <v>EXPENDITURE</v>
          </cell>
          <cell r="E253" t="str">
            <v>3463</v>
          </cell>
          <cell r="G253" t="str">
            <v>FALSE</v>
          </cell>
          <cell r="H253" t="str">
            <v>טיפול בעיוור בקהילה</v>
          </cell>
        </row>
        <row r="254">
          <cell r="A254" t="str">
            <v>8464</v>
          </cell>
          <cell r="B254" t="str">
            <v>846</v>
          </cell>
          <cell r="D254" t="str">
            <v>EXPENDITURE</v>
          </cell>
          <cell r="E254" t="str">
            <v>3464</v>
          </cell>
          <cell r="G254" t="str">
            <v>FALSE</v>
          </cell>
          <cell r="H254" t="str">
            <v>מפעלי תעסוקה לעיוורים</v>
          </cell>
        </row>
        <row r="255">
          <cell r="A255" t="str">
            <v>8465</v>
          </cell>
          <cell r="B255" t="str">
            <v>846</v>
          </cell>
          <cell r="D255" t="str">
            <v>EXPENDITURE</v>
          </cell>
          <cell r="E255" t="str">
            <v>3465</v>
          </cell>
          <cell r="G255" t="str">
            <v>FALSE</v>
          </cell>
          <cell r="H255" t="str">
            <v>נכים - שיקום במוסדות</v>
          </cell>
        </row>
        <row r="256">
          <cell r="A256" t="str">
            <v>8466</v>
          </cell>
          <cell r="B256" t="str">
            <v>846</v>
          </cell>
          <cell r="D256" t="str">
            <v>EXPENDITURE</v>
          </cell>
          <cell r="E256" t="str">
            <v>3466</v>
          </cell>
          <cell r="G256" t="str">
            <v>FALSE</v>
          </cell>
          <cell r="H256" t="str">
            <v>נכים - אחזקה במסגרות</v>
          </cell>
        </row>
        <row r="257">
          <cell r="A257" t="str">
            <v>8467</v>
          </cell>
          <cell r="B257" t="str">
            <v>846</v>
          </cell>
          <cell r="D257" t="str">
            <v>EXPENDITURE</v>
          </cell>
          <cell r="E257" t="str">
            <v>3467</v>
          </cell>
          <cell r="G257" t="str">
            <v>FALSE</v>
          </cell>
          <cell r="H257" t="str">
            <v>יום נכים - טיפול בקהילה</v>
          </cell>
        </row>
        <row r="258">
          <cell r="A258" t="str">
            <v>8468</v>
          </cell>
          <cell r="B258" t="str">
            <v>846</v>
          </cell>
          <cell r="D258" t="str">
            <v>EXPENDITURE</v>
          </cell>
          <cell r="E258" t="str">
            <v>3469</v>
          </cell>
          <cell r="G258" t="str">
            <v>FALSE</v>
          </cell>
          <cell r="H258" t="str">
            <v>נכים - שיקום במפעלי תעסוקה</v>
          </cell>
        </row>
        <row r="259">
          <cell r="A259" t="str">
            <v>847</v>
          </cell>
          <cell r="B259" t="str">
            <v>84</v>
          </cell>
          <cell r="D259" t="str">
            <v>EXPENDITURE</v>
          </cell>
          <cell r="E259" t="str">
            <v>347</v>
          </cell>
          <cell r="G259" t="str">
            <v>TRUE</v>
          </cell>
          <cell r="H259" t="str">
            <v>שירותי תיקון</v>
          </cell>
        </row>
        <row r="260">
          <cell r="A260" t="str">
            <v>8471</v>
          </cell>
          <cell r="B260" t="str">
            <v>847</v>
          </cell>
          <cell r="D260" t="str">
            <v>EXPENDITURE</v>
          </cell>
          <cell r="E260" t="str">
            <v>3471</v>
          </cell>
          <cell r="G260" t="str">
            <v>FALSE</v>
          </cell>
          <cell r="H260" t="str">
            <v>טיפול בחבורות רחוב ונוער במצוקה</v>
          </cell>
        </row>
        <row r="261">
          <cell r="A261" t="str">
            <v>8472</v>
          </cell>
          <cell r="B261" t="str">
            <v>847</v>
          </cell>
          <cell r="D261" t="str">
            <v>EXPENDITURE</v>
          </cell>
          <cell r="E261" t="str">
            <v>3472</v>
          </cell>
          <cell r="G261" t="str">
            <v>FALSE</v>
          </cell>
          <cell r="H261" t="str">
            <v>חסות נוער</v>
          </cell>
        </row>
        <row r="262">
          <cell r="A262" t="str">
            <v>8473</v>
          </cell>
          <cell r="B262" t="str">
            <v>847</v>
          </cell>
          <cell r="D262" t="str">
            <v>EXPENDITURE</v>
          </cell>
          <cell r="E262" t="str">
            <v>3473</v>
          </cell>
          <cell r="G262" t="str">
            <v>FALSE</v>
          </cell>
          <cell r="H262" t="str">
            <v>סמים</v>
          </cell>
        </row>
        <row r="263">
          <cell r="A263" t="str">
            <v>8474</v>
          </cell>
          <cell r="B263" t="str">
            <v>847</v>
          </cell>
          <cell r="D263" t="str">
            <v>EXPENDITURE</v>
          </cell>
          <cell r="E263" t="str">
            <v>3474</v>
          </cell>
          <cell r="G263" t="str">
            <v>FALSE</v>
          </cell>
          <cell r="H263" t="str">
            <v>מפתנים</v>
          </cell>
        </row>
        <row r="264">
          <cell r="A264" t="str">
            <v>848</v>
          </cell>
          <cell r="B264" t="str">
            <v>84</v>
          </cell>
          <cell r="D264" t="str">
            <v>EXPENDITURE</v>
          </cell>
          <cell r="E264" t="str">
            <v>348</v>
          </cell>
          <cell r="G264" t="str">
            <v>TRUE</v>
          </cell>
          <cell r="H264" t="str">
            <v>עבודה קהילתית</v>
          </cell>
        </row>
        <row r="265">
          <cell r="A265" t="str">
            <v>8482</v>
          </cell>
          <cell r="B265" t="str">
            <v>848</v>
          </cell>
          <cell r="D265" t="str">
            <v>EXPENDITURE</v>
          </cell>
          <cell r="E265" t="str">
            <v>3482</v>
          </cell>
          <cell r="G265" t="str">
            <v>FALSE</v>
          </cell>
          <cell r="H265" t="str">
            <v>מרכזים קהילתיים</v>
          </cell>
        </row>
        <row r="266">
          <cell r="A266" t="str">
            <v>8483</v>
          </cell>
          <cell r="B266" t="str">
            <v>848</v>
          </cell>
          <cell r="D266" t="str">
            <v>EXPENDITURE</v>
          </cell>
          <cell r="E266" t="str">
            <v>3483</v>
          </cell>
          <cell r="G266" t="str">
            <v>FALSE</v>
          </cell>
          <cell r="H266" t="str">
            <v>התנדבות</v>
          </cell>
        </row>
        <row r="267">
          <cell r="A267" t="str">
            <v>8484</v>
          </cell>
          <cell r="B267" t="str">
            <v>848</v>
          </cell>
          <cell r="D267" t="str">
            <v>EXPENDITURE</v>
          </cell>
          <cell r="E267" t="str">
            <v>3484</v>
          </cell>
          <cell r="G267" t="str">
            <v>FALSE</v>
          </cell>
          <cell r="H267" t="str">
            <v>שרות יעוץ לאזרח שי״ל</v>
          </cell>
        </row>
        <row r="268">
          <cell r="A268" t="str">
            <v>8485</v>
          </cell>
          <cell r="B268" t="str">
            <v>848</v>
          </cell>
          <cell r="D268" t="str">
            <v>EXPENDITURE</v>
          </cell>
          <cell r="E268" t="str">
            <v>3485</v>
          </cell>
          <cell r="G268" t="str">
            <v>FALSE</v>
          </cell>
          <cell r="H268" t="str">
            <v>שיקום שכונות</v>
          </cell>
        </row>
        <row r="269">
          <cell r="A269" t="str">
            <v>849</v>
          </cell>
          <cell r="B269" t="str">
            <v>84</v>
          </cell>
          <cell r="D269" t="str">
            <v>EXPENDITURE</v>
          </cell>
          <cell r="E269" t="str">
            <v>349</v>
          </cell>
          <cell r="G269" t="str">
            <v>TRUE</v>
          </cell>
          <cell r="H269" t="str">
            <v>שירותים לעולים</v>
          </cell>
        </row>
        <row r="270">
          <cell r="A270" t="str">
            <v>85</v>
          </cell>
          <cell r="B270" t="str">
            <v>8</v>
          </cell>
          <cell r="D270" t="str">
            <v>EXPENDITURE</v>
          </cell>
          <cell r="E270" t="str">
            <v>35</v>
          </cell>
          <cell r="G270" t="str">
            <v>TRUE</v>
          </cell>
          <cell r="H270" t="str">
            <v>דת</v>
          </cell>
        </row>
        <row r="271">
          <cell r="A271" t="str">
            <v>851</v>
          </cell>
          <cell r="B271" t="str">
            <v>85</v>
          </cell>
          <cell r="D271" t="str">
            <v>EXPENDITURE</v>
          </cell>
          <cell r="E271" t="str">
            <v>351</v>
          </cell>
          <cell r="G271" t="str">
            <v>FALSE</v>
          </cell>
          <cell r="H271" t="str">
            <v>השתתפות בתקציב המועצה הדתית</v>
          </cell>
        </row>
        <row r="272">
          <cell r="A272" t="str">
            <v>852</v>
          </cell>
          <cell r="B272" t="str">
            <v>85</v>
          </cell>
          <cell r="D272" t="str">
            <v>EXPENDITURE</v>
          </cell>
          <cell r="E272" t="str">
            <v>352</v>
          </cell>
          <cell r="G272" t="str">
            <v>FALSE</v>
          </cell>
          <cell r="H272" t="str">
            <v>שירותי דת לקראים</v>
          </cell>
        </row>
        <row r="273">
          <cell r="A273" t="str">
            <v>853</v>
          </cell>
          <cell r="B273" t="str">
            <v>85</v>
          </cell>
          <cell r="D273" t="str">
            <v>EXPENDITURE</v>
          </cell>
          <cell r="E273" t="str">
            <v>353</v>
          </cell>
          <cell r="G273" t="str">
            <v>FALSE</v>
          </cell>
          <cell r="H273" t="str">
            <v>שירותי דת למוסלמים</v>
          </cell>
        </row>
        <row r="274">
          <cell r="A274" t="str">
            <v>854</v>
          </cell>
          <cell r="B274" t="str">
            <v>85</v>
          </cell>
          <cell r="D274" t="str">
            <v>EXPENDITURE</v>
          </cell>
          <cell r="E274" t="str">
            <v>354</v>
          </cell>
          <cell r="G274" t="str">
            <v>FALSE</v>
          </cell>
          <cell r="H274" t="str">
            <v>שירותי דת לעדות הנוצריות</v>
          </cell>
        </row>
        <row r="275">
          <cell r="A275" t="str">
            <v>855</v>
          </cell>
          <cell r="B275" t="str">
            <v>85</v>
          </cell>
          <cell r="D275" t="str">
            <v>EXPENDITURE</v>
          </cell>
          <cell r="E275" t="str">
            <v>355</v>
          </cell>
          <cell r="G275" t="str">
            <v>FALSE</v>
          </cell>
          <cell r="H275" t="str">
            <v>שירותי דת לדרוזים</v>
          </cell>
        </row>
        <row r="276">
          <cell r="A276" t="str">
            <v>856</v>
          </cell>
          <cell r="B276" t="str">
            <v>85</v>
          </cell>
          <cell r="D276" t="str">
            <v>EXPENDITURE</v>
          </cell>
          <cell r="E276" t="str">
            <v>356</v>
          </cell>
          <cell r="G276" t="str">
            <v>FALSE</v>
          </cell>
          <cell r="H276" t="str">
            <v>שירותי דת יהודיים כללים</v>
          </cell>
        </row>
        <row r="277">
          <cell r="A277" t="str">
            <v>857</v>
          </cell>
          <cell r="B277" t="str">
            <v>85</v>
          </cell>
          <cell r="D277" t="str">
            <v>EXPENDITURE</v>
          </cell>
          <cell r="E277" t="str">
            <v>357</v>
          </cell>
          <cell r="G277" t="str">
            <v>FALSE</v>
          </cell>
          <cell r="H277" t="str">
            <v>שירותי דת במועצות אזוריות</v>
          </cell>
        </row>
        <row r="278">
          <cell r="A278" t="str">
            <v>859</v>
          </cell>
          <cell r="B278" t="str">
            <v>85</v>
          </cell>
          <cell r="D278" t="str">
            <v>EXPENDITURE</v>
          </cell>
          <cell r="E278" t="str">
            <v>359</v>
          </cell>
          <cell r="G278" t="str">
            <v>FALSE</v>
          </cell>
          <cell r="H278" t="str">
            <v>שירותי דת שונים</v>
          </cell>
        </row>
        <row r="279">
          <cell r="A279" t="str">
            <v>86</v>
          </cell>
          <cell r="B279" t="str">
            <v>8</v>
          </cell>
          <cell r="D279" t="str">
            <v>EXPENDITURE</v>
          </cell>
          <cell r="E279" t="str">
            <v>36</v>
          </cell>
          <cell r="G279" t="str">
            <v>TRUE</v>
          </cell>
          <cell r="H279" t="str">
            <v>קליטת עליה</v>
          </cell>
        </row>
        <row r="280">
          <cell r="A280" t="str">
            <v>869</v>
          </cell>
          <cell r="B280" t="str">
            <v>86</v>
          </cell>
          <cell r="D280" t="str">
            <v>EXPENDITURE</v>
          </cell>
          <cell r="E280" t="str">
            <v>369</v>
          </cell>
          <cell r="G280" t="str">
            <v>FALSE</v>
          </cell>
          <cell r="H280" t="str">
            <v>שירותים שונים לקליטת העלייה</v>
          </cell>
        </row>
        <row r="281">
          <cell r="A281" t="str">
            <v>87</v>
          </cell>
          <cell r="B281" t="str">
            <v>8</v>
          </cell>
          <cell r="D281" t="str">
            <v>EXPENDITURE</v>
          </cell>
          <cell r="E281" t="str">
            <v>37</v>
          </cell>
          <cell r="G281" t="str">
            <v>TRUE</v>
          </cell>
          <cell r="H281" t="str">
            <v>איכות הסביבה</v>
          </cell>
        </row>
        <row r="282">
          <cell r="A282" t="str">
            <v>879</v>
          </cell>
          <cell r="B282" t="str">
            <v>87</v>
          </cell>
          <cell r="D282" t="str">
            <v>EXPENDITURE</v>
          </cell>
          <cell r="E282" t="str">
            <v>379</v>
          </cell>
          <cell r="G282" t="str">
            <v>FALSE</v>
          </cell>
          <cell r="H282" t="str">
            <v>שירותים שונים לאיכות הסביבה</v>
          </cell>
        </row>
        <row r="283">
          <cell r="A283" t="str">
            <v>9</v>
          </cell>
          <cell r="D283" t="str">
            <v>EXPENDITURE</v>
          </cell>
          <cell r="E283" t="str">
            <v>4</v>
          </cell>
          <cell r="G283" t="str">
            <v>TRUE</v>
          </cell>
          <cell r="H283" t="str">
            <v>מפעלים</v>
          </cell>
        </row>
        <row r="284">
          <cell r="A284" t="str">
            <v>91</v>
          </cell>
          <cell r="B284" t="str">
            <v>9</v>
          </cell>
          <cell r="D284" t="str">
            <v>EXPENDITURE</v>
          </cell>
          <cell r="E284" t="str">
            <v>41</v>
          </cell>
          <cell r="G284" t="str">
            <v>TRUE</v>
          </cell>
          <cell r="H284" t="str">
            <v>מים</v>
          </cell>
        </row>
        <row r="285">
          <cell r="A285" t="str">
            <v>911</v>
          </cell>
          <cell r="B285" t="str">
            <v>91</v>
          </cell>
          <cell r="D285" t="str">
            <v>EXPENDITURE</v>
          </cell>
          <cell r="E285" t="str">
            <v>411</v>
          </cell>
          <cell r="G285" t="str">
            <v>FALSE</v>
          </cell>
          <cell r="H285" t="str">
            <v>מינהל המים</v>
          </cell>
        </row>
        <row r="286">
          <cell r="A286" t="str">
            <v>912</v>
          </cell>
          <cell r="B286" t="str">
            <v>91</v>
          </cell>
          <cell r="D286" t="str">
            <v>EXPENDITURE</v>
          </cell>
          <cell r="E286" t="str">
            <v>412</v>
          </cell>
          <cell r="G286" t="str">
            <v>FALSE</v>
          </cell>
          <cell r="H286" t="str">
            <v>גביה</v>
          </cell>
        </row>
        <row r="287">
          <cell r="A287" t="str">
            <v>913</v>
          </cell>
          <cell r="B287" t="str">
            <v>91</v>
          </cell>
          <cell r="D287" t="str">
            <v>EXPENDITURE</v>
          </cell>
          <cell r="E287" t="str">
            <v>413</v>
          </cell>
          <cell r="G287" t="str">
            <v>FALSE</v>
          </cell>
          <cell r="H287" t="str">
            <v>תפעול ואחזקת משק המים</v>
          </cell>
        </row>
        <row r="288">
          <cell r="A288" t="str">
            <v>9131</v>
          </cell>
          <cell r="B288" t="str">
            <v>913</v>
          </cell>
          <cell r="D288" t="str">
            <v>EXPENDITURE</v>
          </cell>
          <cell r="E288" t="str">
            <v>4131</v>
          </cell>
          <cell r="G288" t="str">
            <v>FALSE</v>
          </cell>
          <cell r="H288" t="str">
            <v>קנית מים</v>
          </cell>
        </row>
        <row r="289">
          <cell r="A289" t="str">
            <v>9132</v>
          </cell>
          <cell r="B289" t="str">
            <v>913</v>
          </cell>
          <cell r="D289" t="str">
            <v>EXPENDITURE</v>
          </cell>
          <cell r="E289" t="str">
            <v>4132</v>
          </cell>
          <cell r="G289" t="str">
            <v>FALSE</v>
          </cell>
          <cell r="H289" t="str">
            <v>אחזקת מערכת הפקת מים</v>
          </cell>
        </row>
        <row r="290">
          <cell r="A290" t="str">
            <v>92</v>
          </cell>
          <cell r="B290" t="str">
            <v>9</v>
          </cell>
          <cell r="D290" t="str">
            <v>EXPENDITURE</v>
          </cell>
          <cell r="E290" t="str">
            <v>42</v>
          </cell>
          <cell r="G290" t="str">
            <v>TRUE</v>
          </cell>
          <cell r="H290" t="str">
            <v>בתי מטבחיים</v>
          </cell>
        </row>
        <row r="291">
          <cell r="A291" t="str">
            <v>922</v>
          </cell>
          <cell r="B291" t="str">
            <v>92</v>
          </cell>
          <cell r="D291" t="str">
            <v>EXPENDITURE</v>
          </cell>
          <cell r="E291" t="str">
            <v>422</v>
          </cell>
          <cell r="G291" t="str">
            <v>FALSE</v>
          </cell>
          <cell r="H291" t="str">
            <v>בתי מטבחיים עירוניים</v>
          </cell>
        </row>
        <row r="292">
          <cell r="A292" t="str">
            <v>923</v>
          </cell>
          <cell r="B292" t="str">
            <v>92</v>
          </cell>
          <cell r="D292" t="str">
            <v>EXPENDITURE</v>
          </cell>
          <cell r="E292" t="str">
            <v>423</v>
          </cell>
          <cell r="G292" t="str">
            <v>FALSE</v>
          </cell>
          <cell r="H292" t="str">
            <v>בתי מטבחיים באגוד ערים</v>
          </cell>
        </row>
        <row r="293">
          <cell r="A293" t="str">
            <v>93</v>
          </cell>
          <cell r="B293" t="str">
            <v>9</v>
          </cell>
          <cell r="D293" t="str">
            <v>EXPENDITURE</v>
          </cell>
          <cell r="E293" t="str">
            <v>43</v>
          </cell>
          <cell r="G293" t="str">
            <v>TRUE</v>
          </cell>
          <cell r="H293" t="str">
            <v>נכסים</v>
          </cell>
        </row>
        <row r="294">
          <cell r="A294" t="str">
            <v>931</v>
          </cell>
          <cell r="B294" t="str">
            <v>93</v>
          </cell>
          <cell r="D294" t="str">
            <v>EXPENDITURE</v>
          </cell>
          <cell r="E294" t="str">
            <v>431</v>
          </cell>
          <cell r="G294" t="str">
            <v>FALSE</v>
          </cell>
          <cell r="H294" t="str">
            <v>מינהל הנכסים</v>
          </cell>
        </row>
        <row r="295">
          <cell r="A295" t="str">
            <v>932</v>
          </cell>
          <cell r="B295" t="str">
            <v>93</v>
          </cell>
          <cell r="D295" t="str">
            <v>EXPENDITURE</v>
          </cell>
          <cell r="E295" t="str">
            <v>432</v>
          </cell>
          <cell r="G295" t="str">
            <v>FALSE</v>
          </cell>
          <cell r="H295" t="str">
            <v>דירות</v>
          </cell>
        </row>
        <row r="296">
          <cell r="A296" t="str">
            <v>933</v>
          </cell>
          <cell r="B296" t="str">
            <v>93</v>
          </cell>
          <cell r="D296" t="str">
            <v>EXPENDITURE</v>
          </cell>
          <cell r="E296" t="str">
            <v>433</v>
          </cell>
          <cell r="G296" t="str">
            <v>FALSE</v>
          </cell>
          <cell r="H296" t="str">
            <v>משרדים ועסקים</v>
          </cell>
        </row>
        <row r="297">
          <cell r="A297" t="str">
            <v>934</v>
          </cell>
          <cell r="B297" t="str">
            <v>93</v>
          </cell>
          <cell r="D297" t="str">
            <v>EXPENDITURE</v>
          </cell>
          <cell r="E297" t="str">
            <v>434</v>
          </cell>
          <cell r="G297" t="str">
            <v>FALSE</v>
          </cell>
          <cell r="H297" t="str">
            <v>מבני מלאכה ותעשיה</v>
          </cell>
        </row>
        <row r="298">
          <cell r="A298" t="str">
            <v>935</v>
          </cell>
          <cell r="B298" t="str">
            <v>93</v>
          </cell>
          <cell r="D298" t="str">
            <v>EXPENDITURE</v>
          </cell>
          <cell r="E298" t="str">
            <v>435</v>
          </cell>
          <cell r="G298" t="str">
            <v>FALSE</v>
          </cell>
          <cell r="H298" t="str">
            <v>קרקעות</v>
          </cell>
        </row>
        <row r="299">
          <cell r="A299" t="str">
            <v>936</v>
          </cell>
          <cell r="B299" t="str">
            <v>93</v>
          </cell>
          <cell r="D299" t="str">
            <v>EXPENDITURE</v>
          </cell>
          <cell r="E299" t="str">
            <v>436</v>
          </cell>
          <cell r="G299" t="str">
            <v>FALSE</v>
          </cell>
          <cell r="H299" t="str">
            <v>אכסניות נוער</v>
          </cell>
        </row>
        <row r="300">
          <cell r="A300" t="str">
            <v>937</v>
          </cell>
          <cell r="B300" t="str">
            <v>93</v>
          </cell>
          <cell r="D300" t="str">
            <v>EXPENDITURE</v>
          </cell>
          <cell r="E300" t="str">
            <v>437</v>
          </cell>
          <cell r="G300" t="str">
            <v>FALSE</v>
          </cell>
          <cell r="H300" t="str">
            <v>שווקים</v>
          </cell>
        </row>
        <row r="301">
          <cell r="A301" t="str">
            <v>938</v>
          </cell>
          <cell r="B301" t="str">
            <v>93</v>
          </cell>
          <cell r="D301" t="str">
            <v>EXPENDITURE</v>
          </cell>
          <cell r="E301" t="str">
            <v>438</v>
          </cell>
          <cell r="G301" t="str">
            <v>FALSE</v>
          </cell>
          <cell r="H301" t="str">
            <v>משרדי הרשות</v>
          </cell>
        </row>
        <row r="302">
          <cell r="A302" t="str">
            <v>939</v>
          </cell>
          <cell r="B302" t="str">
            <v>93</v>
          </cell>
          <cell r="D302" t="str">
            <v>EXPENDITURE</v>
          </cell>
          <cell r="E302" t="str">
            <v>439</v>
          </cell>
          <cell r="G302" t="str">
            <v>FALSE</v>
          </cell>
          <cell r="H302" t="str">
            <v>נכסים אחרים</v>
          </cell>
        </row>
        <row r="303">
          <cell r="A303" t="str">
            <v>94</v>
          </cell>
          <cell r="B303" t="str">
            <v>9</v>
          </cell>
          <cell r="D303" t="str">
            <v>EXPENDITURE</v>
          </cell>
          <cell r="E303" t="str">
            <v>44</v>
          </cell>
          <cell r="G303" t="str">
            <v>TRUE</v>
          </cell>
          <cell r="H303" t="str">
            <v>תחבורה</v>
          </cell>
        </row>
        <row r="304">
          <cell r="A304" t="str">
            <v>942</v>
          </cell>
          <cell r="B304" t="str">
            <v>94</v>
          </cell>
          <cell r="D304" t="str">
            <v>EXPENDITURE</v>
          </cell>
          <cell r="E304" t="str">
            <v>442</v>
          </cell>
          <cell r="G304" t="str">
            <v>FALSE</v>
          </cell>
          <cell r="H304" t="str">
            <v>אוטובוסים</v>
          </cell>
        </row>
        <row r="305">
          <cell r="A305" t="str">
            <v>9421</v>
          </cell>
          <cell r="B305" t="str">
            <v>942</v>
          </cell>
          <cell r="D305" t="str">
            <v>EXPENDITURE</v>
          </cell>
          <cell r="E305" t="str">
            <v>4421</v>
          </cell>
          <cell r="G305" t="str">
            <v>FALSE</v>
          </cell>
          <cell r="H305" t="str">
            <v>שרות אוטובוסים בהפעלת הרשות</v>
          </cell>
        </row>
        <row r="306">
          <cell r="A306" t="str">
            <v>9422</v>
          </cell>
          <cell r="B306" t="str">
            <v>942</v>
          </cell>
          <cell r="D306" t="str">
            <v>EXPENDITURE</v>
          </cell>
          <cell r="E306" t="str">
            <v>4422</v>
          </cell>
          <cell r="G306" t="str">
            <v>FALSE</v>
          </cell>
          <cell r="H306" t="str">
            <v>שרות אוטובוסים ציבוריים</v>
          </cell>
        </row>
        <row r="307">
          <cell r="A307" t="str">
            <v>9423</v>
          </cell>
          <cell r="B307" t="str">
            <v>942</v>
          </cell>
          <cell r="D307" t="str">
            <v>EXPENDITURE</v>
          </cell>
          <cell r="E307" t="str">
            <v>4423</v>
          </cell>
          <cell r="G307" t="str">
            <v>FALSE</v>
          </cell>
          <cell r="H307" t="str">
            <v>תחנות אוטובוסים</v>
          </cell>
        </row>
        <row r="308">
          <cell r="A308" t="str">
            <v>943</v>
          </cell>
          <cell r="B308" t="str">
            <v>94</v>
          </cell>
          <cell r="D308" t="str">
            <v>EXPENDITURE</v>
          </cell>
          <cell r="E308" t="str">
            <v>443</v>
          </cell>
          <cell r="G308" t="str">
            <v>FALSE</v>
          </cell>
          <cell r="H308" t="str">
            <v>חניה למכוניות</v>
          </cell>
        </row>
        <row r="309">
          <cell r="A309" t="str">
            <v>9431</v>
          </cell>
          <cell r="B309" t="str">
            <v>943</v>
          </cell>
          <cell r="D309" t="str">
            <v>EXPENDITURE</v>
          </cell>
          <cell r="E309" t="str">
            <v>4431</v>
          </cell>
          <cell r="G309" t="str">
            <v>FALSE</v>
          </cell>
          <cell r="H309" t="str">
            <v>מגרשי חניה</v>
          </cell>
        </row>
        <row r="310">
          <cell r="A310" t="str">
            <v>9432</v>
          </cell>
          <cell r="B310" t="str">
            <v>943</v>
          </cell>
          <cell r="D310" t="str">
            <v>EXPENDITURE</v>
          </cell>
          <cell r="E310" t="str">
            <v>4432</v>
          </cell>
          <cell r="G310" t="str">
            <v>FALSE</v>
          </cell>
          <cell r="H310" t="str">
            <v>כרטיסי חניה ומדחנים</v>
          </cell>
        </row>
        <row r="311">
          <cell r="A311" t="str">
            <v>944</v>
          </cell>
          <cell r="B311" t="str">
            <v>94</v>
          </cell>
          <cell r="D311" t="str">
            <v>EXPENDITURE</v>
          </cell>
          <cell r="E311" t="str">
            <v>444</v>
          </cell>
          <cell r="G311" t="str">
            <v>FALSE</v>
          </cell>
          <cell r="H311" t="str">
            <v>חניה למוניות</v>
          </cell>
        </row>
        <row r="312">
          <cell r="A312" t="str">
            <v>945</v>
          </cell>
          <cell r="B312" t="str">
            <v>94</v>
          </cell>
          <cell r="D312" t="str">
            <v>EXPENDITURE</v>
          </cell>
          <cell r="E312" t="str">
            <v>445</v>
          </cell>
          <cell r="G312" t="str">
            <v>FALSE</v>
          </cell>
          <cell r="H312" t="str">
            <v>רכבות</v>
          </cell>
        </row>
        <row r="313">
          <cell r="A313" t="str">
            <v>95</v>
          </cell>
          <cell r="B313" t="str">
            <v>9</v>
          </cell>
          <cell r="D313" t="str">
            <v>EXPENDITURE</v>
          </cell>
          <cell r="E313" t="str">
            <v>45</v>
          </cell>
          <cell r="G313" t="str">
            <v>TRUE</v>
          </cell>
          <cell r="H313" t="str">
            <v>מפעלי תעסוקה</v>
          </cell>
        </row>
        <row r="314">
          <cell r="A314" t="str">
            <v>96</v>
          </cell>
          <cell r="B314" t="str">
            <v>9</v>
          </cell>
          <cell r="D314" t="str">
            <v>EXPENDITURE</v>
          </cell>
          <cell r="E314" t="str">
            <v>46</v>
          </cell>
          <cell r="G314" t="str">
            <v>TRUE</v>
          </cell>
          <cell r="H314" t="str">
            <v>חשמל</v>
          </cell>
        </row>
        <row r="315">
          <cell r="A315" t="str">
            <v>97</v>
          </cell>
          <cell r="B315" t="str">
            <v>9</v>
          </cell>
          <cell r="D315" t="str">
            <v>EXPENDITURE</v>
          </cell>
          <cell r="E315" t="str">
            <v>47</v>
          </cell>
          <cell r="G315" t="str">
            <v>TRUE</v>
          </cell>
          <cell r="H315" t="str">
            <v>מפעל הביוב</v>
          </cell>
        </row>
        <row r="316">
          <cell r="A316" t="str">
            <v>971</v>
          </cell>
          <cell r="B316" t="str">
            <v>97</v>
          </cell>
          <cell r="D316" t="str">
            <v>EXPENDITURE</v>
          </cell>
          <cell r="E316" t="str">
            <v>471</v>
          </cell>
          <cell r="G316" t="str">
            <v>FALSE</v>
          </cell>
          <cell r="H316" t="str">
            <v>מינהל הביוב</v>
          </cell>
        </row>
        <row r="317">
          <cell r="A317" t="str">
            <v>972</v>
          </cell>
          <cell r="B317" t="str">
            <v>97</v>
          </cell>
          <cell r="D317" t="str">
            <v>EXPENDITURE</v>
          </cell>
          <cell r="E317" t="str">
            <v>472</v>
          </cell>
          <cell r="G317" t="str">
            <v>FALSE</v>
          </cell>
          <cell r="H317" t="str">
            <v>ביוב עירוני</v>
          </cell>
        </row>
        <row r="318">
          <cell r="A318" t="str">
            <v>973</v>
          </cell>
          <cell r="B318" t="str">
            <v>97</v>
          </cell>
          <cell r="D318" t="str">
            <v>EXPENDITURE</v>
          </cell>
          <cell r="E318" t="str">
            <v>473</v>
          </cell>
          <cell r="G318" t="str">
            <v>FALSE</v>
          </cell>
          <cell r="H318" t="str">
            <v>טיהור מי ביוב</v>
          </cell>
        </row>
        <row r="319">
          <cell r="A319" t="str">
            <v>974</v>
          </cell>
          <cell r="B319" t="str">
            <v>97</v>
          </cell>
          <cell r="D319" t="str">
            <v>EXPENDITURE</v>
          </cell>
          <cell r="E319" t="str">
            <v>474</v>
          </cell>
          <cell r="G319" t="str">
            <v>FALSE</v>
          </cell>
          <cell r="H319" t="str">
            <v>ריקון בורות שופכין</v>
          </cell>
        </row>
        <row r="320">
          <cell r="A320" t="str">
            <v>98</v>
          </cell>
          <cell r="B320" t="str">
            <v>9</v>
          </cell>
          <cell r="D320" t="str">
            <v>EXPENDITURE</v>
          </cell>
          <cell r="E320" t="str">
            <v>48</v>
          </cell>
          <cell r="G320" t="str">
            <v>TRUE</v>
          </cell>
          <cell r="H320" t="str">
            <v>מפעלים אחרים</v>
          </cell>
        </row>
        <row r="321">
          <cell r="A321" t="str">
            <v>99</v>
          </cell>
          <cell r="D321" t="str">
            <v>EXPENDITURE</v>
          </cell>
          <cell r="E321" t="str">
            <v>59</v>
          </cell>
          <cell r="G321" t="str">
            <v>TRUE</v>
          </cell>
          <cell r="H321" t="str">
            <v>תשלומים בלתי רגילים</v>
          </cell>
        </row>
        <row r="322">
          <cell r="A322" t="str">
            <v>991</v>
          </cell>
          <cell r="B322" t="str">
            <v>99</v>
          </cell>
          <cell r="D322" t="str">
            <v>EXPENDITURE</v>
          </cell>
          <cell r="E322" t="str">
            <v>591</v>
          </cell>
          <cell r="G322" t="str">
            <v>TRUE</v>
          </cell>
          <cell r="H322" t="str">
            <v>הפרשות לקרנות תקציביות</v>
          </cell>
        </row>
        <row r="323">
          <cell r="A323" t="str">
            <v>9911</v>
          </cell>
          <cell r="B323" t="str">
            <v>991</v>
          </cell>
          <cell r="D323" t="str">
            <v>EXPENDITURE</v>
          </cell>
          <cell r="E323" t="str">
            <v>5911</v>
          </cell>
          <cell r="G323" t="str">
            <v>FALSE</v>
          </cell>
          <cell r="H323" t="str">
            <v>הפרשה לקרן למחסנים</v>
          </cell>
        </row>
        <row r="324">
          <cell r="A324" t="str">
            <v>9912</v>
          </cell>
          <cell r="B324" t="str">
            <v>991</v>
          </cell>
          <cell r="D324" t="str">
            <v>EXPENDITURE</v>
          </cell>
          <cell r="E324" t="str">
            <v>5912</v>
          </cell>
          <cell r="G324" t="str">
            <v>FALSE</v>
          </cell>
          <cell r="H324" t="str">
            <v>הפרשה לקרן למניות</v>
          </cell>
        </row>
        <row r="325">
          <cell r="A325" t="str">
            <v>9913</v>
          </cell>
          <cell r="B325" t="str">
            <v>991</v>
          </cell>
          <cell r="D325" t="str">
            <v>EXPENDITURE</v>
          </cell>
          <cell r="E325" t="str">
            <v>5913</v>
          </cell>
          <cell r="G325" t="str">
            <v>FALSE</v>
          </cell>
          <cell r="H325" t="str">
            <v>הפרשה לקרן הלוואות לעובדים</v>
          </cell>
        </row>
        <row r="326">
          <cell r="A326" t="str">
            <v>9914</v>
          </cell>
          <cell r="B326" t="str">
            <v>991</v>
          </cell>
          <cell r="D326" t="str">
            <v>EXPENDITURE</v>
          </cell>
          <cell r="E326" t="str">
            <v>5914</v>
          </cell>
          <cell r="G326" t="str">
            <v>FALSE</v>
          </cell>
          <cell r="H326" t="str">
            <v>הפרשה לקרן גמ״ח לועדים מקומיים</v>
          </cell>
        </row>
        <row r="327">
          <cell r="A327" t="str">
            <v>9915</v>
          </cell>
          <cell r="B327" t="str">
            <v>991</v>
          </cell>
          <cell r="D327" t="str">
            <v>EXPENDITURE</v>
          </cell>
          <cell r="E327" t="str">
            <v>5915</v>
          </cell>
          <cell r="G327" t="str">
            <v>FALSE</v>
          </cell>
          <cell r="H327" t="str">
            <v>הפרשה לקרן לחידוש רכב וציוד</v>
          </cell>
        </row>
        <row r="328">
          <cell r="A328" t="str">
            <v>9916</v>
          </cell>
          <cell r="B328" t="str">
            <v>991</v>
          </cell>
          <cell r="D328" t="str">
            <v>EXPENDITURE</v>
          </cell>
          <cell r="E328" t="str">
            <v>5916</v>
          </cell>
          <cell r="G328" t="str">
            <v>FALSE</v>
          </cell>
          <cell r="H328" t="str">
            <v>הפרשה לקרן לשיכונים</v>
          </cell>
        </row>
        <row r="329">
          <cell r="A329" t="str">
            <v>9919</v>
          </cell>
          <cell r="B329" t="str">
            <v>991</v>
          </cell>
          <cell r="D329" t="str">
            <v>EXPENDITURE</v>
          </cell>
          <cell r="E329" t="str">
            <v>5919</v>
          </cell>
          <cell r="G329" t="str">
            <v>FALSE</v>
          </cell>
          <cell r="H329" t="str">
            <v>הפרשה לקרנות אחרות</v>
          </cell>
        </row>
        <row r="330">
          <cell r="A330" t="str">
            <v>992</v>
          </cell>
          <cell r="B330" t="str">
            <v>99</v>
          </cell>
          <cell r="D330" t="str">
            <v>EXPENDITURE</v>
          </cell>
          <cell r="G330" t="str">
            <v>TRUE</v>
          </cell>
          <cell r="H330" t="str">
            <v>רזרבה תקציבית (כולל התייקרויות)</v>
          </cell>
        </row>
        <row r="331">
          <cell r="A331" t="str">
            <v>993</v>
          </cell>
          <cell r="B331" t="str">
            <v>99</v>
          </cell>
          <cell r="D331" t="str">
            <v>EXPENDITURE</v>
          </cell>
          <cell r="G331" t="str">
            <v>TRUE</v>
          </cell>
          <cell r="H331" t="str">
            <v>תשלומים להחזר הכנסות מש . ק .</v>
          </cell>
        </row>
        <row r="332">
          <cell r="A332" t="str">
            <v>994</v>
          </cell>
          <cell r="B332" t="str">
            <v>99</v>
          </cell>
          <cell r="D332" t="str">
            <v>EXPENDITURE</v>
          </cell>
          <cell r="E332" t="str">
            <v>594</v>
          </cell>
          <cell r="G332" t="str">
            <v>TRUE</v>
          </cell>
          <cell r="H332" t="str">
            <v>הוצאות מיוחדות ובלתי נצפות מראש</v>
          </cell>
        </row>
        <row r="333">
          <cell r="A333" t="str">
            <v>995</v>
          </cell>
          <cell r="B333" t="str">
            <v>99</v>
          </cell>
          <cell r="D333" t="str">
            <v>EXPENDITURE</v>
          </cell>
          <cell r="E333" t="str">
            <v>115;116;117</v>
          </cell>
          <cell r="G333" t="str">
            <v>TRUE</v>
          </cell>
          <cell r="H333" t="str">
            <v>הנחות ממיסים לפי חוק או תקנות</v>
          </cell>
        </row>
        <row r="334">
          <cell r="A334" t="str">
            <v>999</v>
          </cell>
          <cell r="B334" t="str">
            <v>99</v>
          </cell>
          <cell r="D334" t="str">
            <v>EXPENDITURE</v>
          </cell>
          <cell r="E334" t="str">
            <v>599</v>
          </cell>
          <cell r="G334" t="str">
            <v>TRUE</v>
          </cell>
          <cell r="H334" t="str">
            <v>העברות לכיסוי גרעון</v>
          </cell>
        </row>
        <row r="335">
          <cell r="A335" t="str">
            <v>9991</v>
          </cell>
          <cell r="B335" t="str">
            <v>999</v>
          </cell>
          <cell r="D335" t="str">
            <v>EXPENDITURE</v>
          </cell>
          <cell r="E335" t="str">
            <v>5991</v>
          </cell>
          <cell r="G335" t="str">
            <v>FALSE</v>
          </cell>
          <cell r="H335" t="str">
            <v>העברת מענק לכיסוי גרעון מצטבר</v>
          </cell>
        </row>
        <row r="336">
          <cell r="A336" t="str">
            <v>9992</v>
          </cell>
          <cell r="B336" t="str">
            <v>999</v>
          </cell>
          <cell r="D336" t="str">
            <v>EXPENDITURE</v>
          </cell>
          <cell r="E336" t="str">
            <v>5992</v>
          </cell>
          <cell r="G336" t="str">
            <v>FALSE</v>
          </cell>
          <cell r="H336" t="str">
            <v>העברת עודף תקציבי לכיסוי גרעון</v>
          </cell>
        </row>
        <row r="337">
          <cell r="A337" t="str">
            <v>9999</v>
          </cell>
          <cell r="B337" t="str">
            <v>999</v>
          </cell>
          <cell r="D337" t="str">
            <v>EXPENDITURE</v>
          </cell>
          <cell r="E337" t="str">
            <v>5999</v>
          </cell>
          <cell r="G337" t="str">
            <v>FALSE</v>
          </cell>
          <cell r="H337" t="str">
            <v>העברת הלוואות לכיסוי גרעון</v>
          </cell>
        </row>
        <row r="338">
          <cell r="A338" t="str">
            <v>09</v>
          </cell>
          <cell r="D338" t="str">
            <v>EXPENDITURE</v>
          </cell>
          <cell r="G338" t="str">
            <v>TRUE</v>
          </cell>
          <cell r="H338" t="str">
            <v>תקציבי עזר</v>
          </cell>
        </row>
        <row r="339">
          <cell r="A339" t="str">
            <v>091</v>
          </cell>
          <cell r="B339" t="str">
            <v>09</v>
          </cell>
          <cell r="D339" t="str">
            <v>EXPENDITURE</v>
          </cell>
          <cell r="G339" t="str">
            <v>FALSE</v>
          </cell>
          <cell r="H339" t="str">
            <v>גמלאות ופיצויים</v>
          </cell>
        </row>
        <row r="340">
          <cell r="A340" t="str">
            <v>092</v>
          </cell>
          <cell r="B340" t="str">
            <v>09</v>
          </cell>
          <cell r="D340" t="str">
            <v>EXPENDITURE</v>
          </cell>
          <cell r="G340" t="str">
            <v>FALSE</v>
          </cell>
          <cell r="H340" t="str">
            <v>משרד הרשות ושירותים</v>
          </cell>
        </row>
        <row r="341">
          <cell r="A341" t="str">
            <v>093</v>
          </cell>
          <cell r="B341" t="str">
            <v>09</v>
          </cell>
          <cell r="D341" t="str">
            <v>EXPENDITURE</v>
          </cell>
          <cell r="G341" t="str">
            <v>FALSE</v>
          </cell>
          <cell r="H341" t="str">
            <v>מיכון</v>
          </cell>
        </row>
        <row r="342">
          <cell r="A342" t="str">
            <v>094</v>
          </cell>
          <cell r="B342" t="str">
            <v>09</v>
          </cell>
          <cell r="D342" t="str">
            <v>EXPENDITURE</v>
          </cell>
          <cell r="G342" t="str">
            <v>FALSE</v>
          </cell>
          <cell r="H342" t="str">
            <v>אפסנאות ומחסנים</v>
          </cell>
        </row>
        <row r="343">
          <cell r="A343" t="str">
            <v>095</v>
          </cell>
          <cell r="B343" t="str">
            <v>09</v>
          </cell>
          <cell r="D343" t="str">
            <v>EXPENDITURE</v>
          </cell>
          <cell r="G343" t="str">
            <v>FALSE</v>
          </cell>
          <cell r="H343" t="str">
            <v>בתי מלאכה</v>
          </cell>
        </row>
        <row r="344">
          <cell r="A344" t="str">
            <v>096</v>
          </cell>
          <cell r="B344" t="str">
            <v>09</v>
          </cell>
          <cell r="D344" t="str">
            <v>EXPENDITURE</v>
          </cell>
          <cell r="G344" t="str">
            <v>FALSE</v>
          </cell>
          <cell r="H344" t="str">
            <v>מוסך ורכב</v>
          </cell>
        </row>
        <row r="345">
          <cell r="A345" t="str">
            <v>097</v>
          </cell>
          <cell r="B345" t="str">
            <v>09</v>
          </cell>
          <cell r="D345" t="str">
            <v>EXPENDITURE</v>
          </cell>
          <cell r="G345" t="str">
            <v>FALSE</v>
          </cell>
          <cell r="H345" t="str">
            <v>שירותי הסעה והובלה</v>
          </cell>
        </row>
        <row r="346">
          <cell r="A346" t="str">
            <v>098</v>
          </cell>
          <cell r="B346" t="str">
            <v>09</v>
          </cell>
          <cell r="D346" t="str">
            <v>EXPENDITURE</v>
          </cell>
          <cell r="G346" t="str">
            <v>FALSE</v>
          </cell>
          <cell r="H346" t="str">
            <v>החזקת נכסים ציבוריים</v>
          </cell>
        </row>
        <row r="347">
          <cell r="A347" t="str">
            <v>099</v>
          </cell>
          <cell r="B347" t="str">
            <v>09</v>
          </cell>
          <cell r="D347" t="str">
            <v>EXPENDITURE</v>
          </cell>
          <cell r="G347" t="str">
            <v>FALSE</v>
          </cell>
          <cell r="H347" t="str">
            <v>פירעון מלוות</v>
          </cell>
        </row>
        <row r="348">
          <cell r="A348" t="str">
            <v>1</v>
          </cell>
          <cell r="D348" t="str">
            <v>REVENUE</v>
          </cell>
          <cell r="G348" t="str">
            <v>TRUE</v>
          </cell>
          <cell r="H348" t="str">
            <v>מסים ומענק כללי</v>
          </cell>
        </row>
        <row r="349">
          <cell r="A349" t="str">
            <v>11</v>
          </cell>
          <cell r="B349" t="str">
            <v>1</v>
          </cell>
          <cell r="D349" t="str">
            <v>REVENUE</v>
          </cell>
          <cell r="G349" t="str">
            <v>TRUE</v>
          </cell>
          <cell r="H349" t="str">
            <v>ארנונות</v>
          </cell>
        </row>
        <row r="350">
          <cell r="A350" t="str">
            <v>111</v>
          </cell>
          <cell r="B350" t="str">
            <v>11</v>
          </cell>
          <cell r="D350" t="str">
            <v>REVENUE</v>
          </cell>
          <cell r="G350" t="str">
            <v>TRUE</v>
          </cell>
          <cell r="H350" t="str">
            <v>ארנונה כללית</v>
          </cell>
        </row>
        <row r="351">
          <cell r="A351" t="str">
            <v>1111</v>
          </cell>
          <cell r="B351" t="str">
            <v>111</v>
          </cell>
          <cell r="D351" t="str">
            <v>REVENUE</v>
          </cell>
          <cell r="G351" t="str">
            <v>TRUE</v>
          </cell>
          <cell r="H351" t="str">
            <v>ארנונה כללית למגורים - גביה שוטפת</v>
          </cell>
        </row>
        <row r="352">
          <cell r="A352" t="str">
            <v>1112</v>
          </cell>
          <cell r="B352" t="str">
            <v>111</v>
          </cell>
          <cell r="D352" t="str">
            <v>REVENUE</v>
          </cell>
          <cell r="G352" t="str">
            <v>TRUE</v>
          </cell>
          <cell r="H352" t="str">
            <v>ארנונה כללית למגורים - גביה מיתרת פיגורים</v>
          </cell>
        </row>
        <row r="353">
          <cell r="A353" t="str">
            <v>1113</v>
          </cell>
          <cell r="B353" t="str">
            <v>111</v>
          </cell>
          <cell r="D353" t="str">
            <v>REVENUE</v>
          </cell>
          <cell r="G353" t="str">
            <v>TRUE</v>
          </cell>
          <cell r="H353" t="str">
            <v>ארנונה כללית שלא למגורים גביה שוטפת</v>
          </cell>
        </row>
        <row r="354">
          <cell r="A354" t="str">
            <v>1114</v>
          </cell>
          <cell r="B354" t="str">
            <v>111</v>
          </cell>
          <cell r="D354" t="str">
            <v>REVENUE</v>
          </cell>
          <cell r="G354" t="str">
            <v>TRUE</v>
          </cell>
          <cell r="H354" t="str">
            <v>ארנונה כללית שלא למגורים גבית מיתרת פיגורים</v>
          </cell>
        </row>
        <row r="355">
          <cell r="A355" t="str">
            <v>112</v>
          </cell>
          <cell r="B355" t="str">
            <v>11</v>
          </cell>
          <cell r="D355" t="str">
            <v>REVENUE</v>
          </cell>
          <cell r="G355" t="str">
            <v>TRUE</v>
          </cell>
          <cell r="H355" t="str">
            <v>הכנסות במקום ארנונה</v>
          </cell>
        </row>
        <row r="356">
          <cell r="A356" t="str">
            <v>113</v>
          </cell>
          <cell r="B356" t="str">
            <v>11</v>
          </cell>
          <cell r="D356" t="str">
            <v>REVENUE</v>
          </cell>
          <cell r="G356" t="str">
            <v>TRUE</v>
          </cell>
          <cell r="H356" t="str">
            <v>הנחות מימון (ארנונה מראש והסדרי תשלומים)</v>
          </cell>
        </row>
        <row r="357">
          <cell r="A357" t="str">
            <v>115</v>
          </cell>
          <cell r="B357" t="str">
            <v>11</v>
          </cell>
          <cell r="D357" t="str">
            <v>REVENUE</v>
          </cell>
          <cell r="G357" t="str">
            <v>TRUE</v>
          </cell>
          <cell r="H357" t="str">
            <v>הנחות לזכאים</v>
          </cell>
        </row>
        <row r="358">
          <cell r="A358" t="str">
            <v>116</v>
          </cell>
          <cell r="B358" t="str">
            <v>11</v>
          </cell>
          <cell r="D358" t="str">
            <v>REVENUE</v>
          </cell>
          <cell r="G358" t="str">
            <v>TRUE</v>
          </cell>
          <cell r="H358" t="str">
            <v>הנחות ועדה בגין מצב חומרי</v>
          </cell>
        </row>
        <row r="359">
          <cell r="A359" t="str">
            <v>117</v>
          </cell>
          <cell r="B359" t="str">
            <v>11</v>
          </cell>
          <cell r="D359" t="str">
            <v>REVENUE</v>
          </cell>
          <cell r="G359" t="str">
            <v>TRUE</v>
          </cell>
          <cell r="H359" t="str">
            <v>הנחות ועדה אחרות</v>
          </cell>
        </row>
        <row r="360">
          <cell r="A360" t="str">
            <v>12</v>
          </cell>
          <cell r="B360" t="str">
            <v>1</v>
          </cell>
          <cell r="D360" t="str">
            <v>REVENUE</v>
          </cell>
          <cell r="G360" t="str">
            <v>TRUE</v>
          </cell>
          <cell r="H360" t="str">
            <v>אגרות</v>
          </cell>
        </row>
        <row r="361">
          <cell r="A361" t="str">
            <v>121</v>
          </cell>
          <cell r="B361" t="str">
            <v>12</v>
          </cell>
          <cell r="D361" t="str">
            <v>REVENUE</v>
          </cell>
          <cell r="G361" t="str">
            <v>FALSE</v>
          </cell>
          <cell r="H361" t="str">
            <v>תעודות ואישורים</v>
          </cell>
        </row>
        <row r="362">
          <cell r="A362" t="str">
            <v>122</v>
          </cell>
          <cell r="B362" t="str">
            <v>12</v>
          </cell>
          <cell r="D362" t="str">
            <v>REVENUE</v>
          </cell>
          <cell r="G362" t="str">
            <v>FALSE</v>
          </cell>
          <cell r="H362" t="str">
            <v>אגרת רשיונות לשלטים</v>
          </cell>
        </row>
        <row r="363">
          <cell r="A363" t="str">
            <v>124</v>
          </cell>
          <cell r="B363" t="str">
            <v>12</v>
          </cell>
          <cell r="D363" t="str">
            <v>REVENUE</v>
          </cell>
          <cell r="G363" t="str">
            <v>FALSE</v>
          </cell>
          <cell r="H363" t="str">
            <v>מודעות ופרסומים</v>
          </cell>
        </row>
        <row r="364">
          <cell r="A364" t="str">
            <v>1241</v>
          </cell>
          <cell r="B364" t="str">
            <v>124</v>
          </cell>
          <cell r="D364" t="str">
            <v>REVENUE</v>
          </cell>
          <cell r="G364" t="str">
            <v>FALSE</v>
          </cell>
          <cell r="H364" t="str">
            <v>מודעות על לוחות</v>
          </cell>
        </row>
        <row r="365">
          <cell r="A365" t="str">
            <v>1242</v>
          </cell>
          <cell r="B365" t="str">
            <v>124</v>
          </cell>
          <cell r="D365" t="str">
            <v>REVENUE</v>
          </cell>
          <cell r="G365" t="str">
            <v>FALSE</v>
          </cell>
          <cell r="H365" t="str">
            <v>מודעות על בדי קולנוע</v>
          </cell>
        </row>
        <row r="366">
          <cell r="A366" t="str">
            <v>1243</v>
          </cell>
          <cell r="B366" t="str">
            <v>124</v>
          </cell>
          <cell r="D366" t="str">
            <v>REVENUE</v>
          </cell>
          <cell r="G366" t="str">
            <v>FALSE</v>
          </cell>
          <cell r="H366" t="str">
            <v>מודעות על רכב ציבורי</v>
          </cell>
        </row>
        <row r="367">
          <cell r="A367" t="str">
            <v>1244</v>
          </cell>
          <cell r="B367" t="str">
            <v>124</v>
          </cell>
          <cell r="D367" t="str">
            <v>REVENUE</v>
          </cell>
          <cell r="G367" t="str">
            <v>FALSE</v>
          </cell>
          <cell r="H367" t="str">
            <v>פרסום חוצות</v>
          </cell>
        </row>
        <row r="368">
          <cell r="A368" t="str">
            <v>1245</v>
          </cell>
          <cell r="B368" t="str">
            <v>124</v>
          </cell>
          <cell r="D368" t="str">
            <v>REVENUE</v>
          </cell>
          <cell r="G368" t="str">
            <v>FALSE</v>
          </cell>
          <cell r="H368" t="str">
            <v>פרסום בכבלים</v>
          </cell>
        </row>
        <row r="369">
          <cell r="A369" t="str">
            <v>129</v>
          </cell>
          <cell r="B369" t="str">
            <v>12</v>
          </cell>
          <cell r="D369" t="str">
            <v>REVENUE</v>
          </cell>
          <cell r="G369" t="str">
            <v>FALSE</v>
          </cell>
          <cell r="H369" t="str">
            <v>אגרות שונות</v>
          </cell>
        </row>
        <row r="370">
          <cell r="A370" t="str">
            <v>13</v>
          </cell>
          <cell r="B370" t="str">
            <v>1</v>
          </cell>
          <cell r="D370" t="str">
            <v>REVENUE</v>
          </cell>
          <cell r="G370" t="str">
            <v>TRUE</v>
          </cell>
          <cell r="H370" t="str">
            <v>היטלים</v>
          </cell>
        </row>
        <row r="371">
          <cell r="A371" t="str">
            <v>14</v>
          </cell>
          <cell r="B371" t="str">
            <v>1</v>
          </cell>
          <cell r="D371" t="str">
            <v>REVENUE</v>
          </cell>
          <cell r="G371" t="str">
            <v>TRUE</v>
          </cell>
          <cell r="H371" t="str">
            <v>מכסות</v>
          </cell>
        </row>
        <row r="372">
          <cell r="A372" t="str">
            <v>141</v>
          </cell>
          <cell r="B372" t="str">
            <v>14</v>
          </cell>
          <cell r="D372" t="str">
            <v>REVENUE</v>
          </cell>
          <cell r="G372" t="str">
            <v>TRUE</v>
          </cell>
          <cell r="H372" t="str">
            <v>מכסות הועדים המקומיים</v>
          </cell>
        </row>
        <row r="373">
          <cell r="A373" t="str">
            <v>142</v>
          </cell>
          <cell r="B373" t="str">
            <v>14</v>
          </cell>
          <cell r="D373" t="str">
            <v>REVENUE</v>
          </cell>
          <cell r="G373" t="str">
            <v>TRUE</v>
          </cell>
          <cell r="H373" t="str">
            <v>מכסות לאיגודי ערים</v>
          </cell>
        </row>
        <row r="374">
          <cell r="A374" t="str">
            <v>15</v>
          </cell>
          <cell r="B374" t="str">
            <v>1</v>
          </cell>
          <cell r="D374" t="str">
            <v>REVENUE</v>
          </cell>
          <cell r="G374" t="str">
            <v>TRUE</v>
          </cell>
          <cell r="H374" t="str">
            <v>השתתפויות כלליות של מוסדות</v>
          </cell>
        </row>
        <row r="375">
          <cell r="A375" t="str">
            <v>155</v>
          </cell>
          <cell r="B375" t="str">
            <v>15</v>
          </cell>
          <cell r="D375" t="str">
            <v>REVENUE</v>
          </cell>
          <cell r="G375" t="str">
            <v>FALSE</v>
          </cell>
          <cell r="H375" t="str">
            <v>השתתפות הסוכנות היהודית</v>
          </cell>
        </row>
        <row r="376">
          <cell r="A376" t="str">
            <v>156</v>
          </cell>
          <cell r="B376" t="str">
            <v>15</v>
          </cell>
          <cell r="D376" t="str">
            <v>REVENUE</v>
          </cell>
          <cell r="G376" t="str">
            <v>FALSE</v>
          </cell>
          <cell r="H376" t="str">
            <v>השתתפות ההסתדרות הכללית</v>
          </cell>
        </row>
        <row r="377">
          <cell r="A377" t="str">
            <v>157</v>
          </cell>
          <cell r="B377" t="str">
            <v>15</v>
          </cell>
          <cell r="D377" t="str">
            <v>REVENUE</v>
          </cell>
          <cell r="G377" t="str">
            <v>FALSE</v>
          </cell>
          <cell r="H377" t="str">
            <v>השתתפות מוסדות אחרים</v>
          </cell>
        </row>
        <row r="378">
          <cell r="A378" t="str">
            <v>16</v>
          </cell>
          <cell r="B378" t="str">
            <v>1</v>
          </cell>
          <cell r="D378" t="str">
            <v>REVENUE</v>
          </cell>
          <cell r="G378" t="str">
            <v>TRUE</v>
          </cell>
          <cell r="H378" t="str">
            <v>הכנסות מימון</v>
          </cell>
        </row>
        <row r="379">
          <cell r="A379" t="str">
            <v>19</v>
          </cell>
          <cell r="B379" t="str">
            <v>1</v>
          </cell>
          <cell r="D379" t="str">
            <v>REVENUE</v>
          </cell>
          <cell r="G379" t="str">
            <v>TRUE</v>
          </cell>
          <cell r="H379" t="str">
            <v>מענקים כלליים</v>
          </cell>
        </row>
        <row r="380">
          <cell r="A380" t="str">
            <v>191</v>
          </cell>
          <cell r="B380" t="str">
            <v>19</v>
          </cell>
          <cell r="D380" t="str">
            <v>REVENUE</v>
          </cell>
          <cell r="G380" t="str">
            <v>FALSE</v>
          </cell>
          <cell r="H380" t="str">
            <v>מענק כללי לאיזון</v>
          </cell>
        </row>
        <row r="381">
          <cell r="A381" t="str">
            <v>192</v>
          </cell>
          <cell r="B381" t="str">
            <v>19</v>
          </cell>
          <cell r="D381" t="str">
            <v>REVENUE</v>
          </cell>
          <cell r="G381" t="str">
            <v>FALSE</v>
          </cell>
          <cell r="H381" t="str">
            <v>מענקים חד פעמיים</v>
          </cell>
        </row>
        <row r="382">
          <cell r="A382" t="str">
            <v>193</v>
          </cell>
          <cell r="B382" t="str">
            <v>19</v>
          </cell>
          <cell r="D382" t="str">
            <v>REVENUE</v>
          </cell>
          <cell r="G382" t="str">
            <v>FALSE</v>
          </cell>
          <cell r="H382" t="str">
            <v>מענק חבירה (ירושלים)</v>
          </cell>
        </row>
        <row r="383">
          <cell r="A383" t="str">
            <v>194</v>
          </cell>
          <cell r="B383" t="str">
            <v>19</v>
          </cell>
          <cell r="D383" t="str">
            <v>REVENUE</v>
          </cell>
          <cell r="G383" t="str">
            <v>FALSE</v>
          </cell>
          <cell r="H383" t="str">
            <v>מענק לקליטת העלייה</v>
          </cell>
        </row>
        <row r="384">
          <cell r="A384" t="str">
            <v>195</v>
          </cell>
          <cell r="B384" t="str">
            <v>19</v>
          </cell>
          <cell r="D384" t="str">
            <v>REVENUE</v>
          </cell>
          <cell r="G384" t="str">
            <v>FALSE</v>
          </cell>
          <cell r="H384" t="str">
            <v>מענקי הסדר</v>
          </cell>
        </row>
        <row r="385">
          <cell r="A385" t="str">
            <v>196</v>
          </cell>
          <cell r="B385" t="str">
            <v>19</v>
          </cell>
          <cell r="D385" t="str">
            <v>REVENUE</v>
          </cell>
          <cell r="G385" t="str">
            <v>FALSE</v>
          </cell>
          <cell r="H385" t="str">
            <v>מענקים אחרים</v>
          </cell>
        </row>
        <row r="386">
          <cell r="A386" t="str">
            <v>197</v>
          </cell>
          <cell r="B386" t="str">
            <v>19</v>
          </cell>
          <cell r="D386" t="str">
            <v>REVENUE</v>
          </cell>
          <cell r="G386" t="str">
            <v>FALSE</v>
          </cell>
          <cell r="H386" t="str">
            <v>מענק - רזרבה להתייקרות</v>
          </cell>
        </row>
        <row r="387">
          <cell r="A387" t="str">
            <v>2</v>
          </cell>
          <cell r="D387" t="str">
            <v>REVENUE</v>
          </cell>
          <cell r="G387" t="str">
            <v>TRUE</v>
          </cell>
          <cell r="H387" t="str">
            <v>שירותים מקומיים</v>
          </cell>
        </row>
        <row r="388">
          <cell r="A388" t="str">
            <v>21</v>
          </cell>
          <cell r="B388" t="str">
            <v>2</v>
          </cell>
          <cell r="D388" t="str">
            <v>REVENUE</v>
          </cell>
          <cell r="G388" t="str">
            <v>TRUE</v>
          </cell>
          <cell r="H388" t="str">
            <v>תברואה</v>
          </cell>
        </row>
        <row r="389">
          <cell r="A389" t="str">
            <v>212</v>
          </cell>
          <cell r="B389" t="str">
            <v>21</v>
          </cell>
          <cell r="D389" t="str">
            <v>REVENUE</v>
          </cell>
          <cell r="G389" t="str">
            <v>TRUE</v>
          </cell>
          <cell r="H389" t="str">
            <v>שירותי ניקיון</v>
          </cell>
        </row>
        <row r="390">
          <cell r="A390" t="str">
            <v>2121</v>
          </cell>
          <cell r="B390" t="str">
            <v>212</v>
          </cell>
          <cell r="D390" t="str">
            <v>REVENUE</v>
          </cell>
          <cell r="G390" t="str">
            <v>TRUE</v>
          </cell>
          <cell r="H390" t="str">
            <v>מינהל שירותי ניקיון</v>
          </cell>
        </row>
        <row r="391">
          <cell r="A391" t="str">
            <v>2122</v>
          </cell>
          <cell r="B391" t="str">
            <v>212</v>
          </cell>
          <cell r="D391" t="str">
            <v>REVENUE</v>
          </cell>
          <cell r="G391" t="str">
            <v>TRUE</v>
          </cell>
          <cell r="H391" t="str">
            <v>ניקוי רחובות</v>
          </cell>
        </row>
        <row r="392">
          <cell r="A392" t="str">
            <v>2123</v>
          </cell>
          <cell r="B392" t="str">
            <v>212</v>
          </cell>
          <cell r="D392" t="str">
            <v>REVENUE</v>
          </cell>
          <cell r="G392" t="str">
            <v>TRUE</v>
          </cell>
          <cell r="H392" t="str">
            <v>אסוף ובעור אשפה</v>
          </cell>
        </row>
        <row r="393">
          <cell r="A393" t="str">
            <v>2124</v>
          </cell>
          <cell r="B393" t="str">
            <v>212</v>
          </cell>
          <cell r="D393" t="str">
            <v>REVENUE</v>
          </cell>
          <cell r="G393" t="str">
            <v>TRUE</v>
          </cell>
          <cell r="H393" t="str">
            <v>ניקוי חצרות</v>
          </cell>
        </row>
        <row r="394">
          <cell r="A394" t="str">
            <v>2125</v>
          </cell>
          <cell r="B394" t="str">
            <v>212</v>
          </cell>
          <cell r="D394" t="str">
            <v>REVENUE</v>
          </cell>
          <cell r="G394" t="str">
            <v>TRUE</v>
          </cell>
          <cell r="H394" t="str">
            <v>בתי שימוש ציבוריים</v>
          </cell>
        </row>
        <row r="395">
          <cell r="A395" t="str">
            <v>213</v>
          </cell>
          <cell r="B395" t="str">
            <v>21</v>
          </cell>
          <cell r="D395" t="str">
            <v>REVENUE</v>
          </cell>
          <cell r="G395" t="str">
            <v>TRUE</v>
          </cell>
          <cell r="H395" t="str">
            <v>פיקוח תברואי</v>
          </cell>
        </row>
        <row r="396">
          <cell r="A396" t="str">
            <v>2131</v>
          </cell>
          <cell r="B396" t="str">
            <v>213</v>
          </cell>
          <cell r="D396" t="str">
            <v>REVENUE</v>
          </cell>
          <cell r="G396" t="str">
            <v>FALSE</v>
          </cell>
          <cell r="H396" t="str">
            <v>מינהל הפיקוח התברואי</v>
          </cell>
        </row>
        <row r="397">
          <cell r="A397" t="str">
            <v>2132</v>
          </cell>
          <cell r="B397" t="str">
            <v>213</v>
          </cell>
          <cell r="D397" t="str">
            <v>REVENUE</v>
          </cell>
          <cell r="G397" t="str">
            <v>FALSE</v>
          </cell>
          <cell r="H397" t="str">
            <v>פקוח תברואי כללי</v>
          </cell>
        </row>
        <row r="398">
          <cell r="A398" t="str">
            <v>2133</v>
          </cell>
          <cell r="B398" t="str">
            <v>213</v>
          </cell>
          <cell r="D398" t="str">
            <v>REVENUE</v>
          </cell>
          <cell r="G398" t="str">
            <v>FALSE</v>
          </cell>
          <cell r="H398" t="str">
            <v>פיקוח על עסקים ומוסדות</v>
          </cell>
        </row>
        <row r="399">
          <cell r="A399" t="str">
            <v>214</v>
          </cell>
          <cell r="B399" t="str">
            <v>21</v>
          </cell>
          <cell r="D399" t="str">
            <v>REVENUE</v>
          </cell>
          <cell r="G399" t="str">
            <v>TRUE</v>
          </cell>
          <cell r="H399" t="str">
            <v>שרות וטרינרי</v>
          </cell>
        </row>
        <row r="400">
          <cell r="A400" t="str">
            <v>2141</v>
          </cell>
          <cell r="B400" t="str">
            <v>214</v>
          </cell>
          <cell r="D400" t="str">
            <v>REVENUE</v>
          </cell>
          <cell r="G400" t="str">
            <v>FALSE</v>
          </cell>
          <cell r="H400" t="str">
            <v>מינהל שרות וטרינרי</v>
          </cell>
        </row>
        <row r="401">
          <cell r="A401" t="str">
            <v>2142</v>
          </cell>
          <cell r="B401" t="str">
            <v>214</v>
          </cell>
          <cell r="D401" t="str">
            <v>REVENUE</v>
          </cell>
          <cell r="G401" t="str">
            <v>FALSE</v>
          </cell>
          <cell r="H401" t="str">
            <v>פיקוח וטרינרי</v>
          </cell>
        </row>
        <row r="402">
          <cell r="A402" t="str">
            <v>2143</v>
          </cell>
          <cell r="B402" t="str">
            <v>214</v>
          </cell>
          <cell r="D402" t="str">
            <v>REVENUE</v>
          </cell>
          <cell r="G402" t="str">
            <v>FALSE</v>
          </cell>
          <cell r="H402" t="str">
            <v>מלחמה בכלבת</v>
          </cell>
        </row>
        <row r="403">
          <cell r="A403" t="str">
            <v>215</v>
          </cell>
          <cell r="B403" t="str">
            <v>21</v>
          </cell>
          <cell r="D403" t="str">
            <v>REVENUE</v>
          </cell>
          <cell r="G403" t="str">
            <v>TRUE</v>
          </cell>
          <cell r="H403" t="str">
            <v>תברואה מונעת</v>
          </cell>
        </row>
        <row r="404">
          <cell r="A404" t="str">
            <v>2151</v>
          </cell>
          <cell r="B404" t="str">
            <v>215</v>
          </cell>
          <cell r="D404" t="str">
            <v>REVENUE</v>
          </cell>
          <cell r="G404" t="str">
            <v>FALSE</v>
          </cell>
          <cell r="H404" t="str">
            <v>מכירת חומרי תברואה</v>
          </cell>
        </row>
        <row r="405">
          <cell r="A405" t="str">
            <v>2152</v>
          </cell>
          <cell r="B405" t="str">
            <v>215</v>
          </cell>
          <cell r="D405" t="str">
            <v>REVENUE</v>
          </cell>
          <cell r="G405" t="str">
            <v>FALSE</v>
          </cell>
          <cell r="H405" t="str">
            <v>הדברת מחלות מדבקות</v>
          </cell>
        </row>
        <row r="406">
          <cell r="A406" t="str">
            <v>2153</v>
          </cell>
          <cell r="B406" t="str">
            <v>215</v>
          </cell>
          <cell r="D406" t="str">
            <v>REVENUE</v>
          </cell>
          <cell r="G406" t="str">
            <v>FALSE</v>
          </cell>
          <cell r="H406" t="str">
            <v>דמי שרות להדברת מזיקים</v>
          </cell>
        </row>
        <row r="407">
          <cell r="A407" t="str">
            <v>22</v>
          </cell>
          <cell r="B407" t="str">
            <v>2</v>
          </cell>
          <cell r="D407" t="str">
            <v>REVENUE</v>
          </cell>
          <cell r="G407" t="str">
            <v>TRUE</v>
          </cell>
          <cell r="H407" t="str">
            <v>שמירה ובטחון</v>
          </cell>
        </row>
        <row r="408">
          <cell r="A408" t="str">
            <v>221</v>
          </cell>
          <cell r="B408" t="str">
            <v>22</v>
          </cell>
          <cell r="D408" t="str">
            <v>REVENUE</v>
          </cell>
          <cell r="G408" t="str">
            <v>FALSE</v>
          </cell>
          <cell r="H408" t="str">
            <v>מינהל שמירה וביטחון</v>
          </cell>
        </row>
        <row r="409">
          <cell r="A409" t="str">
            <v>222</v>
          </cell>
          <cell r="B409" t="str">
            <v>22</v>
          </cell>
          <cell r="D409" t="str">
            <v>REVENUE</v>
          </cell>
          <cell r="G409" t="str">
            <v>FALSE</v>
          </cell>
          <cell r="H409" t="str">
            <v>שמירה ביטחונית</v>
          </cell>
        </row>
        <row r="410">
          <cell r="A410" t="str">
            <v>2221</v>
          </cell>
          <cell r="B410" t="str">
            <v>222</v>
          </cell>
          <cell r="D410" t="str">
            <v>REVENUE</v>
          </cell>
          <cell r="G410" t="str">
            <v>FALSE</v>
          </cell>
          <cell r="H410" t="str">
            <v>משמר אזרחי</v>
          </cell>
        </row>
        <row r="411">
          <cell r="A411" t="str">
            <v>223</v>
          </cell>
          <cell r="B411" t="str">
            <v>22</v>
          </cell>
          <cell r="D411" t="str">
            <v>REVENUE</v>
          </cell>
          <cell r="G411" t="str">
            <v>FALSE</v>
          </cell>
          <cell r="H411" t="str">
            <v>הג״א</v>
          </cell>
        </row>
        <row r="412">
          <cell r="A412" t="str">
            <v>224</v>
          </cell>
          <cell r="B412" t="str">
            <v>22</v>
          </cell>
          <cell r="D412" t="str">
            <v>REVENUE</v>
          </cell>
          <cell r="G412" t="str">
            <v>FALSE</v>
          </cell>
          <cell r="H412" t="str">
            <v>כבוי אש</v>
          </cell>
        </row>
        <row r="413">
          <cell r="A413" t="str">
            <v>225</v>
          </cell>
          <cell r="B413" t="str">
            <v>22</v>
          </cell>
          <cell r="D413" t="str">
            <v>REVENUE</v>
          </cell>
          <cell r="G413" t="str">
            <v>FALSE</v>
          </cell>
          <cell r="H413" t="str">
            <v>בטיחות</v>
          </cell>
        </row>
        <row r="414">
          <cell r="A414" t="str">
            <v>226</v>
          </cell>
          <cell r="B414" t="str">
            <v>22</v>
          </cell>
          <cell r="D414" t="str">
            <v>REVENUE</v>
          </cell>
          <cell r="G414" t="str">
            <v>FALSE</v>
          </cell>
          <cell r="H414" t="str">
            <v>מל״ח ופס״ח</v>
          </cell>
        </row>
        <row r="415">
          <cell r="A415" t="str">
            <v>2261</v>
          </cell>
          <cell r="B415" t="str">
            <v>226</v>
          </cell>
          <cell r="D415" t="str">
            <v>REVENUE</v>
          </cell>
          <cell r="G415" t="str">
            <v>FALSE</v>
          </cell>
          <cell r="H415" t="str">
            <v>מל״ ח</v>
          </cell>
        </row>
        <row r="416">
          <cell r="A416" t="str">
            <v>2262</v>
          </cell>
          <cell r="B416" t="str">
            <v>226</v>
          </cell>
          <cell r="D416" t="str">
            <v>REVENUE</v>
          </cell>
          <cell r="G416" t="str">
            <v>FALSE</v>
          </cell>
          <cell r="H416" t="str">
            <v>פס״ח</v>
          </cell>
        </row>
        <row r="417">
          <cell r="A417" t="str">
            <v>227</v>
          </cell>
          <cell r="B417" t="str">
            <v>22</v>
          </cell>
          <cell r="D417" t="str">
            <v>REVENUE</v>
          </cell>
          <cell r="G417" t="str">
            <v>FALSE</v>
          </cell>
          <cell r="H417" t="str">
            <v>הגמ״ר</v>
          </cell>
        </row>
        <row r="418">
          <cell r="A418" t="str">
            <v>229</v>
          </cell>
          <cell r="B418" t="str">
            <v>22</v>
          </cell>
          <cell r="D418" t="str">
            <v>REVENUE</v>
          </cell>
          <cell r="G418" t="str">
            <v>FALSE</v>
          </cell>
          <cell r="H418" t="str">
            <v>כסוי הוצאות לשעת חירום</v>
          </cell>
        </row>
        <row r="419">
          <cell r="A419" t="str">
            <v>23</v>
          </cell>
          <cell r="B419" t="str">
            <v>2</v>
          </cell>
          <cell r="D419" t="str">
            <v>REVENUE</v>
          </cell>
          <cell r="G419" t="str">
            <v>TRUE</v>
          </cell>
          <cell r="H419" t="str">
            <v>תכנון ובנין עיר</v>
          </cell>
        </row>
        <row r="420">
          <cell r="A420" t="str">
            <v>231</v>
          </cell>
          <cell r="B420" t="str">
            <v>23</v>
          </cell>
          <cell r="D420" t="str">
            <v>REVENUE</v>
          </cell>
          <cell r="G420" t="str">
            <v>TRUE</v>
          </cell>
          <cell r="H420" t="str">
            <v>משרד מהנדס הרשות</v>
          </cell>
        </row>
        <row r="421">
          <cell r="A421" t="str">
            <v>232</v>
          </cell>
          <cell r="B421" t="str">
            <v>23</v>
          </cell>
          <cell r="D421" t="str">
            <v>REVENUE</v>
          </cell>
          <cell r="G421" t="str">
            <v>TRUE</v>
          </cell>
          <cell r="H421" t="str">
            <v>תכנון עיר</v>
          </cell>
        </row>
        <row r="422">
          <cell r="A422" t="str">
            <v>2321</v>
          </cell>
          <cell r="B422" t="str">
            <v>232</v>
          </cell>
          <cell r="D422" t="str">
            <v>REVENUE</v>
          </cell>
          <cell r="G422" t="str">
            <v>FALSE</v>
          </cell>
          <cell r="H422" t="str">
            <v>תכנון כללי</v>
          </cell>
        </row>
        <row r="423">
          <cell r="A423" t="str">
            <v>2322</v>
          </cell>
          <cell r="B423" t="str">
            <v>232</v>
          </cell>
          <cell r="D423" t="str">
            <v>REVENUE</v>
          </cell>
          <cell r="G423" t="str">
            <v>FALSE</v>
          </cell>
          <cell r="H423" t="str">
            <v>תוכנית אב</v>
          </cell>
        </row>
        <row r="424">
          <cell r="A424" t="str">
            <v>2323</v>
          </cell>
          <cell r="B424" t="str">
            <v>232</v>
          </cell>
          <cell r="D424" t="str">
            <v>REVENUE</v>
          </cell>
          <cell r="G424" t="str">
            <v>FALSE</v>
          </cell>
          <cell r="H424" t="str">
            <v>מדידות</v>
          </cell>
        </row>
        <row r="425">
          <cell r="A425" t="str">
            <v>233</v>
          </cell>
          <cell r="B425" t="str">
            <v>23</v>
          </cell>
          <cell r="D425" t="str">
            <v>REVENUE</v>
          </cell>
          <cell r="G425" t="str">
            <v>TRUE</v>
          </cell>
          <cell r="H425" t="str">
            <v>רישוי ופיקוח על הבניה</v>
          </cell>
        </row>
        <row r="426">
          <cell r="A426" t="str">
            <v>2331</v>
          </cell>
          <cell r="B426" t="str">
            <v>233</v>
          </cell>
          <cell r="D426" t="str">
            <v>REVENUE</v>
          </cell>
          <cell r="G426" t="str">
            <v>FALSE</v>
          </cell>
          <cell r="H426" t="str">
            <v>אגרות, רישיונות בניה</v>
          </cell>
        </row>
        <row r="427">
          <cell r="A427" t="str">
            <v>2332</v>
          </cell>
          <cell r="B427" t="str">
            <v>233</v>
          </cell>
          <cell r="D427" t="str">
            <v>REVENUE</v>
          </cell>
          <cell r="G427" t="str">
            <v>FALSE</v>
          </cell>
          <cell r="H427" t="str">
            <v>פקוח על הבניה</v>
          </cell>
        </row>
        <row r="428">
          <cell r="A428" t="str">
            <v>2333</v>
          </cell>
          <cell r="B428" t="str">
            <v>233</v>
          </cell>
          <cell r="D428" t="str">
            <v>REVENUE</v>
          </cell>
          <cell r="G428" t="str">
            <v>FALSE</v>
          </cell>
          <cell r="H428" t="str">
            <v>פיקוח על בנינים מסוכנים</v>
          </cell>
        </row>
        <row r="429">
          <cell r="A429" t="str">
            <v>2334</v>
          </cell>
          <cell r="B429" t="str">
            <v>233</v>
          </cell>
          <cell r="D429" t="str">
            <v>REVENUE</v>
          </cell>
          <cell r="G429" t="str">
            <v>FALSE</v>
          </cell>
          <cell r="H429" t="str">
            <v>ועדה מקומית לתכנון ובניה</v>
          </cell>
        </row>
        <row r="430">
          <cell r="A430" t="str">
            <v>24</v>
          </cell>
          <cell r="B430" t="str">
            <v>2</v>
          </cell>
          <cell r="D430" t="str">
            <v>REVENUE</v>
          </cell>
          <cell r="G430" t="str">
            <v>TRUE</v>
          </cell>
          <cell r="H430" t="str">
            <v>נכסים ציבוריים</v>
          </cell>
        </row>
        <row r="431">
          <cell r="A431" t="str">
            <v>241</v>
          </cell>
          <cell r="B431" t="str">
            <v>24</v>
          </cell>
          <cell r="D431" t="str">
            <v>REVENUE</v>
          </cell>
          <cell r="G431" t="str">
            <v>TRUE</v>
          </cell>
          <cell r="H431" t="str">
            <v>מינהל נכסים ציבוריים</v>
          </cell>
        </row>
        <row r="432">
          <cell r="A432" t="str">
            <v>242</v>
          </cell>
          <cell r="B432" t="str">
            <v>24</v>
          </cell>
          <cell r="D432" t="str">
            <v>REVENUE</v>
          </cell>
          <cell r="G432" t="str">
            <v>TRUE</v>
          </cell>
          <cell r="H432" t="str">
            <v>דרכים ומדרכות</v>
          </cell>
        </row>
        <row r="433">
          <cell r="A433" t="str">
            <v>2421</v>
          </cell>
          <cell r="B433" t="str">
            <v>242</v>
          </cell>
          <cell r="D433" t="str">
            <v>REVENUE</v>
          </cell>
          <cell r="G433" t="str">
            <v>FALSE</v>
          </cell>
          <cell r="H433" t="str">
            <v>כבישים עורקיים</v>
          </cell>
        </row>
        <row r="434">
          <cell r="A434" t="str">
            <v>2422</v>
          </cell>
          <cell r="B434" t="str">
            <v>242</v>
          </cell>
          <cell r="D434" t="str">
            <v>REVENUE</v>
          </cell>
          <cell r="G434" t="str">
            <v>FALSE</v>
          </cell>
          <cell r="H434" t="str">
            <v>כבישים פנימיים ומדרכות</v>
          </cell>
        </row>
        <row r="435">
          <cell r="A435" t="str">
            <v>243</v>
          </cell>
          <cell r="B435" t="str">
            <v>24</v>
          </cell>
          <cell r="D435" t="str">
            <v>REVENUE</v>
          </cell>
          <cell r="G435" t="str">
            <v>TRUE</v>
          </cell>
          <cell r="H435" t="str">
            <v>תאורת רחובות</v>
          </cell>
        </row>
        <row r="436">
          <cell r="A436" t="str">
            <v>244</v>
          </cell>
          <cell r="B436" t="str">
            <v>24</v>
          </cell>
          <cell r="D436" t="str">
            <v>REVENUE</v>
          </cell>
          <cell r="G436" t="str">
            <v>TRUE</v>
          </cell>
          <cell r="H436" t="str">
            <v>בטיחות בדרכים</v>
          </cell>
        </row>
        <row r="437">
          <cell r="A437" t="str">
            <v>2441</v>
          </cell>
          <cell r="B437" t="str">
            <v>244</v>
          </cell>
          <cell r="D437" t="str">
            <v>REVENUE</v>
          </cell>
          <cell r="G437" t="str">
            <v>FALSE</v>
          </cell>
          <cell r="H437" t="str">
            <v>רמזורים ואיי תנועה</v>
          </cell>
        </row>
        <row r="438">
          <cell r="A438" t="str">
            <v>2442</v>
          </cell>
          <cell r="B438" t="str">
            <v>244</v>
          </cell>
          <cell r="D438" t="str">
            <v>REVENUE</v>
          </cell>
          <cell r="G438" t="str">
            <v>FALSE</v>
          </cell>
          <cell r="H438" t="str">
            <v>מעברים תת קרקעיים וגשרים</v>
          </cell>
        </row>
        <row r="439">
          <cell r="A439" t="str">
            <v>2443</v>
          </cell>
          <cell r="B439" t="str">
            <v>244</v>
          </cell>
          <cell r="D439" t="str">
            <v>REVENUE</v>
          </cell>
          <cell r="G439" t="str">
            <v>FALSE</v>
          </cell>
          <cell r="H439" t="str">
            <v>מעקות ואמצעי בטיחות</v>
          </cell>
        </row>
        <row r="440">
          <cell r="A440" t="str">
            <v>2444</v>
          </cell>
          <cell r="B440" t="str">
            <v>244</v>
          </cell>
          <cell r="D440" t="str">
            <v>REVENUE</v>
          </cell>
          <cell r="G440" t="str">
            <v>FALSE</v>
          </cell>
          <cell r="H440" t="str">
            <v>שלטים תמרורים וסימוני כבישים</v>
          </cell>
        </row>
        <row r="441">
          <cell r="A441" t="str">
            <v>2445</v>
          </cell>
          <cell r="B441" t="str">
            <v>244</v>
          </cell>
          <cell r="D441" t="str">
            <v>REVENUE</v>
          </cell>
          <cell r="G441" t="str">
            <v>FALSE</v>
          </cell>
          <cell r="H441" t="str">
            <v>מטה בטיחות עירוני</v>
          </cell>
        </row>
        <row r="442">
          <cell r="A442" t="str">
            <v>245</v>
          </cell>
          <cell r="B442" t="str">
            <v>24</v>
          </cell>
          <cell r="D442" t="str">
            <v>REVENUE</v>
          </cell>
          <cell r="G442" t="str">
            <v>TRUE</v>
          </cell>
          <cell r="H442" t="str">
            <v>תיעול וניקוז</v>
          </cell>
        </row>
        <row r="443">
          <cell r="A443" t="str">
            <v>246</v>
          </cell>
          <cell r="B443" t="str">
            <v>24</v>
          </cell>
          <cell r="D443" t="str">
            <v>REVENUE</v>
          </cell>
          <cell r="G443" t="str">
            <v>TRUE</v>
          </cell>
          <cell r="H443" t="str">
            <v>גנים ונטיעות</v>
          </cell>
        </row>
        <row r="444">
          <cell r="A444" t="str">
            <v>2461</v>
          </cell>
          <cell r="B444" t="str">
            <v>246</v>
          </cell>
          <cell r="D444" t="str">
            <v>REVENUE</v>
          </cell>
          <cell r="G444" t="str">
            <v>FALSE</v>
          </cell>
          <cell r="H444" t="str">
            <v>גינות ציבוריות</v>
          </cell>
        </row>
        <row r="445">
          <cell r="A445" t="str">
            <v>2462</v>
          </cell>
          <cell r="B445" t="str">
            <v>246</v>
          </cell>
          <cell r="D445" t="str">
            <v>REVENUE</v>
          </cell>
          <cell r="G445" t="str">
            <v>FALSE</v>
          </cell>
          <cell r="H445" t="str">
            <v>טיפוח פינות נוי</v>
          </cell>
        </row>
        <row r="446">
          <cell r="A446" t="str">
            <v>2463</v>
          </cell>
          <cell r="B446" t="str">
            <v>246</v>
          </cell>
          <cell r="D446" t="str">
            <v>REVENUE</v>
          </cell>
          <cell r="G446" t="str">
            <v>FALSE</v>
          </cell>
          <cell r="H446" t="str">
            <v>מזרקות ואלמנטי רחוב אומנותיים</v>
          </cell>
        </row>
        <row r="447">
          <cell r="A447" t="str">
            <v>2464</v>
          </cell>
          <cell r="B447" t="str">
            <v>246</v>
          </cell>
          <cell r="D447" t="str">
            <v>REVENUE</v>
          </cell>
          <cell r="G447" t="str">
            <v>FALSE</v>
          </cell>
          <cell r="H447" t="str">
            <v>ריהוט רחוב ומתקני משחקים</v>
          </cell>
        </row>
        <row r="448">
          <cell r="A448" t="str">
            <v>247</v>
          </cell>
          <cell r="B448" t="str">
            <v>24</v>
          </cell>
          <cell r="D448" t="str">
            <v>REVENUE</v>
          </cell>
          <cell r="G448" t="str">
            <v>TRUE</v>
          </cell>
          <cell r="H448" t="str">
            <v>חופים, בריכות ומרחצאות</v>
          </cell>
        </row>
        <row r="449">
          <cell r="A449" t="str">
            <v>2472</v>
          </cell>
          <cell r="B449" t="str">
            <v>247</v>
          </cell>
          <cell r="D449" t="str">
            <v>REVENUE</v>
          </cell>
          <cell r="G449" t="str">
            <v>FALSE</v>
          </cell>
          <cell r="H449" t="str">
            <v>חופי רחצה</v>
          </cell>
        </row>
        <row r="450">
          <cell r="A450" t="str">
            <v>2473</v>
          </cell>
          <cell r="B450" t="str">
            <v>247</v>
          </cell>
          <cell r="D450" t="str">
            <v>REVENUE</v>
          </cell>
          <cell r="G450" t="str">
            <v>FALSE</v>
          </cell>
          <cell r="H450" t="str">
            <v>בריכות שחיה</v>
          </cell>
        </row>
        <row r="451">
          <cell r="A451" t="str">
            <v>2474</v>
          </cell>
          <cell r="B451" t="str">
            <v>247</v>
          </cell>
          <cell r="D451" t="str">
            <v>REVENUE</v>
          </cell>
          <cell r="G451" t="str">
            <v>FALSE</v>
          </cell>
          <cell r="H451" t="str">
            <v>מרחצאות</v>
          </cell>
        </row>
        <row r="452">
          <cell r="A452" t="str">
            <v>248</v>
          </cell>
          <cell r="B452" t="str">
            <v>24</v>
          </cell>
          <cell r="D452" t="str">
            <v>REVENUE</v>
          </cell>
          <cell r="G452" t="str">
            <v>TRUE</v>
          </cell>
          <cell r="H452" t="str">
            <v>בתי עלמין</v>
          </cell>
        </row>
        <row r="453">
          <cell r="A453" t="str">
            <v>249</v>
          </cell>
          <cell r="B453" t="str">
            <v>24</v>
          </cell>
          <cell r="D453" t="str">
            <v>REVENUE</v>
          </cell>
          <cell r="G453" t="str">
            <v>TRUE</v>
          </cell>
          <cell r="H453" t="str">
            <v>נכסים ציבוריים אחרים</v>
          </cell>
        </row>
        <row r="454">
          <cell r="A454" t="str">
            <v>25</v>
          </cell>
          <cell r="B454" t="str">
            <v>2</v>
          </cell>
          <cell r="D454" t="str">
            <v>REVENUE</v>
          </cell>
          <cell r="G454" t="str">
            <v>TRUE</v>
          </cell>
          <cell r="H454" t="str">
            <v>חגיגות מבצעים ואירועים</v>
          </cell>
        </row>
        <row r="455">
          <cell r="A455" t="str">
            <v>251</v>
          </cell>
          <cell r="B455" t="str">
            <v>25</v>
          </cell>
          <cell r="D455" t="str">
            <v>REVENUE</v>
          </cell>
          <cell r="G455" t="str">
            <v>FALSE</v>
          </cell>
          <cell r="H455" t="str">
            <v>חגיגות יום העצמאות</v>
          </cell>
        </row>
        <row r="456">
          <cell r="A456" t="str">
            <v>252</v>
          </cell>
          <cell r="B456" t="str">
            <v>25</v>
          </cell>
          <cell r="D456" t="str">
            <v>REVENUE</v>
          </cell>
          <cell r="G456" t="str">
            <v>FALSE</v>
          </cell>
          <cell r="H456" t="str">
            <v>חגיגת וטכסים אחרים</v>
          </cell>
        </row>
        <row r="457">
          <cell r="A457" t="str">
            <v>253</v>
          </cell>
          <cell r="B457" t="str">
            <v>25</v>
          </cell>
          <cell r="D457" t="str">
            <v>REVENUE</v>
          </cell>
          <cell r="G457" t="str">
            <v>FALSE</v>
          </cell>
          <cell r="H457" t="str">
            <v>פעולות אימוץ</v>
          </cell>
        </row>
        <row r="458">
          <cell r="A458" t="str">
            <v>254</v>
          </cell>
          <cell r="B458" t="str">
            <v>25</v>
          </cell>
          <cell r="D458" t="str">
            <v>REVENUE</v>
          </cell>
          <cell r="G458" t="str">
            <v>FALSE</v>
          </cell>
          <cell r="H458" t="str">
            <v>קשרים בינלאומיים</v>
          </cell>
        </row>
        <row r="459">
          <cell r="A459" t="str">
            <v>256</v>
          </cell>
          <cell r="B459" t="str">
            <v>25</v>
          </cell>
          <cell r="D459" t="str">
            <v>REVENUE</v>
          </cell>
          <cell r="G459" t="str">
            <v>FALSE</v>
          </cell>
          <cell r="H459" t="str">
            <v>כנסים ואירועים בינלאומיים</v>
          </cell>
        </row>
        <row r="460">
          <cell r="A460" t="str">
            <v>26</v>
          </cell>
          <cell r="B460" t="str">
            <v>2</v>
          </cell>
          <cell r="D460" t="str">
            <v>REVENUE</v>
          </cell>
          <cell r="G460" t="str">
            <v>TRUE</v>
          </cell>
          <cell r="H460" t="str">
            <v>שירותים עירוניים שונים</v>
          </cell>
        </row>
        <row r="461">
          <cell r="A461" t="str">
            <v>261</v>
          </cell>
          <cell r="B461" t="str">
            <v>26</v>
          </cell>
          <cell r="D461" t="str">
            <v>REVENUE</v>
          </cell>
          <cell r="G461" t="str">
            <v>TRUE</v>
          </cell>
          <cell r="H461" t="str">
            <v>מוקד עירוני</v>
          </cell>
        </row>
        <row r="462">
          <cell r="A462" t="str">
            <v>262</v>
          </cell>
          <cell r="B462" t="str">
            <v>26</v>
          </cell>
          <cell r="D462" t="str">
            <v>REVENUE</v>
          </cell>
          <cell r="G462" t="str">
            <v>TRUE</v>
          </cell>
          <cell r="H462" t="str">
            <v>מידע לציבור</v>
          </cell>
        </row>
        <row r="463">
          <cell r="A463" t="str">
            <v>263</v>
          </cell>
          <cell r="B463" t="str">
            <v>26</v>
          </cell>
          <cell r="D463" t="str">
            <v>REVENUE</v>
          </cell>
          <cell r="G463" t="str">
            <v>TRUE</v>
          </cell>
          <cell r="H463" t="str">
            <v>השתת' בהוצאות מועצות אזוריות</v>
          </cell>
        </row>
        <row r="464">
          <cell r="A464" t="str">
            <v>264</v>
          </cell>
          <cell r="B464" t="str">
            <v>26</v>
          </cell>
          <cell r="D464" t="str">
            <v>REVENUE</v>
          </cell>
          <cell r="G464" t="str">
            <v>TRUE</v>
          </cell>
          <cell r="H464" t="str">
            <v>תרבות הדיור</v>
          </cell>
        </row>
        <row r="465">
          <cell r="A465" t="str">
            <v>265</v>
          </cell>
          <cell r="B465" t="str">
            <v>26</v>
          </cell>
          <cell r="D465" t="str">
            <v>REVENUE</v>
          </cell>
          <cell r="G465" t="str">
            <v>TRUE</v>
          </cell>
          <cell r="H465" t="str">
            <v>מוסדות כלליים</v>
          </cell>
        </row>
        <row r="466">
          <cell r="A466" t="str">
            <v>266</v>
          </cell>
          <cell r="B466" t="str">
            <v>26</v>
          </cell>
          <cell r="D466" t="str">
            <v>REVENUE</v>
          </cell>
          <cell r="G466" t="str">
            <v>TRUE</v>
          </cell>
          <cell r="H466" t="str">
            <v>ועדים מקומיים</v>
          </cell>
        </row>
        <row r="467">
          <cell r="A467" t="str">
            <v>267</v>
          </cell>
          <cell r="B467" t="str">
            <v>26</v>
          </cell>
          <cell r="D467" t="str">
            <v>REVENUE</v>
          </cell>
          <cell r="G467" t="str">
            <v>TRUE</v>
          </cell>
          <cell r="H467" t="str">
            <v>בטוח אלמנטרי לרשות</v>
          </cell>
        </row>
        <row r="468">
          <cell r="A468" t="str">
            <v>268</v>
          </cell>
          <cell r="B468" t="str">
            <v>26</v>
          </cell>
          <cell r="D468" t="str">
            <v>REVENUE</v>
          </cell>
          <cell r="G468" t="str">
            <v>TRUE</v>
          </cell>
          <cell r="H468" t="str">
            <v>מפעם - מרכז הדרכה אזורי</v>
          </cell>
        </row>
        <row r="469">
          <cell r="A469" t="str">
            <v>269</v>
          </cell>
          <cell r="B469" t="str">
            <v>26</v>
          </cell>
          <cell r="D469" t="str">
            <v>REVENUE</v>
          </cell>
          <cell r="G469" t="str">
            <v>TRUE</v>
          </cell>
          <cell r="H469" t="str">
            <v>הכנסות שונות</v>
          </cell>
        </row>
        <row r="470">
          <cell r="A470" t="str">
            <v>27</v>
          </cell>
          <cell r="B470" t="str">
            <v>2</v>
          </cell>
          <cell r="D470" t="str">
            <v>REVENUE</v>
          </cell>
          <cell r="G470" t="str">
            <v>TRUE</v>
          </cell>
          <cell r="H470" t="str">
            <v>פיתוח כלכלי</v>
          </cell>
        </row>
        <row r="471">
          <cell r="A471" t="str">
            <v>271</v>
          </cell>
          <cell r="B471" t="str">
            <v>27</v>
          </cell>
          <cell r="D471" t="str">
            <v>REVENUE</v>
          </cell>
          <cell r="G471" t="str">
            <v>FALSE</v>
          </cell>
          <cell r="H471" t="str">
            <v>עידוד קייט ותיירות</v>
          </cell>
        </row>
        <row r="472">
          <cell r="A472" t="str">
            <v>272</v>
          </cell>
          <cell r="B472" t="str">
            <v>27</v>
          </cell>
          <cell r="D472" t="str">
            <v>REVENUE</v>
          </cell>
          <cell r="G472" t="str">
            <v>FALSE</v>
          </cell>
          <cell r="H472" t="str">
            <v>ייעד תעשיה ומלאכה</v>
          </cell>
        </row>
        <row r="473">
          <cell r="A473" t="str">
            <v>273</v>
          </cell>
          <cell r="B473" t="str">
            <v>27</v>
          </cell>
          <cell r="D473" t="str">
            <v>REVENUE</v>
          </cell>
          <cell r="G473" t="str">
            <v>FALSE</v>
          </cell>
          <cell r="H473" t="str">
            <v>חברות עירוניות</v>
          </cell>
        </row>
        <row r="474">
          <cell r="A474" t="str">
            <v>2731</v>
          </cell>
          <cell r="B474" t="str">
            <v>273</v>
          </cell>
          <cell r="D474" t="str">
            <v>REVENUE</v>
          </cell>
          <cell r="G474" t="str">
            <v>FALSE</v>
          </cell>
          <cell r="H474" t="str">
            <v>הון מניות</v>
          </cell>
        </row>
        <row r="475">
          <cell r="A475" t="str">
            <v>2732</v>
          </cell>
          <cell r="B475" t="str">
            <v>273</v>
          </cell>
          <cell r="D475" t="str">
            <v>REVENUE</v>
          </cell>
          <cell r="G475" t="str">
            <v>FALSE</v>
          </cell>
          <cell r="H475" t="str">
            <v>הלוואות בעלים ושטרי הון</v>
          </cell>
        </row>
        <row r="476">
          <cell r="A476" t="str">
            <v>28</v>
          </cell>
          <cell r="B476" t="str">
            <v>2</v>
          </cell>
          <cell r="D476" t="str">
            <v>REVENUE</v>
          </cell>
          <cell r="G476" t="str">
            <v>TRUE</v>
          </cell>
          <cell r="H476" t="str">
            <v>פיקוח עירוני</v>
          </cell>
        </row>
        <row r="477">
          <cell r="A477" t="str">
            <v>281</v>
          </cell>
          <cell r="B477" t="str">
            <v>28</v>
          </cell>
          <cell r="D477" t="str">
            <v>REVENUE</v>
          </cell>
          <cell r="G477" t="str">
            <v>FALSE</v>
          </cell>
          <cell r="H477" t="str">
            <v>פיקוח על חוקי עזר</v>
          </cell>
        </row>
        <row r="478">
          <cell r="A478" t="str">
            <v>282</v>
          </cell>
          <cell r="B478" t="str">
            <v>28</v>
          </cell>
          <cell r="D478" t="str">
            <v>REVENUE</v>
          </cell>
          <cell r="G478" t="str">
            <v>FALSE</v>
          </cell>
          <cell r="H478" t="str">
            <v>בית משפט עירוני</v>
          </cell>
        </row>
        <row r="479">
          <cell r="A479" t="str">
            <v>29</v>
          </cell>
          <cell r="B479" t="str">
            <v>2</v>
          </cell>
          <cell r="D479" t="str">
            <v>REVENUE</v>
          </cell>
          <cell r="G479" t="str">
            <v>TRUE</v>
          </cell>
          <cell r="H479" t="str">
            <v>שירותים חקלאיים</v>
          </cell>
        </row>
        <row r="480">
          <cell r="A480" t="str">
            <v>291</v>
          </cell>
          <cell r="B480" t="str">
            <v>29</v>
          </cell>
          <cell r="D480" t="str">
            <v>REVENUE</v>
          </cell>
          <cell r="G480" t="str">
            <v>FALSE</v>
          </cell>
          <cell r="H480" t="str">
            <v>ארנונה כללית על אדמה חקלאית</v>
          </cell>
        </row>
        <row r="481">
          <cell r="A481" t="str">
            <v>292</v>
          </cell>
          <cell r="B481" t="str">
            <v>29</v>
          </cell>
          <cell r="D481" t="str">
            <v>REVENUE</v>
          </cell>
          <cell r="G481" t="str">
            <v>FALSE</v>
          </cell>
          <cell r="H481" t="str">
            <v>שרות השדה</v>
          </cell>
        </row>
        <row r="482">
          <cell r="A482" t="str">
            <v>293</v>
          </cell>
          <cell r="B482" t="str">
            <v>29</v>
          </cell>
          <cell r="D482" t="str">
            <v>REVENUE</v>
          </cell>
          <cell r="G482" t="str">
            <v>FALSE</v>
          </cell>
          <cell r="H482" t="str">
            <v>מלחמה במזיקים לחקלאות</v>
          </cell>
        </row>
        <row r="483">
          <cell r="A483" t="str">
            <v>294</v>
          </cell>
          <cell r="B483" t="str">
            <v>29</v>
          </cell>
          <cell r="D483" t="str">
            <v>REVENUE</v>
          </cell>
          <cell r="G483" t="str">
            <v>FALSE</v>
          </cell>
          <cell r="H483" t="str">
            <v>תצפיות ותחנות ניסיוניות</v>
          </cell>
        </row>
        <row r="484">
          <cell r="A484" t="str">
            <v>295</v>
          </cell>
          <cell r="B484" t="str">
            <v>29</v>
          </cell>
          <cell r="D484" t="str">
            <v>REVENUE</v>
          </cell>
          <cell r="G484" t="str">
            <v>FALSE</v>
          </cell>
          <cell r="H484" t="str">
            <v>הדרכה חקלאית</v>
          </cell>
        </row>
        <row r="485">
          <cell r="A485" t="str">
            <v>296</v>
          </cell>
          <cell r="B485" t="str">
            <v>29</v>
          </cell>
          <cell r="D485" t="str">
            <v>REVENUE</v>
          </cell>
          <cell r="G485" t="str">
            <v>FALSE</v>
          </cell>
          <cell r="H485" t="str">
            <v>עבודות ניקוז מקומי ואזורי</v>
          </cell>
        </row>
        <row r="486">
          <cell r="A486" t="str">
            <v>297</v>
          </cell>
          <cell r="B486" t="str">
            <v>29</v>
          </cell>
          <cell r="D486" t="str">
            <v>REVENUE</v>
          </cell>
          <cell r="G486" t="str">
            <v>FALSE</v>
          </cell>
          <cell r="H486" t="str">
            <v>שמירת שדות</v>
          </cell>
        </row>
        <row r="487">
          <cell r="A487" t="str">
            <v>299</v>
          </cell>
          <cell r="B487" t="str">
            <v>29</v>
          </cell>
          <cell r="D487" t="str">
            <v>REVENUE</v>
          </cell>
          <cell r="G487" t="str">
            <v>FALSE</v>
          </cell>
          <cell r="H487" t="str">
            <v>שירותים חקלאיים אחרים</v>
          </cell>
        </row>
        <row r="488">
          <cell r="A488" t="str">
            <v>3</v>
          </cell>
          <cell r="D488" t="str">
            <v>REVENUE</v>
          </cell>
          <cell r="G488" t="str">
            <v>TRUE</v>
          </cell>
          <cell r="H488" t="str">
            <v>שירותים ממלכתיים</v>
          </cell>
        </row>
        <row r="489">
          <cell r="A489" t="str">
            <v>31</v>
          </cell>
          <cell r="B489" t="str">
            <v>3</v>
          </cell>
          <cell r="D489" t="str">
            <v>REVENUE</v>
          </cell>
          <cell r="G489" t="str">
            <v>TRUE</v>
          </cell>
          <cell r="H489" t="str">
            <v>חינוך</v>
          </cell>
        </row>
        <row r="490">
          <cell r="A490" t="str">
            <v>311</v>
          </cell>
          <cell r="B490" t="str">
            <v>31</v>
          </cell>
          <cell r="D490" t="str">
            <v>REVENUE</v>
          </cell>
          <cell r="G490" t="str">
            <v>TRUE</v>
          </cell>
          <cell r="H490" t="str">
            <v>מינהל החינוך</v>
          </cell>
        </row>
        <row r="491">
          <cell r="A491" t="str">
            <v>312</v>
          </cell>
          <cell r="B491" t="str">
            <v>31</v>
          </cell>
          <cell r="D491" t="str">
            <v>REVENUE</v>
          </cell>
          <cell r="G491" t="str">
            <v>TRUE</v>
          </cell>
          <cell r="H491" t="str">
            <v>חינוך קדם יסודי</v>
          </cell>
        </row>
        <row r="492">
          <cell r="A492" t="str">
            <v>3122</v>
          </cell>
          <cell r="B492" t="str">
            <v>312</v>
          </cell>
          <cell r="D492" t="str">
            <v>REVENUE</v>
          </cell>
          <cell r="G492" t="str">
            <v>FALSE</v>
          </cell>
          <cell r="H492" t="str">
            <v>גני ילדים גיל חובה</v>
          </cell>
        </row>
        <row r="493">
          <cell r="A493" t="str">
            <v>3123</v>
          </cell>
          <cell r="B493" t="str">
            <v>312</v>
          </cell>
          <cell r="D493" t="str">
            <v>REVENUE</v>
          </cell>
          <cell r="G493" t="str">
            <v>FALSE</v>
          </cell>
          <cell r="H493" t="str">
            <v>גני ילדים טרום חובה</v>
          </cell>
        </row>
        <row r="494">
          <cell r="A494" t="str">
            <v>3124</v>
          </cell>
          <cell r="B494" t="str">
            <v>312</v>
          </cell>
          <cell r="D494" t="str">
            <v>REVENUE</v>
          </cell>
          <cell r="G494" t="str">
            <v>FALSE</v>
          </cell>
          <cell r="H494" t="str">
            <v>מעונות ופעוטונים</v>
          </cell>
        </row>
        <row r="495">
          <cell r="A495" t="str">
            <v>3125</v>
          </cell>
          <cell r="B495" t="str">
            <v>312</v>
          </cell>
          <cell r="D495" t="str">
            <v>REVENUE</v>
          </cell>
          <cell r="G495" t="str">
            <v>FALSE</v>
          </cell>
          <cell r="H495" t="str">
            <v>גני מועדון וצהרונים</v>
          </cell>
        </row>
        <row r="496">
          <cell r="A496" t="str">
            <v>3126</v>
          </cell>
          <cell r="B496" t="str">
            <v>312</v>
          </cell>
          <cell r="D496" t="str">
            <v>REVENUE</v>
          </cell>
          <cell r="G496" t="str">
            <v>FALSE</v>
          </cell>
          <cell r="H496" t="str">
            <v>גני ילדים לחינוך מיוחד</v>
          </cell>
        </row>
        <row r="497">
          <cell r="A497" t="str">
            <v>3128</v>
          </cell>
          <cell r="B497" t="str">
            <v>312</v>
          </cell>
          <cell r="D497" t="str">
            <v>REVENUE</v>
          </cell>
          <cell r="G497" t="str">
            <v>FALSE</v>
          </cell>
          <cell r="H497" t="str">
            <v>קייטנה/חודש לימודים נוסף לגנ״י</v>
          </cell>
        </row>
        <row r="498">
          <cell r="A498" t="str">
            <v>313</v>
          </cell>
          <cell r="B498" t="str">
            <v>31</v>
          </cell>
          <cell r="D498" t="str">
            <v>REVENUE</v>
          </cell>
          <cell r="G498" t="str">
            <v>TRUE</v>
          </cell>
          <cell r="H498" t="str">
            <v>חינוך יסודי</v>
          </cell>
        </row>
        <row r="499">
          <cell r="A499" t="str">
            <v>3131</v>
          </cell>
          <cell r="B499" t="str">
            <v>313</v>
          </cell>
          <cell r="D499" t="str">
            <v>REVENUE</v>
          </cell>
          <cell r="G499" t="str">
            <v>FALSE</v>
          </cell>
          <cell r="H499" t="str">
            <v>מינהל החינוך היסודי</v>
          </cell>
        </row>
        <row r="500">
          <cell r="A500" t="str">
            <v>3132</v>
          </cell>
          <cell r="B500" t="str">
            <v>313</v>
          </cell>
          <cell r="D500" t="str">
            <v>REVENUE</v>
          </cell>
          <cell r="G500" t="str">
            <v>FALSE</v>
          </cell>
          <cell r="H500" t="str">
            <v>בתי״ס יסודיים</v>
          </cell>
        </row>
        <row r="501">
          <cell r="A501" t="str">
            <v>3133</v>
          </cell>
          <cell r="B501" t="str">
            <v>313</v>
          </cell>
          <cell r="D501" t="str">
            <v>REVENUE</v>
          </cell>
          <cell r="G501" t="str">
            <v>FALSE</v>
          </cell>
          <cell r="H501" t="str">
            <v>חינוך מיוחד</v>
          </cell>
        </row>
        <row r="502">
          <cell r="A502" t="str">
            <v>3134</v>
          </cell>
          <cell r="B502" t="str">
            <v>313</v>
          </cell>
          <cell r="D502" t="str">
            <v>REVENUE</v>
          </cell>
          <cell r="G502" t="str">
            <v>FALSE</v>
          </cell>
          <cell r="H502" t="str">
            <v>חוגים לתלמידים מחוננים ומוכשרים</v>
          </cell>
        </row>
        <row r="503">
          <cell r="A503" t="str">
            <v>3135</v>
          </cell>
          <cell r="B503" t="str">
            <v>313</v>
          </cell>
          <cell r="D503" t="str">
            <v>REVENUE</v>
          </cell>
          <cell r="G503" t="str">
            <v>FALSE</v>
          </cell>
          <cell r="H503" t="str">
            <v>ישיבות קטנות ותלמודי תורה</v>
          </cell>
        </row>
        <row r="504">
          <cell r="A504" t="str">
            <v>3136</v>
          </cell>
          <cell r="B504" t="str">
            <v>313</v>
          </cell>
          <cell r="D504" t="str">
            <v>REVENUE</v>
          </cell>
          <cell r="G504" t="str">
            <v>FALSE</v>
          </cell>
          <cell r="H504" t="str">
            <v>חינוך משלים בבתי״ס</v>
          </cell>
        </row>
        <row r="505">
          <cell r="A505" t="str">
            <v>3137</v>
          </cell>
          <cell r="B505" t="str">
            <v>313</v>
          </cell>
          <cell r="D505" t="str">
            <v>REVENUE</v>
          </cell>
          <cell r="G505" t="str">
            <v>FALSE</v>
          </cell>
          <cell r="H505" t="str">
            <v>חוות חקלאיות</v>
          </cell>
        </row>
        <row r="506">
          <cell r="A506" t="str">
            <v>3138</v>
          </cell>
          <cell r="B506" t="str">
            <v>313</v>
          </cell>
          <cell r="D506" t="str">
            <v>REVENUE</v>
          </cell>
          <cell r="G506" t="str">
            <v>FALSE</v>
          </cell>
          <cell r="H506" t="str">
            <v>קייטנות/לימודיות וחודש לימוד נוסף</v>
          </cell>
        </row>
        <row r="507">
          <cell r="A507" t="str">
            <v>314</v>
          </cell>
          <cell r="B507" t="str">
            <v>31</v>
          </cell>
          <cell r="D507" t="str">
            <v>REVENUE</v>
          </cell>
          <cell r="G507" t="str">
            <v>TRUE</v>
          </cell>
          <cell r="H507" t="str">
            <v>חטיבות ביניים</v>
          </cell>
        </row>
        <row r="508">
          <cell r="A508" t="str">
            <v>315</v>
          </cell>
          <cell r="B508" t="str">
            <v>31</v>
          </cell>
          <cell r="D508" t="str">
            <v>REVENUE</v>
          </cell>
          <cell r="G508" t="str">
            <v>TRUE</v>
          </cell>
          <cell r="H508" t="str">
            <v>חינוך על יסודי</v>
          </cell>
        </row>
        <row r="509">
          <cell r="A509" t="str">
            <v>3151</v>
          </cell>
          <cell r="B509" t="str">
            <v>315</v>
          </cell>
          <cell r="D509" t="str">
            <v>REVENUE</v>
          </cell>
          <cell r="G509" t="str">
            <v>FALSE</v>
          </cell>
          <cell r="H509" t="str">
            <v>מינהל החינוך העל יסודי</v>
          </cell>
        </row>
        <row r="510">
          <cell r="A510" t="str">
            <v>3152</v>
          </cell>
          <cell r="B510" t="str">
            <v>315</v>
          </cell>
          <cell r="D510" t="str">
            <v>REVENUE</v>
          </cell>
          <cell r="G510" t="str">
            <v>FALSE</v>
          </cell>
          <cell r="H510" t="str">
            <v>בתי״ס על יסודיים עיוניים</v>
          </cell>
        </row>
        <row r="511">
          <cell r="A511" t="str">
            <v>3153</v>
          </cell>
          <cell r="B511" t="str">
            <v>315</v>
          </cell>
          <cell r="D511" t="str">
            <v>REVENUE</v>
          </cell>
          <cell r="G511" t="str">
            <v>FALSE</v>
          </cell>
          <cell r="H511" t="str">
            <v>בתי״ס ערב על יסודיים</v>
          </cell>
        </row>
        <row r="512">
          <cell r="A512" t="str">
            <v>3154</v>
          </cell>
          <cell r="B512" t="str">
            <v>315</v>
          </cell>
          <cell r="D512" t="str">
            <v>REVENUE</v>
          </cell>
          <cell r="G512" t="str">
            <v>FALSE</v>
          </cell>
          <cell r="H512" t="str">
            <v>ישיבות תיכוניות אולפנות ומתיבתאות</v>
          </cell>
        </row>
        <row r="513">
          <cell r="A513" t="str">
            <v>3155</v>
          </cell>
          <cell r="B513" t="str">
            <v>315</v>
          </cell>
          <cell r="D513" t="str">
            <v>REVENUE</v>
          </cell>
          <cell r="G513" t="str">
            <v>FALSE</v>
          </cell>
          <cell r="H513" t="str">
            <v>בתי״ס על יסודיים מקצועיים</v>
          </cell>
        </row>
        <row r="514">
          <cell r="A514" t="str">
            <v>3156</v>
          </cell>
          <cell r="B514" t="str">
            <v>315</v>
          </cell>
          <cell r="D514" t="str">
            <v>REVENUE</v>
          </cell>
          <cell r="G514" t="str">
            <v>FALSE</v>
          </cell>
          <cell r="H514" t="str">
            <v>בתי״ס על יסודיים חקלאיים</v>
          </cell>
        </row>
        <row r="515">
          <cell r="A515" t="str">
            <v>3157</v>
          </cell>
          <cell r="B515" t="str">
            <v>315</v>
          </cell>
          <cell r="D515" t="str">
            <v>REVENUE</v>
          </cell>
          <cell r="G515" t="str">
            <v>FALSE</v>
          </cell>
          <cell r="H515" t="str">
            <v>בתי״ס על יסודיים מקיפים</v>
          </cell>
        </row>
        <row r="516">
          <cell r="A516" t="str">
            <v>316</v>
          </cell>
          <cell r="B516" t="str">
            <v>31</v>
          </cell>
          <cell r="D516" t="str">
            <v>REVENUE</v>
          </cell>
          <cell r="G516" t="str">
            <v>TRUE</v>
          </cell>
          <cell r="H516" t="str">
            <v>חינוך גבוה</v>
          </cell>
        </row>
        <row r="517">
          <cell r="A517" t="str">
            <v>3162</v>
          </cell>
          <cell r="B517" t="str">
            <v>316</v>
          </cell>
          <cell r="D517" t="str">
            <v>REVENUE</v>
          </cell>
          <cell r="G517" t="str">
            <v>FALSE</v>
          </cell>
          <cell r="H517" t="str">
            <v>אוניברסיטאות</v>
          </cell>
        </row>
        <row r="518">
          <cell r="A518" t="str">
            <v>3163</v>
          </cell>
          <cell r="B518" t="str">
            <v>316</v>
          </cell>
          <cell r="D518" t="str">
            <v>REVENUE</v>
          </cell>
          <cell r="G518" t="str">
            <v>FALSE</v>
          </cell>
          <cell r="H518" t="str">
            <v>מוסדות להשכלה טכנולוגית גבוהה</v>
          </cell>
        </row>
        <row r="519">
          <cell r="A519" t="str">
            <v>3164</v>
          </cell>
          <cell r="B519" t="str">
            <v>316</v>
          </cell>
          <cell r="D519" t="str">
            <v>REVENUE</v>
          </cell>
          <cell r="G519" t="str">
            <v>FALSE</v>
          </cell>
          <cell r="H519" t="str">
            <v>ישיבות גבוהות וכוללים</v>
          </cell>
        </row>
        <row r="520">
          <cell r="A520" t="str">
            <v>3165</v>
          </cell>
          <cell r="B520" t="str">
            <v>316</v>
          </cell>
          <cell r="D520" t="str">
            <v>REVENUE</v>
          </cell>
          <cell r="G520" t="str">
            <v>FALSE</v>
          </cell>
          <cell r="H520" t="str">
            <v>בתי מדרש למורים</v>
          </cell>
        </row>
        <row r="521">
          <cell r="A521" t="str">
            <v>3166</v>
          </cell>
          <cell r="B521" t="str">
            <v>316</v>
          </cell>
          <cell r="D521" t="str">
            <v>REVENUE</v>
          </cell>
          <cell r="G521" t="str">
            <v>FALSE</v>
          </cell>
          <cell r="H521" t="str">
            <v>מכללות</v>
          </cell>
        </row>
        <row r="522">
          <cell r="A522" t="str">
            <v>3167</v>
          </cell>
          <cell r="B522" t="str">
            <v>316</v>
          </cell>
          <cell r="D522" t="str">
            <v>REVENUE</v>
          </cell>
          <cell r="G522" t="str">
            <v>FALSE</v>
          </cell>
          <cell r="H522" t="str">
            <v>אמנות</v>
          </cell>
        </row>
        <row r="523">
          <cell r="A523" t="str">
            <v>3168</v>
          </cell>
          <cell r="B523" t="str">
            <v>316</v>
          </cell>
          <cell r="D523" t="str">
            <v>REVENUE</v>
          </cell>
          <cell r="G523" t="str">
            <v>FALSE</v>
          </cell>
          <cell r="H523" t="str">
            <v>קרן מלגות עירונית</v>
          </cell>
        </row>
        <row r="524">
          <cell r="A524" t="str">
            <v>317</v>
          </cell>
          <cell r="B524" t="str">
            <v>31</v>
          </cell>
          <cell r="D524" t="str">
            <v>REVENUE</v>
          </cell>
          <cell r="G524" t="str">
            <v>TRUE</v>
          </cell>
          <cell r="H524" t="str">
            <v>שירותים נוספים לבתי״ס וגנ״י</v>
          </cell>
        </row>
        <row r="525">
          <cell r="A525" t="str">
            <v>3171</v>
          </cell>
          <cell r="B525" t="str">
            <v>317</v>
          </cell>
          <cell r="D525" t="str">
            <v>REVENUE</v>
          </cell>
          <cell r="G525" t="str">
            <v>TRUE</v>
          </cell>
          <cell r="H525" t="str">
            <v>קב״ט שמירה ובטחון מוסדות חינוך</v>
          </cell>
        </row>
        <row r="526">
          <cell r="A526" t="str">
            <v>3172</v>
          </cell>
          <cell r="B526" t="str">
            <v>317</v>
          </cell>
          <cell r="D526" t="str">
            <v>REVENUE</v>
          </cell>
          <cell r="G526" t="str">
            <v>TRUE</v>
          </cell>
          <cell r="H526" t="str">
            <v>מרכזיה פדגוגית</v>
          </cell>
        </row>
        <row r="527">
          <cell r="A527" t="str">
            <v>3173</v>
          </cell>
          <cell r="B527" t="str">
            <v>317</v>
          </cell>
          <cell r="D527" t="str">
            <v>REVENUE</v>
          </cell>
          <cell r="G527" t="str">
            <v>TRUE</v>
          </cell>
          <cell r="H527" t="str">
            <v>שרות פסיכולוגי חינוכי</v>
          </cell>
        </row>
        <row r="528">
          <cell r="A528" t="str">
            <v>3174</v>
          </cell>
          <cell r="B528" t="str">
            <v>317</v>
          </cell>
          <cell r="D528" t="str">
            <v>REVENUE</v>
          </cell>
          <cell r="G528" t="str">
            <v>TRUE</v>
          </cell>
          <cell r="H528" t="str">
            <v>שרות בריאות לתלמיד</v>
          </cell>
        </row>
        <row r="529">
          <cell r="A529" t="str">
            <v>3175</v>
          </cell>
          <cell r="B529" t="str">
            <v>317</v>
          </cell>
          <cell r="D529" t="str">
            <v>REVENUE</v>
          </cell>
          <cell r="G529" t="str">
            <v>TRUE</v>
          </cell>
          <cell r="H529" t="str">
            <v>בטוח תלמידים</v>
          </cell>
        </row>
        <row r="530">
          <cell r="A530" t="str">
            <v>3176</v>
          </cell>
          <cell r="B530" t="str">
            <v>317</v>
          </cell>
          <cell r="D530" t="str">
            <v>REVENUE</v>
          </cell>
          <cell r="G530" t="str">
            <v>TRUE</v>
          </cell>
          <cell r="H530" t="str">
            <v>רווחה חינוכית</v>
          </cell>
        </row>
        <row r="531">
          <cell r="A531" t="str">
            <v>3177</v>
          </cell>
          <cell r="B531" t="str">
            <v>317</v>
          </cell>
          <cell r="D531" t="str">
            <v>REVENUE</v>
          </cell>
          <cell r="G531" t="str">
            <v>TRUE</v>
          </cell>
          <cell r="H531" t="str">
            <v>קב״סים</v>
          </cell>
        </row>
        <row r="532">
          <cell r="A532" t="str">
            <v>3178</v>
          </cell>
          <cell r="B532" t="str">
            <v>317</v>
          </cell>
          <cell r="D532" t="str">
            <v>REVENUE</v>
          </cell>
          <cell r="G532" t="str">
            <v>TRUE</v>
          </cell>
          <cell r="H532" t="str">
            <v>הסעות ילדים</v>
          </cell>
        </row>
        <row r="533">
          <cell r="A533" t="str">
            <v>3179</v>
          </cell>
          <cell r="B533" t="str">
            <v>317</v>
          </cell>
          <cell r="D533" t="str">
            <v>REVENUE</v>
          </cell>
          <cell r="G533" t="str">
            <v>TRUE</v>
          </cell>
          <cell r="H533" t="str">
            <v>שירותים אחרים</v>
          </cell>
        </row>
        <row r="534">
          <cell r="A534" t="str">
            <v>318</v>
          </cell>
          <cell r="B534" t="str">
            <v>31</v>
          </cell>
          <cell r="D534" t="str">
            <v>REVENUE</v>
          </cell>
          <cell r="G534" t="str">
            <v>TRUE</v>
          </cell>
          <cell r="H534" t="str">
            <v>חינוך מבוגרים</v>
          </cell>
        </row>
        <row r="535">
          <cell r="A535" t="str">
            <v>319</v>
          </cell>
          <cell r="B535" t="str">
            <v>31</v>
          </cell>
          <cell r="D535" t="str">
            <v>REVENUE</v>
          </cell>
          <cell r="G535" t="str">
            <v>TRUE</v>
          </cell>
          <cell r="H535" t="str">
            <v>שירותי חינוך מיוחדים</v>
          </cell>
        </row>
        <row r="536">
          <cell r="A536" t="str">
            <v>3191</v>
          </cell>
          <cell r="B536" t="str">
            <v>319</v>
          </cell>
          <cell r="D536" t="str">
            <v>REVENUE</v>
          </cell>
          <cell r="G536" t="str">
            <v>FALSE</v>
          </cell>
          <cell r="H536" t="str">
            <v>חינוך מוכר שאינו רשמי</v>
          </cell>
        </row>
        <row r="537">
          <cell r="A537" t="str">
            <v>32</v>
          </cell>
          <cell r="B537" t="str">
            <v>3</v>
          </cell>
          <cell r="D537" t="str">
            <v>REVENUE</v>
          </cell>
          <cell r="G537" t="str">
            <v>TRUE</v>
          </cell>
          <cell r="H537" t="str">
            <v>תרבות</v>
          </cell>
        </row>
        <row r="538">
          <cell r="A538" t="str">
            <v>321</v>
          </cell>
          <cell r="B538" t="str">
            <v>32</v>
          </cell>
          <cell r="D538" t="str">
            <v>REVENUE</v>
          </cell>
          <cell r="G538" t="str">
            <v>FALSE</v>
          </cell>
          <cell r="H538" t="str">
            <v>מינהל התרבות</v>
          </cell>
        </row>
        <row r="539">
          <cell r="A539" t="str">
            <v>322</v>
          </cell>
          <cell r="B539" t="str">
            <v>32</v>
          </cell>
          <cell r="D539" t="str">
            <v>REVENUE</v>
          </cell>
          <cell r="G539" t="str">
            <v>FALSE</v>
          </cell>
          <cell r="H539" t="str">
            <v>פעולות תרבות</v>
          </cell>
        </row>
        <row r="540">
          <cell r="A540" t="str">
            <v>323</v>
          </cell>
          <cell r="B540" t="str">
            <v>32</v>
          </cell>
          <cell r="D540" t="str">
            <v>REVENUE</v>
          </cell>
          <cell r="G540" t="str">
            <v>FALSE</v>
          </cell>
          <cell r="H540" t="str">
            <v>ספריות עירוניות</v>
          </cell>
        </row>
        <row r="541">
          <cell r="A541" t="str">
            <v>324</v>
          </cell>
          <cell r="B541" t="str">
            <v>32</v>
          </cell>
          <cell r="D541" t="str">
            <v>REVENUE</v>
          </cell>
          <cell r="G541" t="str">
            <v>FALSE</v>
          </cell>
          <cell r="H541" t="str">
            <v>מתנ״סים</v>
          </cell>
        </row>
        <row r="542">
          <cell r="A542" t="str">
            <v>325</v>
          </cell>
          <cell r="B542" t="str">
            <v>32</v>
          </cell>
          <cell r="D542" t="str">
            <v>REVENUE</v>
          </cell>
          <cell r="G542" t="str">
            <v>FALSE</v>
          </cell>
          <cell r="H542" t="str">
            <v>מוסיקה ומחול</v>
          </cell>
        </row>
        <row r="543">
          <cell r="A543" t="str">
            <v>3251</v>
          </cell>
          <cell r="B543" t="str">
            <v>325</v>
          </cell>
          <cell r="D543" t="str">
            <v>REVENUE</v>
          </cell>
          <cell r="G543" t="str">
            <v>FALSE</v>
          </cell>
          <cell r="H543" t="str">
            <v>קונסרבטוריון</v>
          </cell>
        </row>
        <row r="544">
          <cell r="A544" t="str">
            <v>3252</v>
          </cell>
          <cell r="B544" t="str">
            <v>325</v>
          </cell>
          <cell r="D544" t="str">
            <v>REVENUE</v>
          </cell>
          <cell r="G544" t="str">
            <v>FALSE</v>
          </cell>
          <cell r="H544" t="str">
            <v>תזמורת עירונית</v>
          </cell>
        </row>
        <row r="545">
          <cell r="A545" t="str">
            <v>3254</v>
          </cell>
          <cell r="B545" t="str">
            <v>325</v>
          </cell>
          <cell r="D545" t="str">
            <v>REVENUE</v>
          </cell>
          <cell r="G545" t="str">
            <v>FALSE</v>
          </cell>
          <cell r="H545" t="str">
            <v>מקהלה עירונית</v>
          </cell>
        </row>
        <row r="546">
          <cell r="A546" t="str">
            <v>326</v>
          </cell>
          <cell r="B546" t="str">
            <v>32</v>
          </cell>
          <cell r="D546" t="str">
            <v>REVENUE</v>
          </cell>
          <cell r="G546" t="str">
            <v>FALSE</v>
          </cell>
          <cell r="H546" t="str">
            <v>מוקדי תרבות</v>
          </cell>
        </row>
        <row r="547">
          <cell r="A547" t="str">
            <v>3261</v>
          </cell>
          <cell r="B547" t="str">
            <v>326</v>
          </cell>
          <cell r="D547" t="str">
            <v>REVENUE</v>
          </cell>
          <cell r="G547" t="str">
            <v>FALSE</v>
          </cell>
          <cell r="H547" t="str">
            <v>תיאטרונים</v>
          </cell>
        </row>
        <row r="548">
          <cell r="A548" t="str">
            <v>3262</v>
          </cell>
          <cell r="B548" t="str">
            <v>326</v>
          </cell>
          <cell r="D548" t="str">
            <v>REVENUE</v>
          </cell>
          <cell r="G548" t="str">
            <v>FALSE</v>
          </cell>
          <cell r="H548" t="str">
            <v>מוזיאונים</v>
          </cell>
        </row>
        <row r="549">
          <cell r="A549" t="str">
            <v>3263</v>
          </cell>
          <cell r="B549" t="str">
            <v>326</v>
          </cell>
          <cell r="D549" t="str">
            <v>REVENUE</v>
          </cell>
          <cell r="G549" t="str">
            <v>FALSE</v>
          </cell>
          <cell r="H549" t="str">
            <v>גן חיות</v>
          </cell>
        </row>
        <row r="550">
          <cell r="A550" t="str">
            <v>3264</v>
          </cell>
          <cell r="B550" t="str">
            <v>326</v>
          </cell>
          <cell r="D550" t="str">
            <v>REVENUE</v>
          </cell>
          <cell r="G550" t="str">
            <v>FALSE</v>
          </cell>
          <cell r="H550" t="str">
            <v>מוקדי תרבות אחרים</v>
          </cell>
        </row>
        <row r="551">
          <cell r="A551" t="str">
            <v>327</v>
          </cell>
          <cell r="B551" t="str">
            <v>32</v>
          </cell>
          <cell r="D551" t="str">
            <v>REVENUE</v>
          </cell>
          <cell r="G551" t="str">
            <v>FALSE</v>
          </cell>
          <cell r="H551" t="str">
            <v>תרבות תורנית</v>
          </cell>
        </row>
        <row r="552">
          <cell r="A552" t="str">
            <v>328</v>
          </cell>
          <cell r="B552" t="str">
            <v>32</v>
          </cell>
          <cell r="D552" t="str">
            <v>REVENUE</v>
          </cell>
          <cell r="G552" t="str">
            <v>FALSE</v>
          </cell>
          <cell r="H552" t="str">
            <v>נוער</v>
          </cell>
        </row>
        <row r="553">
          <cell r="A553" t="str">
            <v>3281</v>
          </cell>
          <cell r="B553" t="str">
            <v>328</v>
          </cell>
          <cell r="D553" t="str">
            <v>REVENUE</v>
          </cell>
          <cell r="G553" t="str">
            <v>FALSE</v>
          </cell>
          <cell r="H553" t="str">
            <v>מינהל הנוער</v>
          </cell>
        </row>
        <row r="554">
          <cell r="A554" t="str">
            <v>3282</v>
          </cell>
          <cell r="B554" t="str">
            <v>328</v>
          </cell>
          <cell r="D554" t="str">
            <v>REVENUE</v>
          </cell>
          <cell r="G554" t="str">
            <v>FALSE</v>
          </cell>
          <cell r="H554" t="str">
            <v>מוקדי הפעלת נוער</v>
          </cell>
        </row>
        <row r="555">
          <cell r="A555" t="str">
            <v>3283</v>
          </cell>
          <cell r="B555" t="str">
            <v>328</v>
          </cell>
          <cell r="D555" t="str">
            <v>REVENUE</v>
          </cell>
          <cell r="G555" t="str">
            <v>FALSE</v>
          </cell>
          <cell r="H555" t="str">
            <v>חוגי נוער</v>
          </cell>
        </row>
        <row r="556">
          <cell r="A556" t="str">
            <v>3284</v>
          </cell>
          <cell r="B556" t="str">
            <v>328</v>
          </cell>
          <cell r="D556" t="str">
            <v>REVENUE</v>
          </cell>
          <cell r="G556" t="str">
            <v>FALSE</v>
          </cell>
          <cell r="H556" t="str">
            <v>קייטנות נוער</v>
          </cell>
        </row>
        <row r="557">
          <cell r="A557" t="str">
            <v>3289</v>
          </cell>
          <cell r="B557" t="str">
            <v>328</v>
          </cell>
          <cell r="D557" t="str">
            <v>REVENUE</v>
          </cell>
          <cell r="G557" t="str">
            <v>FALSE</v>
          </cell>
          <cell r="H557" t="str">
            <v>תנועות נוער</v>
          </cell>
        </row>
        <row r="558">
          <cell r="A558" t="str">
            <v>329</v>
          </cell>
          <cell r="B558" t="str">
            <v>32</v>
          </cell>
          <cell r="D558" t="str">
            <v>REVENUE</v>
          </cell>
          <cell r="G558" t="str">
            <v>FALSE</v>
          </cell>
          <cell r="H558" t="str">
            <v>ספורט</v>
          </cell>
        </row>
        <row r="559">
          <cell r="A559" t="str">
            <v>33</v>
          </cell>
          <cell r="B559" t="str">
            <v>3</v>
          </cell>
          <cell r="D559" t="str">
            <v>REVENUE</v>
          </cell>
          <cell r="G559" t="str">
            <v>TRUE</v>
          </cell>
          <cell r="H559" t="str">
            <v>בריאות</v>
          </cell>
        </row>
        <row r="560">
          <cell r="A560" t="str">
            <v>332</v>
          </cell>
          <cell r="B560" t="str">
            <v>33</v>
          </cell>
          <cell r="D560" t="str">
            <v>REVENUE</v>
          </cell>
          <cell r="G560" t="str">
            <v>FALSE</v>
          </cell>
          <cell r="H560" t="str">
            <v>מרפאות</v>
          </cell>
        </row>
        <row r="561">
          <cell r="A561" t="str">
            <v>3321</v>
          </cell>
          <cell r="B561" t="str">
            <v>332</v>
          </cell>
          <cell r="D561" t="str">
            <v>REVENUE</v>
          </cell>
          <cell r="G561" t="str">
            <v>FALSE</v>
          </cell>
          <cell r="H561" t="str">
            <v>מרפאות יעוץ</v>
          </cell>
        </row>
        <row r="562">
          <cell r="A562" t="str">
            <v>3322</v>
          </cell>
          <cell r="B562" t="str">
            <v>332</v>
          </cell>
          <cell r="D562" t="str">
            <v>REVENUE</v>
          </cell>
          <cell r="G562" t="str">
            <v>FALSE</v>
          </cell>
          <cell r="H562" t="str">
            <v>מרפאות כלליות</v>
          </cell>
        </row>
        <row r="563">
          <cell r="A563" t="str">
            <v>3323</v>
          </cell>
          <cell r="B563" t="str">
            <v>332</v>
          </cell>
          <cell r="D563" t="str">
            <v>REVENUE</v>
          </cell>
          <cell r="G563" t="str">
            <v>FALSE</v>
          </cell>
          <cell r="H563" t="str">
            <v>מרפאות שיניים</v>
          </cell>
        </row>
        <row r="564">
          <cell r="A564" t="str">
            <v>3324</v>
          </cell>
          <cell r="B564" t="str">
            <v>332</v>
          </cell>
          <cell r="D564" t="str">
            <v>REVENUE</v>
          </cell>
          <cell r="G564" t="str">
            <v>FALSE</v>
          </cell>
          <cell r="H564" t="str">
            <v>תחנות אם וילד</v>
          </cell>
        </row>
        <row r="565">
          <cell r="A565" t="str">
            <v>333</v>
          </cell>
          <cell r="B565" t="str">
            <v>33</v>
          </cell>
          <cell r="D565" t="str">
            <v>REVENUE</v>
          </cell>
          <cell r="G565" t="str">
            <v>FALSE</v>
          </cell>
          <cell r="H565" t="str">
            <v>בתי חולים</v>
          </cell>
        </row>
        <row r="566">
          <cell r="A566" t="str">
            <v>3331</v>
          </cell>
          <cell r="B566" t="str">
            <v>333</v>
          </cell>
          <cell r="D566" t="str">
            <v>REVENUE</v>
          </cell>
          <cell r="G566" t="str">
            <v>FALSE</v>
          </cell>
          <cell r="H566" t="str">
            <v>בתי חולים כלליים</v>
          </cell>
        </row>
        <row r="567">
          <cell r="A567" t="str">
            <v>3332</v>
          </cell>
          <cell r="B567" t="str">
            <v>333</v>
          </cell>
          <cell r="D567" t="str">
            <v>REVENUE</v>
          </cell>
          <cell r="G567" t="str">
            <v>FALSE</v>
          </cell>
          <cell r="H567" t="str">
            <v>בתי חולים אחרים</v>
          </cell>
        </row>
        <row r="568">
          <cell r="A568" t="str">
            <v>334</v>
          </cell>
          <cell r="B568" t="str">
            <v>33</v>
          </cell>
          <cell r="D568" t="str">
            <v>REVENUE</v>
          </cell>
          <cell r="G568" t="str">
            <v>FALSE</v>
          </cell>
          <cell r="H568" t="str">
            <v>בתי ספר לאחיות</v>
          </cell>
        </row>
        <row r="569">
          <cell r="A569" t="str">
            <v>335</v>
          </cell>
          <cell r="B569" t="str">
            <v>33</v>
          </cell>
          <cell r="D569" t="str">
            <v>REVENUE</v>
          </cell>
          <cell r="G569" t="str">
            <v>FALSE</v>
          </cell>
          <cell r="H569" t="str">
            <v>מוסדות בריאות אחרים</v>
          </cell>
        </row>
        <row r="570">
          <cell r="A570" t="str">
            <v>336</v>
          </cell>
          <cell r="B570" t="str">
            <v>33</v>
          </cell>
          <cell r="D570" t="str">
            <v>REVENUE</v>
          </cell>
          <cell r="G570" t="str">
            <v>FALSE</v>
          </cell>
          <cell r="H570" t="str">
            <v>שירותי חירום ריפואים</v>
          </cell>
        </row>
        <row r="571">
          <cell r="A571" t="str">
            <v>3361</v>
          </cell>
          <cell r="B571" t="str">
            <v>336</v>
          </cell>
          <cell r="D571" t="str">
            <v>REVENUE</v>
          </cell>
          <cell r="G571" t="str">
            <v>FALSE</v>
          </cell>
          <cell r="H571" t="str">
            <v>מד״א</v>
          </cell>
        </row>
        <row r="572">
          <cell r="A572" t="str">
            <v>3362</v>
          </cell>
          <cell r="B572" t="str">
            <v>336</v>
          </cell>
          <cell r="D572" t="str">
            <v>REVENUE</v>
          </cell>
          <cell r="G572" t="str">
            <v>FALSE</v>
          </cell>
          <cell r="H572" t="str">
            <v>נט״ן</v>
          </cell>
        </row>
        <row r="573">
          <cell r="A573" t="str">
            <v>3363</v>
          </cell>
          <cell r="B573" t="str">
            <v>336</v>
          </cell>
          <cell r="D573" t="str">
            <v>REVENUE</v>
          </cell>
          <cell r="G573" t="str">
            <v>FALSE</v>
          </cell>
          <cell r="H573" t="str">
            <v>מוקד לתורנויות של רופאים</v>
          </cell>
        </row>
        <row r="574">
          <cell r="A574" t="str">
            <v>34</v>
          </cell>
          <cell r="B574" t="str">
            <v>3</v>
          </cell>
          <cell r="D574" t="str">
            <v>REVENUE</v>
          </cell>
          <cell r="G574" t="str">
            <v>TRUE</v>
          </cell>
          <cell r="H574" t="str">
            <v>רווחה</v>
          </cell>
        </row>
        <row r="575">
          <cell r="A575" t="str">
            <v>341</v>
          </cell>
          <cell r="B575" t="str">
            <v>34</v>
          </cell>
          <cell r="D575" t="str">
            <v>REVENUE</v>
          </cell>
          <cell r="G575" t="str">
            <v>TRUE</v>
          </cell>
          <cell r="H575" t="str">
            <v>מינהל הרווחה</v>
          </cell>
        </row>
        <row r="576">
          <cell r="A576" t="str">
            <v>342</v>
          </cell>
          <cell r="B576" t="str">
            <v>34</v>
          </cell>
          <cell r="D576" t="str">
            <v>REVENUE</v>
          </cell>
          <cell r="G576" t="str">
            <v>TRUE</v>
          </cell>
          <cell r="H576" t="str">
            <v>רווחת הפרט והמשפחה</v>
          </cell>
        </row>
        <row r="577">
          <cell r="A577" t="str">
            <v>3422</v>
          </cell>
          <cell r="B577" t="str">
            <v>342</v>
          </cell>
          <cell r="D577" t="str">
            <v>REVENUE</v>
          </cell>
          <cell r="G577" t="str">
            <v>FALSE</v>
          </cell>
          <cell r="H577" t="str">
            <v>צרכים מיוחדים</v>
          </cell>
        </row>
        <row r="578">
          <cell r="A578" t="str">
            <v>3424</v>
          </cell>
          <cell r="B578" t="str">
            <v>342</v>
          </cell>
          <cell r="D578" t="str">
            <v>REVENUE</v>
          </cell>
          <cell r="G578" t="str">
            <v>FALSE</v>
          </cell>
          <cell r="H578" t="str">
            <v>הדרכת משפחות</v>
          </cell>
        </row>
        <row r="579">
          <cell r="A579" t="str">
            <v>3425</v>
          </cell>
          <cell r="B579" t="str">
            <v>342</v>
          </cell>
          <cell r="D579" t="str">
            <v>REVENUE</v>
          </cell>
          <cell r="G579" t="str">
            <v>FALSE</v>
          </cell>
          <cell r="H579" t="str">
            <v>סמך מקצועי</v>
          </cell>
        </row>
        <row r="580">
          <cell r="A580" t="str">
            <v>343</v>
          </cell>
          <cell r="B580" t="str">
            <v>34</v>
          </cell>
          <cell r="D580" t="str">
            <v>REVENUE</v>
          </cell>
          <cell r="G580" t="str">
            <v>TRUE</v>
          </cell>
          <cell r="H580" t="str">
            <v>שירותים לילד ולנוער</v>
          </cell>
        </row>
        <row r="581">
          <cell r="A581" t="str">
            <v>3435</v>
          </cell>
          <cell r="B581" t="str">
            <v>343</v>
          </cell>
          <cell r="D581" t="str">
            <v>REVENUE</v>
          </cell>
          <cell r="G581" t="str">
            <v>FALSE</v>
          </cell>
          <cell r="H581" t="str">
            <v>פעולות קהילתיות</v>
          </cell>
        </row>
        <row r="582">
          <cell r="A582" t="str">
            <v>3438</v>
          </cell>
          <cell r="B582" t="str">
            <v>343</v>
          </cell>
          <cell r="D582" t="str">
            <v>REVENUE</v>
          </cell>
          <cell r="G582" t="str">
            <v>FALSE</v>
          </cell>
          <cell r="H582" t="str">
            <v>אחזקת ילדים בפנימיות</v>
          </cell>
        </row>
        <row r="583">
          <cell r="A583" t="str">
            <v>3439</v>
          </cell>
          <cell r="B583" t="str">
            <v>343</v>
          </cell>
          <cell r="D583" t="str">
            <v>REVENUE</v>
          </cell>
          <cell r="G583" t="str">
            <v>FALSE</v>
          </cell>
          <cell r="H583" t="str">
            <v>אחזקת ילדים במעונות יום ואומנות יומיות</v>
          </cell>
        </row>
        <row r="584">
          <cell r="A584" t="str">
            <v>344</v>
          </cell>
          <cell r="B584" t="str">
            <v>34</v>
          </cell>
          <cell r="D584" t="str">
            <v>REVENUE</v>
          </cell>
          <cell r="G584" t="str">
            <v>TRUE</v>
          </cell>
          <cell r="H584" t="str">
            <v>שירותים לזקן</v>
          </cell>
        </row>
        <row r="585">
          <cell r="A585" t="str">
            <v>3443</v>
          </cell>
          <cell r="B585" t="str">
            <v>344</v>
          </cell>
          <cell r="D585" t="str">
            <v>REVENUE</v>
          </cell>
          <cell r="G585" t="str">
            <v>FALSE</v>
          </cell>
          <cell r="H585" t="str">
            <v>שירותים לזקן - מוסדי</v>
          </cell>
        </row>
        <row r="586">
          <cell r="A586" t="str">
            <v>3444</v>
          </cell>
          <cell r="B586" t="str">
            <v>344</v>
          </cell>
          <cell r="D586" t="str">
            <v>REVENUE</v>
          </cell>
          <cell r="G586" t="str">
            <v>FALSE</v>
          </cell>
          <cell r="H586" t="str">
            <v>שירותים לזקן - קהילתי</v>
          </cell>
        </row>
        <row r="587">
          <cell r="A587" t="str">
            <v>3445</v>
          </cell>
          <cell r="B587" t="str">
            <v>344</v>
          </cell>
          <cell r="D587" t="str">
            <v>REVENUE</v>
          </cell>
          <cell r="G587" t="str">
            <v>FALSE</v>
          </cell>
          <cell r="H587" t="str">
            <v>תעסוקה ומרכזי יום לקשיש</v>
          </cell>
        </row>
        <row r="588">
          <cell r="A588" t="str">
            <v>345</v>
          </cell>
          <cell r="B588" t="str">
            <v>34</v>
          </cell>
          <cell r="D588" t="str">
            <v>REVENUE</v>
          </cell>
          <cell r="G588" t="str">
            <v>TRUE</v>
          </cell>
          <cell r="H588" t="str">
            <v>שירותים למפגר</v>
          </cell>
        </row>
        <row r="589">
          <cell r="A589" t="str">
            <v>3451</v>
          </cell>
          <cell r="B589" t="str">
            <v>345</v>
          </cell>
          <cell r="D589" t="str">
            <v>REVENUE</v>
          </cell>
          <cell r="G589" t="str">
            <v>FALSE</v>
          </cell>
          <cell r="H589" t="str">
            <v>סידור מפגרים במוסדות</v>
          </cell>
        </row>
        <row r="590">
          <cell r="A590" t="str">
            <v>3452</v>
          </cell>
          <cell r="B590" t="str">
            <v>345</v>
          </cell>
          <cell r="D590" t="str">
            <v>REVENUE</v>
          </cell>
          <cell r="G590" t="str">
            <v>FALSE</v>
          </cell>
          <cell r="H590" t="str">
            <v>סידור מפגרים במסגרות יום</v>
          </cell>
        </row>
        <row r="591">
          <cell r="A591" t="str">
            <v>3453</v>
          </cell>
          <cell r="B591" t="str">
            <v>345</v>
          </cell>
          <cell r="D591" t="str">
            <v>REVENUE</v>
          </cell>
          <cell r="G591" t="str">
            <v>FALSE</v>
          </cell>
          <cell r="H591" t="str">
            <v>שירותים למפגר - קהילתי</v>
          </cell>
        </row>
        <row r="592">
          <cell r="A592" t="str">
            <v>3454</v>
          </cell>
          <cell r="B592" t="str">
            <v>345</v>
          </cell>
          <cell r="D592" t="str">
            <v>REVENUE</v>
          </cell>
          <cell r="G592" t="str">
            <v>FALSE</v>
          </cell>
          <cell r="H592" t="str">
            <v>מפעלי תעסוקת למפגר ומע״ש</v>
          </cell>
        </row>
        <row r="593">
          <cell r="A593" t="str">
            <v>346</v>
          </cell>
          <cell r="B593" t="str">
            <v>34</v>
          </cell>
          <cell r="D593" t="str">
            <v>REVENUE</v>
          </cell>
          <cell r="G593" t="str">
            <v>TRUE</v>
          </cell>
          <cell r="H593" t="str">
            <v>שירותי שיקום</v>
          </cell>
        </row>
        <row r="594">
          <cell r="A594" t="str">
            <v>3461</v>
          </cell>
          <cell r="B594" t="str">
            <v>346</v>
          </cell>
          <cell r="D594" t="str">
            <v>REVENUE</v>
          </cell>
          <cell r="G594" t="str">
            <v>FALSE</v>
          </cell>
          <cell r="H594" t="str">
            <v>שיקום העיוור - אחזקה במוסדות</v>
          </cell>
        </row>
        <row r="595">
          <cell r="A595" t="str">
            <v>3462</v>
          </cell>
          <cell r="B595" t="str">
            <v>346</v>
          </cell>
          <cell r="D595" t="str">
            <v>REVENUE</v>
          </cell>
          <cell r="G595" t="str">
            <v>FALSE</v>
          </cell>
          <cell r="H595" t="str">
            <v>שיקום העיוור - מעונות יום</v>
          </cell>
        </row>
        <row r="596">
          <cell r="A596" t="str">
            <v>3463</v>
          </cell>
          <cell r="B596" t="str">
            <v>346</v>
          </cell>
          <cell r="D596" t="str">
            <v>REVENUE</v>
          </cell>
          <cell r="G596" t="str">
            <v>FALSE</v>
          </cell>
          <cell r="H596" t="str">
            <v>טיפול בעיוור בקהילה</v>
          </cell>
        </row>
        <row r="597">
          <cell r="A597" t="str">
            <v>3464</v>
          </cell>
          <cell r="B597" t="str">
            <v>346</v>
          </cell>
          <cell r="D597" t="str">
            <v>REVENUE</v>
          </cell>
          <cell r="G597" t="str">
            <v>FALSE</v>
          </cell>
          <cell r="H597" t="str">
            <v>מפעלי תעסוקה לעיוורים</v>
          </cell>
        </row>
        <row r="598">
          <cell r="A598" t="str">
            <v>3465</v>
          </cell>
          <cell r="B598" t="str">
            <v>346</v>
          </cell>
          <cell r="D598" t="str">
            <v>REVENUE</v>
          </cell>
          <cell r="G598" t="str">
            <v>FALSE</v>
          </cell>
          <cell r="H598" t="str">
            <v>נכים - שיקום במוסדות</v>
          </cell>
        </row>
        <row r="599">
          <cell r="A599" t="str">
            <v>3466</v>
          </cell>
          <cell r="B599" t="str">
            <v>346</v>
          </cell>
          <cell r="D599" t="str">
            <v>REVENUE</v>
          </cell>
          <cell r="G599" t="str">
            <v>FALSE</v>
          </cell>
          <cell r="H599" t="str">
            <v>נכים - אחזקה במסגרות יום</v>
          </cell>
        </row>
        <row r="600">
          <cell r="A600" t="str">
            <v>3467</v>
          </cell>
          <cell r="B600" t="str">
            <v>346</v>
          </cell>
          <cell r="D600" t="str">
            <v>REVENUE</v>
          </cell>
          <cell r="G600" t="str">
            <v>FALSE</v>
          </cell>
          <cell r="H600" t="str">
            <v>נכים - טיפול בקהילה</v>
          </cell>
        </row>
        <row r="601">
          <cell r="A601" t="str">
            <v>3469</v>
          </cell>
          <cell r="B601" t="str">
            <v>346</v>
          </cell>
          <cell r="D601" t="str">
            <v>REVENUE</v>
          </cell>
          <cell r="G601" t="str">
            <v>FALSE</v>
          </cell>
          <cell r="H601" t="str">
            <v>נכים - שיקום במפעלי תעסוקה</v>
          </cell>
        </row>
        <row r="602">
          <cell r="A602" t="str">
            <v>347</v>
          </cell>
          <cell r="B602" t="str">
            <v>34</v>
          </cell>
          <cell r="D602" t="str">
            <v>REVENUE</v>
          </cell>
          <cell r="G602" t="str">
            <v>TRUE</v>
          </cell>
          <cell r="H602" t="str">
            <v>שירותי תיקון</v>
          </cell>
        </row>
        <row r="603">
          <cell r="A603" t="str">
            <v>3471</v>
          </cell>
          <cell r="B603" t="str">
            <v>347</v>
          </cell>
          <cell r="D603" t="str">
            <v>REVENUE</v>
          </cell>
          <cell r="G603" t="str">
            <v>FALSE</v>
          </cell>
          <cell r="H603" t="str">
            <v>טיפול בחבורות רחוב ונוער במצוקה</v>
          </cell>
        </row>
        <row r="604">
          <cell r="A604" t="str">
            <v>3472</v>
          </cell>
          <cell r="B604" t="str">
            <v>347</v>
          </cell>
          <cell r="D604" t="str">
            <v>REVENUE</v>
          </cell>
          <cell r="G604" t="str">
            <v>FALSE</v>
          </cell>
          <cell r="H604" t="str">
            <v>חסות נוער</v>
          </cell>
        </row>
        <row r="605">
          <cell r="A605" t="str">
            <v>3473</v>
          </cell>
          <cell r="B605" t="str">
            <v>347</v>
          </cell>
          <cell r="D605" t="str">
            <v>REVENUE</v>
          </cell>
          <cell r="G605" t="str">
            <v>FALSE</v>
          </cell>
          <cell r="H605" t="str">
            <v>סמים</v>
          </cell>
        </row>
        <row r="606">
          <cell r="A606" t="str">
            <v>3474</v>
          </cell>
          <cell r="B606" t="str">
            <v>347</v>
          </cell>
          <cell r="D606" t="str">
            <v>REVENUE</v>
          </cell>
          <cell r="G606" t="str">
            <v>FALSE</v>
          </cell>
          <cell r="H606" t="str">
            <v>מפתנים</v>
          </cell>
        </row>
        <row r="607">
          <cell r="A607" t="str">
            <v>348</v>
          </cell>
          <cell r="B607" t="str">
            <v>34</v>
          </cell>
          <cell r="D607" t="str">
            <v>REVENUE</v>
          </cell>
          <cell r="G607" t="str">
            <v>TRUE</v>
          </cell>
          <cell r="H607" t="str">
            <v>עבודה קהילתית</v>
          </cell>
        </row>
        <row r="608">
          <cell r="A608" t="str">
            <v>3482</v>
          </cell>
          <cell r="B608" t="str">
            <v>348</v>
          </cell>
          <cell r="D608" t="str">
            <v>REVENUE</v>
          </cell>
          <cell r="G608" t="str">
            <v>FALSE</v>
          </cell>
          <cell r="H608" t="str">
            <v>מרכזים קהילתיים</v>
          </cell>
        </row>
        <row r="609">
          <cell r="A609" t="str">
            <v>3483</v>
          </cell>
          <cell r="B609" t="str">
            <v>348</v>
          </cell>
          <cell r="D609" t="str">
            <v>REVENUE</v>
          </cell>
          <cell r="G609" t="str">
            <v>FALSE</v>
          </cell>
          <cell r="H609" t="str">
            <v>התנדבות</v>
          </cell>
        </row>
        <row r="610">
          <cell r="A610" t="str">
            <v>3484</v>
          </cell>
          <cell r="B610" t="str">
            <v>348</v>
          </cell>
          <cell r="D610" t="str">
            <v>REVENUE</v>
          </cell>
          <cell r="G610" t="str">
            <v>FALSE</v>
          </cell>
          <cell r="H610" t="str">
            <v>שרות יעוץ לאזרח שי״ל</v>
          </cell>
        </row>
        <row r="611">
          <cell r="A611" t="str">
            <v>3485</v>
          </cell>
          <cell r="B611" t="str">
            <v>348</v>
          </cell>
          <cell r="D611" t="str">
            <v>REVENUE</v>
          </cell>
          <cell r="G611" t="str">
            <v>FALSE</v>
          </cell>
          <cell r="H611" t="str">
            <v>שיקום שכונות</v>
          </cell>
        </row>
        <row r="612">
          <cell r="A612" t="str">
            <v>349</v>
          </cell>
          <cell r="B612" t="str">
            <v>34</v>
          </cell>
          <cell r="D612" t="str">
            <v>REVENUE</v>
          </cell>
          <cell r="G612" t="str">
            <v>TRUE</v>
          </cell>
          <cell r="H612" t="str">
            <v>שירותים לעולים</v>
          </cell>
        </row>
        <row r="613">
          <cell r="A613" t="str">
            <v>35</v>
          </cell>
          <cell r="B613" t="str">
            <v>3</v>
          </cell>
          <cell r="D613" t="str">
            <v>REVENUE</v>
          </cell>
          <cell r="G613" t="str">
            <v>TRUE</v>
          </cell>
          <cell r="H613" t="str">
            <v>דת</v>
          </cell>
        </row>
        <row r="614">
          <cell r="A614" t="str">
            <v>351</v>
          </cell>
          <cell r="B614" t="str">
            <v>35</v>
          </cell>
          <cell r="D614" t="str">
            <v>REVENUE</v>
          </cell>
          <cell r="G614" t="str">
            <v>FALSE</v>
          </cell>
          <cell r="H614" t="str">
            <v>שירותים דתיים יהודיים</v>
          </cell>
        </row>
        <row r="615">
          <cell r="A615" t="str">
            <v>352</v>
          </cell>
          <cell r="B615" t="str">
            <v>35</v>
          </cell>
          <cell r="D615" t="str">
            <v>REVENUE</v>
          </cell>
          <cell r="G615" t="str">
            <v>FALSE</v>
          </cell>
          <cell r="H615" t="str">
            <v>שירותי דת לקראים</v>
          </cell>
        </row>
        <row r="616">
          <cell r="A616" t="str">
            <v>353</v>
          </cell>
          <cell r="B616" t="str">
            <v>35</v>
          </cell>
          <cell r="D616" t="str">
            <v>REVENUE</v>
          </cell>
          <cell r="G616" t="str">
            <v>FALSE</v>
          </cell>
          <cell r="H616" t="str">
            <v>שירותי דת למוסלמים</v>
          </cell>
        </row>
        <row r="617">
          <cell r="A617" t="str">
            <v>354</v>
          </cell>
          <cell r="B617" t="str">
            <v>35</v>
          </cell>
          <cell r="D617" t="str">
            <v>REVENUE</v>
          </cell>
          <cell r="G617" t="str">
            <v>FALSE</v>
          </cell>
          <cell r="H617" t="str">
            <v>שירותי דת לעדות נוצריות</v>
          </cell>
        </row>
        <row r="618">
          <cell r="A618" t="str">
            <v>355</v>
          </cell>
          <cell r="B618" t="str">
            <v>35</v>
          </cell>
          <cell r="D618" t="str">
            <v>REVENUE</v>
          </cell>
          <cell r="G618" t="str">
            <v>FALSE</v>
          </cell>
          <cell r="H618" t="str">
            <v>שירותי דת לדרוזים</v>
          </cell>
        </row>
        <row r="619">
          <cell r="A619" t="str">
            <v>356</v>
          </cell>
          <cell r="B619" t="str">
            <v>35</v>
          </cell>
          <cell r="D619" t="str">
            <v>REVENUE</v>
          </cell>
          <cell r="G619" t="str">
            <v>FALSE</v>
          </cell>
          <cell r="H619" t="str">
            <v>שירותי דת יהודיים כלליים</v>
          </cell>
        </row>
        <row r="620">
          <cell r="A620" t="str">
            <v>357</v>
          </cell>
          <cell r="B620" t="str">
            <v>35</v>
          </cell>
          <cell r="D620" t="str">
            <v>REVENUE</v>
          </cell>
          <cell r="G620" t="str">
            <v>FALSE</v>
          </cell>
          <cell r="H620" t="str">
            <v>שירותי דת במועצות אזוריות</v>
          </cell>
        </row>
        <row r="621">
          <cell r="A621" t="str">
            <v>359</v>
          </cell>
          <cell r="B621" t="str">
            <v>35</v>
          </cell>
          <cell r="D621" t="str">
            <v>REVENUE</v>
          </cell>
          <cell r="G621" t="str">
            <v>FALSE</v>
          </cell>
          <cell r="H621" t="str">
            <v>שירותי דת שונים</v>
          </cell>
        </row>
        <row r="622">
          <cell r="A622" t="str">
            <v>36</v>
          </cell>
          <cell r="B622" t="str">
            <v>3</v>
          </cell>
          <cell r="D622" t="str">
            <v>REVENUE</v>
          </cell>
          <cell r="G622" t="str">
            <v>TRUE</v>
          </cell>
          <cell r="H622" t="str">
            <v>קליטת עליה</v>
          </cell>
        </row>
        <row r="623">
          <cell r="A623" t="str">
            <v>369</v>
          </cell>
          <cell r="B623" t="str">
            <v>36</v>
          </cell>
          <cell r="D623" t="str">
            <v>REVENUE</v>
          </cell>
          <cell r="G623" t="str">
            <v>FALSE</v>
          </cell>
          <cell r="H623" t="str">
            <v>שירותים שונים לקליטת העלייה</v>
          </cell>
        </row>
        <row r="624">
          <cell r="A624" t="str">
            <v>37</v>
          </cell>
          <cell r="B624" t="str">
            <v>3</v>
          </cell>
          <cell r="D624" t="str">
            <v>REVENUE</v>
          </cell>
          <cell r="G624" t="str">
            <v>TRUE</v>
          </cell>
          <cell r="H624" t="str">
            <v>איכות הסביבה</v>
          </cell>
        </row>
        <row r="625">
          <cell r="A625" t="str">
            <v>379</v>
          </cell>
          <cell r="B625" t="str">
            <v>37</v>
          </cell>
          <cell r="D625" t="str">
            <v>REVENUE</v>
          </cell>
          <cell r="G625" t="str">
            <v>FALSE</v>
          </cell>
          <cell r="H625" t="str">
            <v>שירותים שונים לאיכות הסביבה</v>
          </cell>
        </row>
        <row r="626">
          <cell r="A626" t="str">
            <v>4</v>
          </cell>
          <cell r="D626" t="str">
            <v>REVENUE</v>
          </cell>
          <cell r="G626" t="str">
            <v>TRUE</v>
          </cell>
          <cell r="H626" t="str">
            <v>מפעלים</v>
          </cell>
        </row>
        <row r="627">
          <cell r="A627" t="str">
            <v>41</v>
          </cell>
          <cell r="B627" t="str">
            <v>4</v>
          </cell>
          <cell r="D627" t="str">
            <v>REVENUE</v>
          </cell>
          <cell r="G627" t="str">
            <v>TRUE</v>
          </cell>
          <cell r="H627" t="str">
            <v>מים</v>
          </cell>
        </row>
        <row r="628">
          <cell r="A628" t="str">
            <v>411</v>
          </cell>
          <cell r="B628" t="str">
            <v>41</v>
          </cell>
          <cell r="D628" t="str">
            <v>REVENUE</v>
          </cell>
          <cell r="G628" t="str">
            <v>FALSE</v>
          </cell>
          <cell r="H628" t="str">
            <v>מינהל המים</v>
          </cell>
        </row>
        <row r="629">
          <cell r="A629" t="str">
            <v>412</v>
          </cell>
          <cell r="B629" t="str">
            <v>41</v>
          </cell>
          <cell r="D629" t="str">
            <v>REVENUE</v>
          </cell>
          <cell r="G629" t="str">
            <v>FALSE</v>
          </cell>
          <cell r="H629" t="str">
            <v>גביה</v>
          </cell>
        </row>
        <row r="630">
          <cell r="A630" t="str">
            <v>413</v>
          </cell>
          <cell r="B630" t="str">
            <v>41</v>
          </cell>
          <cell r="D630" t="str">
            <v>REVENUE</v>
          </cell>
          <cell r="G630" t="str">
            <v>FALSE</v>
          </cell>
          <cell r="H630" t="str">
            <v>משק המים</v>
          </cell>
        </row>
        <row r="631">
          <cell r="A631" t="str">
            <v>4131</v>
          </cell>
          <cell r="B631" t="str">
            <v>413</v>
          </cell>
          <cell r="D631" t="str">
            <v>REVENUE</v>
          </cell>
          <cell r="G631" t="str">
            <v>FALSE</v>
          </cell>
          <cell r="H631" t="str">
            <v>אגרות מים (צריכה שוטפת)</v>
          </cell>
        </row>
        <row r="632">
          <cell r="A632" t="str">
            <v>4132</v>
          </cell>
          <cell r="B632" t="str">
            <v>413</v>
          </cell>
          <cell r="D632" t="str">
            <v>REVENUE</v>
          </cell>
          <cell r="G632" t="str">
            <v>FALSE</v>
          </cell>
          <cell r="H632" t="str">
            <v>אגרות מים אחרות (מוני מים)</v>
          </cell>
        </row>
        <row r="633">
          <cell r="A633" t="str">
            <v>42</v>
          </cell>
          <cell r="B633" t="str">
            <v>4</v>
          </cell>
          <cell r="D633" t="str">
            <v>REVENUE</v>
          </cell>
          <cell r="G633" t="str">
            <v>TRUE</v>
          </cell>
          <cell r="H633" t="str">
            <v>בתי מטבחיים</v>
          </cell>
        </row>
        <row r="634">
          <cell r="A634" t="str">
            <v>422</v>
          </cell>
          <cell r="B634" t="str">
            <v>42</v>
          </cell>
          <cell r="D634" t="str">
            <v>REVENUE</v>
          </cell>
          <cell r="G634" t="str">
            <v>FALSE</v>
          </cell>
          <cell r="H634" t="str">
            <v>בתי מטבחיים עירוניים</v>
          </cell>
        </row>
        <row r="635">
          <cell r="A635" t="str">
            <v>423</v>
          </cell>
          <cell r="B635" t="str">
            <v>42</v>
          </cell>
          <cell r="D635" t="str">
            <v>REVENUE</v>
          </cell>
          <cell r="G635" t="str">
            <v>FALSE</v>
          </cell>
          <cell r="H635" t="str">
            <v>בתי מטבחיים באגוד ערים</v>
          </cell>
        </row>
        <row r="636">
          <cell r="A636" t="str">
            <v>43</v>
          </cell>
          <cell r="B636" t="str">
            <v>4</v>
          </cell>
          <cell r="D636" t="str">
            <v>REVENUE</v>
          </cell>
          <cell r="G636" t="str">
            <v>TRUE</v>
          </cell>
          <cell r="H636" t="str">
            <v>נכסים</v>
          </cell>
        </row>
        <row r="637">
          <cell r="A637" t="str">
            <v>431</v>
          </cell>
          <cell r="B637" t="str">
            <v>43</v>
          </cell>
          <cell r="D637" t="str">
            <v>REVENUE</v>
          </cell>
          <cell r="G637" t="str">
            <v>FALSE</v>
          </cell>
          <cell r="H637" t="str">
            <v>מינהל הנכסים</v>
          </cell>
        </row>
        <row r="638">
          <cell r="A638" t="str">
            <v>432</v>
          </cell>
          <cell r="B638" t="str">
            <v>43</v>
          </cell>
          <cell r="D638" t="str">
            <v>REVENUE</v>
          </cell>
          <cell r="G638" t="str">
            <v>FALSE</v>
          </cell>
          <cell r="H638" t="str">
            <v>דירות</v>
          </cell>
        </row>
        <row r="639">
          <cell r="A639" t="str">
            <v>433</v>
          </cell>
          <cell r="B639" t="str">
            <v>43</v>
          </cell>
          <cell r="D639" t="str">
            <v>REVENUE</v>
          </cell>
          <cell r="G639" t="str">
            <v>FALSE</v>
          </cell>
          <cell r="H639" t="str">
            <v>משרדים ועסקים</v>
          </cell>
        </row>
        <row r="640">
          <cell r="A640" t="str">
            <v>434</v>
          </cell>
          <cell r="B640" t="str">
            <v>43</v>
          </cell>
          <cell r="D640" t="str">
            <v>REVENUE</v>
          </cell>
          <cell r="G640" t="str">
            <v>FALSE</v>
          </cell>
          <cell r="H640" t="str">
            <v>מבני מלאכה ותעשיה</v>
          </cell>
        </row>
        <row r="641">
          <cell r="A641" t="str">
            <v>435</v>
          </cell>
          <cell r="B641" t="str">
            <v>43</v>
          </cell>
          <cell r="D641" t="str">
            <v>REVENUE</v>
          </cell>
          <cell r="G641" t="str">
            <v>FALSE</v>
          </cell>
          <cell r="H641" t="str">
            <v>קרקעות</v>
          </cell>
        </row>
        <row r="642">
          <cell r="A642" t="str">
            <v>436</v>
          </cell>
          <cell r="B642" t="str">
            <v>43</v>
          </cell>
          <cell r="D642" t="str">
            <v>REVENUE</v>
          </cell>
          <cell r="G642" t="str">
            <v>FALSE</v>
          </cell>
          <cell r="H642" t="str">
            <v>אכסניות נוער</v>
          </cell>
        </row>
        <row r="643">
          <cell r="A643" t="str">
            <v>437</v>
          </cell>
          <cell r="B643" t="str">
            <v>43</v>
          </cell>
          <cell r="D643" t="str">
            <v>REVENUE</v>
          </cell>
          <cell r="G643" t="str">
            <v>FALSE</v>
          </cell>
          <cell r="H643" t="str">
            <v>שווקים</v>
          </cell>
        </row>
        <row r="644">
          <cell r="A644" t="str">
            <v>438</v>
          </cell>
          <cell r="B644" t="str">
            <v>43</v>
          </cell>
          <cell r="D644" t="str">
            <v>REVENUE</v>
          </cell>
          <cell r="G644" t="str">
            <v>FALSE</v>
          </cell>
          <cell r="H644" t="str">
            <v>משרדי הרשות</v>
          </cell>
        </row>
        <row r="645">
          <cell r="A645" t="str">
            <v>439</v>
          </cell>
          <cell r="B645" t="str">
            <v>43</v>
          </cell>
          <cell r="D645" t="str">
            <v>REVENUE</v>
          </cell>
          <cell r="G645" t="str">
            <v>FALSE</v>
          </cell>
          <cell r="H645" t="str">
            <v>נכסים אחרים</v>
          </cell>
        </row>
        <row r="646">
          <cell r="A646" t="str">
            <v>44</v>
          </cell>
          <cell r="B646" t="str">
            <v>4</v>
          </cell>
          <cell r="D646" t="str">
            <v>REVENUE</v>
          </cell>
          <cell r="G646" t="str">
            <v>TRUE</v>
          </cell>
          <cell r="H646" t="str">
            <v>תחבורה</v>
          </cell>
        </row>
        <row r="647">
          <cell r="A647" t="str">
            <v>442</v>
          </cell>
          <cell r="B647" t="str">
            <v>44</v>
          </cell>
          <cell r="D647" t="str">
            <v>REVENUE</v>
          </cell>
          <cell r="G647" t="str">
            <v>FALSE</v>
          </cell>
          <cell r="H647" t="str">
            <v>אוטובוסים</v>
          </cell>
        </row>
        <row r="648">
          <cell r="A648" t="str">
            <v>4421</v>
          </cell>
          <cell r="B648" t="str">
            <v>442</v>
          </cell>
          <cell r="D648" t="str">
            <v>REVENUE</v>
          </cell>
          <cell r="G648" t="str">
            <v>FALSE</v>
          </cell>
          <cell r="H648" t="str">
            <v>שרות אוטובוסים בהפעלת הרשות</v>
          </cell>
        </row>
        <row r="649">
          <cell r="A649" t="str">
            <v>4422</v>
          </cell>
          <cell r="B649" t="str">
            <v>442</v>
          </cell>
          <cell r="D649" t="str">
            <v>REVENUE</v>
          </cell>
          <cell r="G649" t="str">
            <v>FALSE</v>
          </cell>
          <cell r="H649" t="str">
            <v>שרות אוטובוסים ציבוריים</v>
          </cell>
        </row>
        <row r="650">
          <cell r="A650" t="str">
            <v>4423</v>
          </cell>
          <cell r="B650" t="str">
            <v>442</v>
          </cell>
          <cell r="D650" t="str">
            <v>REVENUE</v>
          </cell>
          <cell r="G650" t="str">
            <v>FALSE</v>
          </cell>
          <cell r="H650" t="str">
            <v>תחנות אוטובוסים</v>
          </cell>
        </row>
        <row r="651">
          <cell r="A651" t="str">
            <v>443</v>
          </cell>
          <cell r="B651" t="str">
            <v>44</v>
          </cell>
          <cell r="D651" t="str">
            <v>REVENUE</v>
          </cell>
          <cell r="G651" t="str">
            <v>FALSE</v>
          </cell>
          <cell r="H651" t="str">
            <v>חניה למכוניות</v>
          </cell>
        </row>
        <row r="652">
          <cell r="A652" t="str">
            <v>4431</v>
          </cell>
          <cell r="B652" t="str">
            <v>443</v>
          </cell>
          <cell r="D652" t="str">
            <v>REVENUE</v>
          </cell>
          <cell r="G652" t="str">
            <v>FALSE</v>
          </cell>
          <cell r="H652" t="str">
            <v>מגרשי חניה</v>
          </cell>
        </row>
        <row r="653">
          <cell r="A653" t="str">
            <v>4432</v>
          </cell>
          <cell r="B653" t="str">
            <v>443</v>
          </cell>
          <cell r="D653" t="str">
            <v>REVENUE</v>
          </cell>
          <cell r="G653" t="str">
            <v>FALSE</v>
          </cell>
          <cell r="H653" t="str">
            <v>כרטיסי חניה ומדחנים</v>
          </cell>
        </row>
        <row r="654">
          <cell r="A654" t="str">
            <v>444</v>
          </cell>
          <cell r="B654" t="str">
            <v>44</v>
          </cell>
          <cell r="D654" t="str">
            <v>REVENUE</v>
          </cell>
          <cell r="G654" t="str">
            <v>FALSE</v>
          </cell>
          <cell r="H654" t="str">
            <v>חניה למוניות</v>
          </cell>
        </row>
        <row r="655">
          <cell r="A655" t="str">
            <v>445</v>
          </cell>
          <cell r="B655" t="str">
            <v>44</v>
          </cell>
          <cell r="D655" t="str">
            <v>REVENUE</v>
          </cell>
          <cell r="G655" t="str">
            <v>FALSE</v>
          </cell>
          <cell r="H655" t="str">
            <v>רכבות</v>
          </cell>
        </row>
        <row r="656">
          <cell r="A656" t="str">
            <v>45</v>
          </cell>
          <cell r="B656" t="str">
            <v>4</v>
          </cell>
          <cell r="D656" t="str">
            <v>REVENUE</v>
          </cell>
          <cell r="G656" t="str">
            <v>TRUE</v>
          </cell>
          <cell r="H656" t="str">
            <v>מפעלי תעסוקה</v>
          </cell>
        </row>
        <row r="657">
          <cell r="A657" t="str">
            <v>46</v>
          </cell>
          <cell r="B657" t="str">
            <v>4</v>
          </cell>
          <cell r="D657" t="str">
            <v>REVENUE</v>
          </cell>
          <cell r="G657" t="str">
            <v>TRUE</v>
          </cell>
          <cell r="H657" t="str">
            <v>חשמל</v>
          </cell>
        </row>
        <row r="658">
          <cell r="A658" t="str">
            <v>47</v>
          </cell>
          <cell r="B658" t="str">
            <v>4</v>
          </cell>
          <cell r="D658" t="str">
            <v>REVENUE</v>
          </cell>
          <cell r="G658" t="str">
            <v>TRUE</v>
          </cell>
          <cell r="H658" t="str">
            <v>מפעל הביוב</v>
          </cell>
        </row>
        <row r="659">
          <cell r="A659" t="str">
            <v>471</v>
          </cell>
          <cell r="B659" t="str">
            <v>47</v>
          </cell>
          <cell r="D659" t="str">
            <v>REVENUE</v>
          </cell>
          <cell r="G659" t="str">
            <v>FALSE</v>
          </cell>
          <cell r="H659" t="str">
            <v>מינהל הביוב</v>
          </cell>
        </row>
        <row r="660">
          <cell r="A660" t="str">
            <v>472</v>
          </cell>
          <cell r="B660" t="str">
            <v>47</v>
          </cell>
          <cell r="D660" t="str">
            <v>REVENUE</v>
          </cell>
          <cell r="G660" t="str">
            <v>FALSE</v>
          </cell>
          <cell r="H660" t="str">
            <v>ביוב עירוני</v>
          </cell>
        </row>
        <row r="661">
          <cell r="A661" t="str">
            <v>473</v>
          </cell>
          <cell r="B661" t="str">
            <v>47</v>
          </cell>
          <cell r="D661" t="str">
            <v>REVENUE</v>
          </cell>
          <cell r="G661" t="str">
            <v>FALSE</v>
          </cell>
          <cell r="H661" t="str">
            <v>טיהור מי ביוב</v>
          </cell>
        </row>
        <row r="662">
          <cell r="A662" t="str">
            <v>474</v>
          </cell>
          <cell r="B662" t="str">
            <v>47</v>
          </cell>
          <cell r="D662" t="str">
            <v>REVENUE</v>
          </cell>
          <cell r="G662" t="str">
            <v>FALSE</v>
          </cell>
          <cell r="H662" t="str">
            <v>ריקון בורות שופכין</v>
          </cell>
        </row>
        <row r="663">
          <cell r="A663" t="str">
            <v>48</v>
          </cell>
          <cell r="B663" t="str">
            <v>4</v>
          </cell>
          <cell r="D663" t="str">
            <v>REVENUE</v>
          </cell>
          <cell r="G663" t="str">
            <v>TRUE</v>
          </cell>
          <cell r="H663" t="str">
            <v>מפעלים אחרים</v>
          </cell>
        </row>
        <row r="664">
          <cell r="A664" t="str">
            <v>5</v>
          </cell>
          <cell r="D664" t="str">
            <v>REVENUE</v>
          </cell>
          <cell r="G664" t="str">
            <v>TRUE</v>
          </cell>
          <cell r="H664" t="str">
            <v>תקבולים בלתי רגילים</v>
          </cell>
        </row>
        <row r="665">
          <cell r="A665" t="str">
            <v>51</v>
          </cell>
          <cell r="B665" t="str">
            <v>5</v>
          </cell>
          <cell r="D665" t="str">
            <v>REVENUE</v>
          </cell>
          <cell r="G665" t="str">
            <v>TRUE</v>
          </cell>
          <cell r="H665" t="str">
            <v>ריבית והחזר הוצאות משנים קודמות</v>
          </cell>
        </row>
        <row r="666">
          <cell r="A666" t="str">
            <v>511</v>
          </cell>
          <cell r="B666" t="str">
            <v>51</v>
          </cell>
          <cell r="D666" t="str">
            <v>REVENUE</v>
          </cell>
          <cell r="G666" t="str">
            <v>FALSE</v>
          </cell>
          <cell r="H666" t="str">
            <v>ריבית ודיבידנדים</v>
          </cell>
        </row>
        <row r="667">
          <cell r="A667" t="str">
            <v>513</v>
          </cell>
          <cell r="B667" t="str">
            <v>51</v>
          </cell>
          <cell r="D667" t="str">
            <v>REVENUE</v>
          </cell>
          <cell r="G667" t="str">
            <v>FALSE</v>
          </cell>
          <cell r="H667" t="str">
            <v>תקבולים מהחזר הוצאות משנים קודמות</v>
          </cell>
        </row>
        <row r="668">
          <cell r="A668" t="str">
            <v>59</v>
          </cell>
          <cell r="B668" t="str">
            <v>5</v>
          </cell>
          <cell r="D668" t="str">
            <v>REVENUE</v>
          </cell>
          <cell r="G668" t="str">
            <v>TRUE</v>
          </cell>
          <cell r="H668" t="str">
            <v>החזר מקרנות והכנסות מיוחדות</v>
          </cell>
        </row>
        <row r="669">
          <cell r="A669" t="str">
            <v>591</v>
          </cell>
          <cell r="B669" t="str">
            <v>59</v>
          </cell>
          <cell r="D669" t="str">
            <v>REVENUE</v>
          </cell>
          <cell r="G669" t="str">
            <v>TRUE</v>
          </cell>
          <cell r="H669" t="str">
            <v>החזרות מקרנות</v>
          </cell>
        </row>
        <row r="670">
          <cell r="A670" t="str">
            <v>5911</v>
          </cell>
          <cell r="B670" t="str">
            <v>591</v>
          </cell>
          <cell r="D670" t="str">
            <v>REVENUE</v>
          </cell>
          <cell r="G670" t="str">
            <v>FALSE</v>
          </cell>
          <cell r="H670" t="str">
            <v>החזרות מקרן למחסנים</v>
          </cell>
        </row>
        <row r="671">
          <cell r="A671" t="str">
            <v>5912</v>
          </cell>
          <cell r="B671" t="str">
            <v>591</v>
          </cell>
          <cell r="D671" t="str">
            <v>REVENUE</v>
          </cell>
          <cell r="G671" t="str">
            <v>FALSE</v>
          </cell>
          <cell r="H671" t="str">
            <v>החזרות מקרו למניות</v>
          </cell>
        </row>
        <row r="672">
          <cell r="A672" t="str">
            <v>5913</v>
          </cell>
          <cell r="B672" t="str">
            <v>591</v>
          </cell>
          <cell r="D672" t="str">
            <v>REVENUE</v>
          </cell>
          <cell r="G672" t="str">
            <v>FALSE</v>
          </cell>
          <cell r="H672" t="str">
            <v>החזרות מקרן הלוואות לעובדים</v>
          </cell>
        </row>
        <row r="673">
          <cell r="A673" t="str">
            <v>5914</v>
          </cell>
          <cell r="B673" t="str">
            <v>591</v>
          </cell>
          <cell r="D673" t="str">
            <v>REVENUE</v>
          </cell>
          <cell r="G673" t="str">
            <v>FALSE</v>
          </cell>
          <cell r="H673" t="str">
            <v>החזרות מקרך גמ״ח לועדים מקומיים</v>
          </cell>
        </row>
        <row r="674">
          <cell r="A674" t="str">
            <v>5915</v>
          </cell>
          <cell r="B674" t="str">
            <v>591</v>
          </cell>
          <cell r="D674" t="str">
            <v>REVENUE</v>
          </cell>
          <cell r="G674" t="str">
            <v>FALSE</v>
          </cell>
          <cell r="H674" t="str">
            <v>החזרות מקרן לחידוש רכב וציוד</v>
          </cell>
        </row>
        <row r="675">
          <cell r="A675" t="str">
            <v>5916</v>
          </cell>
          <cell r="B675" t="str">
            <v>591</v>
          </cell>
          <cell r="D675" t="str">
            <v>REVENUE</v>
          </cell>
          <cell r="G675" t="str">
            <v>FALSE</v>
          </cell>
          <cell r="H675" t="str">
            <v>החזרות מקרן לשיכונים</v>
          </cell>
        </row>
        <row r="676">
          <cell r="A676" t="str">
            <v>5919</v>
          </cell>
          <cell r="B676" t="str">
            <v>591</v>
          </cell>
          <cell r="D676" t="str">
            <v>REVENUE</v>
          </cell>
          <cell r="G676" t="str">
            <v>FALSE</v>
          </cell>
          <cell r="H676" t="str">
            <v>החזרות מקרנות אחרות</v>
          </cell>
        </row>
        <row r="677">
          <cell r="A677" t="str">
            <v>594</v>
          </cell>
          <cell r="B677" t="str">
            <v>59</v>
          </cell>
          <cell r="D677" t="str">
            <v>REVENUE</v>
          </cell>
          <cell r="G677" t="str">
            <v>TRUE</v>
          </cell>
          <cell r="H677" t="str">
            <v>הכנסות מיוחדות ובלתי נצפות מראש</v>
          </cell>
        </row>
        <row r="678">
          <cell r="A678" t="str">
            <v>599</v>
          </cell>
          <cell r="B678" t="str">
            <v>59</v>
          </cell>
          <cell r="D678" t="str">
            <v>REVENUE</v>
          </cell>
          <cell r="G678" t="str">
            <v>TRUE</v>
          </cell>
          <cell r="H678" t="str">
            <v>הכנסות לכיסוי גרעון</v>
          </cell>
        </row>
        <row r="679">
          <cell r="A679" t="str">
            <v>5991</v>
          </cell>
          <cell r="B679" t="str">
            <v>599</v>
          </cell>
          <cell r="D679" t="str">
            <v>REVENUE</v>
          </cell>
          <cell r="G679" t="str">
            <v>FALSE</v>
          </cell>
          <cell r="H679" t="str">
            <v>העברת מענק לכיסוי גרעון מצטבר</v>
          </cell>
        </row>
        <row r="680">
          <cell r="A680" t="str">
            <v>5992</v>
          </cell>
          <cell r="B680" t="str">
            <v>599</v>
          </cell>
          <cell r="D680" t="str">
            <v>REVENUE</v>
          </cell>
          <cell r="G680" t="str">
            <v>FALSE</v>
          </cell>
          <cell r="H680" t="str">
            <v>יתרה מתקציבים רגילים קודמים</v>
          </cell>
        </row>
        <row r="681">
          <cell r="A681" t="str">
            <v>5999</v>
          </cell>
          <cell r="B681" t="str">
            <v>599</v>
          </cell>
          <cell r="D681" t="str">
            <v>REVENUE</v>
          </cell>
          <cell r="G681" t="str">
            <v>FALSE</v>
          </cell>
          <cell r="H681" t="str">
            <v>הלוואות לאיזון התקציב הרגיל</v>
          </cell>
        </row>
      </sheetData>
      <sheetData sheetId="2">
        <row r="2">
          <cell r="A2">
            <v>1</v>
          </cell>
          <cell r="D2" t="str">
            <v>EXPENDITURE</v>
          </cell>
          <cell r="H2" t="str">
            <v>משכורות וש"ע לעובדים לפי תקן</v>
          </cell>
        </row>
        <row r="3">
          <cell r="A3">
            <v>11</v>
          </cell>
          <cell r="B3" t="str">
            <v>1</v>
          </cell>
          <cell r="D3" t="str">
            <v>EXPENDITURE</v>
          </cell>
          <cell r="H3" t="str">
            <v>השכר הקובע</v>
          </cell>
        </row>
        <row r="4">
          <cell r="A4">
            <v>12</v>
          </cell>
          <cell r="B4" t="str">
            <v>1</v>
          </cell>
          <cell r="D4" t="str">
            <v>EXPENDITURE</v>
          </cell>
          <cell r="H4" t="str">
            <v>תוספות שאינן נכללות בשכר הקובע</v>
          </cell>
        </row>
        <row r="5">
          <cell r="A5">
            <v>13</v>
          </cell>
          <cell r="B5" t="str">
            <v>1</v>
          </cell>
          <cell r="D5" t="str">
            <v>EXPENDITURE</v>
          </cell>
          <cell r="H5" t="str">
            <v>שעות נוספות</v>
          </cell>
        </row>
        <row r="6">
          <cell r="A6">
            <v>14</v>
          </cell>
          <cell r="B6" t="str">
            <v>1</v>
          </cell>
          <cell r="D6" t="str">
            <v>EXPENDITURE</v>
          </cell>
          <cell r="H6" t="str">
            <v>החזר הוצאות</v>
          </cell>
        </row>
        <row r="7">
          <cell r="A7">
            <v>18</v>
          </cell>
          <cell r="B7" t="str">
            <v>1</v>
          </cell>
          <cell r="D7" t="str">
            <v>EXPENDITURE</v>
          </cell>
          <cell r="H7" t="str">
            <v>נלוות לשכר</v>
          </cell>
        </row>
        <row r="8">
          <cell r="A8">
            <v>181</v>
          </cell>
          <cell r="B8" t="str">
            <v>18</v>
          </cell>
          <cell r="D8" t="str">
            <v>EXPENDITURE</v>
          </cell>
          <cell r="H8" t="str">
            <v>הפרשות סוציאליות</v>
          </cell>
        </row>
        <row r="9">
          <cell r="A9">
            <v>182</v>
          </cell>
          <cell r="B9" t="str">
            <v>18</v>
          </cell>
          <cell r="D9" t="str">
            <v>EXPENDITURE</v>
          </cell>
          <cell r="H9" t="str">
            <v>מיסיום ועלויות</v>
          </cell>
        </row>
        <row r="10">
          <cell r="A10">
            <v>2</v>
          </cell>
          <cell r="D10" t="str">
            <v>EXPENDITURE</v>
          </cell>
          <cell r="H10" t="str">
            <v>משכורות וש"ע לעובדים בלי תקן</v>
          </cell>
        </row>
        <row r="11">
          <cell r="A11">
            <v>21</v>
          </cell>
          <cell r="B11" t="str">
            <v>2</v>
          </cell>
          <cell r="D11" t="str">
            <v>EXPENDITURE</v>
          </cell>
          <cell r="H11" t="str">
            <v>השכר הקובע</v>
          </cell>
        </row>
        <row r="12">
          <cell r="A12">
            <v>22</v>
          </cell>
          <cell r="B12" t="str">
            <v>2</v>
          </cell>
          <cell r="D12" t="str">
            <v>EXPENDITURE</v>
          </cell>
          <cell r="H12" t="str">
            <v>תוספות שאינן נכללות בשכר הקובע</v>
          </cell>
        </row>
        <row r="13">
          <cell r="A13">
            <v>23</v>
          </cell>
          <cell r="B13" t="str">
            <v>2</v>
          </cell>
          <cell r="D13" t="str">
            <v>EXPENDITURE</v>
          </cell>
          <cell r="H13" t="str">
            <v>שעות נוספות</v>
          </cell>
        </row>
        <row r="14">
          <cell r="A14">
            <v>24</v>
          </cell>
          <cell r="B14" t="str">
            <v>2</v>
          </cell>
          <cell r="D14" t="str">
            <v>EXPENDITURE</v>
          </cell>
          <cell r="H14" t="str">
            <v>החזר הוצאות</v>
          </cell>
        </row>
        <row r="15">
          <cell r="A15">
            <v>28</v>
          </cell>
          <cell r="B15" t="str">
            <v>2</v>
          </cell>
          <cell r="D15" t="str">
            <v>EXPENDITURE</v>
          </cell>
          <cell r="H15" t="str">
            <v>נלוות לשכר</v>
          </cell>
        </row>
        <row r="16">
          <cell r="A16">
            <v>281</v>
          </cell>
          <cell r="B16" t="str">
            <v>28</v>
          </cell>
          <cell r="D16" t="str">
            <v>EXPENDITURE</v>
          </cell>
          <cell r="H16" t="str">
            <v>הפרשות סוציאליות</v>
          </cell>
        </row>
        <row r="17">
          <cell r="A17">
            <v>282</v>
          </cell>
          <cell r="B17" t="str">
            <v>28</v>
          </cell>
          <cell r="D17" t="str">
            <v>EXPENDITURE</v>
          </cell>
          <cell r="H17" t="str">
            <v>מיסיום ועלויות</v>
          </cell>
        </row>
        <row r="18">
          <cell r="A18">
            <v>3</v>
          </cell>
          <cell r="D18" t="str">
            <v>EXPENDITURE</v>
          </cell>
          <cell r="H18" t="str">
            <v>פנסיה ופיצויים</v>
          </cell>
        </row>
        <row r="19">
          <cell r="A19">
            <v>31</v>
          </cell>
          <cell r="B19" t="str">
            <v>3</v>
          </cell>
          <cell r="D19" t="str">
            <v>EXPENDITURE</v>
          </cell>
          <cell r="H19" t="str">
            <v>פנסיה</v>
          </cell>
        </row>
        <row r="20">
          <cell r="A20">
            <v>32</v>
          </cell>
          <cell r="B20" t="str">
            <v>3</v>
          </cell>
          <cell r="D20" t="str">
            <v>EXPENDITURE</v>
          </cell>
          <cell r="H20" t="str">
            <v>פיצויים</v>
          </cell>
        </row>
        <row r="21">
          <cell r="A21">
            <v>391</v>
          </cell>
          <cell r="B21" t="str">
            <v>3</v>
          </cell>
          <cell r="D21" t="str">
            <v>EXPENDITURE</v>
          </cell>
          <cell r="H21" t="str">
            <v>השתתפות בת"ע גמלאות ופיצויים 091</v>
          </cell>
        </row>
        <row r="22">
          <cell r="A22">
            <v>4</v>
          </cell>
          <cell r="D22" t="str">
            <v>EXPENDITURE</v>
          </cell>
          <cell r="H22" t="str">
            <v>אחזקת בינים ואספקת ציוד</v>
          </cell>
        </row>
        <row r="23">
          <cell r="A23">
            <v>41</v>
          </cell>
          <cell r="B23" t="str">
            <v>4</v>
          </cell>
          <cell r="D23" t="str">
            <v>EXPENDITURE</v>
          </cell>
          <cell r="H23" t="str">
            <v>שכר דירה ודמי חכירה</v>
          </cell>
        </row>
        <row r="24">
          <cell r="A24">
            <v>42</v>
          </cell>
          <cell r="B24" t="str">
            <v>4</v>
          </cell>
          <cell r="D24" t="str">
            <v>EXPENDITURE</v>
          </cell>
          <cell r="H24" t="str">
            <v>תחזוקת מבנים</v>
          </cell>
        </row>
        <row r="25">
          <cell r="A25">
            <v>421</v>
          </cell>
          <cell r="B25" t="str">
            <v>42</v>
          </cell>
          <cell r="D25" t="str">
            <v>EXPENDITURE</v>
          </cell>
          <cell r="H25" t="str">
            <v>עבודה קבלנית</v>
          </cell>
        </row>
        <row r="26">
          <cell r="A26">
            <v>422</v>
          </cell>
          <cell r="B26" t="str">
            <v>42</v>
          </cell>
          <cell r="D26" t="str">
            <v>EXPENDITURE</v>
          </cell>
          <cell r="H26" t="str">
            <v>חומרים</v>
          </cell>
        </row>
        <row r="27">
          <cell r="A27">
            <v>43</v>
          </cell>
          <cell r="B27" t="str">
            <v>4</v>
          </cell>
          <cell r="D27" t="str">
            <v>EXPENDITURE</v>
          </cell>
          <cell r="H27" t="str">
            <v>חשמל, מים וחומרי ניקיון</v>
          </cell>
        </row>
        <row r="28">
          <cell r="A28">
            <v>431</v>
          </cell>
          <cell r="B28" t="str">
            <v>43</v>
          </cell>
          <cell r="D28" t="str">
            <v>EXPENDITURE</v>
          </cell>
          <cell r="H28" t="str">
            <v>חשמל</v>
          </cell>
        </row>
        <row r="29">
          <cell r="A29">
            <v>432</v>
          </cell>
          <cell r="B29" t="str">
            <v>43</v>
          </cell>
          <cell r="D29" t="str">
            <v>EXPENDITURE</v>
          </cell>
          <cell r="H29" t="str">
            <v>מים</v>
          </cell>
        </row>
        <row r="30">
          <cell r="A30">
            <v>433</v>
          </cell>
          <cell r="B30" t="str">
            <v>43</v>
          </cell>
          <cell r="D30" t="str">
            <v>EXPENDITURE</v>
          </cell>
          <cell r="H30" t="str">
            <v>חומרי ניקיון</v>
          </cell>
        </row>
        <row r="31">
          <cell r="A31">
            <v>434</v>
          </cell>
          <cell r="B31" t="str">
            <v>43</v>
          </cell>
          <cell r="D31" t="str">
            <v>EXPENDITURE</v>
          </cell>
          <cell r="H31" t="str">
            <v>שירותי ניקיון</v>
          </cell>
        </row>
        <row r="32">
          <cell r="A32">
            <v>44</v>
          </cell>
          <cell r="B32" t="str">
            <v>4</v>
          </cell>
          <cell r="D32" t="str">
            <v>EXPENDITURE</v>
          </cell>
          <cell r="H32" t="str">
            <v>ביטוח</v>
          </cell>
        </row>
        <row r="33">
          <cell r="A33">
            <v>441</v>
          </cell>
          <cell r="B33" t="str">
            <v>44</v>
          </cell>
          <cell r="D33" t="str">
            <v>EXPENDITURE</v>
          </cell>
          <cell r="H33" t="str">
            <v>ביטוח</v>
          </cell>
        </row>
        <row r="34">
          <cell r="A34">
            <v>442</v>
          </cell>
          <cell r="B34" t="str">
            <v>44</v>
          </cell>
          <cell r="D34" t="str">
            <v>EXPENDITURE</v>
          </cell>
          <cell r="H34" t="str">
            <v>שיפור עבור נזקים</v>
          </cell>
        </row>
        <row r="35">
          <cell r="A35">
            <v>443</v>
          </cell>
          <cell r="B35" t="str">
            <v>44</v>
          </cell>
          <cell r="D35" t="str">
            <v>EXPENDITURE</v>
          </cell>
          <cell r="H35" t="str">
            <v>השתתפות עצמית</v>
          </cell>
        </row>
        <row r="36">
          <cell r="A36">
            <v>45</v>
          </cell>
          <cell r="B36" t="str">
            <v>4</v>
          </cell>
          <cell r="D36" t="str">
            <v>EXPENDITURE</v>
          </cell>
          <cell r="H36" t="str">
            <v>ריהוט והחזקתו</v>
          </cell>
        </row>
        <row r="37">
          <cell r="A37">
            <v>47</v>
          </cell>
          <cell r="B37" t="str">
            <v>4</v>
          </cell>
          <cell r="D37" t="str">
            <v>EXPENDITURE</v>
          </cell>
          <cell r="H37" t="str">
            <v>ציוד משרדי מתכלה</v>
          </cell>
        </row>
        <row r="38">
          <cell r="A38">
            <v>492</v>
          </cell>
          <cell r="B38" t="str">
            <v>4</v>
          </cell>
          <cell r="D38" t="str">
            <v>EXPENDITURE</v>
          </cell>
          <cell r="H38" t="str">
            <v>השתתפות בתקציבי עזר 092</v>
          </cell>
        </row>
        <row r="39">
          <cell r="A39">
            <v>5</v>
          </cell>
          <cell r="D39" t="str">
            <v>EXPENDITURE</v>
          </cell>
          <cell r="H39" t="str">
            <v>הוצאות מנהליות</v>
          </cell>
        </row>
        <row r="40">
          <cell r="A40">
            <v>51</v>
          </cell>
          <cell r="B40" t="str">
            <v>5</v>
          </cell>
          <cell r="D40" t="str">
            <v>EXPENDITURE</v>
          </cell>
          <cell r="H40" t="str">
            <v>אש"ל וכיבודים</v>
          </cell>
        </row>
        <row r="41">
          <cell r="A41">
            <v>511</v>
          </cell>
          <cell r="B41" t="str">
            <v>51</v>
          </cell>
          <cell r="D41" t="str">
            <v>EXPENDITURE</v>
          </cell>
          <cell r="H41" t="str">
            <v>אירוח וכיבוד</v>
          </cell>
        </row>
        <row r="42">
          <cell r="A42">
            <v>512</v>
          </cell>
          <cell r="B42" t="str">
            <v>51</v>
          </cell>
          <cell r="D42" t="str">
            <v>EXPENDITURE</v>
          </cell>
          <cell r="H42" t="str">
            <v>אשל ונסיעות</v>
          </cell>
        </row>
        <row r="43">
          <cell r="A43">
            <v>513</v>
          </cell>
          <cell r="B43" t="str">
            <v>51</v>
          </cell>
          <cell r="D43" t="str">
            <v>EXPENDITURE</v>
          </cell>
          <cell r="H43" t="str">
            <v>נסיעות לחו"ל</v>
          </cell>
        </row>
        <row r="44">
          <cell r="A44">
            <v>514</v>
          </cell>
          <cell r="B44" t="str">
            <v>51</v>
          </cell>
          <cell r="D44" t="str">
            <v>EXPENDITURE</v>
          </cell>
          <cell r="H44" t="str">
            <v>רכישת מתנות</v>
          </cell>
        </row>
        <row r="45">
          <cell r="A45">
            <v>52</v>
          </cell>
          <cell r="B45" t="str">
            <v>5</v>
          </cell>
          <cell r="D45" t="str">
            <v>EXPENDITURE</v>
          </cell>
          <cell r="H45" t="str">
            <v>השתלמויות וספרות מקצועית</v>
          </cell>
        </row>
        <row r="46">
          <cell r="A46">
            <v>521</v>
          </cell>
          <cell r="B46" t="str">
            <v>52</v>
          </cell>
          <cell r="D46" t="str">
            <v>EXPENDITURE</v>
          </cell>
          <cell r="H46" t="str">
            <v>השתלמויות וספרות מקצועית</v>
          </cell>
        </row>
        <row r="47">
          <cell r="A47">
            <v>522</v>
          </cell>
          <cell r="B47" t="str">
            <v>52</v>
          </cell>
          <cell r="D47" t="str">
            <v>EXPENDITURE</v>
          </cell>
          <cell r="H47" t="str">
            <v>ספרות מקצועית ועיתונות</v>
          </cell>
        </row>
        <row r="48">
          <cell r="A48">
            <v>523</v>
          </cell>
          <cell r="B48" t="str">
            <v>52</v>
          </cell>
          <cell r="D48" t="str">
            <v>EXPENDITURE</v>
          </cell>
          <cell r="H48" t="str">
            <v>דמי חבר באירגונים</v>
          </cell>
        </row>
        <row r="49">
          <cell r="A49">
            <v>53</v>
          </cell>
          <cell r="B49" t="str">
            <v>5</v>
          </cell>
          <cell r="D49" t="str">
            <v>EXPENDITURE</v>
          </cell>
          <cell r="H49" t="str">
            <v>הוצאות רכב מינהלי</v>
          </cell>
        </row>
        <row r="50">
          <cell r="A50">
            <v>531</v>
          </cell>
          <cell r="B50" t="str">
            <v>53</v>
          </cell>
          <cell r="D50" t="str">
            <v>EXPENDITURE</v>
          </cell>
          <cell r="H50" t="str">
            <v>דלק ושמנים</v>
          </cell>
        </row>
        <row r="51">
          <cell r="A51">
            <v>532</v>
          </cell>
          <cell r="B51" t="str">
            <v>53</v>
          </cell>
          <cell r="D51" t="str">
            <v>EXPENDITURE</v>
          </cell>
          <cell r="H51" t="str">
            <v>תיקונים</v>
          </cell>
        </row>
        <row r="52">
          <cell r="A52">
            <v>533</v>
          </cell>
          <cell r="B52" t="str">
            <v>53</v>
          </cell>
          <cell r="D52" t="str">
            <v>EXPENDITURE</v>
          </cell>
          <cell r="H52" t="str">
            <v>רישוי וביטוח</v>
          </cell>
        </row>
        <row r="53">
          <cell r="A53">
            <v>535</v>
          </cell>
          <cell r="B53" t="str">
            <v>53</v>
          </cell>
          <cell r="D53" t="str">
            <v>EXPENDITURE</v>
          </cell>
          <cell r="H53" t="str">
            <v>מכירת רכב</v>
          </cell>
        </row>
        <row r="54">
          <cell r="A54">
            <v>54</v>
          </cell>
          <cell r="B54" t="str">
            <v>5</v>
          </cell>
          <cell r="D54" t="str">
            <v>EXPENDITURE</v>
          </cell>
          <cell r="H54" t="str">
            <v>הוצאות תקשורת</v>
          </cell>
        </row>
        <row r="55">
          <cell r="A55">
            <v>55</v>
          </cell>
          <cell r="B55" t="str">
            <v>5</v>
          </cell>
          <cell r="D55" t="str">
            <v>EXPENDITURE</v>
          </cell>
          <cell r="H55" t="str">
            <v>הוצאות פרסום</v>
          </cell>
        </row>
        <row r="56">
          <cell r="A56">
            <v>56</v>
          </cell>
          <cell r="B56" t="str">
            <v>5</v>
          </cell>
          <cell r="D56" t="str">
            <v>EXPENDITURE</v>
          </cell>
          <cell r="H56" t="str">
            <v>הוצאות משרדיות</v>
          </cell>
        </row>
        <row r="57">
          <cell r="A57">
            <v>57</v>
          </cell>
          <cell r="B57" t="str">
            <v>5</v>
          </cell>
          <cell r="D57" t="str">
            <v>EXPENDITURE</v>
          </cell>
          <cell r="H57" t="str">
            <v>מיכון ועיבוד נתונים</v>
          </cell>
        </row>
        <row r="58">
          <cell r="A58">
            <v>58</v>
          </cell>
          <cell r="B58" t="str">
            <v>5</v>
          </cell>
          <cell r="D58" t="str">
            <v>EXPENDITURE</v>
          </cell>
          <cell r="H58" t="str">
            <v>הוצאות ארגוניות שונות</v>
          </cell>
        </row>
        <row r="59">
          <cell r="A59">
            <v>581</v>
          </cell>
          <cell r="B59" t="str">
            <v>58</v>
          </cell>
          <cell r="D59" t="str">
            <v>EXPENDITURE</v>
          </cell>
          <cell r="H59" t="str">
            <v>הוצאות משפטיות (אגרת בולים)</v>
          </cell>
        </row>
        <row r="60">
          <cell r="A60">
            <v>59</v>
          </cell>
          <cell r="B60" t="str">
            <v>5</v>
          </cell>
          <cell r="D60" t="str">
            <v>EXPENDITURE</v>
          </cell>
          <cell r="H60" t="str">
            <v>השתתפות בתקציבי עזר 092</v>
          </cell>
        </row>
        <row r="61">
          <cell r="A61">
            <v>593</v>
          </cell>
          <cell r="B61" t="str">
            <v>59</v>
          </cell>
          <cell r="D61" t="str">
            <v>EXPENDITURE</v>
          </cell>
          <cell r="H61" t="str">
            <v>מיכון ת"ע 093</v>
          </cell>
        </row>
        <row r="62">
          <cell r="A62">
            <v>596</v>
          </cell>
          <cell r="B62" t="str">
            <v>59</v>
          </cell>
          <cell r="D62" t="str">
            <v>EXPENDITURE</v>
          </cell>
          <cell r="H62" t="str">
            <v>מוסך ורכב ת"ע 096</v>
          </cell>
        </row>
        <row r="63">
          <cell r="A63">
            <v>597</v>
          </cell>
          <cell r="B63" t="str">
            <v>59</v>
          </cell>
          <cell r="D63" t="str">
            <v>EXPENDITURE</v>
          </cell>
          <cell r="H63" t="str">
            <v>שירותי הסעות והובלה ת"ע 097</v>
          </cell>
        </row>
        <row r="64">
          <cell r="A64">
            <v>6</v>
          </cell>
          <cell r="D64" t="str">
            <v>EXPENDITURE</v>
          </cell>
          <cell r="H64" t="str">
            <v>מימון ופירעון מלוות</v>
          </cell>
        </row>
        <row r="65">
          <cell r="A65">
            <v>61</v>
          </cell>
          <cell r="B65" t="str">
            <v>6</v>
          </cell>
          <cell r="D65" t="str">
            <v>EXPENDITURE</v>
          </cell>
          <cell r="H65" t="str">
            <v>עמלות</v>
          </cell>
        </row>
        <row r="66">
          <cell r="A66">
            <v>62</v>
          </cell>
          <cell r="B66" t="str">
            <v>6</v>
          </cell>
          <cell r="D66" t="str">
            <v>EXPENDITURE</v>
          </cell>
          <cell r="H66" t="str">
            <v>ריבית משיכת יתר</v>
          </cell>
        </row>
        <row r="67">
          <cell r="A67">
            <v>63</v>
          </cell>
          <cell r="B67" t="str">
            <v>6</v>
          </cell>
          <cell r="D67" t="str">
            <v>EXPENDITURE</v>
          </cell>
          <cell r="H67" t="str">
            <v>ריבית מחזור</v>
          </cell>
        </row>
        <row r="68">
          <cell r="A68">
            <v>64</v>
          </cell>
          <cell r="B68" t="str">
            <v>6</v>
          </cell>
          <cell r="D68" t="str">
            <v>EXPENDITURE</v>
          </cell>
          <cell r="H68" t="str">
            <v>ריבית ביטוח לאומי ומס הכנסה</v>
          </cell>
        </row>
        <row r="69">
          <cell r="A69">
            <v>65</v>
          </cell>
          <cell r="B69" t="str">
            <v>6</v>
          </cell>
          <cell r="D69" t="str">
            <v>EXPENDITURE</v>
          </cell>
          <cell r="H69" t="str">
            <v>ריבית פיגורים לספקים ונותני שירות</v>
          </cell>
        </row>
        <row r="70">
          <cell r="A70">
            <v>66</v>
          </cell>
          <cell r="B70" t="str">
            <v>6</v>
          </cell>
          <cell r="D70" t="str">
            <v>EXPENDITURE</v>
          </cell>
          <cell r="H70" t="str">
            <v>ריבית על קרנות הרשות</v>
          </cell>
        </row>
        <row r="71">
          <cell r="A71">
            <v>68</v>
          </cell>
          <cell r="B71" t="str">
            <v>6</v>
          </cell>
          <cell r="D71" t="str">
            <v>EXPENDITURE</v>
          </cell>
          <cell r="H71" t="str">
            <v>ריבית על הוצאות אחרות</v>
          </cell>
        </row>
        <row r="72">
          <cell r="A72">
            <v>69</v>
          </cell>
          <cell r="B72" t="str">
            <v>6</v>
          </cell>
          <cell r="D72" t="str">
            <v>EXPENDITURE</v>
          </cell>
          <cell r="H72" t="str">
            <v>שונות</v>
          </cell>
        </row>
        <row r="73">
          <cell r="A73">
            <v>691</v>
          </cell>
          <cell r="B73" t="str">
            <v>69</v>
          </cell>
          <cell r="D73" t="str">
            <v>EXPENDITURE</v>
          </cell>
          <cell r="H73" t="str">
            <v>תשלום ע"ח קרן</v>
          </cell>
        </row>
        <row r="74">
          <cell r="A74">
            <v>692</v>
          </cell>
          <cell r="B74" t="str">
            <v>69</v>
          </cell>
          <cell r="D74" t="str">
            <v>EXPENDITURE</v>
          </cell>
          <cell r="H74" t="str">
            <v>תשלום ע"ח ריבית</v>
          </cell>
        </row>
        <row r="75">
          <cell r="A75">
            <v>693</v>
          </cell>
          <cell r="B75" t="str">
            <v>69</v>
          </cell>
          <cell r="D75" t="str">
            <v>EXPENDITURE</v>
          </cell>
          <cell r="H75" t="str">
            <v>תשלום ע"ח הצמדת ערך</v>
          </cell>
        </row>
        <row r="76">
          <cell r="A76">
            <v>699</v>
          </cell>
          <cell r="B76" t="str">
            <v>69</v>
          </cell>
          <cell r="D76" t="str">
            <v>EXPENDITURE</v>
          </cell>
          <cell r="H76" t="str">
            <v>השתתפות בת"ע פירעון מלוות (099)</v>
          </cell>
        </row>
        <row r="77">
          <cell r="A77">
            <v>7</v>
          </cell>
          <cell r="D77" t="str">
            <v>EXPENDITURE</v>
          </cell>
          <cell r="H77" t="str">
            <v>הוצאות לפעולות</v>
          </cell>
        </row>
        <row r="78">
          <cell r="A78">
            <v>71</v>
          </cell>
          <cell r="B78" t="str">
            <v>7</v>
          </cell>
          <cell r="D78" t="str">
            <v>EXPENDITURE</v>
          </cell>
          <cell r="H78" t="str">
            <v>הובלות והסעות קבלניות</v>
          </cell>
        </row>
        <row r="79">
          <cell r="A79">
            <v>72</v>
          </cell>
          <cell r="B79" t="str">
            <v>7</v>
          </cell>
          <cell r="D79" t="str">
            <v>EXPENDITURE</v>
          </cell>
          <cell r="H79" t="str">
            <v>חומרים</v>
          </cell>
        </row>
        <row r="80">
          <cell r="A80">
            <v>73</v>
          </cell>
          <cell r="B80" t="str">
            <v>7</v>
          </cell>
          <cell r="D80" t="str">
            <v>EXPENDITURE</v>
          </cell>
          <cell r="H80" t="str">
            <v>תחזוקת רכב תפעולי</v>
          </cell>
        </row>
        <row r="81">
          <cell r="A81">
            <v>731</v>
          </cell>
          <cell r="B81" t="str">
            <v>73</v>
          </cell>
          <cell r="D81" t="str">
            <v>EXPENDITURE</v>
          </cell>
          <cell r="H81" t="str">
            <v>דלק ושמנים</v>
          </cell>
        </row>
        <row r="82">
          <cell r="A82">
            <v>732</v>
          </cell>
          <cell r="B82" t="str">
            <v>73</v>
          </cell>
          <cell r="D82" t="str">
            <v>EXPENDITURE</v>
          </cell>
          <cell r="H82" t="str">
            <v>תיקונים</v>
          </cell>
        </row>
        <row r="83">
          <cell r="A83">
            <v>733</v>
          </cell>
          <cell r="B83" t="str">
            <v>73</v>
          </cell>
          <cell r="D83" t="str">
            <v>EXPENDITURE</v>
          </cell>
          <cell r="H83" t="str">
            <v>רישוי וביטוח</v>
          </cell>
        </row>
        <row r="84">
          <cell r="A84">
            <v>735</v>
          </cell>
          <cell r="B84" t="str">
            <v>73</v>
          </cell>
          <cell r="D84" t="str">
            <v>EXPENDITURE</v>
          </cell>
          <cell r="H84" t="str">
            <v>שכירת רכב</v>
          </cell>
        </row>
        <row r="85">
          <cell r="A85">
            <v>74</v>
          </cell>
          <cell r="B85" t="str">
            <v>7</v>
          </cell>
          <cell r="D85" t="str">
            <v>EXPENDITURE</v>
          </cell>
          <cell r="H85" t="str">
            <v>כלים, מכשירים וציוד</v>
          </cell>
        </row>
        <row r="86">
          <cell r="A86">
            <v>741</v>
          </cell>
          <cell r="B86" t="str">
            <v>74</v>
          </cell>
          <cell r="D86" t="str">
            <v>EXPENDITURE</v>
          </cell>
          <cell r="H86" t="str">
            <v>השכרת כלים, מכשירים וציוד</v>
          </cell>
        </row>
        <row r="87">
          <cell r="A87">
            <v>742</v>
          </cell>
          <cell r="B87" t="str">
            <v>74</v>
          </cell>
          <cell r="D87" t="str">
            <v>EXPENDITURE</v>
          </cell>
          <cell r="H87" t="str">
            <v>אחזקת כלים, מכשירים וציוד</v>
          </cell>
        </row>
        <row r="88">
          <cell r="A88">
            <v>743</v>
          </cell>
          <cell r="B88" t="str">
            <v>74</v>
          </cell>
          <cell r="D88" t="str">
            <v>EXPENDITURE</v>
          </cell>
          <cell r="H88" t="str">
            <v>רכישת כלים, מכשירים וציוד</v>
          </cell>
        </row>
        <row r="89">
          <cell r="A89">
            <v>75</v>
          </cell>
          <cell r="B89" t="str">
            <v>7</v>
          </cell>
          <cell r="D89" t="str">
            <v>EXPENDITURE</v>
          </cell>
          <cell r="H89" t="str">
            <v>עבודות קבלניות</v>
          </cell>
        </row>
        <row r="90">
          <cell r="A90">
            <v>76</v>
          </cell>
          <cell r="B90" t="str">
            <v>7</v>
          </cell>
          <cell r="D90" t="str">
            <v>EXPENDITURE</v>
          </cell>
          <cell r="H90" t="str">
            <v>קניית שירותים מרשויות ומוסדות</v>
          </cell>
        </row>
        <row r="91">
          <cell r="A91">
            <v>77</v>
          </cell>
          <cell r="B91" t="str">
            <v>7</v>
          </cell>
          <cell r="D91" t="str">
            <v>EXPENDITURE</v>
          </cell>
          <cell r="H91" t="str">
            <v>חשמל ומים לפעולות</v>
          </cell>
        </row>
        <row r="92">
          <cell r="A92">
            <v>771</v>
          </cell>
          <cell r="B92" t="str">
            <v>77</v>
          </cell>
          <cell r="D92" t="str">
            <v>EXPENDITURE</v>
          </cell>
          <cell r="H92" t="str">
            <v>חשמל לפעולות</v>
          </cell>
        </row>
        <row r="93">
          <cell r="A93">
            <v>772</v>
          </cell>
          <cell r="B93" t="str">
            <v>77</v>
          </cell>
          <cell r="D93" t="str">
            <v>EXPENDITURE</v>
          </cell>
          <cell r="H93" t="str">
            <v>מים לפעולות</v>
          </cell>
        </row>
        <row r="94">
          <cell r="A94">
            <v>78</v>
          </cell>
          <cell r="B94" t="str">
            <v>7</v>
          </cell>
          <cell r="D94" t="str">
            <v>EXPENDITURE</v>
          </cell>
          <cell r="H94" t="str">
            <v>הוצאות שונות</v>
          </cell>
        </row>
        <row r="95">
          <cell r="A95">
            <v>79</v>
          </cell>
          <cell r="B95" t="str">
            <v>7</v>
          </cell>
          <cell r="D95" t="str">
            <v>EXPENDITURE</v>
          </cell>
          <cell r="H95" t="str">
            <v>השתתפות בתקציבי עזר 092</v>
          </cell>
        </row>
        <row r="96">
          <cell r="A96">
            <v>794</v>
          </cell>
          <cell r="B96" t="str">
            <v>79</v>
          </cell>
          <cell r="D96" t="str">
            <v>EXPENDITURE</v>
          </cell>
          <cell r="H96" t="str">
            <v>אפסנאות תקציבי עזר 094</v>
          </cell>
        </row>
        <row r="97">
          <cell r="A97">
            <v>795</v>
          </cell>
          <cell r="B97" t="str">
            <v>79</v>
          </cell>
          <cell r="D97" t="str">
            <v>EXPENDITURE</v>
          </cell>
          <cell r="H97" t="str">
            <v>בתי מלאכה ת"ע 095</v>
          </cell>
        </row>
        <row r="98">
          <cell r="A98">
            <v>796</v>
          </cell>
          <cell r="B98" t="str">
            <v>79</v>
          </cell>
          <cell r="D98" t="str">
            <v>EXPENDITURE</v>
          </cell>
          <cell r="H98" t="str">
            <v>מוסך תקציבי עזר 096</v>
          </cell>
        </row>
        <row r="99">
          <cell r="A99">
            <v>797</v>
          </cell>
          <cell r="B99" t="str">
            <v>79</v>
          </cell>
          <cell r="D99" t="str">
            <v>EXPENDITURE</v>
          </cell>
          <cell r="H99" t="str">
            <v>הסעות תקציבי עזר 097</v>
          </cell>
        </row>
        <row r="100">
          <cell r="A100">
            <v>8</v>
          </cell>
          <cell r="D100" t="str">
            <v>EXPENDITURE</v>
          </cell>
          <cell r="H100" t="str">
            <v>השתתפויות תמיכות ותרומות</v>
          </cell>
        </row>
        <row r="101">
          <cell r="A101">
            <v>81</v>
          </cell>
          <cell r="B101" t="str">
            <v>8</v>
          </cell>
          <cell r="D101" t="str">
            <v>EXPENDITURE</v>
          </cell>
          <cell r="H101" t="str">
            <v>השתתפויות ותרומות למוסדות עפ"י חוק והסכמים</v>
          </cell>
        </row>
        <row r="102">
          <cell r="A102">
            <v>82</v>
          </cell>
          <cell r="B102" t="str">
            <v>8</v>
          </cell>
          <cell r="D102" t="str">
            <v>EXPENDITURE</v>
          </cell>
          <cell r="H102" t="str">
            <v>הקצבות בהמלצת ועדת הקצבות</v>
          </cell>
        </row>
        <row r="103">
          <cell r="A103">
            <v>84</v>
          </cell>
          <cell r="B103" t="str">
            <v>8</v>
          </cell>
          <cell r="D103" t="str">
            <v>EXPENDITURE</v>
          </cell>
          <cell r="H103" t="str">
            <v>תמיכות רווחה</v>
          </cell>
        </row>
        <row r="104">
          <cell r="A104">
            <v>85</v>
          </cell>
          <cell r="B104" t="str">
            <v>8</v>
          </cell>
          <cell r="D104" t="str">
            <v>EXPENDITURE</v>
          </cell>
          <cell r="H104" t="str">
            <v>מלגות לתלמידים וסטודנטים</v>
          </cell>
        </row>
        <row r="105">
          <cell r="A105">
            <v>86</v>
          </cell>
          <cell r="B105" t="str">
            <v>8</v>
          </cell>
          <cell r="D105" t="str">
            <v>EXPENDITURE</v>
          </cell>
          <cell r="H105" t="str">
            <v>הנחות</v>
          </cell>
        </row>
        <row r="106">
          <cell r="A106">
            <v>87</v>
          </cell>
          <cell r="B106" t="str">
            <v>8</v>
          </cell>
          <cell r="D106" t="str">
            <v>EXPENDITURE</v>
          </cell>
          <cell r="H106" t="str">
            <v>תמיכות ביחידות סמך ומוסדות הרשות</v>
          </cell>
        </row>
        <row r="107">
          <cell r="A107">
            <v>9</v>
          </cell>
          <cell r="D107" t="str">
            <v>EXPENDITURE</v>
          </cell>
          <cell r="H107" t="str">
            <v>הוצאות חד פעמיות</v>
          </cell>
        </row>
        <row r="108">
          <cell r="A108">
            <v>91</v>
          </cell>
          <cell r="B108" t="str">
            <v>9</v>
          </cell>
          <cell r="D108" t="str">
            <v>EXPENDITURE</v>
          </cell>
          <cell r="H108" t="str">
            <v>השתתפות בתקציב בלתי רגיל</v>
          </cell>
        </row>
        <row r="109">
          <cell r="A109">
            <v>92</v>
          </cell>
          <cell r="B109" t="str">
            <v>9</v>
          </cell>
          <cell r="D109" t="str">
            <v>EXPENDITURE</v>
          </cell>
          <cell r="H109" t="str">
            <v>הוצאות לעבודות פיתוח</v>
          </cell>
        </row>
        <row r="110">
          <cell r="A110">
            <v>93</v>
          </cell>
          <cell r="B110" t="str">
            <v>9</v>
          </cell>
          <cell r="D110" t="str">
            <v>EXPENDITURE</v>
          </cell>
          <cell r="H110" t="str">
            <v>רכישת ציוד יסודי</v>
          </cell>
        </row>
        <row r="111">
          <cell r="A111">
            <v>94</v>
          </cell>
          <cell r="B111" t="str">
            <v>9</v>
          </cell>
          <cell r="D111" t="str">
            <v>EXPENDITURE</v>
          </cell>
          <cell r="H111" t="str">
            <v>רכישת נדל"ן</v>
          </cell>
        </row>
        <row r="112">
          <cell r="A112">
            <v>95</v>
          </cell>
          <cell r="B112" t="str">
            <v>9</v>
          </cell>
          <cell r="D112" t="str">
            <v>EXPENDITURE</v>
          </cell>
          <cell r="H112" t="str">
            <v>הוצאות תכנון</v>
          </cell>
        </row>
        <row r="113">
          <cell r="A113">
            <v>96</v>
          </cell>
          <cell r="B113" t="str">
            <v>9</v>
          </cell>
          <cell r="D113" t="str">
            <v>EXPENDITURE</v>
          </cell>
          <cell r="H113" t="str">
            <v>רזרבה</v>
          </cell>
        </row>
        <row r="114">
          <cell r="A114">
            <v>97</v>
          </cell>
          <cell r="B114" t="str">
            <v>9</v>
          </cell>
          <cell r="D114" t="str">
            <v>EXPENDITURE</v>
          </cell>
          <cell r="H114" t="str">
            <v>מקדמת על הוצאות עודפות</v>
          </cell>
        </row>
        <row r="115">
          <cell r="A115">
            <v>98</v>
          </cell>
          <cell r="B115" t="str">
            <v>9</v>
          </cell>
          <cell r="D115" t="str">
            <v>EXPENDITURE</v>
          </cell>
          <cell r="H115" t="str">
            <v>הוצאות אחרות</v>
          </cell>
        </row>
        <row r="116">
          <cell r="A116">
            <v>11</v>
          </cell>
          <cell r="D116" t="str">
            <v>EXPENDITURE</v>
          </cell>
          <cell r="H116" t="str">
            <v>השתתפות בפרקים אחרים</v>
          </cell>
        </row>
        <row r="117">
          <cell r="A117">
            <v>1</v>
          </cell>
          <cell r="D117" t="str">
            <v>EXPENDITURE</v>
          </cell>
          <cell r="H117" t="str">
            <v>העברה (מספר שלילי)</v>
          </cell>
        </row>
        <row r="118">
          <cell r="A118">
            <v>1</v>
          </cell>
          <cell r="D118" t="str">
            <v>REVENUE</v>
          </cell>
          <cell r="H118" t="str">
            <v>ארנונות</v>
          </cell>
        </row>
        <row r="119">
          <cell r="A119">
            <v>2</v>
          </cell>
          <cell r="D119" t="str">
            <v>REVENUE</v>
          </cell>
          <cell r="H119" t="str">
            <v>אגרות</v>
          </cell>
        </row>
        <row r="120">
          <cell r="A120">
            <v>21</v>
          </cell>
          <cell r="B120" t="str">
            <v>2</v>
          </cell>
          <cell r="D120" t="str">
            <v>REVENUE</v>
          </cell>
          <cell r="H120" t="str">
            <v>אגרות מים וביוב</v>
          </cell>
        </row>
        <row r="121">
          <cell r="A121">
            <v>22</v>
          </cell>
          <cell r="B121" t="str">
            <v>2</v>
          </cell>
          <cell r="D121" t="str">
            <v>REVENUE</v>
          </cell>
          <cell r="H121" t="str">
            <v>אגרות בגין שירותים וחומרים</v>
          </cell>
        </row>
        <row r="122">
          <cell r="A122">
            <v>29</v>
          </cell>
          <cell r="B122" t="str">
            <v>2</v>
          </cell>
          <cell r="D122" t="str">
            <v>REVENUE</v>
          </cell>
          <cell r="H122" t="str">
            <v>אגרות אחרות</v>
          </cell>
        </row>
        <row r="123">
          <cell r="A123">
            <v>3</v>
          </cell>
          <cell r="D123" t="str">
            <v>REVENUE</v>
          </cell>
          <cell r="H123" t="str">
            <v>היטלים</v>
          </cell>
        </row>
        <row r="124">
          <cell r="A124">
            <v>31</v>
          </cell>
          <cell r="B124" t="str">
            <v>3</v>
          </cell>
          <cell r="D124" t="str">
            <v>REVENUE</v>
          </cell>
          <cell r="H124" t="str">
            <v>היטלים</v>
          </cell>
        </row>
        <row r="125">
          <cell r="A125">
            <v>4</v>
          </cell>
          <cell r="D125" t="str">
            <v>REVENUE</v>
          </cell>
          <cell r="H125" t="str">
            <v>שירותים ושכר לימוד</v>
          </cell>
        </row>
        <row r="126">
          <cell r="A126">
            <v>41</v>
          </cell>
          <cell r="B126" t="str">
            <v>4</v>
          </cell>
          <cell r="D126" t="str">
            <v>REVENUE</v>
          </cell>
          <cell r="H126" t="str">
            <v>שכל"מ מתושבים</v>
          </cell>
        </row>
        <row r="127">
          <cell r="A127">
            <v>42</v>
          </cell>
          <cell r="B127" t="str">
            <v>4</v>
          </cell>
          <cell r="D127" t="str">
            <v>REVENUE</v>
          </cell>
          <cell r="H127" t="str">
            <v>השתתפויות תושבים בשירותים משלימים</v>
          </cell>
        </row>
        <row r="128">
          <cell r="A128">
            <v>43</v>
          </cell>
          <cell r="B128" t="str">
            <v>4</v>
          </cell>
          <cell r="D128" t="str">
            <v>REVENUE</v>
          </cell>
          <cell r="H128" t="str">
            <v>השתתפויות מוסדות ורשויות בשכל"מ</v>
          </cell>
        </row>
        <row r="129">
          <cell r="A129">
            <v>44</v>
          </cell>
          <cell r="B129" t="str">
            <v>4</v>
          </cell>
          <cell r="D129" t="str">
            <v>REVENUE</v>
          </cell>
          <cell r="H129" t="str">
            <v>השתתפויות מוסדות ורשויות בשירותים משלימים</v>
          </cell>
        </row>
        <row r="130">
          <cell r="A130">
            <v>49</v>
          </cell>
          <cell r="B130" t="str">
            <v>4</v>
          </cell>
          <cell r="D130" t="str">
            <v>REVENUE</v>
          </cell>
          <cell r="H130" t="str">
            <v>שונות</v>
          </cell>
        </row>
        <row r="131">
          <cell r="A131">
            <v>5</v>
          </cell>
          <cell r="D131" t="str">
            <v>REVENUE</v>
          </cell>
          <cell r="H131" t="str">
            <v>החזרות</v>
          </cell>
        </row>
        <row r="132">
          <cell r="A132">
            <v>51</v>
          </cell>
          <cell r="B132" t="str">
            <v>5</v>
          </cell>
          <cell r="D132" t="str">
            <v>REVENUE</v>
          </cell>
          <cell r="H132" t="str">
            <v>החזרות מתקציב רגיל קודם</v>
          </cell>
        </row>
        <row r="133">
          <cell r="A133">
            <v>54</v>
          </cell>
          <cell r="B133" t="str">
            <v>5</v>
          </cell>
          <cell r="D133" t="str">
            <v>REVENUE</v>
          </cell>
          <cell r="H133" t="str">
            <v>החזר מחברת ביטוח</v>
          </cell>
        </row>
        <row r="134">
          <cell r="A134">
            <v>58</v>
          </cell>
          <cell r="B134" t="str">
            <v>5</v>
          </cell>
          <cell r="D134" t="str">
            <v>REVENUE</v>
          </cell>
          <cell r="H134" t="str">
            <v>החזרות מקרנות</v>
          </cell>
        </row>
        <row r="135">
          <cell r="A135">
            <v>59</v>
          </cell>
          <cell r="B135" t="str">
            <v>5</v>
          </cell>
          <cell r="D135" t="str">
            <v>REVENUE</v>
          </cell>
          <cell r="H135" t="str">
            <v>החזרות אחרות</v>
          </cell>
        </row>
        <row r="136">
          <cell r="A136">
            <v>6</v>
          </cell>
          <cell r="D136" t="str">
            <v>REVENUE</v>
          </cell>
          <cell r="H136" t="str">
            <v>הכנסות מרכוש ומפעלים</v>
          </cell>
        </row>
        <row r="137">
          <cell r="A137">
            <v>61</v>
          </cell>
          <cell r="B137" t="str">
            <v>6</v>
          </cell>
          <cell r="D137" t="str">
            <v>REVENUE</v>
          </cell>
          <cell r="H137" t="str">
            <v>מכירת חומרים</v>
          </cell>
        </row>
        <row r="138">
          <cell r="A138">
            <v>62</v>
          </cell>
          <cell r="B138" t="str">
            <v>6</v>
          </cell>
          <cell r="D138" t="str">
            <v>REVENUE</v>
          </cell>
          <cell r="H138" t="str">
            <v>מכירת ציוד יסודי</v>
          </cell>
        </row>
        <row r="139">
          <cell r="A139">
            <v>63</v>
          </cell>
          <cell r="B139" t="str">
            <v>6</v>
          </cell>
          <cell r="D139" t="str">
            <v>REVENUE</v>
          </cell>
          <cell r="H139" t="str">
            <v>מכירת נכסי דלא ניידי</v>
          </cell>
        </row>
        <row r="140">
          <cell r="A140">
            <v>64</v>
          </cell>
          <cell r="B140" t="str">
            <v>6</v>
          </cell>
          <cell r="D140" t="str">
            <v>REVENUE</v>
          </cell>
          <cell r="H140" t="str">
            <v>שכ"ד ודמי מפתח</v>
          </cell>
        </row>
        <row r="141">
          <cell r="A141">
            <v>65</v>
          </cell>
          <cell r="B141" t="str">
            <v>6</v>
          </cell>
          <cell r="D141" t="str">
            <v>REVENUE</v>
          </cell>
          <cell r="H141" t="str">
            <v>דמי שימוש</v>
          </cell>
        </row>
        <row r="142">
          <cell r="A142">
            <v>66</v>
          </cell>
          <cell r="B142" t="str">
            <v>6</v>
          </cell>
          <cell r="D142" t="str">
            <v>REVENUE</v>
          </cell>
          <cell r="H142" t="str">
            <v>הכנסות מימון</v>
          </cell>
        </row>
        <row r="143">
          <cell r="A143">
            <v>661</v>
          </cell>
          <cell r="B143" t="str">
            <v>66</v>
          </cell>
          <cell r="D143" t="str">
            <v>REVENUE</v>
          </cell>
          <cell r="H143" t="str">
            <v>ריבית והצמדה והפרשי שער</v>
          </cell>
        </row>
        <row r="144">
          <cell r="A144">
            <v>662</v>
          </cell>
          <cell r="B144" t="str">
            <v>66</v>
          </cell>
          <cell r="D144" t="str">
            <v>REVENUE</v>
          </cell>
          <cell r="H144" t="str">
            <v>מדיבידנד</v>
          </cell>
        </row>
        <row r="145">
          <cell r="A145">
            <v>663</v>
          </cell>
          <cell r="B145" t="str">
            <v>66</v>
          </cell>
          <cell r="D145" t="str">
            <v>REVENUE</v>
          </cell>
          <cell r="H145" t="str">
            <v>מדמי ניהול ותאגידים</v>
          </cell>
        </row>
        <row r="146">
          <cell r="A146">
            <v>67</v>
          </cell>
          <cell r="B146" t="str">
            <v>6</v>
          </cell>
          <cell r="D146" t="str">
            <v>REVENUE</v>
          </cell>
          <cell r="H146" t="str">
            <v>הכנסות מזכיונות</v>
          </cell>
        </row>
        <row r="147">
          <cell r="A147">
            <v>69</v>
          </cell>
          <cell r="B147" t="str">
            <v>6</v>
          </cell>
          <cell r="D147" t="str">
            <v>REVENUE</v>
          </cell>
          <cell r="H147" t="str">
            <v>הכנסות שונות</v>
          </cell>
        </row>
        <row r="148">
          <cell r="A148">
            <v>7</v>
          </cell>
          <cell r="D148" t="str">
            <v>REVENUE</v>
          </cell>
          <cell r="H148" t="str">
            <v>השתתפות מוסדות ותרומות</v>
          </cell>
        </row>
        <row r="149">
          <cell r="A149">
            <v>71</v>
          </cell>
          <cell r="B149" t="str">
            <v>7</v>
          </cell>
          <cell r="D149" t="str">
            <v>REVENUE</v>
          </cell>
          <cell r="H149" t="str">
            <v>השתתפות ועדים מקומיים</v>
          </cell>
        </row>
        <row r="150">
          <cell r="A150">
            <v>72</v>
          </cell>
          <cell r="B150" t="str">
            <v>7</v>
          </cell>
          <cell r="D150" t="str">
            <v>REVENUE</v>
          </cell>
          <cell r="H150" t="str">
            <v>השתתפות חברות תחבורה</v>
          </cell>
        </row>
        <row r="151">
          <cell r="A151">
            <v>73</v>
          </cell>
          <cell r="B151" t="str">
            <v>7</v>
          </cell>
          <cell r="D151" t="str">
            <v>REVENUE</v>
          </cell>
          <cell r="H151" t="str">
            <v>השתתפות מוסד לביטוח לאומי</v>
          </cell>
        </row>
        <row r="152">
          <cell r="A152">
            <v>74</v>
          </cell>
          <cell r="B152" t="str">
            <v>7</v>
          </cell>
          <cell r="D152" t="str">
            <v>REVENUE</v>
          </cell>
          <cell r="H152" t="str">
            <v>השתתפות מפעל הפיס</v>
          </cell>
        </row>
        <row r="153">
          <cell r="A153">
            <v>75</v>
          </cell>
          <cell r="B153" t="str">
            <v>7</v>
          </cell>
          <cell r="D153" t="str">
            <v>REVENUE</v>
          </cell>
          <cell r="H153" t="str">
            <v>השתתפות הסוכנות היהודית</v>
          </cell>
        </row>
        <row r="154">
          <cell r="A154">
            <v>77</v>
          </cell>
          <cell r="B154" t="str">
            <v>7</v>
          </cell>
          <cell r="D154" t="str">
            <v>REVENUE</v>
          </cell>
          <cell r="H154" t="str">
            <v>השתתפות קהילות מחו"ל</v>
          </cell>
        </row>
        <row r="155">
          <cell r="A155">
            <v>78</v>
          </cell>
          <cell r="B155" t="str">
            <v>7</v>
          </cell>
          <cell r="D155" t="str">
            <v>REVENUE</v>
          </cell>
          <cell r="H155" t="str">
            <v>אשראי/הלוואה ממוסד בנקאי</v>
          </cell>
        </row>
        <row r="156">
          <cell r="A156">
            <v>79</v>
          </cell>
          <cell r="B156" t="str">
            <v>7</v>
          </cell>
          <cell r="D156" t="str">
            <v>REVENUE</v>
          </cell>
          <cell r="H156" t="str">
            <v>השתתפות מוסדות אחרים</v>
          </cell>
        </row>
        <row r="157">
          <cell r="A157">
            <v>8</v>
          </cell>
          <cell r="D157" t="str">
            <v>REVENUE</v>
          </cell>
          <cell r="H157" t="str">
            <v>השתתפויות בעלים ע"ח עבודות פיתוח</v>
          </cell>
        </row>
        <row r="158">
          <cell r="A158">
            <v>81</v>
          </cell>
          <cell r="B158" t="str">
            <v>8</v>
          </cell>
          <cell r="D158" t="str">
            <v>REVENUE</v>
          </cell>
          <cell r="H158" t="str">
            <v>השתתפויות בעלים</v>
          </cell>
        </row>
        <row r="159">
          <cell r="A159">
            <v>9</v>
          </cell>
          <cell r="D159" t="str">
            <v>REVENUE</v>
          </cell>
          <cell r="H159" t="str">
            <v>השתתפות משרדי ממשלה</v>
          </cell>
        </row>
        <row r="160">
          <cell r="A160">
            <v>91</v>
          </cell>
          <cell r="B160" t="str">
            <v>9</v>
          </cell>
          <cell r="D160" t="str">
            <v>REVENUE</v>
          </cell>
          <cell r="H160" t="str">
            <v>השתתפות משרד הפנים</v>
          </cell>
        </row>
        <row r="161">
          <cell r="A161">
            <v>92</v>
          </cell>
          <cell r="B161" t="str">
            <v>9</v>
          </cell>
          <cell r="D161" t="str">
            <v>REVENUE</v>
          </cell>
          <cell r="H161" t="str">
            <v>השתתפות משרד החינוך והתרבות</v>
          </cell>
        </row>
        <row r="162">
          <cell r="A162">
            <v>93</v>
          </cell>
          <cell r="B162" t="str">
            <v>9</v>
          </cell>
          <cell r="D162" t="str">
            <v>REVENUE</v>
          </cell>
          <cell r="H162" t="str">
            <v>השתתפות משרד העבודה והרווחה</v>
          </cell>
        </row>
        <row r="163">
          <cell r="A163">
            <v>94</v>
          </cell>
          <cell r="B163" t="str">
            <v>9</v>
          </cell>
          <cell r="D163" t="str">
            <v>REVENUE</v>
          </cell>
          <cell r="H163" t="str">
            <v>השתתפות משרד הבריאות</v>
          </cell>
        </row>
        <row r="164">
          <cell r="A164">
            <v>95</v>
          </cell>
          <cell r="B164" t="str">
            <v>9</v>
          </cell>
          <cell r="D164" t="str">
            <v>REVENUE</v>
          </cell>
          <cell r="H164" t="str">
            <v>השתתפות משרד הקליטה</v>
          </cell>
        </row>
        <row r="165">
          <cell r="A165">
            <v>96</v>
          </cell>
          <cell r="B165" t="str">
            <v>9</v>
          </cell>
          <cell r="D165" t="str">
            <v>REVENUE</v>
          </cell>
          <cell r="H165" t="str">
            <v>השתתפות משרד החקלאות</v>
          </cell>
        </row>
        <row r="166">
          <cell r="A166">
            <v>97</v>
          </cell>
          <cell r="B166" t="str">
            <v>9</v>
          </cell>
          <cell r="D166" t="str">
            <v>REVENUE</v>
          </cell>
          <cell r="H166" t="str">
            <v>השתתפות משרד הביטחון</v>
          </cell>
        </row>
        <row r="167">
          <cell r="A167">
            <v>98</v>
          </cell>
          <cell r="B167" t="str">
            <v>9</v>
          </cell>
          <cell r="D167" t="str">
            <v>REVENUE</v>
          </cell>
          <cell r="H167" t="str">
            <v>השתתפות משרד השיכון</v>
          </cell>
        </row>
        <row r="168">
          <cell r="A168">
            <v>99</v>
          </cell>
          <cell r="B168" t="str">
            <v>9</v>
          </cell>
          <cell r="D168" t="str">
            <v>REVENUE</v>
          </cell>
          <cell r="H168" t="str">
            <v>השתתפות משרדי ממשלה אחרים</v>
          </cell>
        </row>
      </sheetData>
      <sheetData sheetId="3">
        <row r="7">
          <cell r="O7">
            <v>97035.597700585131</v>
          </cell>
        </row>
        <row r="18">
          <cell r="R18">
            <v>17534.910918550737</v>
          </cell>
        </row>
        <row r="19">
          <cell r="R19">
            <v>6771.8898385190223</v>
          </cell>
        </row>
        <row r="20">
          <cell r="R20">
            <v>26365.150309303983</v>
          </cell>
        </row>
        <row r="21">
          <cell r="R21">
            <v>70670.447391281152</v>
          </cell>
        </row>
      </sheetData>
      <sheetData sheetId="4"/>
      <sheetData sheetId="5"/>
      <sheetData sheetId="6">
        <row r="3">
          <cell r="A3" t="str">
            <v>110</v>
          </cell>
          <cell r="B3">
            <v>111000</v>
          </cell>
          <cell r="C3">
            <v>1</v>
          </cell>
          <cell r="D3" t="str">
            <v>1111000.110</v>
          </cell>
          <cell r="E3" t="str">
            <v xml:space="preserve">ארנונה - גביה שוטפת </v>
          </cell>
          <cell r="H3">
            <v>-565000000</v>
          </cell>
          <cell r="I3">
            <v>-508819508</v>
          </cell>
        </row>
        <row r="4">
          <cell r="A4" t="str">
            <v>111</v>
          </cell>
          <cell r="B4">
            <v>111000</v>
          </cell>
          <cell r="C4">
            <v>1</v>
          </cell>
          <cell r="D4" t="str">
            <v>1111000.111</v>
          </cell>
          <cell r="E4" t="str">
            <v xml:space="preserve">ארנונה - סקר שטחים </v>
          </cell>
          <cell r="H4">
            <v>0</v>
          </cell>
          <cell r="I4">
            <v>-561</v>
          </cell>
        </row>
        <row r="5">
          <cell r="A5" t="str">
            <v>113</v>
          </cell>
          <cell r="B5">
            <v>111000</v>
          </cell>
          <cell r="C5">
            <v>1</v>
          </cell>
          <cell r="D5" t="str">
            <v>1111000.113</v>
          </cell>
          <cell r="E5" t="str">
            <v xml:space="preserve">הפרשי ארנונה חברות תשתית </v>
          </cell>
          <cell r="H5">
            <v>-8000000</v>
          </cell>
          <cell r="I5">
            <v>-39290407</v>
          </cell>
        </row>
        <row r="6">
          <cell r="A6" t="str">
            <v>114</v>
          </cell>
          <cell r="B6">
            <v>111000</v>
          </cell>
          <cell r="C6">
            <v>1</v>
          </cell>
          <cell r="D6" t="str">
            <v>1111000.114</v>
          </cell>
          <cell r="E6" t="str">
            <v xml:space="preserve">מבצע ארנונה 2006/7 </v>
          </cell>
          <cell r="H6">
            <v>0</v>
          </cell>
          <cell r="I6">
            <v>0</v>
          </cell>
        </row>
        <row r="7">
          <cell r="A7" t="str">
            <v>115</v>
          </cell>
          <cell r="B7">
            <v>111000</v>
          </cell>
          <cell r="C7">
            <v>1</v>
          </cell>
          <cell r="D7" t="str">
            <v>1111000.115</v>
          </cell>
          <cell r="E7" t="str">
            <v xml:space="preserve">ארנונה 0.3% </v>
          </cell>
          <cell r="H7">
            <v>0</v>
          </cell>
          <cell r="I7">
            <v>0</v>
          </cell>
        </row>
        <row r="8">
          <cell r="A8" t="str">
            <v>118</v>
          </cell>
          <cell r="B8">
            <v>111000</v>
          </cell>
          <cell r="C8">
            <v>1</v>
          </cell>
          <cell r="D8" t="str">
            <v>1111000.118</v>
          </cell>
          <cell r="E8" t="str">
            <v xml:space="preserve">ארנונה מותנה </v>
          </cell>
          <cell r="H8">
            <v>0</v>
          </cell>
          <cell r="I8">
            <v>0</v>
          </cell>
        </row>
        <row r="9">
          <cell r="A9" t="str">
            <v>110</v>
          </cell>
          <cell r="B9">
            <v>112000</v>
          </cell>
          <cell r="C9">
            <v>1</v>
          </cell>
          <cell r="D9" t="str">
            <v>1112000.110</v>
          </cell>
          <cell r="E9" t="str">
            <v xml:space="preserve">ארנונה - גביה מפיגורים </v>
          </cell>
          <cell r="H9">
            <v>-62000000</v>
          </cell>
          <cell r="I9">
            <v>-50984395</v>
          </cell>
        </row>
        <row r="10">
          <cell r="A10" t="str">
            <v>119</v>
          </cell>
          <cell r="B10">
            <v>113000</v>
          </cell>
          <cell r="C10">
            <v>1</v>
          </cell>
          <cell r="D10" t="str">
            <v>1113000.119</v>
          </cell>
          <cell r="E10" t="str">
            <v xml:space="preserve">ארנונה- הנחות מימון </v>
          </cell>
          <cell r="H10">
            <v>-3300000</v>
          </cell>
          <cell r="I10">
            <v>-3531000</v>
          </cell>
        </row>
        <row r="11">
          <cell r="A11" t="str">
            <v>119</v>
          </cell>
          <cell r="B11">
            <v>115000</v>
          </cell>
          <cell r="C11">
            <v>1</v>
          </cell>
          <cell r="D11" t="str">
            <v>1115000.119</v>
          </cell>
          <cell r="E11" t="str">
            <v xml:space="preserve">ארנונה- הנחות לזכאים </v>
          </cell>
          <cell r="H11">
            <v>-66700000</v>
          </cell>
          <cell r="I11">
            <v>-70993000</v>
          </cell>
        </row>
        <row r="12">
          <cell r="A12" t="str">
            <v>290</v>
          </cell>
          <cell r="B12">
            <v>121000</v>
          </cell>
          <cell r="C12">
            <v>1</v>
          </cell>
          <cell r="D12" t="str">
            <v>1121000.290</v>
          </cell>
          <cell r="E12" t="str">
            <v xml:space="preserve">תעודות ואשורים </v>
          </cell>
          <cell r="H12">
            <v>-260000</v>
          </cell>
          <cell r="I12">
            <v>-259304</v>
          </cell>
        </row>
        <row r="13">
          <cell r="A13" t="str">
            <v>291</v>
          </cell>
          <cell r="B13">
            <v>121000</v>
          </cell>
          <cell r="C13">
            <v>1</v>
          </cell>
          <cell r="D13" t="str">
            <v>1121000.291</v>
          </cell>
          <cell r="E13" t="str">
            <v xml:space="preserve">אישור תושבות </v>
          </cell>
          <cell r="H13">
            <v>0</v>
          </cell>
          <cell r="I13">
            <v>-26</v>
          </cell>
        </row>
        <row r="14">
          <cell r="A14" t="str">
            <v>690</v>
          </cell>
          <cell r="B14">
            <v>121700</v>
          </cell>
          <cell r="C14">
            <v>1</v>
          </cell>
          <cell r="D14" t="str">
            <v>1121700.690</v>
          </cell>
          <cell r="E14" t="str">
            <v xml:space="preserve">הכנסות ממכירת מכרזים </v>
          </cell>
          <cell r="H14">
            <v>-160000</v>
          </cell>
          <cell r="I14">
            <v>-219550</v>
          </cell>
        </row>
        <row r="15">
          <cell r="A15" t="str">
            <v>290</v>
          </cell>
          <cell r="B15">
            <v>123000</v>
          </cell>
          <cell r="C15">
            <v>1</v>
          </cell>
          <cell r="D15" t="str">
            <v>1123000.290</v>
          </cell>
          <cell r="E15" t="str">
            <v xml:space="preserve">אגרת בקשה למידע </v>
          </cell>
          <cell r="H15">
            <v>-1000</v>
          </cell>
          <cell r="I15">
            <v>-1917</v>
          </cell>
        </row>
        <row r="16">
          <cell r="A16" t="str">
            <v>292</v>
          </cell>
          <cell r="B16">
            <v>123000</v>
          </cell>
          <cell r="C16">
            <v>1</v>
          </cell>
          <cell r="D16" t="str">
            <v>1123000.292</v>
          </cell>
          <cell r="E16" t="str">
            <v xml:space="preserve">אגרת הפקת מידע </v>
          </cell>
          <cell r="H16">
            <v>0</v>
          </cell>
          <cell r="I16">
            <v>-173</v>
          </cell>
        </row>
        <row r="17">
          <cell r="A17" t="str">
            <v>490</v>
          </cell>
          <cell r="B17">
            <v>123110</v>
          </cell>
          <cell r="C17">
            <v>1</v>
          </cell>
          <cell r="D17" t="str">
            <v>1123110.490</v>
          </cell>
          <cell r="E17" t="str">
            <v xml:space="preserve">אגרות בית משפט </v>
          </cell>
          <cell r="H17">
            <v>-10000</v>
          </cell>
          <cell r="I17">
            <v>-15777</v>
          </cell>
        </row>
        <row r="18">
          <cell r="A18" t="str">
            <v>690</v>
          </cell>
          <cell r="B18">
            <v>123110</v>
          </cell>
          <cell r="C18">
            <v>1</v>
          </cell>
          <cell r="D18" t="str">
            <v>1123110.690</v>
          </cell>
          <cell r="E18" t="str">
            <v xml:space="preserve">עמלת ישראכרט </v>
          </cell>
          <cell r="H18">
            <v>-140000</v>
          </cell>
          <cell r="I18">
            <v>-151296</v>
          </cell>
        </row>
        <row r="19">
          <cell r="A19" t="str">
            <v>220</v>
          </cell>
          <cell r="B19">
            <v>123120</v>
          </cell>
          <cell r="C19">
            <v>1</v>
          </cell>
          <cell r="D19" t="str">
            <v>1123120.220</v>
          </cell>
          <cell r="E19" t="str">
            <v xml:space="preserve">אגרת פעולות אכיפה- שוטף </v>
          </cell>
          <cell r="H19">
            <v>0</v>
          </cell>
          <cell r="I19">
            <v>-1766</v>
          </cell>
        </row>
        <row r="20">
          <cell r="A20" t="str">
            <v>221</v>
          </cell>
          <cell r="B20">
            <v>123120</v>
          </cell>
          <cell r="C20">
            <v>1</v>
          </cell>
          <cell r="D20" t="str">
            <v>1123120.221</v>
          </cell>
          <cell r="E20" t="str">
            <v xml:space="preserve">אגרת פעולות אכיפה -פיגור </v>
          </cell>
          <cell r="H20">
            <v>-2500000</v>
          </cell>
          <cell r="I20">
            <v>-2813678</v>
          </cell>
        </row>
        <row r="21">
          <cell r="A21" t="str">
            <v>670</v>
          </cell>
          <cell r="B21">
            <v>123120</v>
          </cell>
          <cell r="C21">
            <v>1</v>
          </cell>
          <cell r="D21" t="str">
            <v>1123120.670</v>
          </cell>
          <cell r="E21" t="str">
            <v xml:space="preserve">דמי זכיון </v>
          </cell>
          <cell r="H21">
            <v>-1100000</v>
          </cell>
          <cell r="I21">
            <v>-1650562</v>
          </cell>
        </row>
        <row r="22">
          <cell r="A22" t="str">
            <v>730</v>
          </cell>
          <cell r="B22">
            <v>157000</v>
          </cell>
          <cell r="C22">
            <v>1</v>
          </cell>
          <cell r="D22" t="str">
            <v>1157000.730</v>
          </cell>
          <cell r="E22" t="str">
            <v xml:space="preserve">החזר ביטוח לאומי-מילואים </v>
          </cell>
          <cell r="H22">
            <v>-240000</v>
          </cell>
          <cell r="I22">
            <v>-205590</v>
          </cell>
        </row>
        <row r="23">
          <cell r="A23" t="str">
            <v>731</v>
          </cell>
          <cell r="B23">
            <v>157000</v>
          </cell>
          <cell r="C23">
            <v>1</v>
          </cell>
          <cell r="D23" t="str">
            <v>1157000.731</v>
          </cell>
          <cell r="E23" t="str">
            <v xml:space="preserve">השתתפות ב.לאומי-תאונות </v>
          </cell>
          <cell r="H23">
            <v>-550000</v>
          </cell>
          <cell r="I23">
            <v>-522762</v>
          </cell>
        </row>
        <row r="24">
          <cell r="A24" t="str">
            <v>732</v>
          </cell>
          <cell r="B24">
            <v>157000</v>
          </cell>
          <cell r="C24">
            <v>1</v>
          </cell>
          <cell r="D24" t="str">
            <v>1157000.732</v>
          </cell>
          <cell r="E24" t="str">
            <v>החזר ביטוח לאומי-פגיעות א</v>
          </cell>
          <cell r="H24">
            <v>0</v>
          </cell>
          <cell r="I24">
            <v>-16289</v>
          </cell>
        </row>
        <row r="25">
          <cell r="A25" t="str">
            <v>970</v>
          </cell>
          <cell r="B25">
            <v>157000</v>
          </cell>
          <cell r="C25">
            <v>1</v>
          </cell>
          <cell r="D25" t="str">
            <v>1157000.970</v>
          </cell>
          <cell r="E25" t="str">
            <v xml:space="preserve">החזר דמי מחלה-משהב"ט </v>
          </cell>
          <cell r="H25">
            <v>0</v>
          </cell>
          <cell r="I25">
            <v>-9769</v>
          </cell>
        </row>
        <row r="26">
          <cell r="A26" t="str">
            <v>690</v>
          </cell>
          <cell r="B26">
            <v>157100</v>
          </cell>
          <cell r="C26">
            <v>1</v>
          </cell>
          <cell r="D26" t="str">
            <v>1157100.690</v>
          </cell>
          <cell r="E26" t="str">
            <v xml:space="preserve">השתתפות עובדים </v>
          </cell>
          <cell r="H26">
            <v>-25000</v>
          </cell>
          <cell r="I26">
            <v>-23820</v>
          </cell>
        </row>
        <row r="27">
          <cell r="A27" t="str">
            <v>790</v>
          </cell>
          <cell r="B27">
            <v>157100</v>
          </cell>
          <cell r="C27">
            <v>1</v>
          </cell>
          <cell r="D27" t="str">
            <v>1157100.790</v>
          </cell>
          <cell r="E27" t="str">
            <v xml:space="preserve">השתתפות מפע"ם-אימון אישי </v>
          </cell>
          <cell r="H27">
            <v>0</v>
          </cell>
          <cell r="I27">
            <v>0</v>
          </cell>
        </row>
        <row r="28">
          <cell r="A28" t="str">
            <v>690</v>
          </cell>
          <cell r="B28">
            <v>157500</v>
          </cell>
          <cell r="C28">
            <v>1</v>
          </cell>
          <cell r="D28" t="str">
            <v>1157500.690</v>
          </cell>
          <cell r="E28" t="str">
            <v xml:space="preserve">השתתפות עובדים </v>
          </cell>
          <cell r="H28">
            <v>-100</v>
          </cell>
          <cell r="I28">
            <v>0</v>
          </cell>
        </row>
        <row r="29">
          <cell r="A29" t="str">
            <v>690</v>
          </cell>
          <cell r="B29">
            <v>157600</v>
          </cell>
          <cell r="C29">
            <v>1</v>
          </cell>
          <cell r="D29" t="str">
            <v>1157600.690</v>
          </cell>
          <cell r="E29" t="str">
            <v xml:space="preserve">השתתפות עובדים </v>
          </cell>
          <cell r="H29">
            <v>0</v>
          </cell>
          <cell r="I29">
            <v>-124050</v>
          </cell>
        </row>
        <row r="30">
          <cell r="A30" t="str">
            <v>691</v>
          </cell>
          <cell r="B30">
            <v>157607</v>
          </cell>
          <cell r="C30">
            <v>1</v>
          </cell>
          <cell r="D30" t="str">
            <v>1157607.691</v>
          </cell>
          <cell r="E30" t="str">
            <v xml:space="preserve">השתתפות עובדים </v>
          </cell>
          <cell r="H30">
            <v>0</v>
          </cell>
          <cell r="I30">
            <v>-400</v>
          </cell>
        </row>
        <row r="31">
          <cell r="A31" t="str">
            <v>490</v>
          </cell>
          <cell r="B31">
            <v>158000</v>
          </cell>
          <cell r="C31">
            <v>1</v>
          </cell>
          <cell r="D31" t="str">
            <v>1158000.490</v>
          </cell>
          <cell r="E31" t="str">
            <v>השתתפות עובדים-מעמד האישה</v>
          </cell>
          <cell r="H31">
            <v>0</v>
          </cell>
          <cell r="I31">
            <v>-127493</v>
          </cell>
        </row>
        <row r="32">
          <cell r="A32" t="str">
            <v>790</v>
          </cell>
          <cell r="B32">
            <v>158000</v>
          </cell>
          <cell r="C32">
            <v>1</v>
          </cell>
          <cell r="D32" t="str">
            <v>1158000.790</v>
          </cell>
          <cell r="E32" t="str">
            <v>השתת.רשות פיתוח נגב בהכשר</v>
          </cell>
          <cell r="H32">
            <v>0</v>
          </cell>
          <cell r="I32">
            <v>0</v>
          </cell>
        </row>
        <row r="33">
          <cell r="A33" t="str">
            <v>662</v>
          </cell>
          <cell r="B33">
            <v>160000</v>
          </cell>
          <cell r="C33">
            <v>1</v>
          </cell>
          <cell r="D33" t="str">
            <v>1160000.662</v>
          </cell>
          <cell r="E33" t="str">
            <v xml:space="preserve">הכנסות מריבית ודיבידנד </v>
          </cell>
          <cell r="H33">
            <v>-25000</v>
          </cell>
          <cell r="I33">
            <v>-7656</v>
          </cell>
        </row>
        <row r="34">
          <cell r="A34" t="str">
            <v>910</v>
          </cell>
          <cell r="B34">
            <v>192000</v>
          </cell>
          <cell r="C34">
            <v>1</v>
          </cell>
          <cell r="D34" t="str">
            <v>1192000.910</v>
          </cell>
          <cell r="E34" t="str">
            <v xml:space="preserve">מ.הפנים-אבטחת רה"ע </v>
          </cell>
          <cell r="H34">
            <v>-360000</v>
          </cell>
          <cell r="I34">
            <v>0</v>
          </cell>
        </row>
        <row r="35">
          <cell r="A35" t="str">
            <v>914</v>
          </cell>
          <cell r="B35">
            <v>196000</v>
          </cell>
          <cell r="C35">
            <v>1</v>
          </cell>
          <cell r="D35" t="str">
            <v>1196000.914</v>
          </cell>
          <cell r="E35" t="str">
            <v xml:space="preserve">מענק שיפוי קופות גמל </v>
          </cell>
          <cell r="H35">
            <v>-120000</v>
          </cell>
          <cell r="I35">
            <v>-97196</v>
          </cell>
        </row>
        <row r="36">
          <cell r="A36" t="str">
            <v>916</v>
          </cell>
          <cell r="B36">
            <v>196000</v>
          </cell>
          <cell r="C36">
            <v>1</v>
          </cell>
          <cell r="D36" t="str">
            <v>1196000.916</v>
          </cell>
          <cell r="E36" t="str">
            <v xml:space="preserve">מענק/שיפוי פנסיה צוברת </v>
          </cell>
          <cell r="H36">
            <v>-1168000</v>
          </cell>
          <cell r="I36">
            <v>-811530</v>
          </cell>
        </row>
        <row r="37">
          <cell r="A37" t="str">
            <v>911</v>
          </cell>
          <cell r="B37">
            <v>196000</v>
          </cell>
          <cell r="C37">
            <v>1</v>
          </cell>
          <cell r="D37" t="str">
            <v>1196000.911</v>
          </cell>
          <cell r="E37" t="str">
            <v>השתת.משרד הפנים-אימון איש</v>
          </cell>
          <cell r="H37">
            <v>-59500</v>
          </cell>
          <cell r="I37">
            <v>-7722</v>
          </cell>
        </row>
        <row r="38">
          <cell r="A38" t="str">
            <v>910</v>
          </cell>
          <cell r="B38">
            <v>196100</v>
          </cell>
          <cell r="C38">
            <v>1</v>
          </cell>
          <cell r="D38" t="str">
            <v>1196100.910</v>
          </cell>
          <cell r="E38" t="str">
            <v xml:space="preserve">השתתפות משה"פ בבחירות </v>
          </cell>
          <cell r="H38">
            <v>-850000</v>
          </cell>
          <cell r="I38">
            <v>0</v>
          </cell>
        </row>
        <row r="39">
          <cell r="A39" t="str">
            <v>490</v>
          </cell>
          <cell r="B39">
            <v>211000</v>
          </cell>
          <cell r="C39">
            <v>1</v>
          </cell>
          <cell r="D39" t="str">
            <v>1211000.490</v>
          </cell>
          <cell r="E39" t="str">
            <v xml:space="preserve">קנסות חוקי עזר-שפ"ע </v>
          </cell>
          <cell r="H39">
            <v>0</v>
          </cell>
          <cell r="I39">
            <v>0</v>
          </cell>
        </row>
        <row r="40">
          <cell r="A40" t="str">
            <v>540</v>
          </cell>
          <cell r="B40">
            <v>211000</v>
          </cell>
          <cell r="C40">
            <v>1</v>
          </cell>
          <cell r="D40" t="str">
            <v>1211000.540</v>
          </cell>
          <cell r="E40" t="str">
            <v xml:space="preserve">החזרי ביטוח </v>
          </cell>
          <cell r="H40">
            <v>-100</v>
          </cell>
          <cell r="I40">
            <v>0</v>
          </cell>
        </row>
        <row r="41">
          <cell r="A41" t="str">
            <v>220</v>
          </cell>
          <cell r="B41">
            <v>212300</v>
          </cell>
          <cell r="C41">
            <v>1</v>
          </cell>
          <cell r="D41" t="str">
            <v>1212300.220</v>
          </cell>
          <cell r="E41" t="str">
            <v xml:space="preserve">חובות אגרת פינוי אשפה </v>
          </cell>
          <cell r="H41">
            <v>-1000000</v>
          </cell>
          <cell r="I41">
            <v>-388482</v>
          </cell>
        </row>
        <row r="42">
          <cell r="A42" t="str">
            <v>221</v>
          </cell>
          <cell r="B42">
            <v>212300</v>
          </cell>
          <cell r="C42">
            <v>1</v>
          </cell>
          <cell r="D42" t="str">
            <v>1212300.221</v>
          </cell>
          <cell r="E42" t="str">
            <v xml:space="preserve">אגרת פינוי אשפ.ממפעלים </v>
          </cell>
          <cell r="H42">
            <v>0</v>
          </cell>
          <cell r="I42">
            <v>0</v>
          </cell>
        </row>
        <row r="43">
          <cell r="A43" t="str">
            <v>491</v>
          </cell>
          <cell r="B43">
            <v>212300</v>
          </cell>
          <cell r="C43">
            <v>1</v>
          </cell>
          <cell r="D43" t="str">
            <v>1212300.491</v>
          </cell>
          <cell r="E43" t="str">
            <v xml:space="preserve">אתר פסולת בניין </v>
          </cell>
          <cell r="H43">
            <v>-670000</v>
          </cell>
          <cell r="I43">
            <v>-664168</v>
          </cell>
        </row>
        <row r="44">
          <cell r="A44" t="str">
            <v>691</v>
          </cell>
          <cell r="B44">
            <v>212300</v>
          </cell>
          <cell r="C44">
            <v>1</v>
          </cell>
          <cell r="D44" t="str">
            <v>1212300.691</v>
          </cell>
          <cell r="E44" t="str">
            <v xml:space="preserve">פינוי פסולת אלקטרוניקה </v>
          </cell>
          <cell r="H44">
            <v>0</v>
          </cell>
          <cell r="I44">
            <v>0</v>
          </cell>
        </row>
        <row r="45">
          <cell r="A45" t="str">
            <v>692</v>
          </cell>
          <cell r="B45">
            <v>212300</v>
          </cell>
          <cell r="C45">
            <v>1</v>
          </cell>
          <cell r="D45" t="str">
            <v>1212300.692</v>
          </cell>
          <cell r="E45" t="str">
            <v xml:space="preserve">פינוי פסולת טקסטיל </v>
          </cell>
          <cell r="H45">
            <v>0</v>
          </cell>
          <cell r="I45">
            <v>0</v>
          </cell>
        </row>
        <row r="46">
          <cell r="A46" t="str">
            <v>693</v>
          </cell>
          <cell r="B46">
            <v>212300</v>
          </cell>
          <cell r="C46">
            <v>1</v>
          </cell>
          <cell r="D46" t="str">
            <v>1212300.693</v>
          </cell>
          <cell r="E46" t="str">
            <v xml:space="preserve">פינוי אתרי גרוטאות </v>
          </cell>
          <cell r="H46">
            <v>0</v>
          </cell>
          <cell r="I46">
            <v>0</v>
          </cell>
        </row>
        <row r="47">
          <cell r="A47" t="str">
            <v>994</v>
          </cell>
          <cell r="B47">
            <v>212310</v>
          </cell>
          <cell r="C47">
            <v>1</v>
          </cell>
          <cell r="D47" t="str">
            <v>1212310.994</v>
          </cell>
          <cell r="E47" t="str">
            <v xml:space="preserve">שיקום מפגעי פסולת בנייה </v>
          </cell>
          <cell r="H47">
            <v>-900000</v>
          </cell>
          <cell r="I47">
            <v>0</v>
          </cell>
        </row>
        <row r="48">
          <cell r="A48" t="str">
            <v>490</v>
          </cell>
          <cell r="B48">
            <v>213000</v>
          </cell>
          <cell r="C48">
            <v>1</v>
          </cell>
          <cell r="D48" t="str">
            <v>1213000.490</v>
          </cell>
          <cell r="E48" t="str">
            <v xml:space="preserve">קנסות חוקי עזר-גזרי דין </v>
          </cell>
          <cell r="H48">
            <v>0</v>
          </cell>
          <cell r="I48">
            <v>0</v>
          </cell>
        </row>
        <row r="49">
          <cell r="A49" t="str">
            <v>290</v>
          </cell>
          <cell r="B49">
            <v>213300</v>
          </cell>
          <cell r="C49">
            <v>1</v>
          </cell>
          <cell r="D49" t="str">
            <v>1213300.290</v>
          </cell>
          <cell r="E49" t="str">
            <v xml:space="preserve">אגרת רשיונות לעסקים </v>
          </cell>
          <cell r="H49">
            <v>-400000</v>
          </cell>
          <cell r="I49">
            <v>-383865</v>
          </cell>
        </row>
        <row r="50">
          <cell r="A50" t="str">
            <v>490</v>
          </cell>
          <cell r="B50">
            <v>213310</v>
          </cell>
          <cell r="C50">
            <v>1</v>
          </cell>
          <cell r="D50" t="str">
            <v>1213310.490</v>
          </cell>
          <cell r="E50" t="str">
            <v xml:space="preserve">הכנסות שונות </v>
          </cell>
          <cell r="H50">
            <v>-4500</v>
          </cell>
          <cell r="I50">
            <v>-4600</v>
          </cell>
        </row>
        <row r="51">
          <cell r="A51" t="str">
            <v>490</v>
          </cell>
          <cell r="B51">
            <v>213311</v>
          </cell>
          <cell r="C51">
            <v>1</v>
          </cell>
          <cell r="D51" t="str">
            <v>1213311.490</v>
          </cell>
          <cell r="E51" t="str">
            <v xml:space="preserve">גזרי דין רישוי עסקים </v>
          </cell>
          <cell r="H51">
            <v>-600000</v>
          </cell>
          <cell r="I51">
            <v>-770428</v>
          </cell>
        </row>
        <row r="52">
          <cell r="A52" t="str">
            <v>291</v>
          </cell>
          <cell r="B52">
            <v>214200</v>
          </cell>
          <cell r="C52">
            <v>1</v>
          </cell>
          <cell r="D52" t="str">
            <v>1214200.291</v>
          </cell>
          <cell r="E52" t="str">
            <v xml:space="preserve">בדיקות משנה מזון טרי </v>
          </cell>
          <cell r="H52">
            <v>-200000</v>
          </cell>
          <cell r="I52">
            <v>-124959</v>
          </cell>
        </row>
        <row r="53">
          <cell r="A53" t="str">
            <v>490</v>
          </cell>
          <cell r="B53">
            <v>214200</v>
          </cell>
          <cell r="C53">
            <v>1</v>
          </cell>
          <cell r="D53" t="str">
            <v>1214200.490</v>
          </cell>
          <cell r="E53" t="str">
            <v xml:space="preserve">דמי שירות בדיקות משנה </v>
          </cell>
          <cell r="H53">
            <v>0</v>
          </cell>
          <cell r="I53">
            <v>0</v>
          </cell>
        </row>
        <row r="54">
          <cell r="A54" t="str">
            <v>495</v>
          </cell>
          <cell r="B54">
            <v>214200</v>
          </cell>
          <cell r="C54">
            <v>1</v>
          </cell>
          <cell r="D54" t="str">
            <v>1214200.495</v>
          </cell>
          <cell r="E54" t="str">
            <v xml:space="preserve">דמי בדיקה בשר קפוא </v>
          </cell>
          <cell r="H54">
            <v>-270000</v>
          </cell>
          <cell r="I54">
            <v>-119466</v>
          </cell>
        </row>
        <row r="55">
          <cell r="A55" t="str">
            <v>496</v>
          </cell>
          <cell r="B55">
            <v>214200</v>
          </cell>
          <cell r="C55">
            <v>1</v>
          </cell>
          <cell r="D55" t="str">
            <v>1214200.496</v>
          </cell>
          <cell r="E55" t="str">
            <v xml:space="preserve">דמי בדיקת דגים </v>
          </cell>
          <cell r="H55">
            <v>-250000</v>
          </cell>
          <cell r="I55">
            <v>-138043</v>
          </cell>
        </row>
        <row r="56">
          <cell r="A56" t="str">
            <v>497</v>
          </cell>
          <cell r="B56">
            <v>214200</v>
          </cell>
          <cell r="C56">
            <v>1</v>
          </cell>
          <cell r="D56" t="str">
            <v>1214200.497</v>
          </cell>
          <cell r="E56" t="str">
            <v xml:space="preserve">דמי בדיקת עופות </v>
          </cell>
          <cell r="H56">
            <v>-280000</v>
          </cell>
          <cell r="I56">
            <v>-197451</v>
          </cell>
        </row>
        <row r="57">
          <cell r="A57" t="str">
            <v>220</v>
          </cell>
          <cell r="B57">
            <v>214300</v>
          </cell>
          <cell r="C57">
            <v>1</v>
          </cell>
          <cell r="D57" t="str">
            <v>1214300.220</v>
          </cell>
          <cell r="E57" t="str">
            <v xml:space="preserve">אגרת הסגרת כלבים </v>
          </cell>
          <cell r="H57">
            <v>-225750</v>
          </cell>
          <cell r="I57">
            <v>-210031</v>
          </cell>
        </row>
        <row r="58">
          <cell r="A58" t="str">
            <v>221</v>
          </cell>
          <cell r="B58">
            <v>214300</v>
          </cell>
          <cell r="C58">
            <v>1</v>
          </cell>
          <cell r="D58" t="str">
            <v>1214300.221</v>
          </cell>
          <cell r="E58" t="str">
            <v xml:space="preserve">אגרת חיסון </v>
          </cell>
          <cell r="H58">
            <v>0</v>
          </cell>
          <cell r="I58">
            <v>-92769</v>
          </cell>
        </row>
        <row r="59">
          <cell r="A59" t="str">
            <v>222</v>
          </cell>
          <cell r="B59">
            <v>214300</v>
          </cell>
          <cell r="C59">
            <v>1</v>
          </cell>
          <cell r="D59" t="str">
            <v>1214300.222</v>
          </cell>
          <cell r="E59" t="str">
            <v xml:space="preserve">אגרת חיסון ורשיון לכלבים </v>
          </cell>
          <cell r="H59">
            <v>-694050</v>
          </cell>
          <cell r="I59">
            <v>0</v>
          </cell>
        </row>
        <row r="60">
          <cell r="A60" t="str">
            <v>223</v>
          </cell>
          <cell r="B60">
            <v>214300</v>
          </cell>
          <cell r="C60">
            <v>1</v>
          </cell>
          <cell r="D60" t="str">
            <v>1214300.223</v>
          </cell>
          <cell r="E60" t="str">
            <v xml:space="preserve">המתת כלבים בחסד </v>
          </cell>
          <cell r="H60">
            <v>-145000</v>
          </cell>
          <cell r="I60">
            <v>0</v>
          </cell>
        </row>
        <row r="61">
          <cell r="A61" t="str">
            <v>290</v>
          </cell>
          <cell r="B61">
            <v>214300</v>
          </cell>
          <cell r="C61">
            <v>1</v>
          </cell>
          <cell r="D61" t="str">
            <v>1214300.290</v>
          </cell>
          <cell r="E61" t="str">
            <v xml:space="preserve">אגרת רשיונות לכלבים </v>
          </cell>
          <cell r="H61">
            <v>0</v>
          </cell>
          <cell r="I61">
            <v>-571769</v>
          </cell>
        </row>
        <row r="62">
          <cell r="A62" t="str">
            <v>490</v>
          </cell>
          <cell r="B62">
            <v>214300</v>
          </cell>
          <cell r="C62">
            <v>1</v>
          </cell>
          <cell r="D62" t="str">
            <v>1214300.490</v>
          </cell>
          <cell r="E62" t="str">
            <v xml:space="preserve">קנסות חוקי עזר </v>
          </cell>
          <cell r="H62">
            <v>-80000</v>
          </cell>
          <cell r="I62">
            <v>-43000</v>
          </cell>
        </row>
        <row r="63">
          <cell r="A63" t="str">
            <v>960</v>
          </cell>
          <cell r="B63">
            <v>214300</v>
          </cell>
          <cell r="C63">
            <v>1</v>
          </cell>
          <cell r="D63" t="str">
            <v>1214300.960</v>
          </cell>
          <cell r="E63" t="str">
            <v xml:space="preserve">השתת.מ.חקלאות-חתולי רחוב </v>
          </cell>
          <cell r="H63">
            <v>-200000</v>
          </cell>
          <cell r="I63">
            <v>0</v>
          </cell>
        </row>
        <row r="64">
          <cell r="A64" t="str">
            <v>991</v>
          </cell>
          <cell r="B64">
            <v>215300</v>
          </cell>
          <cell r="C64">
            <v>1</v>
          </cell>
          <cell r="D64" t="str">
            <v>1215300.991</v>
          </cell>
          <cell r="E64" t="str">
            <v xml:space="preserve">מפגעי שפכי חברון </v>
          </cell>
          <cell r="H64">
            <v>0</v>
          </cell>
          <cell r="I64">
            <v>0</v>
          </cell>
        </row>
        <row r="65">
          <cell r="A65" t="str">
            <v>910</v>
          </cell>
          <cell r="B65">
            <v>222100</v>
          </cell>
          <cell r="C65">
            <v>1</v>
          </cell>
          <cell r="D65" t="str">
            <v>1222100.910</v>
          </cell>
          <cell r="E65" t="str">
            <v xml:space="preserve">השתתפות משרד הפנים </v>
          </cell>
          <cell r="H65">
            <v>-42646</v>
          </cell>
          <cell r="I65">
            <v>-42646</v>
          </cell>
        </row>
        <row r="66">
          <cell r="A66" t="str">
            <v>490</v>
          </cell>
          <cell r="B66">
            <v>222200</v>
          </cell>
          <cell r="C66">
            <v>1</v>
          </cell>
          <cell r="D66" t="str">
            <v>1222200.490</v>
          </cell>
          <cell r="E66" t="str">
            <v xml:space="preserve">דמי כניסה למטווח </v>
          </cell>
          <cell r="H66">
            <v>-580000</v>
          </cell>
          <cell r="I66">
            <v>-594496</v>
          </cell>
        </row>
        <row r="67">
          <cell r="A67" t="str">
            <v>690</v>
          </cell>
          <cell r="B67">
            <v>222200</v>
          </cell>
          <cell r="C67">
            <v>1</v>
          </cell>
          <cell r="D67" t="str">
            <v>1222200.690</v>
          </cell>
          <cell r="E67" t="str">
            <v xml:space="preserve">מכירת תחמושת </v>
          </cell>
          <cell r="H67">
            <v>-180000</v>
          </cell>
          <cell r="I67">
            <v>-134929</v>
          </cell>
        </row>
        <row r="68">
          <cell r="A68" t="str">
            <v>912</v>
          </cell>
          <cell r="B68">
            <v>226000</v>
          </cell>
          <cell r="C68">
            <v>1</v>
          </cell>
          <cell r="D68" t="str">
            <v>1226000.912</v>
          </cell>
          <cell r="E68" t="str">
            <v>מענק מ.הפנים-חירום ובטחון</v>
          </cell>
          <cell r="H68">
            <v>0</v>
          </cell>
          <cell r="I68">
            <v>-1000000</v>
          </cell>
        </row>
        <row r="69">
          <cell r="A69" t="str">
            <v>913</v>
          </cell>
          <cell r="B69">
            <v>226000</v>
          </cell>
          <cell r="C69">
            <v>1</v>
          </cell>
          <cell r="D69" t="str">
            <v>1226000.913</v>
          </cell>
          <cell r="E69" t="str">
            <v xml:space="preserve">רציפות תפקודית </v>
          </cell>
          <cell r="H69">
            <v>0</v>
          </cell>
          <cell r="I69">
            <v>0</v>
          </cell>
        </row>
        <row r="70">
          <cell r="A70" t="str">
            <v>990</v>
          </cell>
          <cell r="B70">
            <v>226000</v>
          </cell>
          <cell r="C70">
            <v>1</v>
          </cell>
          <cell r="D70" t="str">
            <v>1226000.990</v>
          </cell>
          <cell r="E70" t="str">
            <v>מס רכוש-שיפוי נזקי עמוד ע</v>
          </cell>
          <cell r="H70">
            <v>0</v>
          </cell>
          <cell r="I70">
            <v>0</v>
          </cell>
        </row>
        <row r="71">
          <cell r="A71" t="str">
            <v>590</v>
          </cell>
          <cell r="B71">
            <v>231000</v>
          </cell>
          <cell r="C71">
            <v>1</v>
          </cell>
          <cell r="D71" t="str">
            <v>1231000.590</v>
          </cell>
          <cell r="E71" t="str">
            <v xml:space="preserve">היטל השבחה למימון הנדסה </v>
          </cell>
          <cell r="H71">
            <v>-10000000</v>
          </cell>
          <cell r="I71">
            <v>-7500000</v>
          </cell>
        </row>
        <row r="72">
          <cell r="A72" t="str">
            <v>690</v>
          </cell>
          <cell r="B72">
            <v>231300</v>
          </cell>
          <cell r="C72">
            <v>1</v>
          </cell>
          <cell r="D72" t="str">
            <v>1231300.690</v>
          </cell>
          <cell r="E72" t="str">
            <v>הכנסות מסימון תחנות מוניו</v>
          </cell>
          <cell r="H72">
            <v>0</v>
          </cell>
          <cell r="I72">
            <v>0</v>
          </cell>
        </row>
        <row r="73">
          <cell r="A73" t="str">
            <v>220</v>
          </cell>
          <cell r="B73">
            <v>232000</v>
          </cell>
          <cell r="C73">
            <v>1</v>
          </cell>
          <cell r="D73" t="str">
            <v>1232000.220</v>
          </cell>
          <cell r="E73" t="str">
            <v xml:space="preserve">אגרת מידע תכנוני </v>
          </cell>
          <cell r="H73">
            <v>-100</v>
          </cell>
          <cell r="I73">
            <v>0</v>
          </cell>
        </row>
        <row r="74">
          <cell r="A74" t="str">
            <v>290</v>
          </cell>
          <cell r="B74">
            <v>233100</v>
          </cell>
          <cell r="C74">
            <v>1</v>
          </cell>
          <cell r="D74" t="str">
            <v>1233100.290</v>
          </cell>
          <cell r="E74" t="str">
            <v xml:space="preserve">אגרת רשיונות בניה </v>
          </cell>
          <cell r="H74">
            <v>-6700000</v>
          </cell>
          <cell r="I74">
            <v>-9281195</v>
          </cell>
        </row>
        <row r="75">
          <cell r="A75" t="str">
            <v>590</v>
          </cell>
          <cell r="B75">
            <v>233100</v>
          </cell>
          <cell r="C75">
            <v>1</v>
          </cell>
          <cell r="D75" t="str">
            <v>1233100.590</v>
          </cell>
          <cell r="E75" t="str">
            <v xml:space="preserve">העברה מקרן עבודות פיתוח </v>
          </cell>
          <cell r="H75">
            <v>-500000</v>
          </cell>
          <cell r="I75">
            <v>-234278</v>
          </cell>
        </row>
        <row r="76">
          <cell r="A76" t="str">
            <v>610</v>
          </cell>
          <cell r="B76">
            <v>233100</v>
          </cell>
          <cell r="C76">
            <v>1</v>
          </cell>
          <cell r="D76" t="str">
            <v>1233100.610</v>
          </cell>
          <cell r="E76" t="str">
            <v xml:space="preserve">מכירת תיקי בניה </v>
          </cell>
          <cell r="H76">
            <v>-4000</v>
          </cell>
          <cell r="I76">
            <v>-1765</v>
          </cell>
        </row>
        <row r="77">
          <cell r="A77" t="str">
            <v>490</v>
          </cell>
          <cell r="B77">
            <v>233200</v>
          </cell>
          <cell r="C77">
            <v>1</v>
          </cell>
          <cell r="D77" t="str">
            <v>1233200.490</v>
          </cell>
          <cell r="E77" t="str">
            <v xml:space="preserve">גזרי דין פיקוח בניה </v>
          </cell>
          <cell r="H77">
            <v>-800000</v>
          </cell>
          <cell r="I77">
            <v>-575080</v>
          </cell>
        </row>
        <row r="78">
          <cell r="A78" t="str">
            <v>590</v>
          </cell>
          <cell r="B78">
            <v>233400</v>
          </cell>
          <cell r="C78">
            <v>1</v>
          </cell>
          <cell r="D78" t="str">
            <v>1233400.590</v>
          </cell>
          <cell r="E78" t="str">
            <v xml:space="preserve">העברה מקרן עבודות פיתוח </v>
          </cell>
          <cell r="H78">
            <v>-1000000</v>
          </cell>
          <cell r="I78">
            <v>-78975</v>
          </cell>
        </row>
        <row r="79">
          <cell r="A79" t="str">
            <v>910</v>
          </cell>
          <cell r="B79">
            <v>233400</v>
          </cell>
          <cell r="C79">
            <v>1</v>
          </cell>
          <cell r="D79" t="str">
            <v>1233400.910</v>
          </cell>
          <cell r="E79" t="str">
            <v xml:space="preserve">רישוי זמין-רפורמה בתכנון </v>
          </cell>
          <cell r="H79">
            <v>-100</v>
          </cell>
          <cell r="I79">
            <v>-946000</v>
          </cell>
        </row>
        <row r="80">
          <cell r="A80" t="str">
            <v>495</v>
          </cell>
          <cell r="B80">
            <v>242000</v>
          </cell>
          <cell r="C80">
            <v>1</v>
          </cell>
          <cell r="D80" t="str">
            <v>1242000.495</v>
          </cell>
          <cell r="E80" t="str">
            <v xml:space="preserve">השתתפות מוסדות </v>
          </cell>
          <cell r="H80">
            <v>0</v>
          </cell>
          <cell r="I80">
            <v>0</v>
          </cell>
        </row>
        <row r="81">
          <cell r="A81" t="str">
            <v>690</v>
          </cell>
          <cell r="B81">
            <v>244000</v>
          </cell>
          <cell r="C81">
            <v>1</v>
          </cell>
          <cell r="D81" t="str">
            <v>1244000.690</v>
          </cell>
          <cell r="E81" t="str">
            <v xml:space="preserve">הכנסות מסימון ת.מוניות </v>
          </cell>
          <cell r="H81">
            <v>-100</v>
          </cell>
          <cell r="I81">
            <v>-2480</v>
          </cell>
        </row>
        <row r="82">
          <cell r="A82" t="str">
            <v>790</v>
          </cell>
          <cell r="B82">
            <v>244520</v>
          </cell>
          <cell r="C82">
            <v>1</v>
          </cell>
          <cell r="D82" t="str">
            <v>1244520.790</v>
          </cell>
          <cell r="E82" t="str">
            <v>השתת.במימון מדריכות-זהב"י</v>
          </cell>
          <cell r="H82">
            <v>-110000</v>
          </cell>
          <cell r="I82">
            <v>-105025</v>
          </cell>
        </row>
        <row r="83">
          <cell r="A83" t="str">
            <v>991</v>
          </cell>
          <cell r="B83">
            <v>244520</v>
          </cell>
          <cell r="C83">
            <v>1</v>
          </cell>
          <cell r="D83" t="str">
            <v>1244520.991</v>
          </cell>
          <cell r="E83" t="str">
            <v xml:space="preserve">מענק מ.תחבורה-שיפוץ מגרש </v>
          </cell>
          <cell r="H83">
            <v>0</v>
          </cell>
          <cell r="I83">
            <v>-19864</v>
          </cell>
        </row>
        <row r="84">
          <cell r="A84" t="str">
            <v>992</v>
          </cell>
          <cell r="B84">
            <v>244520</v>
          </cell>
          <cell r="C84">
            <v>1</v>
          </cell>
          <cell r="D84" t="str">
            <v>1244520.992</v>
          </cell>
          <cell r="E84" t="str">
            <v>מימון פעילות בטיחות בדרכי</v>
          </cell>
          <cell r="H84">
            <v>-450000</v>
          </cell>
          <cell r="I84">
            <v>-872854</v>
          </cell>
        </row>
        <row r="85">
          <cell r="A85" t="str">
            <v>540</v>
          </cell>
          <cell r="B85">
            <v>246000</v>
          </cell>
          <cell r="C85">
            <v>1</v>
          </cell>
          <cell r="D85" t="str">
            <v>1246000.540</v>
          </cell>
          <cell r="E85" t="str">
            <v xml:space="preserve">החזרי ביטוח </v>
          </cell>
          <cell r="H85">
            <v>0</v>
          </cell>
          <cell r="I85">
            <v>0</v>
          </cell>
        </row>
        <row r="86">
          <cell r="A86" t="str">
            <v>790</v>
          </cell>
          <cell r="B86">
            <v>246100</v>
          </cell>
          <cell r="C86">
            <v>1</v>
          </cell>
          <cell r="D86" t="str">
            <v>1246100.790</v>
          </cell>
          <cell r="E86" t="str">
            <v xml:space="preserve">שיפוץ פארק רמון-קרן ב"ש </v>
          </cell>
          <cell r="H86">
            <v>0</v>
          </cell>
          <cell r="I86">
            <v>-125000</v>
          </cell>
        </row>
        <row r="87">
          <cell r="A87" t="str">
            <v>790</v>
          </cell>
          <cell r="B87">
            <v>249200</v>
          </cell>
          <cell r="C87">
            <v>1</v>
          </cell>
          <cell r="D87" t="str">
            <v>1249200.790</v>
          </cell>
          <cell r="E87" t="str">
            <v>ת.ממ.אוסטרליה-תחזוקת פארק</v>
          </cell>
          <cell r="H87">
            <v>0</v>
          </cell>
          <cell r="I87">
            <v>-38660</v>
          </cell>
        </row>
        <row r="88">
          <cell r="A88" t="str">
            <v>490</v>
          </cell>
          <cell r="B88">
            <v>251000</v>
          </cell>
          <cell r="C88">
            <v>1</v>
          </cell>
          <cell r="D88" t="str">
            <v>1251000.490</v>
          </cell>
          <cell r="E88" t="str">
            <v xml:space="preserve">הכנ.עצמיות ליום העצמאות </v>
          </cell>
          <cell r="H88">
            <v>-100</v>
          </cell>
          <cell r="I88">
            <v>0</v>
          </cell>
        </row>
        <row r="89">
          <cell r="A89" t="str">
            <v>490</v>
          </cell>
          <cell r="B89">
            <v>252000</v>
          </cell>
          <cell r="C89">
            <v>1</v>
          </cell>
          <cell r="D89" t="str">
            <v>1252000.490</v>
          </cell>
          <cell r="E89" t="str">
            <v xml:space="preserve">הכנסות עצמיות-אירועים </v>
          </cell>
          <cell r="H89">
            <v>-100</v>
          </cell>
          <cell r="I89">
            <v>-7155</v>
          </cell>
        </row>
        <row r="90">
          <cell r="A90" t="str">
            <v>790</v>
          </cell>
          <cell r="B90">
            <v>252000</v>
          </cell>
          <cell r="C90">
            <v>1</v>
          </cell>
          <cell r="D90" t="str">
            <v>1252000.790</v>
          </cell>
          <cell r="E90" t="str">
            <v xml:space="preserve">השתת.רשות פ.נגב באירועים </v>
          </cell>
          <cell r="H90">
            <v>-100</v>
          </cell>
          <cell r="I90">
            <v>-182625</v>
          </cell>
        </row>
        <row r="91">
          <cell r="A91" t="str">
            <v>490</v>
          </cell>
          <cell r="B91">
            <v>261000</v>
          </cell>
          <cell r="C91">
            <v>1</v>
          </cell>
          <cell r="D91" t="str">
            <v>1261000.490</v>
          </cell>
          <cell r="E91" t="str">
            <v xml:space="preserve">הכנסות-מוקד </v>
          </cell>
          <cell r="H91">
            <v>-30000</v>
          </cell>
          <cell r="I91">
            <v>-30000</v>
          </cell>
        </row>
        <row r="92">
          <cell r="A92" t="str">
            <v>491</v>
          </cell>
          <cell r="B92">
            <v>261000</v>
          </cell>
          <cell r="C92">
            <v>1</v>
          </cell>
          <cell r="D92" t="str">
            <v>1261000.491</v>
          </cell>
          <cell r="E92" t="str">
            <v xml:space="preserve">עמלה מהתאגיד-שירותי מוקד </v>
          </cell>
          <cell r="H92">
            <v>-276000</v>
          </cell>
          <cell r="I92">
            <v>-265732</v>
          </cell>
        </row>
        <row r="93">
          <cell r="A93" t="str">
            <v>970</v>
          </cell>
          <cell r="B93">
            <v>262100</v>
          </cell>
          <cell r="C93">
            <v>1</v>
          </cell>
          <cell r="D93" t="str">
            <v>1262100.970</v>
          </cell>
          <cell r="E93" t="str">
            <v>הכוונת חיילים-מענק מ.בטחו</v>
          </cell>
          <cell r="H93">
            <v>0</v>
          </cell>
          <cell r="I93">
            <v>0</v>
          </cell>
        </row>
        <row r="94">
          <cell r="A94" t="str">
            <v>540</v>
          </cell>
          <cell r="B94">
            <v>267000</v>
          </cell>
          <cell r="C94">
            <v>1</v>
          </cell>
          <cell r="D94" t="str">
            <v>1267000.540</v>
          </cell>
          <cell r="E94" t="str">
            <v xml:space="preserve">החזרי ביטוח </v>
          </cell>
          <cell r="H94">
            <v>0</v>
          </cell>
          <cell r="I94">
            <v>-94356</v>
          </cell>
        </row>
        <row r="95">
          <cell r="A95" t="str">
            <v>490</v>
          </cell>
          <cell r="B95">
            <v>269000</v>
          </cell>
          <cell r="C95">
            <v>1</v>
          </cell>
          <cell r="D95" t="str">
            <v>1269000.490</v>
          </cell>
          <cell r="E95" t="str">
            <v xml:space="preserve">כרטיס תושב </v>
          </cell>
          <cell r="H95">
            <v>-10000</v>
          </cell>
          <cell r="I95">
            <v>-31110</v>
          </cell>
        </row>
        <row r="96">
          <cell r="A96" t="str">
            <v>491</v>
          </cell>
          <cell r="B96">
            <v>269000</v>
          </cell>
          <cell r="C96">
            <v>1</v>
          </cell>
          <cell r="D96" t="str">
            <v>1269000.491</v>
          </cell>
          <cell r="E96" t="str">
            <v>כרטיס תושב-מכירת איזיפארק</v>
          </cell>
          <cell r="H96">
            <v>-100</v>
          </cell>
          <cell r="I96">
            <v>0</v>
          </cell>
        </row>
        <row r="97">
          <cell r="A97" t="str">
            <v>491</v>
          </cell>
          <cell r="B97">
            <v>269100</v>
          </cell>
          <cell r="C97">
            <v>1</v>
          </cell>
          <cell r="D97" t="str">
            <v>1269100.491</v>
          </cell>
          <cell r="E97" t="str">
            <v>שירותי תמיכה למערכת מיחשו</v>
          </cell>
          <cell r="H97">
            <v>0</v>
          </cell>
          <cell r="I97">
            <v>0</v>
          </cell>
        </row>
        <row r="98">
          <cell r="A98" t="str">
            <v>690</v>
          </cell>
          <cell r="B98">
            <v>269100</v>
          </cell>
          <cell r="C98">
            <v>1</v>
          </cell>
          <cell r="D98" t="str">
            <v>1269100.690</v>
          </cell>
          <cell r="E98" t="str">
            <v xml:space="preserve">ציוד אוטומציה </v>
          </cell>
          <cell r="H98">
            <v>0</v>
          </cell>
          <cell r="I98">
            <v>-400000</v>
          </cell>
        </row>
        <row r="99">
          <cell r="A99" t="str">
            <v>490</v>
          </cell>
          <cell r="B99">
            <v>271000</v>
          </cell>
          <cell r="C99">
            <v>1</v>
          </cell>
          <cell r="D99" t="str">
            <v>1271000.490</v>
          </cell>
          <cell r="E99" t="str">
            <v xml:space="preserve">הכנסות שונות </v>
          </cell>
          <cell r="H99">
            <v>0</v>
          </cell>
          <cell r="I99">
            <v>-13661</v>
          </cell>
        </row>
        <row r="100">
          <cell r="A100" t="str">
            <v>491</v>
          </cell>
          <cell r="B100">
            <v>271000</v>
          </cell>
          <cell r="C100">
            <v>1</v>
          </cell>
          <cell r="D100" t="str">
            <v>1271000.491</v>
          </cell>
          <cell r="E100" t="str">
            <v xml:space="preserve">הכנסות מיוחדות </v>
          </cell>
          <cell r="H100">
            <v>0</v>
          </cell>
          <cell r="I100">
            <v>0</v>
          </cell>
        </row>
        <row r="101">
          <cell r="A101" t="str">
            <v>610</v>
          </cell>
          <cell r="B101">
            <v>271000</v>
          </cell>
          <cell r="C101">
            <v>1</v>
          </cell>
          <cell r="D101" t="str">
            <v>1271000.610</v>
          </cell>
          <cell r="E101" t="str">
            <v xml:space="preserve">מכירת מפות </v>
          </cell>
          <cell r="H101">
            <v>0</v>
          </cell>
          <cell r="I101">
            <v>-2938</v>
          </cell>
        </row>
        <row r="102">
          <cell r="A102" t="str">
            <v>695</v>
          </cell>
          <cell r="B102">
            <v>271000</v>
          </cell>
          <cell r="C102">
            <v>1</v>
          </cell>
          <cell r="D102" t="str">
            <v>1271000.695</v>
          </cell>
          <cell r="E102" t="str">
            <v xml:space="preserve">מכירת מזכרות </v>
          </cell>
          <cell r="H102">
            <v>0</v>
          </cell>
          <cell r="I102">
            <v>-726</v>
          </cell>
        </row>
        <row r="103">
          <cell r="A103" t="str">
            <v>990</v>
          </cell>
          <cell r="B103">
            <v>271000</v>
          </cell>
          <cell r="C103">
            <v>1</v>
          </cell>
          <cell r="D103" t="str">
            <v>1271000.990</v>
          </cell>
          <cell r="E103" t="str">
            <v>מ.התיירות-תוכנית אב לתייר</v>
          </cell>
          <cell r="H103">
            <v>0</v>
          </cell>
          <cell r="I103">
            <v>0</v>
          </cell>
        </row>
        <row r="104">
          <cell r="A104" t="str">
            <v>970</v>
          </cell>
          <cell r="B104">
            <v>271100</v>
          </cell>
          <cell r="C104">
            <v>1</v>
          </cell>
          <cell r="D104" t="str">
            <v>1271100.970</v>
          </cell>
          <cell r="E104" t="str">
            <v xml:space="preserve">השתת.משרד הבטחון-אנדרטה </v>
          </cell>
          <cell r="H104">
            <v>-270000</v>
          </cell>
          <cell r="I104">
            <v>-270000</v>
          </cell>
        </row>
        <row r="105">
          <cell r="A105" t="str">
            <v>910</v>
          </cell>
          <cell r="B105">
            <v>272100</v>
          </cell>
          <cell r="C105">
            <v>1</v>
          </cell>
          <cell r="D105" t="str">
            <v>1272100.910</v>
          </cell>
          <cell r="E105" t="str">
            <v xml:space="preserve">חידוש מתחמי מסחר </v>
          </cell>
          <cell r="H105">
            <v>-1200000</v>
          </cell>
          <cell r="I105">
            <v>0</v>
          </cell>
        </row>
        <row r="106">
          <cell r="A106" t="str">
            <v>220</v>
          </cell>
          <cell r="B106">
            <v>280000</v>
          </cell>
          <cell r="C106">
            <v>1</v>
          </cell>
          <cell r="D106" t="str">
            <v>1280000.220</v>
          </cell>
          <cell r="E106" t="str">
            <v xml:space="preserve">אגרת פעולות אכיפה-פיקוח </v>
          </cell>
          <cell r="H106">
            <v>-2500000</v>
          </cell>
          <cell r="I106">
            <v>-3010242</v>
          </cell>
        </row>
        <row r="107">
          <cell r="A107" t="str">
            <v>540</v>
          </cell>
          <cell r="B107">
            <v>280000</v>
          </cell>
          <cell r="C107">
            <v>1</v>
          </cell>
          <cell r="D107" t="str">
            <v>1280000.540</v>
          </cell>
          <cell r="E107" t="str">
            <v xml:space="preserve">החזר ביטוח </v>
          </cell>
          <cell r="H107">
            <v>0</v>
          </cell>
          <cell r="I107">
            <v>0</v>
          </cell>
        </row>
        <row r="108">
          <cell r="A108" t="str">
            <v>490</v>
          </cell>
          <cell r="B108">
            <v>281000</v>
          </cell>
          <cell r="C108">
            <v>1</v>
          </cell>
          <cell r="D108" t="str">
            <v>1281000.490</v>
          </cell>
          <cell r="E108" t="str">
            <v xml:space="preserve">קנסות חוקי עזר </v>
          </cell>
          <cell r="H108">
            <v>-3500000</v>
          </cell>
          <cell r="I108">
            <v>-2175524</v>
          </cell>
        </row>
        <row r="109">
          <cell r="A109" t="str">
            <v>495</v>
          </cell>
          <cell r="B109">
            <v>281000</v>
          </cell>
          <cell r="C109">
            <v>1</v>
          </cell>
          <cell r="D109" t="str">
            <v>1281000.495</v>
          </cell>
          <cell r="E109" t="str">
            <v xml:space="preserve">גרירת גרוטאות רכב </v>
          </cell>
          <cell r="H109">
            <v>0</v>
          </cell>
          <cell r="I109">
            <v>0</v>
          </cell>
        </row>
        <row r="110">
          <cell r="A110" t="str">
            <v>661</v>
          </cell>
          <cell r="B110">
            <v>281000</v>
          </cell>
          <cell r="C110">
            <v>1</v>
          </cell>
          <cell r="D110" t="str">
            <v>1281000.661</v>
          </cell>
          <cell r="E110" t="str">
            <v xml:space="preserve">הכנסות שונות </v>
          </cell>
          <cell r="H110">
            <v>-40000</v>
          </cell>
          <cell r="I110">
            <v>-51791</v>
          </cell>
        </row>
        <row r="111">
          <cell r="A111" t="str">
            <v>290</v>
          </cell>
          <cell r="B111">
            <v>281200</v>
          </cell>
          <cell r="C111">
            <v>1</v>
          </cell>
          <cell r="D111" t="str">
            <v>1281200.290</v>
          </cell>
          <cell r="E111" t="str">
            <v xml:space="preserve">אגרות שונות </v>
          </cell>
          <cell r="H111">
            <v>-300000</v>
          </cell>
          <cell r="I111">
            <v>-289592</v>
          </cell>
        </row>
        <row r="112">
          <cell r="A112" t="str">
            <v>291</v>
          </cell>
          <cell r="B112">
            <v>281200</v>
          </cell>
          <cell r="C112">
            <v>1</v>
          </cell>
          <cell r="D112" t="str">
            <v>1281200.291</v>
          </cell>
          <cell r="E112" t="str">
            <v xml:space="preserve">אגרת רשיונות- שלטים </v>
          </cell>
          <cell r="H112">
            <v>-10500000</v>
          </cell>
          <cell r="I112">
            <v>-7438499</v>
          </cell>
        </row>
        <row r="113">
          <cell r="A113" t="str">
            <v>292</v>
          </cell>
          <cell r="B113">
            <v>281200</v>
          </cell>
          <cell r="C113">
            <v>1</v>
          </cell>
          <cell r="D113" t="str">
            <v>1281200.292</v>
          </cell>
          <cell r="E113" t="str">
            <v xml:space="preserve">אגרת מודעות על לוחות </v>
          </cell>
          <cell r="H113">
            <v>-80000</v>
          </cell>
          <cell r="I113">
            <v>-125866</v>
          </cell>
        </row>
        <row r="114">
          <cell r="A114" t="str">
            <v>490</v>
          </cell>
          <cell r="B114">
            <v>281200</v>
          </cell>
          <cell r="C114">
            <v>1</v>
          </cell>
          <cell r="D114" t="str">
            <v>1281200.490</v>
          </cell>
          <cell r="E114" t="str">
            <v>שירותי תליית מסרים עירוני</v>
          </cell>
          <cell r="H114">
            <v>-15000</v>
          </cell>
          <cell r="I114">
            <v>0</v>
          </cell>
        </row>
        <row r="115">
          <cell r="A115" t="str">
            <v>672</v>
          </cell>
          <cell r="B115">
            <v>281200</v>
          </cell>
          <cell r="C115">
            <v>1</v>
          </cell>
          <cell r="D115" t="str">
            <v>1281200.672</v>
          </cell>
          <cell r="E115" t="str">
            <v xml:space="preserve">זכיון-שילוט חוצות </v>
          </cell>
          <cell r="H115">
            <v>0</v>
          </cell>
          <cell r="I115">
            <v>0</v>
          </cell>
        </row>
        <row r="116">
          <cell r="A116" t="str">
            <v>491</v>
          </cell>
          <cell r="B116">
            <v>281201</v>
          </cell>
          <cell r="C116">
            <v>1</v>
          </cell>
          <cell r="D116" t="str">
            <v>1281201.491</v>
          </cell>
          <cell r="E116" t="str">
            <v xml:space="preserve">החזר חשמל -ריהוט רחוב </v>
          </cell>
          <cell r="H116">
            <v>-50000</v>
          </cell>
          <cell r="I116">
            <v>0</v>
          </cell>
        </row>
        <row r="117">
          <cell r="A117" t="str">
            <v>671</v>
          </cell>
          <cell r="B117">
            <v>281201</v>
          </cell>
          <cell r="C117">
            <v>1</v>
          </cell>
          <cell r="D117" t="str">
            <v>1281201.671</v>
          </cell>
          <cell r="E117" t="str">
            <v xml:space="preserve">זכיון ריהוט רחוב </v>
          </cell>
          <cell r="H117">
            <v>-500000</v>
          </cell>
          <cell r="I117">
            <v>0</v>
          </cell>
        </row>
        <row r="118">
          <cell r="A118" t="str">
            <v>491</v>
          </cell>
          <cell r="B118">
            <v>281202</v>
          </cell>
          <cell r="C118">
            <v>1</v>
          </cell>
          <cell r="D118" t="str">
            <v>1281202.491</v>
          </cell>
          <cell r="E118" t="str">
            <v xml:space="preserve">החזר חשמל -שילוט חוצות </v>
          </cell>
          <cell r="H118">
            <v>-35000</v>
          </cell>
          <cell r="I118">
            <v>0</v>
          </cell>
        </row>
        <row r="119">
          <cell r="A119" t="str">
            <v>671</v>
          </cell>
          <cell r="B119">
            <v>281202</v>
          </cell>
          <cell r="C119">
            <v>1</v>
          </cell>
          <cell r="D119" t="str">
            <v>1281202.671</v>
          </cell>
          <cell r="E119" t="str">
            <v xml:space="preserve">זכיון שילוט חוצות </v>
          </cell>
          <cell r="H119">
            <v>-675000</v>
          </cell>
          <cell r="I119">
            <v>-519898</v>
          </cell>
        </row>
        <row r="120">
          <cell r="A120" t="str">
            <v>671</v>
          </cell>
          <cell r="B120">
            <v>281203</v>
          </cell>
          <cell r="C120">
            <v>1</v>
          </cell>
          <cell r="D120" t="str">
            <v>1281203.671</v>
          </cell>
          <cell r="E120" t="str">
            <v>זכיון מכוון ת.אוטובוס-פשר</v>
          </cell>
          <cell r="H120">
            <v>0</v>
          </cell>
          <cell r="I120">
            <v>0</v>
          </cell>
        </row>
        <row r="121">
          <cell r="A121" t="str">
            <v>490</v>
          </cell>
          <cell r="B121">
            <v>282000</v>
          </cell>
          <cell r="C121">
            <v>1</v>
          </cell>
          <cell r="D121" t="str">
            <v>1282000.490</v>
          </cell>
          <cell r="E121" t="str">
            <v xml:space="preserve">הכנסות לשכה משפטית </v>
          </cell>
          <cell r="H121">
            <v>-20000</v>
          </cell>
          <cell r="I121">
            <v>-17038</v>
          </cell>
        </row>
        <row r="122">
          <cell r="A122" t="str">
            <v>490</v>
          </cell>
          <cell r="B122">
            <v>311000</v>
          </cell>
          <cell r="C122">
            <v>1</v>
          </cell>
          <cell r="D122" t="str">
            <v>1311000.490</v>
          </cell>
          <cell r="E122" t="str">
            <v xml:space="preserve">הכנסות שונות </v>
          </cell>
          <cell r="H122">
            <v>0</v>
          </cell>
          <cell r="I122">
            <v>0</v>
          </cell>
        </row>
        <row r="123">
          <cell r="A123" t="str">
            <v>540</v>
          </cell>
          <cell r="B123">
            <v>311000</v>
          </cell>
          <cell r="C123">
            <v>1</v>
          </cell>
          <cell r="D123" t="str">
            <v>1311000.540</v>
          </cell>
          <cell r="E123" t="str">
            <v xml:space="preserve">החזר ביטוח למוסדות </v>
          </cell>
          <cell r="H123">
            <v>-100</v>
          </cell>
          <cell r="I123">
            <v>-105277</v>
          </cell>
        </row>
        <row r="124">
          <cell r="A124" t="str">
            <v>920</v>
          </cell>
          <cell r="B124">
            <v>311000</v>
          </cell>
          <cell r="C124">
            <v>1</v>
          </cell>
          <cell r="D124" t="str">
            <v>1311000.920</v>
          </cell>
          <cell r="E124" t="str">
            <v xml:space="preserve">הכנסות חינוך לפיצול </v>
          </cell>
          <cell r="H124">
            <v>0</v>
          </cell>
          <cell r="I124">
            <v>-173288</v>
          </cell>
        </row>
        <row r="125">
          <cell r="A125" t="str">
            <v>924</v>
          </cell>
          <cell r="B125">
            <v>311000</v>
          </cell>
          <cell r="C125">
            <v>1</v>
          </cell>
          <cell r="D125" t="str">
            <v>1311000.924</v>
          </cell>
          <cell r="E125" t="str">
            <v xml:space="preserve">מצטיינים בפיסיקה </v>
          </cell>
          <cell r="H125">
            <v>0</v>
          </cell>
          <cell r="I125">
            <v>0</v>
          </cell>
        </row>
        <row r="126">
          <cell r="A126" t="str">
            <v>926</v>
          </cell>
          <cell r="B126">
            <v>311000</v>
          </cell>
          <cell r="C126">
            <v>1</v>
          </cell>
          <cell r="D126" t="str">
            <v>1311000.926</v>
          </cell>
          <cell r="E126" t="str">
            <v xml:space="preserve">פרס חינוך ישובי </v>
          </cell>
          <cell r="H126">
            <v>0</v>
          </cell>
          <cell r="I126">
            <v>-100000</v>
          </cell>
        </row>
        <row r="127">
          <cell r="A127" t="str">
            <v>990</v>
          </cell>
          <cell r="B127">
            <v>311000</v>
          </cell>
          <cell r="C127">
            <v>1</v>
          </cell>
          <cell r="D127" t="str">
            <v>1311000.990</v>
          </cell>
          <cell r="E127" t="str">
            <v>מצוינגב-משרד לפיתוח נגב ג</v>
          </cell>
          <cell r="H127">
            <v>-2224862</v>
          </cell>
          <cell r="I127">
            <v>0</v>
          </cell>
        </row>
        <row r="128">
          <cell r="A128" t="str">
            <v>922</v>
          </cell>
          <cell r="B128">
            <v>311000</v>
          </cell>
          <cell r="C128">
            <v>1</v>
          </cell>
          <cell r="D128" t="str">
            <v>1311000.922</v>
          </cell>
          <cell r="E128" t="str">
            <v>הקצבה להצטיידות טכנולוגית</v>
          </cell>
          <cell r="H128">
            <v>-500000</v>
          </cell>
          <cell r="I128">
            <v>-331105</v>
          </cell>
        </row>
        <row r="129">
          <cell r="A129" t="str">
            <v>490</v>
          </cell>
          <cell r="B129">
            <v>311100</v>
          </cell>
          <cell r="C129">
            <v>1</v>
          </cell>
          <cell r="D129" t="str">
            <v>1311100.490</v>
          </cell>
          <cell r="E129" t="str">
            <v xml:space="preserve">הכנסות ועד הורים מרכזי </v>
          </cell>
          <cell r="H129">
            <v>-21000</v>
          </cell>
          <cell r="I129">
            <v>-20205</v>
          </cell>
        </row>
        <row r="130">
          <cell r="A130" t="str">
            <v>922</v>
          </cell>
          <cell r="B130">
            <v>311100</v>
          </cell>
          <cell r="C130">
            <v>1</v>
          </cell>
          <cell r="D130" t="str">
            <v>1311100.922</v>
          </cell>
          <cell r="E130" t="str">
            <v xml:space="preserve">העברה מיועדת </v>
          </cell>
          <cell r="H130">
            <v>-100</v>
          </cell>
          <cell r="I130">
            <v>0</v>
          </cell>
        </row>
        <row r="131">
          <cell r="A131" t="str">
            <v>421</v>
          </cell>
          <cell r="B131">
            <v>312110</v>
          </cell>
          <cell r="C131">
            <v>1</v>
          </cell>
          <cell r="D131" t="str">
            <v>1312110.421</v>
          </cell>
          <cell r="E131" t="str">
            <v>השתתפות הורים-מצעד הספרים</v>
          </cell>
          <cell r="H131">
            <v>0</v>
          </cell>
          <cell r="I131">
            <v>0</v>
          </cell>
        </row>
        <row r="132">
          <cell r="A132" t="str">
            <v>424</v>
          </cell>
          <cell r="B132">
            <v>312110</v>
          </cell>
          <cell r="C132">
            <v>1</v>
          </cell>
          <cell r="D132" t="str">
            <v>1312110.424</v>
          </cell>
          <cell r="E132" t="str">
            <v xml:space="preserve">השתתפות הורים-מדף הספרים </v>
          </cell>
          <cell r="H132">
            <v>0</v>
          </cell>
          <cell r="I132">
            <v>0</v>
          </cell>
        </row>
        <row r="133">
          <cell r="A133" t="str">
            <v>428</v>
          </cell>
          <cell r="B133">
            <v>312110</v>
          </cell>
          <cell r="C133">
            <v>1</v>
          </cell>
          <cell r="D133" t="str">
            <v>1312110.428</v>
          </cell>
          <cell r="E133" t="str">
            <v xml:space="preserve">השתתפות הורים-מילת </v>
          </cell>
          <cell r="H133">
            <v>-186016</v>
          </cell>
          <cell r="I133">
            <v>-257710</v>
          </cell>
        </row>
        <row r="134">
          <cell r="A134" t="str">
            <v>429</v>
          </cell>
          <cell r="B134">
            <v>312110</v>
          </cell>
          <cell r="C134">
            <v>1</v>
          </cell>
          <cell r="D134" t="str">
            <v>1312110.429</v>
          </cell>
          <cell r="E134" t="str">
            <v xml:space="preserve">השת.הורים בהזנה-יול"א </v>
          </cell>
          <cell r="H134">
            <v>-1000</v>
          </cell>
          <cell r="I134">
            <v>-6011</v>
          </cell>
        </row>
        <row r="135">
          <cell r="A135" t="str">
            <v>922</v>
          </cell>
          <cell r="B135">
            <v>312110</v>
          </cell>
          <cell r="C135">
            <v>1</v>
          </cell>
          <cell r="D135" t="str">
            <v>1312110.922</v>
          </cell>
          <cell r="E135" t="str">
            <v xml:space="preserve">העברה מיועדת </v>
          </cell>
          <cell r="H135">
            <v>0</v>
          </cell>
          <cell r="I135">
            <v>-5092</v>
          </cell>
        </row>
        <row r="136">
          <cell r="A136" t="str">
            <v>420</v>
          </cell>
          <cell r="B136">
            <v>312200</v>
          </cell>
          <cell r="C136">
            <v>1</v>
          </cell>
          <cell r="D136" t="str">
            <v>1312200.420</v>
          </cell>
          <cell r="E136" t="str">
            <v xml:space="preserve">ח.העשרה-מרמנת קרן קרב </v>
          </cell>
          <cell r="H136">
            <v>-565488</v>
          </cell>
          <cell r="I136">
            <v>-323716</v>
          </cell>
        </row>
        <row r="137">
          <cell r="A137" t="str">
            <v>421</v>
          </cell>
          <cell r="B137">
            <v>312200</v>
          </cell>
          <cell r="C137">
            <v>1</v>
          </cell>
          <cell r="D137" t="str">
            <v>1312200.421</v>
          </cell>
          <cell r="E137" t="str">
            <v xml:space="preserve">השתת.הורים בהזנה לאומית </v>
          </cell>
          <cell r="H137">
            <v>-104458</v>
          </cell>
          <cell r="I137">
            <v>-1180223</v>
          </cell>
        </row>
        <row r="138">
          <cell r="A138" t="str">
            <v>422</v>
          </cell>
          <cell r="B138">
            <v>312200</v>
          </cell>
          <cell r="C138">
            <v>1</v>
          </cell>
          <cell r="D138" t="str">
            <v>1312200.422</v>
          </cell>
          <cell r="E138" t="str">
            <v xml:space="preserve">השתתפות הורים בצהרונים </v>
          </cell>
          <cell r="H138">
            <v>-100000</v>
          </cell>
          <cell r="I138">
            <v>-229218</v>
          </cell>
        </row>
        <row r="139">
          <cell r="A139" t="str">
            <v>920</v>
          </cell>
          <cell r="B139">
            <v>312200</v>
          </cell>
          <cell r="C139">
            <v>1</v>
          </cell>
          <cell r="D139" t="str">
            <v>1312200.920</v>
          </cell>
          <cell r="E139" t="str">
            <v xml:space="preserve">חוק שילוב סייעות </v>
          </cell>
          <cell r="H139">
            <v>-3700000</v>
          </cell>
          <cell r="I139">
            <v>-4505005</v>
          </cell>
        </row>
        <row r="140">
          <cell r="A140" t="str">
            <v>921</v>
          </cell>
          <cell r="B140">
            <v>312200</v>
          </cell>
          <cell r="C140">
            <v>1</v>
          </cell>
          <cell r="D140" t="str">
            <v>1312200.921</v>
          </cell>
          <cell r="E140" t="str">
            <v xml:space="preserve">השתת בשכר עוזרות גננות </v>
          </cell>
          <cell r="H140">
            <v>-11295245</v>
          </cell>
          <cell r="I140">
            <v>-10798338</v>
          </cell>
        </row>
        <row r="141">
          <cell r="A141" t="str">
            <v>923</v>
          </cell>
          <cell r="B141">
            <v>312200</v>
          </cell>
          <cell r="C141">
            <v>1</v>
          </cell>
          <cell r="D141" t="str">
            <v>1312200.923</v>
          </cell>
          <cell r="E141" t="str">
            <v xml:space="preserve">עוזרות יוח"א ומילת </v>
          </cell>
          <cell r="H141">
            <v>-340000</v>
          </cell>
          <cell r="I141">
            <v>-322719</v>
          </cell>
        </row>
        <row r="142">
          <cell r="A142" t="str">
            <v>924</v>
          </cell>
          <cell r="B142">
            <v>312200</v>
          </cell>
          <cell r="C142">
            <v>1</v>
          </cell>
          <cell r="D142" t="str">
            <v>1312200.924</v>
          </cell>
          <cell r="E142" t="str">
            <v xml:space="preserve">השתת. בילדי השלמה </v>
          </cell>
          <cell r="H142">
            <v>-183000</v>
          </cell>
          <cell r="I142">
            <v>-396964</v>
          </cell>
        </row>
        <row r="143">
          <cell r="A143" t="str">
            <v>925</v>
          </cell>
          <cell r="B143">
            <v>312200</v>
          </cell>
          <cell r="C143">
            <v>1</v>
          </cell>
          <cell r="D143" t="str">
            <v>1312200.925</v>
          </cell>
          <cell r="E143" t="str">
            <v xml:space="preserve">סייעות רפואיות </v>
          </cell>
          <cell r="H143">
            <v>-130000</v>
          </cell>
          <cell r="I143">
            <v>-115713</v>
          </cell>
        </row>
        <row r="144">
          <cell r="A144" t="str">
            <v>926</v>
          </cell>
          <cell r="B144">
            <v>312200</v>
          </cell>
          <cell r="C144">
            <v>1</v>
          </cell>
          <cell r="D144" t="str">
            <v>1312200.926</v>
          </cell>
          <cell r="E144" t="str">
            <v xml:space="preserve">ציוד ראשוני גנים יוח"א </v>
          </cell>
          <cell r="H144">
            <v>-26400</v>
          </cell>
          <cell r="I144">
            <v>-26400</v>
          </cell>
        </row>
        <row r="145">
          <cell r="A145" t="str">
            <v>929</v>
          </cell>
          <cell r="B145">
            <v>312200</v>
          </cell>
          <cell r="C145">
            <v>1</v>
          </cell>
          <cell r="D145" t="str">
            <v>1312200.929</v>
          </cell>
          <cell r="E145" t="str">
            <v xml:space="preserve">השתת.תשלומי הורים-חומרים </v>
          </cell>
          <cell r="H145">
            <v>0</v>
          </cell>
          <cell r="I145">
            <v>-1351</v>
          </cell>
        </row>
        <row r="146">
          <cell r="A146" t="str">
            <v>410</v>
          </cell>
          <cell r="B146">
            <v>312300</v>
          </cell>
          <cell r="C146">
            <v>1</v>
          </cell>
          <cell r="D146" t="str">
            <v>1312300.410</v>
          </cell>
          <cell r="E146" t="str">
            <v xml:space="preserve">שכל"מ מהורים </v>
          </cell>
          <cell r="H146">
            <v>0</v>
          </cell>
          <cell r="I146">
            <v>-8929783</v>
          </cell>
        </row>
        <row r="147">
          <cell r="A147" t="str">
            <v>411</v>
          </cell>
          <cell r="B147">
            <v>312300</v>
          </cell>
          <cell r="C147">
            <v>1</v>
          </cell>
          <cell r="D147" t="str">
            <v>1312300.411</v>
          </cell>
          <cell r="E147" t="str">
            <v xml:space="preserve">תשלום חובות משנים קודמות </v>
          </cell>
          <cell r="H147">
            <v>-500000</v>
          </cell>
          <cell r="I147">
            <v>-258856</v>
          </cell>
        </row>
        <row r="148">
          <cell r="A148" t="str">
            <v>921</v>
          </cell>
          <cell r="B148">
            <v>312300</v>
          </cell>
          <cell r="C148">
            <v>1</v>
          </cell>
          <cell r="D148" t="str">
            <v>1312300.921</v>
          </cell>
          <cell r="E148" t="str">
            <v xml:space="preserve">השתת.בשכל"מ ט.חובה(75%( </v>
          </cell>
          <cell r="H148">
            <v>0</v>
          </cell>
          <cell r="I148">
            <v>-2453656</v>
          </cell>
        </row>
        <row r="149">
          <cell r="A149" t="str">
            <v>922</v>
          </cell>
          <cell r="B149">
            <v>312300</v>
          </cell>
          <cell r="C149">
            <v>1</v>
          </cell>
          <cell r="D149" t="str">
            <v>1312300.922</v>
          </cell>
          <cell r="E149" t="str">
            <v xml:space="preserve">העברה מיועדת </v>
          </cell>
          <cell r="H149">
            <v>-100</v>
          </cell>
          <cell r="I149">
            <v>0</v>
          </cell>
        </row>
        <row r="150">
          <cell r="A150" t="str">
            <v>923</v>
          </cell>
          <cell r="B150">
            <v>312300</v>
          </cell>
          <cell r="C150">
            <v>1</v>
          </cell>
          <cell r="D150" t="str">
            <v>1312300.923</v>
          </cell>
          <cell r="E150" t="str">
            <v xml:space="preserve">שיקום שכונות גיל 4 </v>
          </cell>
          <cell r="H150">
            <v>0</v>
          </cell>
          <cell r="I150">
            <v>-1414907</v>
          </cell>
        </row>
        <row r="151">
          <cell r="A151" t="str">
            <v>925</v>
          </cell>
          <cell r="B151">
            <v>312300</v>
          </cell>
          <cell r="C151">
            <v>1</v>
          </cell>
          <cell r="D151" t="str">
            <v>1312300.925</v>
          </cell>
          <cell r="E151" t="str">
            <v xml:space="preserve">השתת. בילדי עולים </v>
          </cell>
          <cell r="H151">
            <v>0</v>
          </cell>
          <cell r="I151">
            <v>-347714</v>
          </cell>
        </row>
        <row r="152">
          <cell r="A152" t="str">
            <v>926</v>
          </cell>
          <cell r="B152">
            <v>312300</v>
          </cell>
          <cell r="C152">
            <v>1</v>
          </cell>
          <cell r="D152" t="str">
            <v>1312300.926</v>
          </cell>
          <cell r="E152" t="str">
            <v xml:space="preserve">השתת.בגנ"י ט.חובה(90%( </v>
          </cell>
          <cell r="H152">
            <v>-32560000</v>
          </cell>
          <cell r="I152">
            <v>-11113809</v>
          </cell>
        </row>
        <row r="153">
          <cell r="A153" t="str">
            <v>225</v>
          </cell>
          <cell r="B153">
            <v>312600</v>
          </cell>
          <cell r="C153">
            <v>1</v>
          </cell>
          <cell r="D153" t="str">
            <v>1312600.225</v>
          </cell>
          <cell r="E153" t="str">
            <v xml:space="preserve">אגרת תלמידי חוץ </v>
          </cell>
          <cell r="H153">
            <v>0</v>
          </cell>
          <cell r="I153">
            <v>-61386</v>
          </cell>
        </row>
        <row r="154">
          <cell r="A154" t="str">
            <v>420</v>
          </cell>
          <cell r="B154">
            <v>312600</v>
          </cell>
          <cell r="C154">
            <v>1</v>
          </cell>
          <cell r="D154" t="str">
            <v>1312600.420</v>
          </cell>
          <cell r="E154" t="str">
            <v>השתת.הורים בצהרנים-קרן קר</v>
          </cell>
          <cell r="H154">
            <v>-25000</v>
          </cell>
          <cell r="I154">
            <v>-31216</v>
          </cell>
        </row>
        <row r="155">
          <cell r="A155" t="str">
            <v>920</v>
          </cell>
          <cell r="B155">
            <v>312600</v>
          </cell>
          <cell r="C155">
            <v>1</v>
          </cell>
          <cell r="D155" t="str">
            <v>1312600.920</v>
          </cell>
          <cell r="E155" t="str">
            <v xml:space="preserve">הזנת יוח"א </v>
          </cell>
          <cell r="H155">
            <v>-135000</v>
          </cell>
          <cell r="I155">
            <v>-123542</v>
          </cell>
        </row>
        <row r="156">
          <cell r="A156" t="str">
            <v>922</v>
          </cell>
          <cell r="B156">
            <v>312600</v>
          </cell>
          <cell r="C156">
            <v>1</v>
          </cell>
          <cell r="D156" t="str">
            <v>1312600.922</v>
          </cell>
          <cell r="E156" t="str">
            <v xml:space="preserve">העברה מיועדת </v>
          </cell>
          <cell r="H156">
            <v>-100</v>
          </cell>
          <cell r="I156">
            <v>-37679</v>
          </cell>
        </row>
        <row r="157">
          <cell r="A157" t="str">
            <v>923</v>
          </cell>
          <cell r="B157">
            <v>312600</v>
          </cell>
          <cell r="C157">
            <v>1</v>
          </cell>
          <cell r="D157" t="str">
            <v>1312600.923</v>
          </cell>
          <cell r="E157" t="str">
            <v xml:space="preserve">ח.מיוחד פטור ממלכתי </v>
          </cell>
          <cell r="H157">
            <v>-885800</v>
          </cell>
          <cell r="I157">
            <v>-980449</v>
          </cell>
        </row>
        <row r="158">
          <cell r="A158" t="str">
            <v>926</v>
          </cell>
          <cell r="B158">
            <v>312600</v>
          </cell>
          <cell r="C158">
            <v>1</v>
          </cell>
          <cell r="D158" t="str">
            <v>1312600.926</v>
          </cell>
          <cell r="E158" t="str">
            <v xml:space="preserve">תשלומי הורים חומרים </v>
          </cell>
          <cell r="H158">
            <v>0</v>
          </cell>
          <cell r="I158">
            <v>-300</v>
          </cell>
        </row>
        <row r="159">
          <cell r="A159" t="str">
            <v>920</v>
          </cell>
          <cell r="B159">
            <v>312610</v>
          </cell>
          <cell r="C159">
            <v>1</v>
          </cell>
          <cell r="D159" t="str">
            <v>1312610.920</v>
          </cell>
          <cell r="E159" t="str">
            <v xml:space="preserve">גנים-יוח"א </v>
          </cell>
          <cell r="H159">
            <v>0</v>
          </cell>
          <cell r="I159">
            <v>0</v>
          </cell>
        </row>
        <row r="160">
          <cell r="A160" t="str">
            <v>921</v>
          </cell>
          <cell r="B160">
            <v>312610</v>
          </cell>
          <cell r="C160">
            <v>1</v>
          </cell>
          <cell r="D160" t="str">
            <v>1312610.921</v>
          </cell>
          <cell r="E160" t="str">
            <v>הש.שכר סייע.כיתתיות וטיפו</v>
          </cell>
          <cell r="H160">
            <v>0</v>
          </cell>
          <cell r="I160">
            <v>0</v>
          </cell>
        </row>
        <row r="161">
          <cell r="A161" t="str">
            <v>927</v>
          </cell>
          <cell r="B161">
            <v>312610</v>
          </cell>
          <cell r="C161">
            <v>1</v>
          </cell>
          <cell r="D161" t="str">
            <v>1312610.927</v>
          </cell>
          <cell r="E161" t="str">
            <v xml:space="preserve">השתת.בהוצ.ארג.נלוות </v>
          </cell>
          <cell r="H161">
            <v>-120000</v>
          </cell>
          <cell r="I161">
            <v>-103291</v>
          </cell>
        </row>
        <row r="162">
          <cell r="A162" t="str">
            <v>928</v>
          </cell>
          <cell r="B162">
            <v>312610</v>
          </cell>
          <cell r="C162">
            <v>1</v>
          </cell>
          <cell r="D162" t="str">
            <v>1312610.928</v>
          </cell>
          <cell r="E162" t="str">
            <v xml:space="preserve">השתת.בפעולות העשרה </v>
          </cell>
          <cell r="H162">
            <v>-75000</v>
          </cell>
          <cell r="I162">
            <v>-67125</v>
          </cell>
        </row>
        <row r="163">
          <cell r="A163" t="str">
            <v>929</v>
          </cell>
          <cell r="B163">
            <v>312610</v>
          </cell>
          <cell r="C163">
            <v>1</v>
          </cell>
          <cell r="D163" t="str">
            <v>1312610.929</v>
          </cell>
          <cell r="E163" t="str">
            <v xml:space="preserve">השתת.בשרותי היקף </v>
          </cell>
          <cell r="H163">
            <v>0</v>
          </cell>
          <cell r="I163">
            <v>0</v>
          </cell>
        </row>
        <row r="164">
          <cell r="A164" t="str">
            <v>490</v>
          </cell>
          <cell r="B164">
            <v>313100</v>
          </cell>
          <cell r="C164">
            <v>1</v>
          </cell>
          <cell r="D164" t="str">
            <v>1313100.490</v>
          </cell>
          <cell r="E164" t="str">
            <v xml:space="preserve">מחשב לכל ילד </v>
          </cell>
          <cell r="H164">
            <v>-40500</v>
          </cell>
          <cell r="I164">
            <v>-19170</v>
          </cell>
        </row>
        <row r="165">
          <cell r="A165" t="str">
            <v>925</v>
          </cell>
          <cell r="B165">
            <v>313100</v>
          </cell>
          <cell r="C165">
            <v>1</v>
          </cell>
          <cell r="D165" t="str">
            <v>1313100.925</v>
          </cell>
          <cell r="E165" t="str">
            <v>תוכנית תקשוב-הוצאות שוטפו</v>
          </cell>
          <cell r="H165">
            <v>-2368944</v>
          </cell>
          <cell r="I165">
            <v>-1360638</v>
          </cell>
        </row>
        <row r="166">
          <cell r="A166" t="str">
            <v>421</v>
          </cell>
          <cell r="B166">
            <v>313100</v>
          </cell>
          <cell r="C166">
            <v>1</v>
          </cell>
          <cell r="D166" t="str">
            <v>1313100.421</v>
          </cell>
          <cell r="E166" t="str">
            <v xml:space="preserve">ח.העשרה-מרמנת קרן קרב </v>
          </cell>
          <cell r="H166">
            <v>-608114</v>
          </cell>
          <cell r="I166">
            <v>-200086</v>
          </cell>
        </row>
        <row r="167">
          <cell r="A167" t="str">
            <v>422</v>
          </cell>
          <cell r="B167">
            <v>313100</v>
          </cell>
          <cell r="C167">
            <v>1</v>
          </cell>
          <cell r="D167" t="str">
            <v>1313100.422</v>
          </cell>
          <cell r="E167" t="str">
            <v xml:space="preserve">השתת.הורים בהזנה לאומית </v>
          </cell>
          <cell r="H167">
            <v>-1076967</v>
          </cell>
          <cell r="I167">
            <v>-418404</v>
          </cell>
        </row>
        <row r="168">
          <cell r="A168" t="str">
            <v>428</v>
          </cell>
          <cell r="B168">
            <v>313100</v>
          </cell>
          <cell r="C168">
            <v>1</v>
          </cell>
          <cell r="D168" t="str">
            <v>1313100.428</v>
          </cell>
          <cell r="E168" t="str">
            <v xml:space="preserve">השתת.הורים-מיל"ת </v>
          </cell>
          <cell r="H168">
            <v>-797261</v>
          </cell>
          <cell r="I168">
            <v>-255400</v>
          </cell>
        </row>
        <row r="169">
          <cell r="A169" t="str">
            <v>440</v>
          </cell>
          <cell r="B169">
            <v>313100</v>
          </cell>
          <cell r="C169">
            <v>1</v>
          </cell>
          <cell r="D169" t="str">
            <v>1313100.440</v>
          </cell>
          <cell r="E169" t="str">
            <v xml:space="preserve">תוכנת מנב"ס פאר ואסיף </v>
          </cell>
          <cell r="H169">
            <v>-50000</v>
          </cell>
          <cell r="I169">
            <v>-39468</v>
          </cell>
        </row>
        <row r="170">
          <cell r="A170" t="str">
            <v>922</v>
          </cell>
          <cell r="B170">
            <v>313100</v>
          </cell>
          <cell r="C170">
            <v>1</v>
          </cell>
          <cell r="D170" t="str">
            <v>1313100.922</v>
          </cell>
          <cell r="E170" t="str">
            <v xml:space="preserve">העברה מיועדת </v>
          </cell>
          <cell r="H170">
            <v>-100</v>
          </cell>
          <cell r="I170">
            <v>-26134</v>
          </cell>
        </row>
        <row r="171">
          <cell r="A171" t="str">
            <v>926</v>
          </cell>
          <cell r="B171">
            <v>313100</v>
          </cell>
          <cell r="C171">
            <v>1</v>
          </cell>
          <cell r="D171" t="str">
            <v>1313100.926</v>
          </cell>
          <cell r="E171" t="str">
            <v xml:space="preserve">הל"ב-החינוך לחיים בחברה </v>
          </cell>
          <cell r="H171">
            <v>-70000</v>
          </cell>
          <cell r="I171">
            <v>-88098</v>
          </cell>
        </row>
        <row r="172">
          <cell r="A172" t="str">
            <v>927</v>
          </cell>
          <cell r="B172">
            <v>313100</v>
          </cell>
          <cell r="C172">
            <v>1</v>
          </cell>
          <cell r="D172" t="str">
            <v>1313100.927</v>
          </cell>
          <cell r="E172" t="str">
            <v xml:space="preserve">בתי ספר מקדמי בריאות </v>
          </cell>
          <cell r="H172">
            <v>-4000</v>
          </cell>
          <cell r="I172">
            <v>-18350</v>
          </cell>
        </row>
        <row r="173">
          <cell r="A173" t="str">
            <v>928</v>
          </cell>
          <cell r="B173">
            <v>313100</v>
          </cell>
          <cell r="C173">
            <v>1</v>
          </cell>
          <cell r="D173" t="str">
            <v>1313100.928</v>
          </cell>
          <cell r="E173" t="str">
            <v xml:space="preserve">סייעות רפואיות </v>
          </cell>
          <cell r="H173">
            <v>-156990</v>
          </cell>
          <cell r="I173">
            <v>-267413</v>
          </cell>
        </row>
        <row r="174">
          <cell r="A174" t="str">
            <v>929</v>
          </cell>
          <cell r="B174">
            <v>313100</v>
          </cell>
          <cell r="C174">
            <v>1</v>
          </cell>
          <cell r="D174" t="str">
            <v>1313100.929</v>
          </cell>
          <cell r="E174" t="str">
            <v xml:space="preserve">השתתפות בעלויות טיולים </v>
          </cell>
          <cell r="H174">
            <v>-1814433</v>
          </cell>
          <cell r="I174">
            <v>-656426</v>
          </cell>
        </row>
        <row r="175">
          <cell r="A175" t="str">
            <v>225</v>
          </cell>
          <cell r="B175">
            <v>313210</v>
          </cell>
          <cell r="C175">
            <v>1</v>
          </cell>
          <cell r="D175" t="str">
            <v>1313210.225</v>
          </cell>
          <cell r="E175" t="str">
            <v xml:space="preserve">אגרת תלמידי חוץ </v>
          </cell>
          <cell r="H175">
            <v>-160000</v>
          </cell>
          <cell r="I175">
            <v>-775368</v>
          </cell>
        </row>
        <row r="176">
          <cell r="A176" t="str">
            <v>420</v>
          </cell>
          <cell r="B176">
            <v>313221</v>
          </cell>
          <cell r="C176">
            <v>1</v>
          </cell>
          <cell r="D176" t="str">
            <v>1313221.420</v>
          </cell>
          <cell r="E176" t="str">
            <v xml:space="preserve">הכנסות מהורים </v>
          </cell>
          <cell r="H176">
            <v>-100</v>
          </cell>
          <cell r="I176">
            <v>0</v>
          </cell>
        </row>
        <row r="177">
          <cell r="A177" t="str">
            <v>490</v>
          </cell>
          <cell r="B177">
            <v>313221</v>
          </cell>
          <cell r="C177">
            <v>1</v>
          </cell>
          <cell r="D177" t="str">
            <v>1313221.490</v>
          </cell>
          <cell r="E177" t="str">
            <v xml:space="preserve">הכנסות שונות </v>
          </cell>
          <cell r="H177">
            <v>-100</v>
          </cell>
          <cell r="I177">
            <v>0</v>
          </cell>
        </row>
        <row r="178">
          <cell r="A178" t="str">
            <v>920</v>
          </cell>
          <cell r="B178">
            <v>313221</v>
          </cell>
          <cell r="C178">
            <v>1</v>
          </cell>
          <cell r="D178" t="str">
            <v>1313221.920</v>
          </cell>
          <cell r="E178" t="str">
            <v xml:space="preserve">סל תלמיד לעולה </v>
          </cell>
          <cell r="H178">
            <v>-100</v>
          </cell>
          <cell r="I178">
            <v>0</v>
          </cell>
        </row>
        <row r="179">
          <cell r="A179" t="str">
            <v>921</v>
          </cell>
          <cell r="B179">
            <v>313221</v>
          </cell>
          <cell r="C179">
            <v>1</v>
          </cell>
          <cell r="D179" t="str">
            <v>1313221.921</v>
          </cell>
          <cell r="E179" t="str">
            <v xml:space="preserve">השתתפות בשכר מזכירות </v>
          </cell>
          <cell r="H179">
            <v>-22868</v>
          </cell>
          <cell r="I179">
            <v>-22144</v>
          </cell>
        </row>
        <row r="180">
          <cell r="A180" t="str">
            <v>922</v>
          </cell>
          <cell r="B180">
            <v>313221</v>
          </cell>
          <cell r="C180">
            <v>1</v>
          </cell>
          <cell r="D180" t="str">
            <v>1313221.922</v>
          </cell>
          <cell r="E180" t="str">
            <v xml:space="preserve">העברה מיועדת </v>
          </cell>
          <cell r="H180">
            <v>-100</v>
          </cell>
          <cell r="I180">
            <v>0</v>
          </cell>
        </row>
        <row r="181">
          <cell r="A181" t="str">
            <v>923</v>
          </cell>
          <cell r="B181">
            <v>313221</v>
          </cell>
          <cell r="C181">
            <v>1</v>
          </cell>
          <cell r="D181" t="str">
            <v>1313221.923</v>
          </cell>
          <cell r="E181" t="str">
            <v>השתת.בשכר שרתים וניהול ע.</v>
          </cell>
          <cell r="H181">
            <v>-334256</v>
          </cell>
          <cell r="I181">
            <v>-314087</v>
          </cell>
        </row>
        <row r="182">
          <cell r="A182" t="str">
            <v>924</v>
          </cell>
          <cell r="B182">
            <v>313221</v>
          </cell>
          <cell r="C182">
            <v>1</v>
          </cell>
          <cell r="D182" t="str">
            <v>1313221.924</v>
          </cell>
          <cell r="E182" t="str">
            <v xml:space="preserve">השתת.בשכר סייעות כיתתיות </v>
          </cell>
          <cell r="H182">
            <v>-99452</v>
          </cell>
          <cell r="I182">
            <v>-95594</v>
          </cell>
        </row>
        <row r="183">
          <cell r="A183" t="str">
            <v>925</v>
          </cell>
          <cell r="B183">
            <v>313221</v>
          </cell>
          <cell r="C183">
            <v>1</v>
          </cell>
          <cell r="D183" t="str">
            <v>1313221.925</v>
          </cell>
          <cell r="E183" t="str">
            <v xml:space="preserve">אגרת שכפול יסודי </v>
          </cell>
          <cell r="H183">
            <v>-3471</v>
          </cell>
          <cell r="I183">
            <v>-3107</v>
          </cell>
        </row>
        <row r="184">
          <cell r="A184" t="str">
            <v>926</v>
          </cell>
          <cell r="B184">
            <v>313221</v>
          </cell>
          <cell r="C184">
            <v>1</v>
          </cell>
          <cell r="D184" t="str">
            <v>1313221.926</v>
          </cell>
          <cell r="E184" t="str">
            <v>השתת.בתשלומי הורים(חומרים</v>
          </cell>
          <cell r="H184">
            <v>-10971</v>
          </cell>
          <cell r="I184">
            <v>-9576</v>
          </cell>
        </row>
        <row r="185">
          <cell r="A185" t="str">
            <v>927</v>
          </cell>
          <cell r="B185">
            <v>313221</v>
          </cell>
          <cell r="C185">
            <v>1</v>
          </cell>
          <cell r="D185" t="str">
            <v>1313221.927</v>
          </cell>
          <cell r="E185" t="str">
            <v xml:space="preserve">אגרת שכפול פר תלמיד </v>
          </cell>
          <cell r="H185">
            <v>-5663</v>
          </cell>
          <cell r="I185">
            <v>-4998</v>
          </cell>
        </row>
        <row r="186">
          <cell r="A186" t="str">
            <v>420</v>
          </cell>
          <cell r="B186">
            <v>313222</v>
          </cell>
          <cell r="C186">
            <v>1</v>
          </cell>
          <cell r="D186" t="str">
            <v>1313222.420</v>
          </cell>
          <cell r="E186" t="str">
            <v xml:space="preserve">הכנסות מהורים </v>
          </cell>
          <cell r="H186">
            <v>-100</v>
          </cell>
          <cell r="I186">
            <v>0</v>
          </cell>
        </row>
        <row r="187">
          <cell r="A187" t="str">
            <v>920</v>
          </cell>
          <cell r="B187">
            <v>313222</v>
          </cell>
          <cell r="C187">
            <v>1</v>
          </cell>
          <cell r="D187" t="str">
            <v>1313222.920</v>
          </cell>
          <cell r="E187" t="str">
            <v xml:space="preserve">סל תלמיד לעולה </v>
          </cell>
          <cell r="H187">
            <v>-15000</v>
          </cell>
          <cell r="I187">
            <v>-19065</v>
          </cell>
        </row>
        <row r="188">
          <cell r="A188" t="str">
            <v>921</v>
          </cell>
          <cell r="B188">
            <v>313222</v>
          </cell>
          <cell r="C188">
            <v>1</v>
          </cell>
          <cell r="D188" t="str">
            <v>1313222.921</v>
          </cell>
          <cell r="E188" t="str">
            <v xml:space="preserve">השתתפות בשכר מזכירות </v>
          </cell>
          <cell r="H188">
            <v>0</v>
          </cell>
          <cell r="I188">
            <v>0</v>
          </cell>
        </row>
        <row r="189">
          <cell r="A189" t="str">
            <v>922</v>
          </cell>
          <cell r="B189">
            <v>313222</v>
          </cell>
          <cell r="C189">
            <v>1</v>
          </cell>
          <cell r="D189" t="str">
            <v>1313222.922</v>
          </cell>
          <cell r="E189" t="str">
            <v xml:space="preserve">העברה מיועדת </v>
          </cell>
          <cell r="H189">
            <v>-100</v>
          </cell>
          <cell r="I189">
            <v>0</v>
          </cell>
        </row>
        <row r="190">
          <cell r="A190" t="str">
            <v>923</v>
          </cell>
          <cell r="B190">
            <v>313222</v>
          </cell>
          <cell r="C190">
            <v>1</v>
          </cell>
          <cell r="D190" t="str">
            <v>1313222.923</v>
          </cell>
          <cell r="E190" t="str">
            <v>השתת.בשכר שרתים וניהול ע.</v>
          </cell>
          <cell r="H190">
            <v>-369920</v>
          </cell>
          <cell r="I190">
            <v>-347394</v>
          </cell>
        </row>
        <row r="191">
          <cell r="A191" t="str">
            <v>925</v>
          </cell>
          <cell r="B191">
            <v>313222</v>
          </cell>
          <cell r="C191">
            <v>1</v>
          </cell>
          <cell r="D191" t="str">
            <v>1313222.925</v>
          </cell>
          <cell r="E191" t="str">
            <v xml:space="preserve">אגרת שכפול יסודי </v>
          </cell>
          <cell r="H191">
            <v>-1105</v>
          </cell>
          <cell r="I191">
            <v>-1105</v>
          </cell>
        </row>
        <row r="192">
          <cell r="A192" t="str">
            <v>926</v>
          </cell>
          <cell r="B192">
            <v>313222</v>
          </cell>
          <cell r="C192">
            <v>1</v>
          </cell>
          <cell r="D192" t="str">
            <v>1313222.926</v>
          </cell>
          <cell r="E192" t="str">
            <v>השתת.בתשלומי הורים(חומרים</v>
          </cell>
          <cell r="H192">
            <v>-12893</v>
          </cell>
          <cell r="I192">
            <v>-12328</v>
          </cell>
        </row>
        <row r="193">
          <cell r="A193" t="str">
            <v>927</v>
          </cell>
          <cell r="B193">
            <v>313222</v>
          </cell>
          <cell r="C193">
            <v>1</v>
          </cell>
          <cell r="D193" t="str">
            <v>1313222.927</v>
          </cell>
          <cell r="E193" t="str">
            <v xml:space="preserve">אגרת שכפול פר תלמיד </v>
          </cell>
          <cell r="H193">
            <v>-6585</v>
          </cell>
          <cell r="I193">
            <v>-6499</v>
          </cell>
        </row>
        <row r="194">
          <cell r="A194" t="str">
            <v>920</v>
          </cell>
          <cell r="B194">
            <v>313223</v>
          </cell>
          <cell r="C194">
            <v>1</v>
          </cell>
          <cell r="D194" t="str">
            <v>1313223.920</v>
          </cell>
          <cell r="E194" t="str">
            <v xml:space="preserve">סל תלמיד לעולה </v>
          </cell>
          <cell r="H194">
            <v>-100</v>
          </cell>
          <cell r="I194">
            <v>-498</v>
          </cell>
        </row>
        <row r="195">
          <cell r="A195" t="str">
            <v>923</v>
          </cell>
          <cell r="B195">
            <v>313223</v>
          </cell>
          <cell r="C195">
            <v>1</v>
          </cell>
          <cell r="D195" t="str">
            <v>1313223.923</v>
          </cell>
          <cell r="E195" t="str">
            <v>השתת.בשכר שרתים וניהול ע.</v>
          </cell>
          <cell r="H195">
            <v>-487241</v>
          </cell>
          <cell r="I195">
            <v>-456364</v>
          </cell>
        </row>
        <row r="196">
          <cell r="A196" t="str">
            <v>926</v>
          </cell>
          <cell r="B196">
            <v>313223</v>
          </cell>
          <cell r="C196">
            <v>1</v>
          </cell>
          <cell r="D196" t="str">
            <v>1313223.926</v>
          </cell>
          <cell r="E196" t="str">
            <v>השתת.בתשלומי הורים(חומרים</v>
          </cell>
          <cell r="H196">
            <v>-17832</v>
          </cell>
          <cell r="I196">
            <v>-16550</v>
          </cell>
        </row>
        <row r="197">
          <cell r="A197" t="str">
            <v>927</v>
          </cell>
          <cell r="B197">
            <v>313223</v>
          </cell>
          <cell r="C197">
            <v>1</v>
          </cell>
          <cell r="D197" t="str">
            <v>1313223.927</v>
          </cell>
          <cell r="E197" t="str">
            <v xml:space="preserve">אגרת שכפול פר תלמיד </v>
          </cell>
          <cell r="H197">
            <v>-10146</v>
          </cell>
          <cell r="I197">
            <v>-9417</v>
          </cell>
        </row>
        <row r="198">
          <cell r="A198" t="str">
            <v>928</v>
          </cell>
          <cell r="B198">
            <v>313223</v>
          </cell>
          <cell r="C198">
            <v>1</v>
          </cell>
          <cell r="D198" t="str">
            <v>1313223.928</v>
          </cell>
          <cell r="E198" t="str">
            <v xml:space="preserve">סל תלמיד לעולי אתיופיה </v>
          </cell>
          <cell r="H198">
            <v>0</v>
          </cell>
          <cell r="I198">
            <v>0</v>
          </cell>
        </row>
        <row r="199">
          <cell r="A199" t="str">
            <v>929</v>
          </cell>
          <cell r="B199">
            <v>313223</v>
          </cell>
          <cell r="C199">
            <v>1</v>
          </cell>
          <cell r="D199" t="str">
            <v>1313223.929</v>
          </cell>
          <cell r="E199" t="str">
            <v xml:space="preserve">מנב"ס מזכירים </v>
          </cell>
          <cell r="H199">
            <v>0</v>
          </cell>
          <cell r="I199">
            <v>0</v>
          </cell>
        </row>
        <row r="200">
          <cell r="A200" t="str">
            <v>420</v>
          </cell>
          <cell r="B200">
            <v>313224</v>
          </cell>
          <cell r="C200">
            <v>1</v>
          </cell>
          <cell r="D200" t="str">
            <v>1313224.420</v>
          </cell>
          <cell r="E200" t="str">
            <v xml:space="preserve">הכנסות מהורים </v>
          </cell>
          <cell r="H200">
            <v>-100</v>
          </cell>
          <cell r="I200">
            <v>0</v>
          </cell>
        </row>
        <row r="201">
          <cell r="A201" t="str">
            <v>490</v>
          </cell>
          <cell r="B201">
            <v>313224</v>
          </cell>
          <cell r="C201">
            <v>1</v>
          </cell>
          <cell r="D201" t="str">
            <v>1313224.490</v>
          </cell>
          <cell r="E201" t="str">
            <v xml:space="preserve">הכנסות שונות </v>
          </cell>
          <cell r="H201">
            <v>-100</v>
          </cell>
          <cell r="I201">
            <v>0</v>
          </cell>
        </row>
        <row r="202">
          <cell r="A202" t="str">
            <v>920</v>
          </cell>
          <cell r="B202">
            <v>313224</v>
          </cell>
          <cell r="C202">
            <v>1</v>
          </cell>
          <cell r="D202" t="str">
            <v>1313224.920</v>
          </cell>
          <cell r="E202" t="str">
            <v xml:space="preserve">סל תלמיד לעולה </v>
          </cell>
          <cell r="H202">
            <v>-600</v>
          </cell>
          <cell r="I202">
            <v>0</v>
          </cell>
        </row>
        <row r="203">
          <cell r="A203" t="str">
            <v>921</v>
          </cell>
          <cell r="B203">
            <v>313224</v>
          </cell>
          <cell r="C203">
            <v>1</v>
          </cell>
          <cell r="D203" t="str">
            <v>1313224.921</v>
          </cell>
          <cell r="E203" t="str">
            <v xml:space="preserve">השתתפות בשכר מזכירות </v>
          </cell>
          <cell r="H203">
            <v>-32389</v>
          </cell>
          <cell r="I203">
            <v>-31049</v>
          </cell>
        </row>
        <row r="204">
          <cell r="A204" t="str">
            <v>923</v>
          </cell>
          <cell r="B204">
            <v>313224</v>
          </cell>
          <cell r="C204">
            <v>1</v>
          </cell>
          <cell r="D204" t="str">
            <v>1313224.923</v>
          </cell>
          <cell r="E204" t="str">
            <v>השתת.בשכר שרתים וניהול ע.</v>
          </cell>
          <cell r="H204">
            <v>-625000</v>
          </cell>
          <cell r="I204">
            <v>-597390</v>
          </cell>
        </row>
        <row r="205">
          <cell r="A205" t="str">
            <v>924</v>
          </cell>
          <cell r="B205">
            <v>313224</v>
          </cell>
          <cell r="C205">
            <v>1</v>
          </cell>
          <cell r="D205" t="str">
            <v>1313224.924</v>
          </cell>
          <cell r="E205" t="str">
            <v xml:space="preserve">השתת.בשכר סייעות כיתתיות </v>
          </cell>
          <cell r="H205">
            <v>-75101</v>
          </cell>
          <cell r="I205">
            <v>-76475</v>
          </cell>
        </row>
        <row r="206">
          <cell r="A206" t="str">
            <v>926</v>
          </cell>
          <cell r="B206">
            <v>313224</v>
          </cell>
          <cell r="C206">
            <v>1</v>
          </cell>
          <cell r="D206" t="str">
            <v>1313224.926</v>
          </cell>
          <cell r="E206" t="str">
            <v>השתת.בתשלומי הורים(חומרים</v>
          </cell>
          <cell r="H206">
            <v>-22959</v>
          </cell>
          <cell r="I206">
            <v>-22582</v>
          </cell>
        </row>
        <row r="207">
          <cell r="A207" t="str">
            <v>927</v>
          </cell>
          <cell r="B207">
            <v>313224</v>
          </cell>
          <cell r="C207">
            <v>1</v>
          </cell>
          <cell r="D207" t="str">
            <v>1313224.927</v>
          </cell>
          <cell r="E207" t="str">
            <v xml:space="preserve">אגרת שכפול פר תלמיד </v>
          </cell>
          <cell r="H207">
            <v>-13063</v>
          </cell>
          <cell r="I207">
            <v>-12849</v>
          </cell>
        </row>
        <row r="208">
          <cell r="A208" t="str">
            <v>420</v>
          </cell>
          <cell r="B208">
            <v>313225</v>
          </cell>
          <cell r="C208">
            <v>1</v>
          </cell>
          <cell r="D208" t="str">
            <v>1313225.420</v>
          </cell>
          <cell r="E208" t="str">
            <v xml:space="preserve">הכנסות מהורים </v>
          </cell>
          <cell r="H208">
            <v>-100</v>
          </cell>
          <cell r="I208">
            <v>0</v>
          </cell>
        </row>
        <row r="209">
          <cell r="A209" t="str">
            <v>490</v>
          </cell>
          <cell r="B209">
            <v>313225</v>
          </cell>
          <cell r="C209">
            <v>1</v>
          </cell>
          <cell r="D209" t="str">
            <v>1313225.490</v>
          </cell>
          <cell r="E209" t="str">
            <v xml:space="preserve">הכנסות שונות </v>
          </cell>
          <cell r="H209">
            <v>-100</v>
          </cell>
          <cell r="I209">
            <v>0</v>
          </cell>
        </row>
        <row r="210">
          <cell r="A210" t="str">
            <v>920</v>
          </cell>
          <cell r="B210">
            <v>313225</v>
          </cell>
          <cell r="C210">
            <v>1</v>
          </cell>
          <cell r="D210" t="str">
            <v>1313225.920</v>
          </cell>
          <cell r="E210" t="str">
            <v xml:space="preserve">סל תלמיד לעולה </v>
          </cell>
          <cell r="H210">
            <v>-500</v>
          </cell>
          <cell r="I210">
            <v>-2376</v>
          </cell>
        </row>
        <row r="211">
          <cell r="A211" t="str">
            <v>921</v>
          </cell>
          <cell r="B211">
            <v>313225</v>
          </cell>
          <cell r="C211">
            <v>1</v>
          </cell>
          <cell r="D211" t="str">
            <v>1313225.921</v>
          </cell>
          <cell r="E211" t="str">
            <v xml:space="preserve">השתת.בשכר מזכירות </v>
          </cell>
          <cell r="H211">
            <v>-23837</v>
          </cell>
          <cell r="I211">
            <v>-22851</v>
          </cell>
        </row>
        <row r="212">
          <cell r="A212" t="str">
            <v>922</v>
          </cell>
          <cell r="B212">
            <v>313225</v>
          </cell>
          <cell r="C212">
            <v>1</v>
          </cell>
          <cell r="D212" t="str">
            <v>1313225.922</v>
          </cell>
          <cell r="E212" t="str">
            <v xml:space="preserve">העברה מיועדת </v>
          </cell>
          <cell r="H212">
            <v>-100</v>
          </cell>
          <cell r="I212">
            <v>0</v>
          </cell>
        </row>
        <row r="213">
          <cell r="A213" t="str">
            <v>923</v>
          </cell>
          <cell r="B213">
            <v>313225</v>
          </cell>
          <cell r="C213">
            <v>1</v>
          </cell>
          <cell r="D213" t="str">
            <v>1313225.923</v>
          </cell>
          <cell r="E213" t="str">
            <v>השתת.בשכר שרתים וניהול ע.</v>
          </cell>
          <cell r="H213">
            <v>-411000</v>
          </cell>
          <cell r="I213">
            <v>-392132</v>
          </cell>
        </row>
        <row r="214">
          <cell r="A214" t="str">
            <v>924</v>
          </cell>
          <cell r="B214">
            <v>313225</v>
          </cell>
          <cell r="C214">
            <v>1</v>
          </cell>
          <cell r="D214" t="str">
            <v>1313225.924</v>
          </cell>
          <cell r="E214" t="str">
            <v xml:space="preserve">השתת.בשכר סייעות כיתתיות </v>
          </cell>
          <cell r="H214">
            <v>-93876</v>
          </cell>
          <cell r="I214">
            <v>-95594</v>
          </cell>
        </row>
        <row r="215">
          <cell r="A215" t="str">
            <v>925</v>
          </cell>
          <cell r="B215">
            <v>313225</v>
          </cell>
          <cell r="C215">
            <v>1</v>
          </cell>
          <cell r="D215" t="str">
            <v>1313225.925</v>
          </cell>
          <cell r="E215" t="str">
            <v xml:space="preserve">אגרת שכפול יסודי </v>
          </cell>
          <cell r="H215">
            <v>-3653</v>
          </cell>
          <cell r="I215">
            <v>-3653</v>
          </cell>
        </row>
        <row r="216">
          <cell r="A216" t="str">
            <v>926</v>
          </cell>
          <cell r="B216">
            <v>313225</v>
          </cell>
          <cell r="C216">
            <v>1</v>
          </cell>
          <cell r="D216" t="str">
            <v>1313225.926</v>
          </cell>
          <cell r="E216" t="str">
            <v>השתת.בתשלומי הורים(חומרים</v>
          </cell>
          <cell r="H216">
            <v>-12969</v>
          </cell>
          <cell r="I216">
            <v>-13044</v>
          </cell>
        </row>
        <row r="217">
          <cell r="A217" t="str">
            <v>927</v>
          </cell>
          <cell r="B217">
            <v>313225</v>
          </cell>
          <cell r="C217">
            <v>1</v>
          </cell>
          <cell r="D217" t="str">
            <v>1313225.927</v>
          </cell>
          <cell r="E217" t="str">
            <v xml:space="preserve">אגרת שכפול פר תלמיד </v>
          </cell>
          <cell r="H217">
            <v>-6821</v>
          </cell>
          <cell r="I217">
            <v>-7057</v>
          </cell>
        </row>
        <row r="218">
          <cell r="A218" t="str">
            <v>920</v>
          </cell>
          <cell r="B218">
            <v>313226</v>
          </cell>
          <cell r="C218">
            <v>1</v>
          </cell>
          <cell r="D218" t="str">
            <v>1313226.920</v>
          </cell>
          <cell r="E218" t="str">
            <v xml:space="preserve">סל תלמיד לעולה </v>
          </cell>
          <cell r="H218">
            <v>-100</v>
          </cell>
          <cell r="I218">
            <v>0</v>
          </cell>
        </row>
        <row r="219">
          <cell r="A219" t="str">
            <v>921</v>
          </cell>
          <cell r="B219">
            <v>313226</v>
          </cell>
          <cell r="C219">
            <v>1</v>
          </cell>
          <cell r="D219" t="str">
            <v>1313226.921</v>
          </cell>
          <cell r="E219" t="str">
            <v xml:space="preserve">השתתפות בשכר מזכירות </v>
          </cell>
          <cell r="H219">
            <v>-9727</v>
          </cell>
          <cell r="I219">
            <v>-13299</v>
          </cell>
        </row>
        <row r="220">
          <cell r="A220" t="str">
            <v>923</v>
          </cell>
          <cell r="B220">
            <v>313226</v>
          </cell>
          <cell r="C220">
            <v>1</v>
          </cell>
          <cell r="D220" t="str">
            <v>1313226.923</v>
          </cell>
          <cell r="E220" t="str">
            <v>השתת.בשכר שרתים וניהול ע.</v>
          </cell>
          <cell r="H220">
            <v>-115976</v>
          </cell>
          <cell r="I220">
            <v>-120688</v>
          </cell>
        </row>
        <row r="221">
          <cell r="A221" t="str">
            <v>925</v>
          </cell>
          <cell r="B221">
            <v>313226</v>
          </cell>
          <cell r="C221">
            <v>1</v>
          </cell>
          <cell r="D221" t="str">
            <v>1313226.925</v>
          </cell>
          <cell r="E221" t="str">
            <v xml:space="preserve">אגרת שכפול יסודי </v>
          </cell>
          <cell r="H221">
            <v>-728</v>
          </cell>
          <cell r="I221">
            <v>-910</v>
          </cell>
        </row>
        <row r="222">
          <cell r="A222" t="str">
            <v>926</v>
          </cell>
          <cell r="B222">
            <v>313226</v>
          </cell>
          <cell r="C222">
            <v>1</v>
          </cell>
          <cell r="D222" t="str">
            <v>1313226.926</v>
          </cell>
          <cell r="E222" t="str">
            <v>השתת.בתשלומי הורים(חומרים</v>
          </cell>
          <cell r="H222">
            <v>-3996</v>
          </cell>
          <cell r="I222">
            <v>-4336</v>
          </cell>
        </row>
        <row r="223">
          <cell r="A223" t="str">
            <v>927</v>
          </cell>
          <cell r="B223">
            <v>313226</v>
          </cell>
          <cell r="C223">
            <v>1</v>
          </cell>
          <cell r="D223" t="str">
            <v>1313226.927</v>
          </cell>
          <cell r="E223" t="str">
            <v xml:space="preserve">אגרת שכפול פר תלמיד </v>
          </cell>
          <cell r="H223">
            <v>-2274</v>
          </cell>
          <cell r="I223">
            <v>-2467</v>
          </cell>
        </row>
        <row r="224">
          <cell r="A224" t="str">
            <v>921</v>
          </cell>
          <cell r="B224">
            <v>313227</v>
          </cell>
          <cell r="C224">
            <v>1</v>
          </cell>
          <cell r="D224" t="str">
            <v>1313227.921</v>
          </cell>
          <cell r="E224" t="str">
            <v xml:space="preserve">השתתפות בשכר מזכירות </v>
          </cell>
          <cell r="H224">
            <v>-12161</v>
          </cell>
          <cell r="I224">
            <v>-9552</v>
          </cell>
        </row>
        <row r="225">
          <cell r="A225" t="str">
            <v>922</v>
          </cell>
          <cell r="B225">
            <v>313227</v>
          </cell>
          <cell r="C225">
            <v>1</v>
          </cell>
          <cell r="D225" t="str">
            <v>1313227.922</v>
          </cell>
          <cell r="E225" t="str">
            <v xml:space="preserve">העברה מיועדת </v>
          </cell>
          <cell r="H225">
            <v>-100</v>
          </cell>
          <cell r="I225">
            <v>-2820</v>
          </cell>
        </row>
        <row r="226">
          <cell r="A226" t="str">
            <v>923</v>
          </cell>
          <cell r="B226">
            <v>313227</v>
          </cell>
          <cell r="C226">
            <v>1</v>
          </cell>
          <cell r="D226" t="str">
            <v>1313227.923</v>
          </cell>
          <cell r="E226" t="str">
            <v>השתת.בשכר שרתים וניהול ע.</v>
          </cell>
          <cell r="H226">
            <v>-246373</v>
          </cell>
          <cell r="I226">
            <v>-218722</v>
          </cell>
        </row>
        <row r="227">
          <cell r="A227" t="str">
            <v>926</v>
          </cell>
          <cell r="B227">
            <v>313227</v>
          </cell>
          <cell r="C227">
            <v>1</v>
          </cell>
          <cell r="D227" t="str">
            <v>1313227.926</v>
          </cell>
          <cell r="E227" t="str">
            <v>השתת.בתשלומי הורים(חומרים</v>
          </cell>
          <cell r="H227">
            <v>-8407</v>
          </cell>
          <cell r="I227">
            <v>-8369</v>
          </cell>
        </row>
        <row r="228">
          <cell r="A228" t="str">
            <v>927</v>
          </cell>
          <cell r="B228">
            <v>313227</v>
          </cell>
          <cell r="C228">
            <v>1</v>
          </cell>
          <cell r="D228" t="str">
            <v>1313227.927</v>
          </cell>
          <cell r="E228" t="str">
            <v xml:space="preserve">אגרת שכפול פר תלמיד </v>
          </cell>
          <cell r="H228">
            <v>-4805</v>
          </cell>
          <cell r="I228">
            <v>-4762</v>
          </cell>
        </row>
        <row r="229">
          <cell r="A229" t="str">
            <v>421</v>
          </cell>
          <cell r="B229">
            <v>313228</v>
          </cell>
          <cell r="C229">
            <v>1</v>
          </cell>
          <cell r="D229" t="str">
            <v>1313228.421</v>
          </cell>
          <cell r="E229" t="str">
            <v xml:space="preserve">השתת.הורים בהזנה לאומית </v>
          </cell>
          <cell r="H229">
            <v>0</v>
          </cell>
          <cell r="I229">
            <v>-312</v>
          </cell>
        </row>
        <row r="230">
          <cell r="A230" t="str">
            <v>921</v>
          </cell>
          <cell r="B230">
            <v>313228</v>
          </cell>
          <cell r="C230">
            <v>1</v>
          </cell>
          <cell r="D230" t="str">
            <v>1313228.921</v>
          </cell>
          <cell r="E230" t="str">
            <v xml:space="preserve">השתתפות בשכר מזכירות </v>
          </cell>
          <cell r="H230">
            <v>-13133</v>
          </cell>
          <cell r="I230">
            <v>-13412</v>
          </cell>
        </row>
        <row r="231">
          <cell r="A231" t="str">
            <v>923</v>
          </cell>
          <cell r="B231">
            <v>313228</v>
          </cell>
          <cell r="C231">
            <v>1</v>
          </cell>
          <cell r="D231" t="str">
            <v>1313228.923</v>
          </cell>
          <cell r="E231" t="str">
            <v>השתת.בשכר שרתים וניהול ע.</v>
          </cell>
          <cell r="H231">
            <v>-650070</v>
          </cell>
          <cell r="I231">
            <v>-619471</v>
          </cell>
        </row>
        <row r="232">
          <cell r="A232" t="str">
            <v>925</v>
          </cell>
          <cell r="B232">
            <v>313228</v>
          </cell>
          <cell r="C232">
            <v>1</v>
          </cell>
          <cell r="D232" t="str">
            <v>1313228.925</v>
          </cell>
          <cell r="E232" t="str">
            <v xml:space="preserve">אגרת שכפול יסודי </v>
          </cell>
          <cell r="H232">
            <v>-3276</v>
          </cell>
          <cell r="I232">
            <v>-3276</v>
          </cell>
        </row>
        <row r="233">
          <cell r="A233" t="str">
            <v>926</v>
          </cell>
          <cell r="B233">
            <v>313228</v>
          </cell>
          <cell r="C233">
            <v>1</v>
          </cell>
          <cell r="D233" t="str">
            <v>1313228.926</v>
          </cell>
          <cell r="E233" t="str">
            <v>השתת.בתשלומי הורים(חומרים</v>
          </cell>
          <cell r="H233">
            <v>-22168</v>
          </cell>
          <cell r="I233">
            <v>-21941</v>
          </cell>
        </row>
        <row r="234">
          <cell r="A234" t="str">
            <v>927</v>
          </cell>
          <cell r="B234">
            <v>313228</v>
          </cell>
          <cell r="C234">
            <v>1</v>
          </cell>
          <cell r="D234" t="str">
            <v>1313228.927</v>
          </cell>
          <cell r="E234" t="str">
            <v xml:space="preserve">אגרת שכפול פר תלמיד </v>
          </cell>
          <cell r="H234">
            <v>-12613</v>
          </cell>
          <cell r="I234">
            <v>-12484</v>
          </cell>
        </row>
        <row r="235">
          <cell r="A235" t="str">
            <v>921</v>
          </cell>
          <cell r="B235">
            <v>313229</v>
          </cell>
          <cell r="C235">
            <v>1</v>
          </cell>
          <cell r="D235" t="str">
            <v>1313229.921</v>
          </cell>
          <cell r="E235" t="str">
            <v xml:space="preserve">השתתפות בשכר מזכירות </v>
          </cell>
          <cell r="H235">
            <v>-36487</v>
          </cell>
          <cell r="I235">
            <v>-37259</v>
          </cell>
        </row>
        <row r="236">
          <cell r="A236" t="str">
            <v>922</v>
          </cell>
          <cell r="B236">
            <v>313229</v>
          </cell>
          <cell r="C236">
            <v>1</v>
          </cell>
          <cell r="D236" t="str">
            <v>1313229.922</v>
          </cell>
          <cell r="E236" t="str">
            <v xml:space="preserve">העברה מיועדת </v>
          </cell>
          <cell r="H236">
            <v>0</v>
          </cell>
          <cell r="I236">
            <v>-2500</v>
          </cell>
        </row>
        <row r="237">
          <cell r="A237" t="str">
            <v>923</v>
          </cell>
          <cell r="B237">
            <v>313229</v>
          </cell>
          <cell r="C237">
            <v>1</v>
          </cell>
          <cell r="D237" t="str">
            <v>1313229.923</v>
          </cell>
          <cell r="E237" t="str">
            <v>השתת.בשכר שרתים וניהול ע.</v>
          </cell>
          <cell r="H237">
            <v>-724622</v>
          </cell>
          <cell r="I237">
            <v>-691998</v>
          </cell>
        </row>
        <row r="238">
          <cell r="A238" t="str">
            <v>924</v>
          </cell>
          <cell r="B238">
            <v>313229</v>
          </cell>
          <cell r="C238">
            <v>1</v>
          </cell>
          <cell r="D238" t="str">
            <v>1313229.924</v>
          </cell>
          <cell r="E238" t="str">
            <v xml:space="preserve">השתת.בשכר סייעות כיתתיות </v>
          </cell>
          <cell r="H238">
            <v>-119154</v>
          </cell>
          <cell r="I238">
            <v>-114713</v>
          </cell>
        </row>
        <row r="239">
          <cell r="A239" t="str">
            <v>925</v>
          </cell>
          <cell r="B239">
            <v>313229</v>
          </cell>
          <cell r="C239">
            <v>1</v>
          </cell>
          <cell r="D239" t="str">
            <v>1313229.925</v>
          </cell>
          <cell r="E239" t="str">
            <v xml:space="preserve">אגרת שכפול יסודי </v>
          </cell>
          <cell r="H239">
            <v>-1658</v>
          </cell>
          <cell r="I239">
            <v>-1658</v>
          </cell>
        </row>
        <row r="240">
          <cell r="A240" t="str">
            <v>926</v>
          </cell>
          <cell r="B240">
            <v>313229</v>
          </cell>
          <cell r="C240">
            <v>1</v>
          </cell>
          <cell r="D240" t="str">
            <v>1313229.926</v>
          </cell>
          <cell r="E240" t="str">
            <v>השתת.בתשלומי הורים(חומרים</v>
          </cell>
          <cell r="H240">
            <v>-25900</v>
          </cell>
          <cell r="I240">
            <v>-25372</v>
          </cell>
        </row>
        <row r="241">
          <cell r="A241" t="str">
            <v>927</v>
          </cell>
          <cell r="B241">
            <v>313229</v>
          </cell>
          <cell r="C241">
            <v>1</v>
          </cell>
          <cell r="D241" t="str">
            <v>1313229.927</v>
          </cell>
          <cell r="E241" t="str">
            <v xml:space="preserve">אגרת שכפול פר תלמיד </v>
          </cell>
          <cell r="H241">
            <v>-13943</v>
          </cell>
          <cell r="I241">
            <v>-13599</v>
          </cell>
        </row>
        <row r="242">
          <cell r="A242" t="str">
            <v>790</v>
          </cell>
          <cell r="B242">
            <v>313231</v>
          </cell>
          <cell r="C242">
            <v>1</v>
          </cell>
          <cell r="D242" t="str">
            <v>1313231.790</v>
          </cell>
          <cell r="E242" t="str">
            <v xml:space="preserve">תרומת מ.מ. רמת חובב </v>
          </cell>
          <cell r="H242">
            <v>0</v>
          </cell>
          <cell r="I242">
            <v>-6000</v>
          </cell>
        </row>
        <row r="243">
          <cell r="A243" t="str">
            <v>920</v>
          </cell>
          <cell r="B243">
            <v>313231</v>
          </cell>
          <cell r="C243">
            <v>1</v>
          </cell>
          <cell r="D243" t="str">
            <v>1313231.920</v>
          </cell>
          <cell r="E243" t="str">
            <v xml:space="preserve">סל תלמיד לעולה </v>
          </cell>
          <cell r="H243">
            <v>0</v>
          </cell>
          <cell r="I243">
            <v>0</v>
          </cell>
        </row>
        <row r="244">
          <cell r="A244" t="str">
            <v>921</v>
          </cell>
          <cell r="B244">
            <v>313231</v>
          </cell>
          <cell r="C244">
            <v>1</v>
          </cell>
          <cell r="D244" t="str">
            <v>1313231.921</v>
          </cell>
          <cell r="E244" t="str">
            <v xml:space="preserve">השתתפות בשכר מזכירות </v>
          </cell>
          <cell r="H244">
            <v>-12161</v>
          </cell>
          <cell r="I244">
            <v>-12420</v>
          </cell>
        </row>
        <row r="245">
          <cell r="A245" t="str">
            <v>922</v>
          </cell>
          <cell r="B245">
            <v>313231</v>
          </cell>
          <cell r="C245">
            <v>1</v>
          </cell>
          <cell r="D245" t="str">
            <v>1313231.922</v>
          </cell>
          <cell r="E245" t="str">
            <v xml:space="preserve">העברה מיועדת </v>
          </cell>
          <cell r="H245">
            <v>0</v>
          </cell>
          <cell r="I245">
            <v>-9000</v>
          </cell>
        </row>
        <row r="246">
          <cell r="A246" t="str">
            <v>923</v>
          </cell>
          <cell r="B246">
            <v>313231</v>
          </cell>
          <cell r="C246">
            <v>1</v>
          </cell>
          <cell r="D246" t="str">
            <v>1313231.923</v>
          </cell>
          <cell r="E246" t="str">
            <v>השתת.בשכר שרתים וניהול ע.</v>
          </cell>
          <cell r="H246">
            <v>-325717</v>
          </cell>
          <cell r="I246">
            <v>-315308</v>
          </cell>
        </row>
        <row r="247">
          <cell r="A247" t="str">
            <v>926</v>
          </cell>
          <cell r="B247">
            <v>313231</v>
          </cell>
          <cell r="C247">
            <v>1</v>
          </cell>
          <cell r="D247" t="str">
            <v>1313231.926</v>
          </cell>
          <cell r="E247" t="str">
            <v>השתת.בתשלומי הורים(חומרים</v>
          </cell>
          <cell r="H247">
            <v>-12177</v>
          </cell>
          <cell r="I247">
            <v>-12462</v>
          </cell>
        </row>
        <row r="248">
          <cell r="A248" t="str">
            <v>927</v>
          </cell>
          <cell r="B248">
            <v>313231</v>
          </cell>
          <cell r="C248">
            <v>1</v>
          </cell>
          <cell r="D248" t="str">
            <v>1313231.927</v>
          </cell>
          <cell r="E248" t="str">
            <v xml:space="preserve">אגרת שכפול פר תלמיד </v>
          </cell>
          <cell r="H248">
            <v>-6950</v>
          </cell>
          <cell r="I248">
            <v>-7100</v>
          </cell>
        </row>
        <row r="249">
          <cell r="A249" t="str">
            <v>928</v>
          </cell>
          <cell r="B249">
            <v>313231</v>
          </cell>
          <cell r="C249">
            <v>1</v>
          </cell>
          <cell r="D249" t="str">
            <v>1313231.928</v>
          </cell>
          <cell r="E249" t="str">
            <v xml:space="preserve">סל תלמיד לעולי אתיופיה </v>
          </cell>
          <cell r="H249">
            <v>-1200</v>
          </cell>
          <cell r="I249">
            <v>-800</v>
          </cell>
        </row>
        <row r="250">
          <cell r="A250" t="str">
            <v>920</v>
          </cell>
          <cell r="B250">
            <v>313232</v>
          </cell>
          <cell r="C250">
            <v>1</v>
          </cell>
          <cell r="D250" t="str">
            <v>1313232.920</v>
          </cell>
          <cell r="E250" t="str">
            <v xml:space="preserve">סל תלמיד לעולה </v>
          </cell>
          <cell r="H250">
            <v>0</v>
          </cell>
          <cell r="I250">
            <v>-498</v>
          </cell>
        </row>
        <row r="251">
          <cell r="A251" t="str">
            <v>921</v>
          </cell>
          <cell r="B251">
            <v>313232</v>
          </cell>
          <cell r="C251">
            <v>1</v>
          </cell>
          <cell r="D251" t="str">
            <v>1313232.921</v>
          </cell>
          <cell r="E251" t="str">
            <v xml:space="preserve">השתתפות בשכר מזכירות </v>
          </cell>
          <cell r="H251">
            <v>-12161</v>
          </cell>
          <cell r="I251">
            <v>-13142</v>
          </cell>
        </row>
        <row r="252">
          <cell r="A252" t="str">
            <v>923</v>
          </cell>
          <cell r="B252">
            <v>313232</v>
          </cell>
          <cell r="C252">
            <v>1</v>
          </cell>
          <cell r="D252" t="str">
            <v>1313232.923</v>
          </cell>
          <cell r="E252" t="str">
            <v>השתת.בשכר שרתים וניהול ע.</v>
          </cell>
          <cell r="H252">
            <v>-277423</v>
          </cell>
          <cell r="I252">
            <v>-283489</v>
          </cell>
        </row>
        <row r="253">
          <cell r="A253" t="str">
            <v>924</v>
          </cell>
          <cell r="B253">
            <v>313232</v>
          </cell>
          <cell r="C253">
            <v>1</v>
          </cell>
          <cell r="D253" t="str">
            <v>1313232.924</v>
          </cell>
          <cell r="E253" t="str">
            <v xml:space="preserve">השתת.בשכר סייעות כיתתיות </v>
          </cell>
          <cell r="H253">
            <v>-75101</v>
          </cell>
          <cell r="I253">
            <v>-76475</v>
          </cell>
        </row>
        <row r="254">
          <cell r="A254" t="str">
            <v>925</v>
          </cell>
          <cell r="B254">
            <v>313232</v>
          </cell>
          <cell r="C254">
            <v>1</v>
          </cell>
          <cell r="D254" t="str">
            <v>1313232.925</v>
          </cell>
          <cell r="E254" t="str">
            <v xml:space="preserve">אגרת שכפול יסודי </v>
          </cell>
          <cell r="H254">
            <v>0</v>
          </cell>
          <cell r="I254">
            <v>-1105</v>
          </cell>
        </row>
        <row r="255">
          <cell r="A255" t="str">
            <v>926</v>
          </cell>
          <cell r="B255">
            <v>313232</v>
          </cell>
          <cell r="C255">
            <v>1</v>
          </cell>
          <cell r="D255" t="str">
            <v>1313232.926</v>
          </cell>
          <cell r="E255" t="str">
            <v>השתת.בתשלומי הורים(חומרים</v>
          </cell>
          <cell r="H255">
            <v>-10292</v>
          </cell>
          <cell r="I255">
            <v>-10368</v>
          </cell>
        </row>
        <row r="256">
          <cell r="A256" t="str">
            <v>927</v>
          </cell>
          <cell r="B256">
            <v>313232</v>
          </cell>
          <cell r="C256">
            <v>1</v>
          </cell>
          <cell r="D256" t="str">
            <v>1313232.927</v>
          </cell>
          <cell r="E256" t="str">
            <v xml:space="preserve">אגרת שכפול פר תלמיד </v>
          </cell>
          <cell r="H256">
            <v>-5341</v>
          </cell>
          <cell r="I256">
            <v>-5384</v>
          </cell>
        </row>
        <row r="257">
          <cell r="A257" t="str">
            <v>928</v>
          </cell>
          <cell r="B257">
            <v>313232</v>
          </cell>
          <cell r="C257">
            <v>1</v>
          </cell>
          <cell r="D257" t="str">
            <v>1313232.928</v>
          </cell>
          <cell r="E257" t="str">
            <v xml:space="preserve">סל תלמיד לעולי אתיופיה </v>
          </cell>
          <cell r="H257">
            <v>-2400</v>
          </cell>
          <cell r="I257">
            <v>-2400</v>
          </cell>
        </row>
        <row r="258">
          <cell r="A258" t="str">
            <v>929</v>
          </cell>
          <cell r="B258">
            <v>313232</v>
          </cell>
          <cell r="C258">
            <v>1</v>
          </cell>
          <cell r="D258" t="str">
            <v>1313232.929</v>
          </cell>
          <cell r="E258" t="str">
            <v xml:space="preserve">מנב"ס מזכירים </v>
          </cell>
          <cell r="H258">
            <v>0</v>
          </cell>
          <cell r="I258">
            <v>0</v>
          </cell>
        </row>
        <row r="259">
          <cell r="A259" t="str">
            <v>920</v>
          </cell>
          <cell r="B259">
            <v>313233</v>
          </cell>
          <cell r="C259">
            <v>1</v>
          </cell>
          <cell r="D259" t="str">
            <v>1313233.920</v>
          </cell>
          <cell r="E259" t="str">
            <v xml:space="preserve">סל תלמיד לעולה </v>
          </cell>
          <cell r="H259">
            <v>0</v>
          </cell>
          <cell r="I259">
            <v>-626</v>
          </cell>
        </row>
        <row r="260">
          <cell r="A260" t="str">
            <v>921</v>
          </cell>
          <cell r="B260">
            <v>313233</v>
          </cell>
          <cell r="C260">
            <v>1</v>
          </cell>
          <cell r="D260" t="str">
            <v>1313233.921</v>
          </cell>
          <cell r="E260" t="str">
            <v xml:space="preserve">השתתפות בשכר מזכירות </v>
          </cell>
          <cell r="H260">
            <v>-8755</v>
          </cell>
          <cell r="I260">
            <v>-9076</v>
          </cell>
        </row>
        <row r="261">
          <cell r="A261" t="str">
            <v>923</v>
          </cell>
          <cell r="B261">
            <v>313233</v>
          </cell>
          <cell r="C261">
            <v>1</v>
          </cell>
          <cell r="D261" t="str">
            <v>1313233.923</v>
          </cell>
          <cell r="E261" t="str">
            <v>השתת.בשכר שרתים וניהול ע.</v>
          </cell>
          <cell r="H261">
            <v>-370219</v>
          </cell>
          <cell r="I261">
            <v>-316518</v>
          </cell>
        </row>
        <row r="262">
          <cell r="A262" t="str">
            <v>925</v>
          </cell>
          <cell r="B262">
            <v>313233</v>
          </cell>
          <cell r="C262">
            <v>1</v>
          </cell>
          <cell r="D262" t="str">
            <v>1313233.925</v>
          </cell>
          <cell r="E262" t="str">
            <v xml:space="preserve">אגרת שכפול יסודי </v>
          </cell>
          <cell r="H262">
            <v>-3640</v>
          </cell>
          <cell r="I262">
            <v>-1820</v>
          </cell>
        </row>
        <row r="263">
          <cell r="A263" t="str">
            <v>926</v>
          </cell>
          <cell r="B263">
            <v>313233</v>
          </cell>
          <cell r="C263">
            <v>1</v>
          </cell>
          <cell r="D263" t="str">
            <v>1313233.926</v>
          </cell>
          <cell r="E263" t="str">
            <v>השתת.בתשלומי הורים(חומרים</v>
          </cell>
          <cell r="H263">
            <v>-11725</v>
          </cell>
          <cell r="I263">
            <v>-10066</v>
          </cell>
        </row>
        <row r="264">
          <cell r="A264" t="str">
            <v>927</v>
          </cell>
          <cell r="B264">
            <v>313233</v>
          </cell>
          <cell r="C264">
            <v>1</v>
          </cell>
          <cell r="D264" t="str">
            <v>1313233.927</v>
          </cell>
          <cell r="E264" t="str">
            <v xml:space="preserve">אגרת שכפול פר תלמיד </v>
          </cell>
          <cell r="H264">
            <v>-6671</v>
          </cell>
          <cell r="I264">
            <v>-5727</v>
          </cell>
        </row>
        <row r="265">
          <cell r="A265" t="str">
            <v>929</v>
          </cell>
          <cell r="B265">
            <v>313233</v>
          </cell>
          <cell r="C265">
            <v>1</v>
          </cell>
          <cell r="D265" t="str">
            <v>1313233.929</v>
          </cell>
          <cell r="E265" t="str">
            <v xml:space="preserve">מנב"ס מזכירים </v>
          </cell>
          <cell r="H265">
            <v>0</v>
          </cell>
          <cell r="I265">
            <v>0</v>
          </cell>
        </row>
        <row r="266">
          <cell r="A266" t="str">
            <v>921</v>
          </cell>
          <cell r="B266">
            <v>313234</v>
          </cell>
          <cell r="C266">
            <v>1</v>
          </cell>
          <cell r="D266" t="str">
            <v>1313234.921</v>
          </cell>
          <cell r="E266" t="str">
            <v xml:space="preserve">השתתפות בשכר מזכירות </v>
          </cell>
          <cell r="H266">
            <v>0</v>
          </cell>
          <cell r="I266">
            <v>0</v>
          </cell>
        </row>
        <row r="267">
          <cell r="A267" t="str">
            <v>923</v>
          </cell>
          <cell r="B267">
            <v>313234</v>
          </cell>
          <cell r="C267">
            <v>1</v>
          </cell>
          <cell r="D267" t="str">
            <v>1313234.923</v>
          </cell>
          <cell r="E267" t="str">
            <v>השתת.בשכר שרתים וניהול ע.</v>
          </cell>
          <cell r="H267">
            <v>-489619</v>
          </cell>
          <cell r="I267">
            <v>-487680</v>
          </cell>
        </row>
        <row r="268">
          <cell r="A268" t="str">
            <v>926</v>
          </cell>
          <cell r="B268">
            <v>313234</v>
          </cell>
          <cell r="C268">
            <v>1</v>
          </cell>
          <cell r="D268" t="str">
            <v>1313234.926</v>
          </cell>
          <cell r="E268" t="str">
            <v>השתת.בתשלומי הורים(חומרים</v>
          </cell>
          <cell r="H268">
            <v>-19340</v>
          </cell>
          <cell r="I268">
            <v>-17794</v>
          </cell>
        </row>
        <row r="269">
          <cell r="A269" t="str">
            <v>927</v>
          </cell>
          <cell r="B269">
            <v>313234</v>
          </cell>
          <cell r="C269">
            <v>1</v>
          </cell>
          <cell r="D269" t="str">
            <v>1313234.927</v>
          </cell>
          <cell r="E269" t="str">
            <v xml:space="preserve">אגרת שכפול פר תלמיד </v>
          </cell>
          <cell r="H269">
            <v>-11004</v>
          </cell>
          <cell r="I269">
            <v>-10124</v>
          </cell>
        </row>
        <row r="270">
          <cell r="A270" t="str">
            <v>921</v>
          </cell>
          <cell r="B270">
            <v>313235</v>
          </cell>
          <cell r="C270">
            <v>1</v>
          </cell>
          <cell r="D270" t="str">
            <v>1313235.921</v>
          </cell>
          <cell r="E270" t="str">
            <v xml:space="preserve">השתתפות בשכר מזכירות </v>
          </cell>
          <cell r="H270">
            <v>-18242</v>
          </cell>
          <cell r="I270">
            <v>-18630</v>
          </cell>
        </row>
        <row r="271">
          <cell r="A271" t="str">
            <v>922</v>
          </cell>
          <cell r="B271">
            <v>313235</v>
          </cell>
          <cell r="C271">
            <v>1</v>
          </cell>
          <cell r="D271" t="str">
            <v>1313235.922</v>
          </cell>
          <cell r="E271" t="str">
            <v xml:space="preserve">העברה מיועדת </v>
          </cell>
          <cell r="H271">
            <v>0</v>
          </cell>
          <cell r="I271">
            <v>-10000</v>
          </cell>
        </row>
        <row r="272">
          <cell r="A272" t="str">
            <v>923</v>
          </cell>
          <cell r="B272">
            <v>313235</v>
          </cell>
          <cell r="C272">
            <v>1</v>
          </cell>
          <cell r="D272" t="str">
            <v>1313235.923</v>
          </cell>
          <cell r="E272" t="str">
            <v>השתת.בשכר שרתים וניהול ע.</v>
          </cell>
          <cell r="H272">
            <v>-436114</v>
          </cell>
          <cell r="I272">
            <v>-456830</v>
          </cell>
        </row>
        <row r="273">
          <cell r="A273" t="str">
            <v>926</v>
          </cell>
          <cell r="B273">
            <v>313235</v>
          </cell>
          <cell r="C273">
            <v>1</v>
          </cell>
          <cell r="D273" t="str">
            <v>1313235.926</v>
          </cell>
          <cell r="E273" t="str">
            <v>השתת.בתשלומי הורים(חומרים</v>
          </cell>
          <cell r="H273">
            <v>-16965</v>
          </cell>
          <cell r="I273">
            <v>-18435</v>
          </cell>
        </row>
        <row r="274">
          <cell r="A274" t="str">
            <v>927</v>
          </cell>
          <cell r="B274">
            <v>313235</v>
          </cell>
          <cell r="C274">
            <v>1</v>
          </cell>
          <cell r="D274" t="str">
            <v>1313235.927</v>
          </cell>
          <cell r="E274" t="str">
            <v xml:space="preserve">אגרת שכפול פר תלמיד </v>
          </cell>
          <cell r="H274">
            <v>-9738</v>
          </cell>
          <cell r="I274">
            <v>-10425</v>
          </cell>
        </row>
        <row r="275">
          <cell r="A275" t="str">
            <v>920</v>
          </cell>
          <cell r="B275">
            <v>313236</v>
          </cell>
          <cell r="C275">
            <v>1</v>
          </cell>
          <cell r="D275" t="str">
            <v>1313236.920</v>
          </cell>
          <cell r="E275" t="str">
            <v xml:space="preserve">סל תלמיד לעולה </v>
          </cell>
          <cell r="H275">
            <v>0</v>
          </cell>
          <cell r="I275">
            <v>-626</v>
          </cell>
        </row>
        <row r="276">
          <cell r="A276" t="str">
            <v>921</v>
          </cell>
          <cell r="B276">
            <v>313236</v>
          </cell>
          <cell r="C276">
            <v>1</v>
          </cell>
          <cell r="D276" t="str">
            <v>1313236.921</v>
          </cell>
          <cell r="E276" t="str">
            <v xml:space="preserve">השתתפות בשכר מזכירות </v>
          </cell>
          <cell r="H276">
            <v>-18242</v>
          </cell>
          <cell r="I276">
            <v>-18630</v>
          </cell>
        </row>
        <row r="277">
          <cell r="A277" t="str">
            <v>922</v>
          </cell>
          <cell r="B277">
            <v>313236</v>
          </cell>
          <cell r="C277">
            <v>1</v>
          </cell>
          <cell r="D277" t="str">
            <v>1313236.922</v>
          </cell>
          <cell r="E277" t="str">
            <v xml:space="preserve">העברה מיועדת </v>
          </cell>
          <cell r="H277">
            <v>0</v>
          </cell>
          <cell r="I277">
            <v>-2500</v>
          </cell>
        </row>
        <row r="278">
          <cell r="A278" t="str">
            <v>923</v>
          </cell>
          <cell r="B278">
            <v>313236</v>
          </cell>
          <cell r="C278">
            <v>1</v>
          </cell>
          <cell r="D278" t="str">
            <v>1313236.923</v>
          </cell>
          <cell r="E278" t="str">
            <v>השתת.בשכר שרתים וניהול ע.</v>
          </cell>
          <cell r="H278">
            <v>-356653</v>
          </cell>
          <cell r="I278">
            <v>-324425</v>
          </cell>
        </row>
        <row r="279">
          <cell r="A279" t="str">
            <v>924</v>
          </cell>
          <cell r="B279">
            <v>313236</v>
          </cell>
          <cell r="C279">
            <v>1</v>
          </cell>
          <cell r="D279" t="str">
            <v>1313236.924</v>
          </cell>
          <cell r="E279" t="str">
            <v xml:space="preserve">השתת.בשכר סייעות כיתתיות </v>
          </cell>
          <cell r="H279">
            <v>-37550</v>
          </cell>
          <cell r="I279">
            <v>-38238</v>
          </cell>
        </row>
        <row r="280">
          <cell r="A280" t="str">
            <v>925</v>
          </cell>
          <cell r="B280">
            <v>313236</v>
          </cell>
          <cell r="C280">
            <v>1</v>
          </cell>
          <cell r="D280" t="str">
            <v>1313236.925</v>
          </cell>
          <cell r="E280" t="str">
            <v xml:space="preserve">אגרת שכפול יסודי </v>
          </cell>
          <cell r="H280">
            <v>0</v>
          </cell>
          <cell r="I280">
            <v>-553</v>
          </cell>
        </row>
        <row r="281">
          <cell r="A281" t="str">
            <v>926</v>
          </cell>
          <cell r="B281">
            <v>313236</v>
          </cell>
          <cell r="C281">
            <v>1</v>
          </cell>
          <cell r="D281" t="str">
            <v>1313236.926</v>
          </cell>
          <cell r="E281" t="str">
            <v>השתת.בתשלומי הורים(חומרים</v>
          </cell>
          <cell r="H281">
            <v>-12592</v>
          </cell>
          <cell r="I281">
            <v>-12969</v>
          </cell>
        </row>
        <row r="282">
          <cell r="A282" t="str">
            <v>927</v>
          </cell>
          <cell r="B282">
            <v>313236</v>
          </cell>
          <cell r="C282">
            <v>1</v>
          </cell>
          <cell r="D282" t="str">
            <v>1313236.927</v>
          </cell>
          <cell r="E282" t="str">
            <v xml:space="preserve">אגרת שכפול פר תלמיד </v>
          </cell>
          <cell r="H282">
            <v>-6456</v>
          </cell>
          <cell r="I282">
            <v>-7100</v>
          </cell>
        </row>
        <row r="283">
          <cell r="A283" t="str">
            <v>920</v>
          </cell>
          <cell r="B283">
            <v>313237</v>
          </cell>
          <cell r="C283">
            <v>1</v>
          </cell>
          <cell r="D283" t="str">
            <v>1313237.920</v>
          </cell>
          <cell r="E283" t="str">
            <v xml:space="preserve">סל תלמיד לעולה </v>
          </cell>
          <cell r="H283">
            <v>0</v>
          </cell>
          <cell r="I283">
            <v>0</v>
          </cell>
        </row>
        <row r="284">
          <cell r="A284" t="str">
            <v>921</v>
          </cell>
          <cell r="B284">
            <v>313237</v>
          </cell>
          <cell r="C284">
            <v>1</v>
          </cell>
          <cell r="D284" t="str">
            <v>1313237.921</v>
          </cell>
          <cell r="E284" t="str">
            <v xml:space="preserve">השתתפות בשכר מזכירות </v>
          </cell>
          <cell r="H284">
            <v>-12161</v>
          </cell>
          <cell r="I284">
            <v>-14383</v>
          </cell>
        </row>
        <row r="285">
          <cell r="A285" t="str">
            <v>923</v>
          </cell>
          <cell r="B285">
            <v>313237</v>
          </cell>
          <cell r="C285">
            <v>1</v>
          </cell>
          <cell r="D285" t="str">
            <v>1313237.923</v>
          </cell>
          <cell r="E285" t="str">
            <v>השתת.בשכר שרתים וניהול ע.</v>
          </cell>
          <cell r="H285">
            <v>-522427</v>
          </cell>
          <cell r="I285">
            <v>-445759</v>
          </cell>
        </row>
        <row r="286">
          <cell r="A286" t="str">
            <v>926</v>
          </cell>
          <cell r="B286">
            <v>313237</v>
          </cell>
          <cell r="C286">
            <v>1</v>
          </cell>
          <cell r="D286" t="str">
            <v>1313237.926</v>
          </cell>
          <cell r="E286" t="str">
            <v>השתת.בתשלומי הורים(חומרים</v>
          </cell>
          <cell r="H286">
            <v>-17644</v>
          </cell>
          <cell r="I286">
            <v>-16127</v>
          </cell>
        </row>
        <row r="287">
          <cell r="A287" t="str">
            <v>927</v>
          </cell>
          <cell r="B287">
            <v>313237</v>
          </cell>
          <cell r="C287">
            <v>1</v>
          </cell>
          <cell r="D287" t="str">
            <v>1313237.927</v>
          </cell>
          <cell r="E287" t="str">
            <v xml:space="preserve">אגרת שכפול פר תלמיד </v>
          </cell>
          <cell r="H287">
            <v>-10060</v>
          </cell>
          <cell r="I287">
            <v>-8945</v>
          </cell>
        </row>
        <row r="288">
          <cell r="A288" t="str">
            <v>928</v>
          </cell>
          <cell r="B288">
            <v>313237</v>
          </cell>
          <cell r="C288">
            <v>1</v>
          </cell>
          <cell r="D288" t="str">
            <v>1313237.928</v>
          </cell>
          <cell r="E288" t="str">
            <v xml:space="preserve">סל תלמיד לעולה אתיופיה </v>
          </cell>
          <cell r="H288">
            <v>-800</v>
          </cell>
          <cell r="I288">
            <v>0</v>
          </cell>
        </row>
        <row r="289">
          <cell r="A289" t="str">
            <v>921</v>
          </cell>
          <cell r="B289">
            <v>313239</v>
          </cell>
          <cell r="C289">
            <v>1</v>
          </cell>
          <cell r="D289" t="str">
            <v>1313239.921</v>
          </cell>
          <cell r="E289" t="str">
            <v xml:space="preserve">השתתפות בשכר מזכירות </v>
          </cell>
          <cell r="H289">
            <v>-18242</v>
          </cell>
          <cell r="I289">
            <v>-18630</v>
          </cell>
        </row>
        <row r="290">
          <cell r="A290" t="str">
            <v>923</v>
          </cell>
          <cell r="B290">
            <v>313239</v>
          </cell>
          <cell r="C290">
            <v>1</v>
          </cell>
          <cell r="D290" t="str">
            <v>1313239.923</v>
          </cell>
          <cell r="E290" t="str">
            <v>השתת.בשכר שרתים וניהול ע.</v>
          </cell>
          <cell r="H290">
            <v>-676351</v>
          </cell>
          <cell r="I290">
            <v>-599733</v>
          </cell>
        </row>
        <row r="291">
          <cell r="A291" t="str">
            <v>926</v>
          </cell>
          <cell r="B291">
            <v>313239</v>
          </cell>
          <cell r="C291">
            <v>1</v>
          </cell>
          <cell r="D291" t="str">
            <v>1313239.926</v>
          </cell>
          <cell r="E291" t="str">
            <v>השתת.בתשלומי הורים(חומרים</v>
          </cell>
          <cell r="H291">
            <v>-22733</v>
          </cell>
          <cell r="I291">
            <v>-23223</v>
          </cell>
        </row>
        <row r="292">
          <cell r="A292" t="str">
            <v>927</v>
          </cell>
          <cell r="B292">
            <v>313239</v>
          </cell>
          <cell r="C292">
            <v>1</v>
          </cell>
          <cell r="D292" t="str">
            <v>1313239.927</v>
          </cell>
          <cell r="E292" t="str">
            <v xml:space="preserve">אגרת שכפול פר תלמיד </v>
          </cell>
          <cell r="H292">
            <v>-12934</v>
          </cell>
          <cell r="I292">
            <v>-13213</v>
          </cell>
        </row>
        <row r="293">
          <cell r="A293" t="str">
            <v>928</v>
          </cell>
          <cell r="B293">
            <v>313239</v>
          </cell>
          <cell r="C293">
            <v>1</v>
          </cell>
          <cell r="D293" t="str">
            <v>1313239.928</v>
          </cell>
          <cell r="E293" t="str">
            <v xml:space="preserve">סל תלמיד לעולי אתיופיה </v>
          </cell>
          <cell r="H293">
            <v>0</v>
          </cell>
          <cell r="I293">
            <v>0</v>
          </cell>
        </row>
        <row r="294">
          <cell r="A294" t="str">
            <v>920</v>
          </cell>
          <cell r="B294">
            <v>313241</v>
          </cell>
          <cell r="C294">
            <v>1</v>
          </cell>
          <cell r="D294" t="str">
            <v>1313241.920</v>
          </cell>
          <cell r="E294" t="str">
            <v xml:space="preserve">סל תלמיד לעולה </v>
          </cell>
          <cell r="H294">
            <v>0</v>
          </cell>
          <cell r="I294">
            <v>0</v>
          </cell>
        </row>
        <row r="295">
          <cell r="A295" t="str">
            <v>921</v>
          </cell>
          <cell r="B295">
            <v>313241</v>
          </cell>
          <cell r="C295">
            <v>1</v>
          </cell>
          <cell r="D295" t="str">
            <v>1313241.921</v>
          </cell>
          <cell r="E295" t="str">
            <v xml:space="preserve">השתתפות בשכר מזכירות </v>
          </cell>
          <cell r="H295">
            <v>-27729</v>
          </cell>
          <cell r="I295">
            <v>-30256</v>
          </cell>
        </row>
        <row r="296">
          <cell r="A296" t="str">
            <v>923</v>
          </cell>
          <cell r="B296">
            <v>313241</v>
          </cell>
          <cell r="C296">
            <v>1</v>
          </cell>
          <cell r="D296" t="str">
            <v>1313241.923</v>
          </cell>
          <cell r="E296" t="str">
            <v>השתת.בשכר שרתים וניהול ע.</v>
          </cell>
          <cell r="H296">
            <v>-368951</v>
          </cell>
          <cell r="I296">
            <v>-328252</v>
          </cell>
        </row>
        <row r="297">
          <cell r="A297" t="str">
            <v>924</v>
          </cell>
          <cell r="B297">
            <v>313241</v>
          </cell>
          <cell r="C297">
            <v>1</v>
          </cell>
          <cell r="D297" t="str">
            <v>1313241.924</v>
          </cell>
          <cell r="E297" t="str">
            <v xml:space="preserve">השתת.בשכר סייעות כיתתיות </v>
          </cell>
          <cell r="H297">
            <v>-140816</v>
          </cell>
          <cell r="I297">
            <v>-158570</v>
          </cell>
        </row>
        <row r="298">
          <cell r="A298" t="str">
            <v>925</v>
          </cell>
          <cell r="B298">
            <v>313241</v>
          </cell>
          <cell r="C298">
            <v>1</v>
          </cell>
          <cell r="D298" t="str">
            <v>1313241.925</v>
          </cell>
          <cell r="E298" t="str">
            <v xml:space="preserve">אגרת שכפול יסודי </v>
          </cell>
          <cell r="H298">
            <v>-4024</v>
          </cell>
          <cell r="I298">
            <v>-4394</v>
          </cell>
        </row>
        <row r="299">
          <cell r="A299" t="str">
            <v>926</v>
          </cell>
          <cell r="B299">
            <v>313241</v>
          </cell>
          <cell r="C299">
            <v>1</v>
          </cell>
          <cell r="D299" t="str">
            <v>1313241.926</v>
          </cell>
          <cell r="E299" t="str">
            <v>השתת.בתשלומי הורים(חומרים</v>
          </cell>
          <cell r="H299">
            <v>-10858</v>
          </cell>
          <cell r="I299">
            <v>-10443</v>
          </cell>
        </row>
        <row r="300">
          <cell r="A300" t="str">
            <v>927</v>
          </cell>
          <cell r="B300">
            <v>313241</v>
          </cell>
          <cell r="C300">
            <v>1</v>
          </cell>
          <cell r="D300" t="str">
            <v>1313241.927</v>
          </cell>
          <cell r="E300" t="str">
            <v xml:space="preserve">אגרת שכפול"פר תלמיד" </v>
          </cell>
          <cell r="H300">
            <v>-5341</v>
          </cell>
          <cell r="I300">
            <v>-5019</v>
          </cell>
        </row>
        <row r="301">
          <cell r="A301" t="str">
            <v>920</v>
          </cell>
          <cell r="B301">
            <v>313242</v>
          </cell>
          <cell r="C301">
            <v>1</v>
          </cell>
          <cell r="D301" t="str">
            <v>1313242.920</v>
          </cell>
          <cell r="E301" t="str">
            <v xml:space="preserve">סל תלמיד לעולה </v>
          </cell>
          <cell r="H301">
            <v>0</v>
          </cell>
          <cell r="I301">
            <v>-1124</v>
          </cell>
        </row>
        <row r="302">
          <cell r="A302" t="str">
            <v>921</v>
          </cell>
          <cell r="B302">
            <v>313242</v>
          </cell>
          <cell r="C302">
            <v>1</v>
          </cell>
          <cell r="D302" t="str">
            <v>1313242.921</v>
          </cell>
          <cell r="E302" t="str">
            <v xml:space="preserve">השתתפות בשכר מזכירות </v>
          </cell>
          <cell r="H302">
            <v>-18242</v>
          </cell>
          <cell r="I302">
            <v>-18630</v>
          </cell>
        </row>
        <row r="303">
          <cell r="A303" t="str">
            <v>923</v>
          </cell>
          <cell r="B303">
            <v>313242</v>
          </cell>
          <cell r="C303">
            <v>1</v>
          </cell>
          <cell r="D303" t="str">
            <v>1313242.923</v>
          </cell>
          <cell r="E303" t="str">
            <v>השתת.בשכר שרתים וניהול ע.</v>
          </cell>
          <cell r="H303">
            <v>-402579</v>
          </cell>
          <cell r="I303">
            <v>-359014</v>
          </cell>
        </row>
        <row r="304">
          <cell r="A304" t="str">
            <v>924</v>
          </cell>
          <cell r="B304">
            <v>313242</v>
          </cell>
          <cell r="C304">
            <v>1</v>
          </cell>
          <cell r="D304" t="str">
            <v>1313242.924</v>
          </cell>
          <cell r="E304" t="str">
            <v xml:space="preserve">סייעות כיתתיות </v>
          </cell>
          <cell r="H304">
            <v>-119262</v>
          </cell>
          <cell r="I304">
            <v>-114713</v>
          </cell>
        </row>
        <row r="305">
          <cell r="A305" t="str">
            <v>925</v>
          </cell>
          <cell r="B305">
            <v>313242</v>
          </cell>
          <cell r="C305">
            <v>1</v>
          </cell>
          <cell r="D305" t="str">
            <v>1313242.925</v>
          </cell>
          <cell r="E305" t="str">
            <v xml:space="preserve">אגרת שכפול יסודי </v>
          </cell>
          <cell r="H305">
            <v>-1658</v>
          </cell>
          <cell r="I305">
            <v>-1658</v>
          </cell>
        </row>
        <row r="306">
          <cell r="A306" t="str">
            <v>926</v>
          </cell>
          <cell r="B306">
            <v>313242</v>
          </cell>
          <cell r="C306">
            <v>1</v>
          </cell>
          <cell r="D306" t="str">
            <v>1313242.926</v>
          </cell>
          <cell r="E306" t="str">
            <v>השתת.בתשלומי הורים(חומרים</v>
          </cell>
          <cell r="H306">
            <v>-12893</v>
          </cell>
          <cell r="I306">
            <v>-13270</v>
          </cell>
        </row>
        <row r="307">
          <cell r="A307" t="str">
            <v>927</v>
          </cell>
          <cell r="B307">
            <v>313242</v>
          </cell>
          <cell r="C307">
            <v>1</v>
          </cell>
          <cell r="D307" t="str">
            <v>1313242.927</v>
          </cell>
          <cell r="E307" t="str">
            <v xml:space="preserve">אגרת שכפול "פר תלמיד" </v>
          </cell>
          <cell r="H307">
            <v>-6521</v>
          </cell>
          <cell r="I307">
            <v>-6671</v>
          </cell>
        </row>
        <row r="308">
          <cell r="A308" t="str">
            <v>920</v>
          </cell>
          <cell r="B308">
            <v>313246</v>
          </cell>
          <cell r="C308">
            <v>1</v>
          </cell>
          <cell r="D308" t="str">
            <v>1313246.920</v>
          </cell>
          <cell r="E308" t="str">
            <v xml:space="preserve">סל תלמיד לעולה </v>
          </cell>
          <cell r="H308">
            <v>0</v>
          </cell>
          <cell r="I308">
            <v>-626</v>
          </cell>
        </row>
        <row r="309">
          <cell r="A309" t="str">
            <v>921</v>
          </cell>
          <cell r="B309">
            <v>313246</v>
          </cell>
          <cell r="C309">
            <v>1</v>
          </cell>
          <cell r="D309" t="str">
            <v>1313246.921</v>
          </cell>
          <cell r="E309" t="str">
            <v xml:space="preserve">השתתפות בשכר מזכירות </v>
          </cell>
          <cell r="H309">
            <v>-18242</v>
          </cell>
          <cell r="I309">
            <v>-18630</v>
          </cell>
        </row>
        <row r="310">
          <cell r="A310" t="str">
            <v>923</v>
          </cell>
          <cell r="B310">
            <v>313246</v>
          </cell>
          <cell r="C310">
            <v>1</v>
          </cell>
          <cell r="D310" t="str">
            <v>1313246.923</v>
          </cell>
          <cell r="E310" t="str">
            <v>השתת.בשכר שרתים וניהול ע.</v>
          </cell>
          <cell r="H310">
            <v>-631131</v>
          </cell>
          <cell r="I310">
            <v>-550857</v>
          </cell>
        </row>
        <row r="311">
          <cell r="A311" t="str">
            <v>926</v>
          </cell>
          <cell r="B311">
            <v>313246</v>
          </cell>
          <cell r="C311">
            <v>1</v>
          </cell>
          <cell r="D311" t="str">
            <v>1313246.926</v>
          </cell>
          <cell r="E311" t="str">
            <v>השתת.בתשלומי הורים(חומרים</v>
          </cell>
          <cell r="H311">
            <v>-21225</v>
          </cell>
          <cell r="I311">
            <v>-20471</v>
          </cell>
        </row>
        <row r="312">
          <cell r="A312" t="str">
            <v>927</v>
          </cell>
          <cell r="B312">
            <v>313246</v>
          </cell>
          <cell r="C312">
            <v>1</v>
          </cell>
          <cell r="D312" t="str">
            <v>1313246.927</v>
          </cell>
          <cell r="E312" t="str">
            <v xml:space="preserve">אגרת שכפול "פר תלמיד" </v>
          </cell>
          <cell r="H312">
            <v>-12098</v>
          </cell>
          <cell r="I312">
            <v>-11626</v>
          </cell>
        </row>
        <row r="313">
          <cell r="A313" t="str">
            <v>920</v>
          </cell>
          <cell r="B313">
            <v>313247</v>
          </cell>
          <cell r="C313">
            <v>1</v>
          </cell>
          <cell r="D313" t="str">
            <v>1313247.920</v>
          </cell>
          <cell r="E313" t="str">
            <v xml:space="preserve">סל תלמיד לעולה </v>
          </cell>
          <cell r="H313">
            <v>0</v>
          </cell>
          <cell r="I313">
            <v>-626</v>
          </cell>
        </row>
        <row r="314">
          <cell r="A314" t="str">
            <v>921</v>
          </cell>
          <cell r="B314">
            <v>313247</v>
          </cell>
          <cell r="C314">
            <v>1</v>
          </cell>
          <cell r="D314" t="str">
            <v>1313247.921</v>
          </cell>
          <cell r="E314" t="str">
            <v xml:space="preserve">השתתפות בשכר מזכירות </v>
          </cell>
          <cell r="H314">
            <v>-18242</v>
          </cell>
          <cell r="I314">
            <v>-18630</v>
          </cell>
        </row>
        <row r="315">
          <cell r="A315" t="str">
            <v>923</v>
          </cell>
          <cell r="B315">
            <v>313247</v>
          </cell>
          <cell r="C315">
            <v>1</v>
          </cell>
          <cell r="D315" t="str">
            <v>1313247.923</v>
          </cell>
          <cell r="E315" t="str">
            <v>השתת.בשכר שרתים וניהול ע.</v>
          </cell>
          <cell r="H315">
            <v>-353119</v>
          </cell>
          <cell r="I315">
            <v>-305715</v>
          </cell>
        </row>
        <row r="316">
          <cell r="A316" t="str">
            <v>924</v>
          </cell>
          <cell r="B316">
            <v>313247</v>
          </cell>
          <cell r="C316">
            <v>1</v>
          </cell>
          <cell r="D316" t="str">
            <v>1313247.924</v>
          </cell>
          <cell r="E316" t="str">
            <v xml:space="preserve">סייעות כיתתיות </v>
          </cell>
          <cell r="H316">
            <v>-112654</v>
          </cell>
          <cell r="I316">
            <v>-114713</v>
          </cell>
        </row>
        <row r="317">
          <cell r="A317" t="str">
            <v>925</v>
          </cell>
          <cell r="B317">
            <v>313247</v>
          </cell>
          <cell r="C317">
            <v>1</v>
          </cell>
          <cell r="D317" t="str">
            <v>1313247.925</v>
          </cell>
          <cell r="E317" t="str">
            <v xml:space="preserve">אגרות שכפול יסודי </v>
          </cell>
          <cell r="H317">
            <v>-1658</v>
          </cell>
          <cell r="I317">
            <v>-1658</v>
          </cell>
        </row>
        <row r="318">
          <cell r="A318" t="str">
            <v>926</v>
          </cell>
          <cell r="B318">
            <v>313247</v>
          </cell>
          <cell r="C318">
            <v>1</v>
          </cell>
          <cell r="D318" t="str">
            <v>1313247.926</v>
          </cell>
          <cell r="E318" t="str">
            <v>השתת.בתשלומי הורים(חומרים</v>
          </cell>
          <cell r="H318">
            <v>-11122</v>
          </cell>
          <cell r="I318">
            <v>-10292</v>
          </cell>
        </row>
        <row r="319">
          <cell r="A319" t="str">
            <v>927</v>
          </cell>
          <cell r="B319">
            <v>313247</v>
          </cell>
          <cell r="C319">
            <v>1</v>
          </cell>
          <cell r="D319" t="str">
            <v>1313247.927</v>
          </cell>
          <cell r="E319" t="str">
            <v xml:space="preserve">אגרת שכפול "פר תלמיד" </v>
          </cell>
          <cell r="H319">
            <v>-4140</v>
          </cell>
          <cell r="I319">
            <v>-5062</v>
          </cell>
        </row>
        <row r="320">
          <cell r="A320" t="str">
            <v>928</v>
          </cell>
          <cell r="B320">
            <v>313247</v>
          </cell>
          <cell r="C320">
            <v>1</v>
          </cell>
          <cell r="D320" t="str">
            <v>1313247.928</v>
          </cell>
          <cell r="E320" t="str">
            <v xml:space="preserve">סל תלמיד לעולה אתיופיה </v>
          </cell>
          <cell r="H320">
            <v>0</v>
          </cell>
          <cell r="I320">
            <v>0</v>
          </cell>
        </row>
        <row r="321">
          <cell r="A321" t="str">
            <v>921</v>
          </cell>
          <cell r="B321">
            <v>313248</v>
          </cell>
          <cell r="C321">
            <v>1</v>
          </cell>
          <cell r="D321" t="str">
            <v>1313248.921</v>
          </cell>
          <cell r="E321" t="str">
            <v xml:space="preserve">השתתפות בשכר מזכירות </v>
          </cell>
          <cell r="H321">
            <v>-6080</v>
          </cell>
          <cell r="I321">
            <v>-8279</v>
          </cell>
        </row>
        <row r="322">
          <cell r="A322" t="str">
            <v>923</v>
          </cell>
          <cell r="B322">
            <v>313248</v>
          </cell>
          <cell r="C322">
            <v>1</v>
          </cell>
          <cell r="D322" t="str">
            <v>1313248.923</v>
          </cell>
          <cell r="E322" t="str">
            <v>השתת.בשכר שרתים וניהול ע.</v>
          </cell>
          <cell r="H322">
            <v>-211233</v>
          </cell>
          <cell r="I322">
            <v>-196820</v>
          </cell>
        </row>
        <row r="323">
          <cell r="A323" t="str">
            <v>926</v>
          </cell>
          <cell r="B323">
            <v>313248</v>
          </cell>
          <cell r="C323">
            <v>1</v>
          </cell>
          <cell r="D323" t="str">
            <v>1313248.926</v>
          </cell>
          <cell r="E323" t="str">
            <v>השתת.בתשלומי הורים(חומרים</v>
          </cell>
          <cell r="H323">
            <v>-6560</v>
          </cell>
          <cell r="I323">
            <v>-8143</v>
          </cell>
        </row>
        <row r="324">
          <cell r="A324" t="str">
            <v>927</v>
          </cell>
          <cell r="B324">
            <v>313248</v>
          </cell>
          <cell r="C324">
            <v>1</v>
          </cell>
          <cell r="D324" t="str">
            <v>1313248.927</v>
          </cell>
          <cell r="E324" t="str">
            <v xml:space="preserve">אגרת שכפול "פר תלמיד" </v>
          </cell>
          <cell r="H324">
            <v>-3732</v>
          </cell>
          <cell r="I324">
            <v>-4633</v>
          </cell>
        </row>
        <row r="325">
          <cell r="A325" t="str">
            <v>928</v>
          </cell>
          <cell r="B325">
            <v>313248</v>
          </cell>
          <cell r="C325">
            <v>1</v>
          </cell>
          <cell r="D325" t="str">
            <v>1313248.928</v>
          </cell>
          <cell r="E325" t="str">
            <v xml:space="preserve">סל תלמיד לעולה אתיופיה </v>
          </cell>
          <cell r="H325">
            <v>-800</v>
          </cell>
          <cell r="I325">
            <v>-19867</v>
          </cell>
        </row>
        <row r="326">
          <cell r="A326" t="str">
            <v>929</v>
          </cell>
          <cell r="B326">
            <v>313248</v>
          </cell>
          <cell r="C326">
            <v>1</v>
          </cell>
          <cell r="D326" t="str">
            <v>1313248.929</v>
          </cell>
          <cell r="E326" t="str">
            <v xml:space="preserve">מנב"ס מזכירים </v>
          </cell>
          <cell r="H326">
            <v>0</v>
          </cell>
          <cell r="I326">
            <v>0</v>
          </cell>
        </row>
        <row r="327">
          <cell r="A327" t="str">
            <v>923</v>
          </cell>
          <cell r="B327">
            <v>313249</v>
          </cell>
          <cell r="C327">
            <v>1</v>
          </cell>
          <cell r="D327" t="str">
            <v>1313249.923</v>
          </cell>
          <cell r="E327" t="str">
            <v>השתת.בשכר שרתים וניהול ע.</v>
          </cell>
          <cell r="H327">
            <v>-600379</v>
          </cell>
          <cell r="I327">
            <v>-533161</v>
          </cell>
        </row>
        <row r="328">
          <cell r="A328" t="str">
            <v>926</v>
          </cell>
          <cell r="B328">
            <v>313249</v>
          </cell>
          <cell r="C328">
            <v>1</v>
          </cell>
          <cell r="D328" t="str">
            <v>1313249.926</v>
          </cell>
          <cell r="E328" t="str">
            <v>השתת.בתשלומי הורים(חומרים</v>
          </cell>
          <cell r="H328">
            <v>-20132</v>
          </cell>
          <cell r="I328">
            <v>-21225</v>
          </cell>
        </row>
        <row r="329">
          <cell r="A329" t="str">
            <v>927</v>
          </cell>
          <cell r="B329">
            <v>313249</v>
          </cell>
          <cell r="C329">
            <v>1</v>
          </cell>
          <cell r="D329" t="str">
            <v>1313249.927</v>
          </cell>
          <cell r="E329" t="str">
            <v xml:space="preserve">אגרת שכפול "פר תלמיד" </v>
          </cell>
          <cell r="H329">
            <v>-11454</v>
          </cell>
          <cell r="I329">
            <v>-11840</v>
          </cell>
        </row>
        <row r="330">
          <cell r="A330" t="str">
            <v>928</v>
          </cell>
          <cell r="B330">
            <v>313249</v>
          </cell>
          <cell r="C330">
            <v>1</v>
          </cell>
          <cell r="D330" t="str">
            <v>1313249.928</v>
          </cell>
          <cell r="E330" t="str">
            <v xml:space="preserve">סל תלמיד לעולה אתיופיה </v>
          </cell>
          <cell r="H330">
            <v>-8400</v>
          </cell>
          <cell r="I330">
            <v>-30400</v>
          </cell>
        </row>
        <row r="331">
          <cell r="A331" t="str">
            <v>421</v>
          </cell>
          <cell r="B331">
            <v>313251</v>
          </cell>
          <cell r="C331">
            <v>1</v>
          </cell>
          <cell r="D331" t="str">
            <v>1313251.421</v>
          </cell>
          <cell r="E331" t="str">
            <v xml:space="preserve">השתת.הורים בהזנה לאומית </v>
          </cell>
          <cell r="H331">
            <v>0</v>
          </cell>
          <cell r="I331">
            <v>-274</v>
          </cell>
        </row>
        <row r="332">
          <cell r="A332" t="str">
            <v>921</v>
          </cell>
          <cell r="B332">
            <v>313251</v>
          </cell>
          <cell r="C332">
            <v>1</v>
          </cell>
          <cell r="D332" t="str">
            <v>1313251.921</v>
          </cell>
          <cell r="E332" t="str">
            <v xml:space="preserve">השתתפות בשכר מזכירות </v>
          </cell>
          <cell r="H332">
            <v>-24810</v>
          </cell>
          <cell r="I332">
            <v>-27068</v>
          </cell>
        </row>
        <row r="333">
          <cell r="A333" t="str">
            <v>922</v>
          </cell>
          <cell r="B333">
            <v>313251</v>
          </cell>
          <cell r="C333">
            <v>1</v>
          </cell>
          <cell r="D333" t="str">
            <v>1313251.922</v>
          </cell>
          <cell r="E333" t="str">
            <v xml:space="preserve">העברה מיועדת </v>
          </cell>
          <cell r="H333">
            <v>0</v>
          </cell>
          <cell r="I333">
            <v>0</v>
          </cell>
        </row>
        <row r="334">
          <cell r="A334" t="str">
            <v>923</v>
          </cell>
          <cell r="B334">
            <v>313251</v>
          </cell>
          <cell r="C334">
            <v>1</v>
          </cell>
          <cell r="D334" t="str">
            <v>1313251.923</v>
          </cell>
          <cell r="E334" t="str">
            <v>השתת.בשכר שרתים וניהול ע.</v>
          </cell>
          <cell r="H334">
            <v>-206341</v>
          </cell>
          <cell r="I334">
            <v>-183179</v>
          </cell>
        </row>
        <row r="335">
          <cell r="A335" t="str">
            <v>924</v>
          </cell>
          <cell r="B335">
            <v>313251</v>
          </cell>
          <cell r="C335">
            <v>1</v>
          </cell>
          <cell r="D335" t="str">
            <v>1313251.924</v>
          </cell>
          <cell r="E335" t="str">
            <v xml:space="preserve">סייעות כיתתיות </v>
          </cell>
          <cell r="H335">
            <v>-161610</v>
          </cell>
          <cell r="I335">
            <v>-143391</v>
          </cell>
        </row>
        <row r="336">
          <cell r="A336" t="str">
            <v>925</v>
          </cell>
          <cell r="B336">
            <v>313251</v>
          </cell>
          <cell r="C336">
            <v>1</v>
          </cell>
          <cell r="D336" t="str">
            <v>1313251.925</v>
          </cell>
          <cell r="E336" t="str">
            <v xml:space="preserve">אגרת שיכפול יסודי </v>
          </cell>
          <cell r="H336">
            <v>-3296</v>
          </cell>
          <cell r="I336">
            <v>-3296</v>
          </cell>
        </row>
        <row r="337">
          <cell r="A337" t="str">
            <v>926</v>
          </cell>
          <cell r="B337">
            <v>313251</v>
          </cell>
          <cell r="C337">
            <v>1</v>
          </cell>
          <cell r="D337" t="str">
            <v>1313251.926</v>
          </cell>
          <cell r="E337" t="str">
            <v>השתת.בתשלומי הורים(חומרים</v>
          </cell>
          <cell r="H337">
            <v>-5353</v>
          </cell>
          <cell r="I337">
            <v>-4939</v>
          </cell>
        </row>
        <row r="338">
          <cell r="A338" t="str">
            <v>927</v>
          </cell>
          <cell r="B338">
            <v>313251</v>
          </cell>
          <cell r="C338">
            <v>1</v>
          </cell>
          <cell r="D338" t="str">
            <v>1313251.927</v>
          </cell>
          <cell r="E338" t="str">
            <v xml:space="preserve">אגרת שכפול "פר תלמיד" </v>
          </cell>
          <cell r="H338">
            <v>-2381</v>
          </cell>
          <cell r="I338">
            <v>-2166</v>
          </cell>
        </row>
        <row r="339">
          <cell r="A339" t="str">
            <v>928</v>
          </cell>
          <cell r="B339">
            <v>313251</v>
          </cell>
          <cell r="C339">
            <v>1</v>
          </cell>
          <cell r="D339" t="str">
            <v>1313251.928</v>
          </cell>
          <cell r="E339" t="str">
            <v xml:space="preserve">סל תלמיד לעולה אתיופיה </v>
          </cell>
          <cell r="H339">
            <v>-24558</v>
          </cell>
          <cell r="I339">
            <v>-23600</v>
          </cell>
        </row>
        <row r="340">
          <cell r="A340" t="str">
            <v>990</v>
          </cell>
          <cell r="B340">
            <v>313251</v>
          </cell>
          <cell r="C340">
            <v>1</v>
          </cell>
          <cell r="D340" t="str">
            <v>1313251.990</v>
          </cell>
          <cell r="E340" t="str">
            <v xml:space="preserve">מ.הגנת הסביבה-בי"ס ירוק </v>
          </cell>
          <cell r="H340">
            <v>0</v>
          </cell>
          <cell r="I340">
            <v>0</v>
          </cell>
        </row>
        <row r="341">
          <cell r="A341" t="str">
            <v>920</v>
          </cell>
          <cell r="B341">
            <v>313252</v>
          </cell>
          <cell r="C341">
            <v>1</v>
          </cell>
          <cell r="D341" t="str">
            <v>1313252.920</v>
          </cell>
          <cell r="E341" t="str">
            <v xml:space="preserve">סל תלמיד לעולה </v>
          </cell>
          <cell r="H341">
            <v>0</v>
          </cell>
          <cell r="I341">
            <v>-626</v>
          </cell>
        </row>
        <row r="342">
          <cell r="A342" t="str">
            <v>921</v>
          </cell>
          <cell r="B342">
            <v>313252</v>
          </cell>
          <cell r="C342">
            <v>1</v>
          </cell>
          <cell r="D342" t="str">
            <v>1313252.921</v>
          </cell>
          <cell r="E342" t="str">
            <v xml:space="preserve">השתתפות בשכר מזכירות </v>
          </cell>
          <cell r="H342">
            <v>-5837</v>
          </cell>
          <cell r="I342">
            <v>-8030</v>
          </cell>
        </row>
        <row r="343">
          <cell r="A343" t="str">
            <v>923</v>
          </cell>
          <cell r="B343">
            <v>313252</v>
          </cell>
          <cell r="C343">
            <v>1</v>
          </cell>
          <cell r="D343" t="str">
            <v>1313252.923</v>
          </cell>
          <cell r="E343" t="str">
            <v>השתת.בשכר שרתים וניהול ע.</v>
          </cell>
          <cell r="H343">
            <v>-231049</v>
          </cell>
          <cell r="I343">
            <v>-207615</v>
          </cell>
        </row>
        <row r="344">
          <cell r="A344" t="str">
            <v>925</v>
          </cell>
          <cell r="B344">
            <v>313252</v>
          </cell>
          <cell r="C344">
            <v>1</v>
          </cell>
          <cell r="D344" t="str">
            <v>1313252.925</v>
          </cell>
          <cell r="E344" t="str">
            <v xml:space="preserve">אגרת שיכפול יסודי </v>
          </cell>
          <cell r="H344">
            <v>0</v>
          </cell>
          <cell r="I344">
            <v>-1456</v>
          </cell>
        </row>
        <row r="345">
          <cell r="A345" t="str">
            <v>926</v>
          </cell>
          <cell r="B345">
            <v>313252</v>
          </cell>
          <cell r="C345">
            <v>1</v>
          </cell>
          <cell r="D345" t="str">
            <v>1313252.926</v>
          </cell>
          <cell r="E345" t="str">
            <v>השתת.בתשלומי הורים(חומרים</v>
          </cell>
          <cell r="H345">
            <v>-7710</v>
          </cell>
          <cell r="I345">
            <v>-8566</v>
          </cell>
        </row>
        <row r="346">
          <cell r="A346" t="str">
            <v>927</v>
          </cell>
          <cell r="B346">
            <v>313252</v>
          </cell>
          <cell r="C346">
            <v>1</v>
          </cell>
          <cell r="D346" t="str">
            <v>1313252.927</v>
          </cell>
          <cell r="E346" t="str">
            <v xml:space="preserve">אגרת שכפול "פר תלמיד" </v>
          </cell>
          <cell r="H346">
            <v>-4140</v>
          </cell>
          <cell r="I346">
            <v>-4462</v>
          </cell>
        </row>
        <row r="347">
          <cell r="A347" t="str">
            <v>920</v>
          </cell>
          <cell r="B347">
            <v>313253</v>
          </cell>
          <cell r="C347">
            <v>1</v>
          </cell>
          <cell r="D347" t="str">
            <v>1313253.920</v>
          </cell>
          <cell r="E347" t="str">
            <v xml:space="preserve">סל תלמיד לעולה </v>
          </cell>
          <cell r="H347">
            <v>0</v>
          </cell>
          <cell r="I347">
            <v>-498</v>
          </cell>
        </row>
        <row r="348">
          <cell r="A348" t="str">
            <v>921</v>
          </cell>
          <cell r="B348">
            <v>313253</v>
          </cell>
          <cell r="C348">
            <v>1</v>
          </cell>
          <cell r="D348" t="str">
            <v>1313253.921</v>
          </cell>
          <cell r="E348" t="str">
            <v xml:space="preserve">השתתפות בשכר מזכירות </v>
          </cell>
          <cell r="H348">
            <v>-8755</v>
          </cell>
          <cell r="I348">
            <v>-9379</v>
          </cell>
        </row>
        <row r="349">
          <cell r="A349" t="str">
            <v>923</v>
          </cell>
          <cell r="B349">
            <v>313253</v>
          </cell>
          <cell r="C349">
            <v>1</v>
          </cell>
          <cell r="D349" t="str">
            <v>1313253.923</v>
          </cell>
          <cell r="E349" t="str">
            <v>השתת.בשכר שרתים וניהול ע.</v>
          </cell>
          <cell r="H349">
            <v>-352034</v>
          </cell>
          <cell r="I349">
            <v>-310158</v>
          </cell>
        </row>
        <row r="350">
          <cell r="A350" t="str">
            <v>925</v>
          </cell>
          <cell r="B350">
            <v>313253</v>
          </cell>
          <cell r="C350">
            <v>1</v>
          </cell>
          <cell r="D350" t="str">
            <v>1313253.925</v>
          </cell>
          <cell r="E350" t="str">
            <v xml:space="preserve">אגרת שיכפול יסודי </v>
          </cell>
          <cell r="H350">
            <v>-2184</v>
          </cell>
          <cell r="I350">
            <v>-2002</v>
          </cell>
        </row>
        <row r="351">
          <cell r="A351" t="str">
            <v>926</v>
          </cell>
          <cell r="B351">
            <v>313253</v>
          </cell>
          <cell r="C351">
            <v>1</v>
          </cell>
          <cell r="D351" t="str">
            <v>1313253.926</v>
          </cell>
          <cell r="E351" t="str">
            <v>השתת.בתשלומי הורים(חומרים</v>
          </cell>
          <cell r="H351">
            <v>-10782</v>
          </cell>
          <cell r="I351">
            <v>-10933</v>
          </cell>
        </row>
        <row r="352">
          <cell r="A352" t="str">
            <v>927</v>
          </cell>
          <cell r="B352">
            <v>313253</v>
          </cell>
          <cell r="C352">
            <v>1</v>
          </cell>
          <cell r="D352" t="str">
            <v>1313253.927</v>
          </cell>
          <cell r="E352" t="str">
            <v xml:space="preserve">אגרת שכפול "פר תלמיד" </v>
          </cell>
          <cell r="H352">
            <v>-6135</v>
          </cell>
          <cell r="I352">
            <v>-6221</v>
          </cell>
        </row>
        <row r="353">
          <cell r="A353" t="str">
            <v>928</v>
          </cell>
          <cell r="B353">
            <v>313253</v>
          </cell>
          <cell r="C353">
            <v>1</v>
          </cell>
          <cell r="D353" t="str">
            <v>1313253.928</v>
          </cell>
          <cell r="E353" t="str">
            <v xml:space="preserve">סל תלמיד לעולה אתיופיה </v>
          </cell>
          <cell r="H353">
            <v>-23375</v>
          </cell>
          <cell r="I353">
            <v>-37600</v>
          </cell>
        </row>
        <row r="354">
          <cell r="A354" t="str">
            <v>920</v>
          </cell>
          <cell r="B354">
            <v>313254</v>
          </cell>
          <cell r="C354">
            <v>1</v>
          </cell>
          <cell r="D354" t="str">
            <v>1313254.920</v>
          </cell>
          <cell r="E354" t="str">
            <v xml:space="preserve">סל תלמיד לעולה </v>
          </cell>
          <cell r="H354">
            <v>0</v>
          </cell>
          <cell r="I354">
            <v>-1148</v>
          </cell>
        </row>
        <row r="355">
          <cell r="A355" t="str">
            <v>921</v>
          </cell>
          <cell r="B355">
            <v>313254</v>
          </cell>
          <cell r="C355">
            <v>1</v>
          </cell>
          <cell r="D355" t="str">
            <v>1313254.921</v>
          </cell>
          <cell r="E355" t="str">
            <v xml:space="preserve">השתתפות בשכר מזכירות </v>
          </cell>
          <cell r="H355">
            <v>0</v>
          </cell>
          <cell r="I355">
            <v>-2792</v>
          </cell>
        </row>
        <row r="356">
          <cell r="A356" t="str">
            <v>923</v>
          </cell>
          <cell r="B356">
            <v>313254</v>
          </cell>
          <cell r="C356">
            <v>1</v>
          </cell>
          <cell r="D356" t="str">
            <v>1313254.923</v>
          </cell>
          <cell r="E356" t="str">
            <v>השתת.בשכר שרתים וניהול ע.</v>
          </cell>
          <cell r="H356">
            <v>-170805</v>
          </cell>
          <cell r="I356">
            <v>-147359</v>
          </cell>
        </row>
        <row r="357">
          <cell r="A357" t="str">
            <v>924</v>
          </cell>
          <cell r="B357">
            <v>313254</v>
          </cell>
          <cell r="C357">
            <v>1</v>
          </cell>
          <cell r="D357" t="str">
            <v>1313254.924</v>
          </cell>
          <cell r="E357" t="str">
            <v xml:space="preserve">סייעות כיתתיות </v>
          </cell>
          <cell r="H357">
            <v>0</v>
          </cell>
          <cell r="I357">
            <v>0</v>
          </cell>
        </row>
        <row r="358">
          <cell r="A358" t="str">
            <v>925</v>
          </cell>
          <cell r="B358">
            <v>313254</v>
          </cell>
          <cell r="C358">
            <v>1</v>
          </cell>
          <cell r="D358" t="str">
            <v>1313254.925</v>
          </cell>
          <cell r="E358" t="str">
            <v xml:space="preserve">אגרת שכפול יסודי </v>
          </cell>
          <cell r="H358">
            <v>0</v>
          </cell>
          <cell r="I358">
            <v>0</v>
          </cell>
        </row>
        <row r="359">
          <cell r="A359" t="str">
            <v>926</v>
          </cell>
          <cell r="B359">
            <v>313254</v>
          </cell>
          <cell r="C359">
            <v>1</v>
          </cell>
          <cell r="D359" t="str">
            <v>1313254.926</v>
          </cell>
          <cell r="E359" t="str">
            <v>השתת.בתשלומי הורים(חומרים</v>
          </cell>
          <cell r="H359">
            <v>-5090</v>
          </cell>
          <cell r="I359">
            <v>-5580</v>
          </cell>
        </row>
        <row r="360">
          <cell r="A360" t="str">
            <v>927</v>
          </cell>
          <cell r="B360">
            <v>313254</v>
          </cell>
          <cell r="C360">
            <v>1</v>
          </cell>
          <cell r="D360" t="str">
            <v>1313254.927</v>
          </cell>
          <cell r="E360" t="str">
            <v xml:space="preserve">אגרת שיכפול "פר תלמיד" </v>
          </cell>
          <cell r="H360">
            <v>-2874</v>
          </cell>
          <cell r="I360">
            <v>-3196</v>
          </cell>
        </row>
        <row r="361">
          <cell r="A361" t="str">
            <v>928</v>
          </cell>
          <cell r="B361">
            <v>313254</v>
          </cell>
          <cell r="C361">
            <v>1</v>
          </cell>
          <cell r="D361" t="str">
            <v>1313254.928</v>
          </cell>
          <cell r="E361" t="str">
            <v xml:space="preserve">סל תלמיד לעולה אתיופיה </v>
          </cell>
          <cell r="H361">
            <v>-400</v>
          </cell>
          <cell r="I361">
            <v>-26800</v>
          </cell>
        </row>
        <row r="362">
          <cell r="A362" t="str">
            <v>920</v>
          </cell>
          <cell r="B362">
            <v>313255</v>
          </cell>
          <cell r="C362">
            <v>1</v>
          </cell>
          <cell r="D362" t="str">
            <v>1313255.920</v>
          </cell>
          <cell r="E362" t="str">
            <v xml:space="preserve">סל תלמיד לעולה </v>
          </cell>
          <cell r="H362">
            <v>0</v>
          </cell>
          <cell r="I362">
            <v>-4287</v>
          </cell>
        </row>
        <row r="363">
          <cell r="A363" t="str">
            <v>921</v>
          </cell>
          <cell r="B363">
            <v>313255</v>
          </cell>
          <cell r="C363">
            <v>1</v>
          </cell>
          <cell r="D363" t="str">
            <v>1313255.921</v>
          </cell>
          <cell r="E363" t="str">
            <v xml:space="preserve">השתתפות בשכר מזכירות </v>
          </cell>
          <cell r="H363">
            <v>-18242</v>
          </cell>
          <cell r="I363">
            <v>-19352</v>
          </cell>
        </row>
        <row r="364">
          <cell r="A364" t="str">
            <v>923</v>
          </cell>
          <cell r="B364">
            <v>313255</v>
          </cell>
          <cell r="C364">
            <v>1</v>
          </cell>
          <cell r="D364" t="str">
            <v>1313255.923</v>
          </cell>
          <cell r="E364" t="str">
            <v>השתת.בשכר שרתים וניהול ע.</v>
          </cell>
          <cell r="H364">
            <v>-322388</v>
          </cell>
          <cell r="I364">
            <v>-284212</v>
          </cell>
        </row>
        <row r="365">
          <cell r="A365" t="str">
            <v>924</v>
          </cell>
          <cell r="B365">
            <v>313255</v>
          </cell>
          <cell r="C365">
            <v>1</v>
          </cell>
          <cell r="D365" t="str">
            <v>1313255.924</v>
          </cell>
          <cell r="E365" t="str">
            <v xml:space="preserve">סייעות כיתתיות </v>
          </cell>
          <cell r="H365">
            <v>-112654</v>
          </cell>
          <cell r="I365">
            <v>-114713</v>
          </cell>
        </row>
        <row r="366">
          <cell r="A366" t="str">
            <v>925</v>
          </cell>
          <cell r="B366">
            <v>313255</v>
          </cell>
          <cell r="C366">
            <v>1</v>
          </cell>
          <cell r="D366" t="str">
            <v>1313255.925</v>
          </cell>
          <cell r="E366" t="str">
            <v xml:space="preserve">אגרת שיכפול יסודי </v>
          </cell>
          <cell r="H366">
            <v>-1658</v>
          </cell>
          <cell r="I366">
            <v>-1658</v>
          </cell>
        </row>
        <row r="367">
          <cell r="A367" t="str">
            <v>926</v>
          </cell>
          <cell r="B367">
            <v>313255</v>
          </cell>
          <cell r="C367">
            <v>1</v>
          </cell>
          <cell r="D367" t="str">
            <v>1313255.926</v>
          </cell>
          <cell r="E367" t="str">
            <v>השתת.בתשלומי הורים(חומרים</v>
          </cell>
          <cell r="H367">
            <v>-9991</v>
          </cell>
          <cell r="I367">
            <v>-9802</v>
          </cell>
        </row>
        <row r="368">
          <cell r="A368" t="str">
            <v>927</v>
          </cell>
          <cell r="B368">
            <v>313255</v>
          </cell>
          <cell r="C368">
            <v>1</v>
          </cell>
          <cell r="D368" t="str">
            <v>1313255.927</v>
          </cell>
          <cell r="E368" t="str">
            <v xml:space="preserve">אגרת שכפול "פר תלמיד" </v>
          </cell>
          <cell r="H368">
            <v>-4976</v>
          </cell>
          <cell r="I368">
            <v>-4912</v>
          </cell>
        </row>
        <row r="369">
          <cell r="A369" t="str">
            <v>928</v>
          </cell>
          <cell r="B369">
            <v>313255</v>
          </cell>
          <cell r="C369">
            <v>1</v>
          </cell>
          <cell r="D369" t="str">
            <v>1313255.928</v>
          </cell>
          <cell r="E369" t="str">
            <v xml:space="preserve">סל תלמיד לעולה אתיופיה </v>
          </cell>
          <cell r="H369">
            <v>-7600</v>
          </cell>
          <cell r="I369">
            <v>-11200</v>
          </cell>
        </row>
        <row r="370">
          <cell r="A370" t="str">
            <v>920</v>
          </cell>
          <cell r="B370">
            <v>313256</v>
          </cell>
          <cell r="C370">
            <v>1</v>
          </cell>
          <cell r="D370" t="str">
            <v>1313256.920</v>
          </cell>
          <cell r="E370" t="str">
            <v xml:space="preserve">סל תלמיד לעולה </v>
          </cell>
          <cell r="H370">
            <v>0</v>
          </cell>
          <cell r="I370">
            <v>-4311</v>
          </cell>
        </row>
        <row r="371">
          <cell r="A371" t="str">
            <v>921</v>
          </cell>
          <cell r="B371">
            <v>313256</v>
          </cell>
          <cell r="C371">
            <v>1</v>
          </cell>
          <cell r="D371" t="str">
            <v>1313256.921</v>
          </cell>
          <cell r="E371" t="str">
            <v xml:space="preserve">השתתפות בשכר מזכירות </v>
          </cell>
          <cell r="H371">
            <v>-18242</v>
          </cell>
          <cell r="I371">
            <v>-18630</v>
          </cell>
        </row>
        <row r="372">
          <cell r="A372" t="str">
            <v>922</v>
          </cell>
          <cell r="B372">
            <v>313256</v>
          </cell>
          <cell r="C372">
            <v>1</v>
          </cell>
          <cell r="D372" t="str">
            <v>1313256.922</v>
          </cell>
          <cell r="E372" t="str">
            <v xml:space="preserve">העברה מיועדת </v>
          </cell>
          <cell r="H372">
            <v>0</v>
          </cell>
          <cell r="I372">
            <v>-19507</v>
          </cell>
        </row>
        <row r="373">
          <cell r="A373" t="str">
            <v>923</v>
          </cell>
          <cell r="B373">
            <v>313256</v>
          </cell>
          <cell r="C373">
            <v>1</v>
          </cell>
          <cell r="D373" t="str">
            <v>1313256.923</v>
          </cell>
          <cell r="E373" t="str">
            <v>השתת.בשכר שרתים וניהול ע.</v>
          </cell>
          <cell r="H373">
            <v>-487581</v>
          </cell>
          <cell r="I373">
            <v>-430538</v>
          </cell>
        </row>
        <row r="374">
          <cell r="A374" t="str">
            <v>924</v>
          </cell>
          <cell r="B374">
            <v>313256</v>
          </cell>
          <cell r="C374">
            <v>1</v>
          </cell>
          <cell r="D374" t="str">
            <v>1313256.924</v>
          </cell>
          <cell r="E374" t="str">
            <v xml:space="preserve">סייעות כיתתיות </v>
          </cell>
          <cell r="H374">
            <v>-129288</v>
          </cell>
          <cell r="I374">
            <v>-114713</v>
          </cell>
        </row>
        <row r="375">
          <cell r="A375" t="str">
            <v>925</v>
          </cell>
          <cell r="B375">
            <v>313256</v>
          </cell>
          <cell r="C375">
            <v>1</v>
          </cell>
          <cell r="D375" t="str">
            <v>1313256.925</v>
          </cell>
          <cell r="E375" t="str">
            <v xml:space="preserve">אגרת שכפול יסודי </v>
          </cell>
          <cell r="H375">
            <v>-1658</v>
          </cell>
          <cell r="I375">
            <v>-1658</v>
          </cell>
        </row>
        <row r="376">
          <cell r="A376" t="str">
            <v>926</v>
          </cell>
          <cell r="B376">
            <v>313256</v>
          </cell>
          <cell r="C376">
            <v>1</v>
          </cell>
          <cell r="D376" t="str">
            <v>1313256.926</v>
          </cell>
          <cell r="E376" t="str">
            <v>השתת.בתשלומי הורים(חומרים</v>
          </cell>
          <cell r="H376">
            <v>-15646</v>
          </cell>
          <cell r="I376">
            <v>-15947</v>
          </cell>
        </row>
        <row r="377">
          <cell r="A377" t="str">
            <v>927</v>
          </cell>
          <cell r="B377">
            <v>313256</v>
          </cell>
          <cell r="C377">
            <v>1</v>
          </cell>
          <cell r="D377" t="str">
            <v>1313256.927</v>
          </cell>
          <cell r="E377" t="str">
            <v xml:space="preserve">אגרת שכפול "פר תלמיד" </v>
          </cell>
          <cell r="H377">
            <v>-8001</v>
          </cell>
          <cell r="I377">
            <v>-8172</v>
          </cell>
        </row>
        <row r="378">
          <cell r="A378" t="str">
            <v>928</v>
          </cell>
          <cell r="B378">
            <v>313256</v>
          </cell>
          <cell r="C378">
            <v>1</v>
          </cell>
          <cell r="D378" t="str">
            <v>1313256.928</v>
          </cell>
          <cell r="E378" t="str">
            <v xml:space="preserve">סל תלמיד לעולה אתיופיה </v>
          </cell>
          <cell r="H378">
            <v>-3600</v>
          </cell>
          <cell r="I378">
            <v>-5600</v>
          </cell>
        </row>
        <row r="379">
          <cell r="A379" t="str">
            <v>421</v>
          </cell>
          <cell r="B379">
            <v>313257</v>
          </cell>
          <cell r="C379">
            <v>1</v>
          </cell>
          <cell r="D379" t="str">
            <v>1313257.421</v>
          </cell>
          <cell r="E379" t="str">
            <v xml:space="preserve">השתת.הורים בהזנה לאומית </v>
          </cell>
          <cell r="H379">
            <v>0</v>
          </cell>
          <cell r="I379">
            <v>0</v>
          </cell>
        </row>
        <row r="380">
          <cell r="A380" t="str">
            <v>920</v>
          </cell>
          <cell r="B380">
            <v>313257</v>
          </cell>
          <cell r="C380">
            <v>1</v>
          </cell>
          <cell r="D380" t="str">
            <v>1313257.920</v>
          </cell>
          <cell r="E380" t="str">
            <v xml:space="preserve">סל תלמיד לעולה </v>
          </cell>
          <cell r="H380">
            <v>0</v>
          </cell>
          <cell r="I380">
            <v>-3742</v>
          </cell>
        </row>
        <row r="381">
          <cell r="A381" t="str">
            <v>921</v>
          </cell>
          <cell r="B381">
            <v>313257</v>
          </cell>
          <cell r="C381">
            <v>1</v>
          </cell>
          <cell r="D381" t="str">
            <v>1313257.921</v>
          </cell>
          <cell r="E381" t="str">
            <v xml:space="preserve">השתתפות_בשכר מזכירות </v>
          </cell>
          <cell r="H381">
            <v>-11674</v>
          </cell>
          <cell r="I381">
            <v>-11686</v>
          </cell>
        </row>
        <row r="382">
          <cell r="A382" t="str">
            <v>923</v>
          </cell>
          <cell r="B382">
            <v>313257</v>
          </cell>
          <cell r="C382">
            <v>1</v>
          </cell>
          <cell r="D382" t="str">
            <v>1313257.923</v>
          </cell>
          <cell r="E382" t="str">
            <v>השתת.בשכר שרתים וניהול ע.</v>
          </cell>
          <cell r="H382">
            <v>-551994</v>
          </cell>
          <cell r="I382">
            <v>-485438</v>
          </cell>
        </row>
        <row r="383">
          <cell r="A383" t="str">
            <v>925</v>
          </cell>
          <cell r="B383">
            <v>313257</v>
          </cell>
          <cell r="C383">
            <v>1</v>
          </cell>
          <cell r="D383" t="str">
            <v>1313257.925</v>
          </cell>
          <cell r="E383" t="str">
            <v xml:space="preserve">אגרת שכפול יסודי </v>
          </cell>
          <cell r="H383">
            <v>-2912</v>
          </cell>
          <cell r="I383">
            <v>-2730</v>
          </cell>
        </row>
        <row r="384">
          <cell r="A384" t="str">
            <v>926</v>
          </cell>
          <cell r="B384">
            <v>313257</v>
          </cell>
          <cell r="C384">
            <v>1</v>
          </cell>
          <cell r="D384" t="str">
            <v>1313257.926</v>
          </cell>
          <cell r="E384" t="str">
            <v>השתת.בתשלומי הורים(חומרים</v>
          </cell>
          <cell r="H384">
            <v>-17493</v>
          </cell>
          <cell r="I384">
            <v>-17078</v>
          </cell>
        </row>
        <row r="385">
          <cell r="A385" t="str">
            <v>927</v>
          </cell>
          <cell r="B385">
            <v>313257</v>
          </cell>
          <cell r="C385">
            <v>1</v>
          </cell>
          <cell r="D385" t="str">
            <v>1313257.927</v>
          </cell>
          <cell r="E385" t="str">
            <v xml:space="preserve">אגרת שכפול "פר תלמיד" </v>
          </cell>
          <cell r="H385">
            <v>-9953</v>
          </cell>
          <cell r="I385">
            <v>-9717</v>
          </cell>
        </row>
        <row r="386">
          <cell r="A386" t="str">
            <v>928</v>
          </cell>
          <cell r="B386">
            <v>313257</v>
          </cell>
          <cell r="C386">
            <v>1</v>
          </cell>
          <cell r="D386" t="str">
            <v>1313257.928</v>
          </cell>
          <cell r="E386" t="str">
            <v xml:space="preserve">סל תלמיד לעולה אתיופיה </v>
          </cell>
          <cell r="H386">
            <v>-400</v>
          </cell>
          <cell r="I386">
            <v>-400</v>
          </cell>
        </row>
        <row r="387">
          <cell r="A387" t="str">
            <v>920</v>
          </cell>
          <cell r="B387">
            <v>313258</v>
          </cell>
          <cell r="C387">
            <v>1</v>
          </cell>
          <cell r="D387" t="str">
            <v>1313258.920</v>
          </cell>
          <cell r="E387" t="str">
            <v xml:space="preserve">סל תלמיד לעולה </v>
          </cell>
          <cell r="H387">
            <v>0</v>
          </cell>
          <cell r="I387">
            <v>-498</v>
          </cell>
        </row>
        <row r="388">
          <cell r="A388" t="str">
            <v>921</v>
          </cell>
          <cell r="B388">
            <v>313258</v>
          </cell>
          <cell r="C388">
            <v>1</v>
          </cell>
          <cell r="D388" t="str">
            <v>1313258.921</v>
          </cell>
          <cell r="E388" t="str">
            <v xml:space="preserve">השתתפות בשכר מזכירות </v>
          </cell>
          <cell r="H388">
            <v>-7016</v>
          </cell>
          <cell r="I388">
            <v>-6595</v>
          </cell>
        </row>
        <row r="389">
          <cell r="A389" t="str">
            <v>923</v>
          </cell>
          <cell r="B389">
            <v>313258</v>
          </cell>
          <cell r="C389">
            <v>1</v>
          </cell>
          <cell r="D389" t="str">
            <v>1313258.923</v>
          </cell>
          <cell r="E389" t="str">
            <v>השתת.בשכר שרתים וניהול ע.</v>
          </cell>
          <cell r="H389">
            <v>-346830</v>
          </cell>
          <cell r="I389">
            <v>-320167</v>
          </cell>
        </row>
        <row r="390">
          <cell r="A390" t="str">
            <v>926</v>
          </cell>
          <cell r="B390">
            <v>313258</v>
          </cell>
          <cell r="C390">
            <v>1</v>
          </cell>
          <cell r="D390" t="str">
            <v>1313258.926</v>
          </cell>
          <cell r="E390" t="str">
            <v>השתת.בתשלומי הורים(חומרים</v>
          </cell>
          <cell r="H390">
            <v>-12408</v>
          </cell>
          <cell r="I390">
            <v>-11951</v>
          </cell>
        </row>
        <row r="391">
          <cell r="A391" t="str">
            <v>927</v>
          </cell>
          <cell r="B391">
            <v>313258</v>
          </cell>
          <cell r="C391">
            <v>1</v>
          </cell>
          <cell r="D391" t="str">
            <v>1313258.927</v>
          </cell>
          <cell r="E391" t="str">
            <v xml:space="preserve">אגרת שכפול "פר תלמיד" </v>
          </cell>
          <cell r="H391">
            <v>-7057</v>
          </cell>
          <cell r="I391">
            <v>-6821</v>
          </cell>
        </row>
        <row r="392">
          <cell r="A392" t="str">
            <v>928</v>
          </cell>
          <cell r="B392">
            <v>313258</v>
          </cell>
          <cell r="C392">
            <v>1</v>
          </cell>
          <cell r="D392" t="str">
            <v>1313258.928</v>
          </cell>
          <cell r="E392" t="str">
            <v xml:space="preserve">סל תלמיד לעולה אתיופיה </v>
          </cell>
          <cell r="H392">
            <v>0</v>
          </cell>
          <cell r="I392">
            <v>-14400</v>
          </cell>
        </row>
        <row r="393">
          <cell r="A393" t="str">
            <v>921</v>
          </cell>
          <cell r="B393">
            <v>313259</v>
          </cell>
          <cell r="C393">
            <v>1</v>
          </cell>
          <cell r="D393" t="str">
            <v>1313259.921</v>
          </cell>
          <cell r="E393" t="str">
            <v xml:space="preserve">השתתפות בשכר מזכירות </v>
          </cell>
          <cell r="H393">
            <v>-24323</v>
          </cell>
          <cell r="I393">
            <v>-22876</v>
          </cell>
        </row>
        <row r="394">
          <cell r="A394" t="str">
            <v>922</v>
          </cell>
          <cell r="B394">
            <v>313259</v>
          </cell>
          <cell r="C394">
            <v>1</v>
          </cell>
          <cell r="D394" t="str">
            <v>1313259.922</v>
          </cell>
          <cell r="E394" t="str">
            <v xml:space="preserve">העברה מיועדת </v>
          </cell>
          <cell r="H394">
            <v>-100</v>
          </cell>
          <cell r="I394">
            <v>-49106</v>
          </cell>
        </row>
        <row r="395">
          <cell r="A395" t="str">
            <v>923</v>
          </cell>
          <cell r="B395">
            <v>313259</v>
          </cell>
          <cell r="C395">
            <v>1</v>
          </cell>
          <cell r="D395" t="str">
            <v>1313259.923</v>
          </cell>
          <cell r="E395" t="str">
            <v>השתת.בשכר שרתים וניהול ע.</v>
          </cell>
          <cell r="H395">
            <v>-607373</v>
          </cell>
          <cell r="I395">
            <v>-614675</v>
          </cell>
        </row>
        <row r="396">
          <cell r="A396" t="str">
            <v>924</v>
          </cell>
          <cell r="B396">
            <v>313259</v>
          </cell>
          <cell r="C396">
            <v>1</v>
          </cell>
          <cell r="D396" t="str">
            <v>1313259.924</v>
          </cell>
          <cell r="E396" t="str">
            <v xml:space="preserve">סייעות כיתתיות </v>
          </cell>
          <cell r="H396">
            <v>-240620</v>
          </cell>
          <cell r="I396">
            <v>-196544</v>
          </cell>
        </row>
        <row r="397">
          <cell r="A397" t="str">
            <v>925</v>
          </cell>
          <cell r="B397">
            <v>313259</v>
          </cell>
          <cell r="C397">
            <v>1</v>
          </cell>
          <cell r="D397" t="str">
            <v>1313259.925</v>
          </cell>
          <cell r="E397" t="str">
            <v xml:space="preserve">אגרת שכפול יסודי </v>
          </cell>
          <cell r="H397">
            <v>-2210</v>
          </cell>
          <cell r="I397">
            <v>-1658</v>
          </cell>
        </row>
        <row r="398">
          <cell r="A398" t="str">
            <v>926</v>
          </cell>
          <cell r="B398">
            <v>313259</v>
          </cell>
          <cell r="C398">
            <v>1</v>
          </cell>
          <cell r="D398" t="str">
            <v>1313259.926</v>
          </cell>
          <cell r="E398" t="str">
            <v>השתת.בתשלומי הורים(חומרים</v>
          </cell>
          <cell r="H398">
            <v>-21489</v>
          </cell>
          <cell r="I398">
            <v>-21074</v>
          </cell>
        </row>
        <row r="399">
          <cell r="A399" t="str">
            <v>927</v>
          </cell>
          <cell r="B399">
            <v>313259</v>
          </cell>
          <cell r="C399">
            <v>1</v>
          </cell>
          <cell r="D399" t="str">
            <v>1313259.927</v>
          </cell>
          <cell r="E399" t="str">
            <v xml:space="preserve">אגרת שכפול "פר תלמיד" </v>
          </cell>
          <cell r="H399">
            <v>-11819</v>
          </cell>
          <cell r="I399">
            <v>-11690</v>
          </cell>
        </row>
        <row r="400">
          <cell r="A400" t="str">
            <v>928</v>
          </cell>
          <cell r="B400">
            <v>313259</v>
          </cell>
          <cell r="C400">
            <v>1</v>
          </cell>
          <cell r="D400" t="str">
            <v>1313259.928</v>
          </cell>
          <cell r="E400" t="str">
            <v xml:space="preserve">סל תלמיד לעולה אתיופיה </v>
          </cell>
          <cell r="H400">
            <v>0</v>
          </cell>
          <cell r="I400">
            <v>-400</v>
          </cell>
        </row>
        <row r="401">
          <cell r="A401" t="str">
            <v>929</v>
          </cell>
          <cell r="B401">
            <v>313259</v>
          </cell>
          <cell r="C401">
            <v>1</v>
          </cell>
          <cell r="D401" t="str">
            <v>1313259.929</v>
          </cell>
          <cell r="E401" t="str">
            <v xml:space="preserve">הוצאות נלוות ח.מיוחד </v>
          </cell>
          <cell r="H401">
            <v>-20832</v>
          </cell>
          <cell r="I401">
            <v>-16709</v>
          </cell>
        </row>
        <row r="402">
          <cell r="A402" t="str">
            <v>920</v>
          </cell>
          <cell r="B402">
            <v>313261</v>
          </cell>
          <cell r="C402">
            <v>1</v>
          </cell>
          <cell r="D402" t="str">
            <v>1313261.920</v>
          </cell>
          <cell r="E402" t="str">
            <v xml:space="preserve">סל תלמיד לעולה </v>
          </cell>
          <cell r="H402">
            <v>0</v>
          </cell>
          <cell r="I402">
            <v>-626</v>
          </cell>
        </row>
        <row r="403">
          <cell r="A403" t="str">
            <v>921</v>
          </cell>
          <cell r="B403">
            <v>313261</v>
          </cell>
          <cell r="C403">
            <v>1</v>
          </cell>
          <cell r="D403" t="str">
            <v>1313261.921</v>
          </cell>
          <cell r="E403" t="str">
            <v xml:space="preserve">השתתפות בשכר מזכירות </v>
          </cell>
          <cell r="H403">
            <v>-12161</v>
          </cell>
          <cell r="I403">
            <v>-12420</v>
          </cell>
        </row>
        <row r="404">
          <cell r="A404" t="str">
            <v>923</v>
          </cell>
          <cell r="B404">
            <v>313261</v>
          </cell>
          <cell r="C404">
            <v>1</v>
          </cell>
          <cell r="D404" t="str">
            <v>1313261.923</v>
          </cell>
          <cell r="E404" t="str">
            <v>השתת.בשכר שרתים וניהול ע.</v>
          </cell>
          <cell r="H404">
            <v>-522362</v>
          </cell>
          <cell r="I404">
            <v>-456735</v>
          </cell>
        </row>
        <row r="405">
          <cell r="A405" t="str">
            <v>924</v>
          </cell>
          <cell r="B405">
            <v>313261</v>
          </cell>
          <cell r="C405">
            <v>1</v>
          </cell>
          <cell r="D405" t="str">
            <v>1313261.924</v>
          </cell>
          <cell r="E405" t="str">
            <v xml:space="preserve">השתת.בשכר סייעות כיתתיות </v>
          </cell>
          <cell r="H405">
            <v>-75101</v>
          </cell>
          <cell r="I405">
            <v>-76475</v>
          </cell>
        </row>
        <row r="406">
          <cell r="A406" t="str">
            <v>925</v>
          </cell>
          <cell r="B406">
            <v>313261</v>
          </cell>
          <cell r="C406">
            <v>1</v>
          </cell>
          <cell r="D406" t="str">
            <v>1313261.925</v>
          </cell>
          <cell r="E406" t="str">
            <v xml:space="preserve">אגרת שכפול יסודי </v>
          </cell>
          <cell r="H406">
            <v>-1105</v>
          </cell>
          <cell r="I406">
            <v>-1105</v>
          </cell>
        </row>
        <row r="407">
          <cell r="A407" t="str">
            <v>926</v>
          </cell>
          <cell r="B407">
            <v>313261</v>
          </cell>
          <cell r="C407">
            <v>1</v>
          </cell>
          <cell r="D407" t="str">
            <v>1313261.926</v>
          </cell>
          <cell r="E407" t="str">
            <v>השתת.בתשלומי הורים(חומרים</v>
          </cell>
          <cell r="H407">
            <v>-17154</v>
          </cell>
          <cell r="I407">
            <v>-16324</v>
          </cell>
        </row>
        <row r="408">
          <cell r="A408" t="str">
            <v>927</v>
          </cell>
          <cell r="B408">
            <v>313261</v>
          </cell>
          <cell r="C408">
            <v>1</v>
          </cell>
          <cell r="D408" t="str">
            <v>1313261.927</v>
          </cell>
          <cell r="E408" t="str">
            <v xml:space="preserve">אגרת שכפול פר תלמיד </v>
          </cell>
          <cell r="H408">
            <v>-9266</v>
          </cell>
          <cell r="I408">
            <v>-8816</v>
          </cell>
        </row>
        <row r="409">
          <cell r="A409" t="str">
            <v>920</v>
          </cell>
          <cell r="B409">
            <v>313262</v>
          </cell>
          <cell r="C409">
            <v>1</v>
          </cell>
          <cell r="D409" t="str">
            <v>1313262.920</v>
          </cell>
          <cell r="E409" t="str">
            <v xml:space="preserve">סל תלמיד לעולה </v>
          </cell>
          <cell r="H409">
            <v>0</v>
          </cell>
          <cell r="I409">
            <v>-5041</v>
          </cell>
        </row>
        <row r="410">
          <cell r="A410" t="str">
            <v>923</v>
          </cell>
          <cell r="B410">
            <v>313262</v>
          </cell>
          <cell r="C410">
            <v>1</v>
          </cell>
          <cell r="D410" t="str">
            <v>1313262.923</v>
          </cell>
          <cell r="E410" t="str">
            <v>השתת.בשכר שרתים וניהול ע.</v>
          </cell>
          <cell r="H410">
            <v>-531784</v>
          </cell>
          <cell r="I410">
            <v>-536816</v>
          </cell>
        </row>
        <row r="411">
          <cell r="A411" t="str">
            <v>926</v>
          </cell>
          <cell r="B411">
            <v>313262</v>
          </cell>
          <cell r="C411">
            <v>1</v>
          </cell>
          <cell r="D411" t="str">
            <v>1313262.926</v>
          </cell>
          <cell r="E411" t="str">
            <v>השתת.בתשלומי הורים(חומרים</v>
          </cell>
          <cell r="H411">
            <v>-20735</v>
          </cell>
          <cell r="I411">
            <v>-20207</v>
          </cell>
        </row>
        <row r="412">
          <cell r="A412" t="str">
            <v>927</v>
          </cell>
          <cell r="B412">
            <v>313262</v>
          </cell>
          <cell r="C412">
            <v>1</v>
          </cell>
          <cell r="D412" t="str">
            <v>1313262.927</v>
          </cell>
          <cell r="E412" t="str">
            <v xml:space="preserve">אגרת שכפול פר תלמיד </v>
          </cell>
          <cell r="H412">
            <v>-11798</v>
          </cell>
          <cell r="I412">
            <v>-11476</v>
          </cell>
        </row>
        <row r="413">
          <cell r="A413" t="str">
            <v>928</v>
          </cell>
          <cell r="B413">
            <v>313262</v>
          </cell>
          <cell r="C413">
            <v>1</v>
          </cell>
          <cell r="D413" t="str">
            <v>1313262.928</v>
          </cell>
          <cell r="E413" t="str">
            <v xml:space="preserve">סל תלמיד לעולי אתיופיה </v>
          </cell>
          <cell r="H413">
            <v>-800</v>
          </cell>
          <cell r="I413">
            <v>-400</v>
          </cell>
        </row>
        <row r="414">
          <cell r="A414" t="str">
            <v>921</v>
          </cell>
          <cell r="B414">
            <v>313264</v>
          </cell>
          <cell r="C414">
            <v>1</v>
          </cell>
          <cell r="D414" t="str">
            <v>1313264.921</v>
          </cell>
          <cell r="E414" t="str">
            <v xml:space="preserve">השתתפות בשכר מזכירות </v>
          </cell>
          <cell r="H414">
            <v>-22652</v>
          </cell>
          <cell r="I414">
            <v>-22938</v>
          </cell>
        </row>
        <row r="415">
          <cell r="A415" t="str">
            <v>923</v>
          </cell>
          <cell r="B415">
            <v>313264</v>
          </cell>
          <cell r="C415">
            <v>1</v>
          </cell>
          <cell r="D415" t="str">
            <v>1313264.923</v>
          </cell>
          <cell r="E415" t="str">
            <v>השתת.בשכר שרתים וניהול ע.</v>
          </cell>
          <cell r="H415">
            <v>-77019</v>
          </cell>
          <cell r="I415">
            <v>-71987</v>
          </cell>
        </row>
        <row r="416">
          <cell r="A416" t="str">
            <v>920</v>
          </cell>
          <cell r="B416">
            <v>313266</v>
          </cell>
          <cell r="C416">
            <v>1</v>
          </cell>
          <cell r="D416" t="str">
            <v>1313266.920</v>
          </cell>
          <cell r="E416" t="str">
            <v xml:space="preserve">סל תלמיד לעולה </v>
          </cell>
          <cell r="H416">
            <v>0</v>
          </cell>
          <cell r="I416">
            <v>-626</v>
          </cell>
        </row>
        <row r="417">
          <cell r="A417" t="str">
            <v>921</v>
          </cell>
          <cell r="B417">
            <v>313266</v>
          </cell>
          <cell r="C417">
            <v>1</v>
          </cell>
          <cell r="D417" t="str">
            <v>1313266.921</v>
          </cell>
          <cell r="E417" t="str">
            <v xml:space="preserve">השתתפות בשכר מזכירות </v>
          </cell>
          <cell r="H417">
            <v>-115536</v>
          </cell>
          <cell r="I417">
            <v>-130906</v>
          </cell>
        </row>
        <row r="418">
          <cell r="A418" t="str">
            <v>922</v>
          </cell>
          <cell r="B418">
            <v>313266</v>
          </cell>
          <cell r="C418">
            <v>1</v>
          </cell>
          <cell r="D418" t="str">
            <v>1313266.922</v>
          </cell>
          <cell r="E418" t="str">
            <v xml:space="preserve">העברה מיועדת </v>
          </cell>
          <cell r="H418">
            <v>-100</v>
          </cell>
          <cell r="I418">
            <v>0</v>
          </cell>
        </row>
        <row r="419">
          <cell r="A419" t="str">
            <v>923</v>
          </cell>
          <cell r="B419">
            <v>313266</v>
          </cell>
          <cell r="C419">
            <v>1</v>
          </cell>
          <cell r="D419" t="str">
            <v>1313266.923</v>
          </cell>
          <cell r="E419" t="str">
            <v>השתת.בשכר שרתים וניהול ע.</v>
          </cell>
          <cell r="H419">
            <v>-362475</v>
          </cell>
          <cell r="I419">
            <v>-392810</v>
          </cell>
        </row>
        <row r="420">
          <cell r="A420" t="str">
            <v>925</v>
          </cell>
          <cell r="B420">
            <v>313266</v>
          </cell>
          <cell r="C420">
            <v>1</v>
          </cell>
          <cell r="D420" t="str">
            <v>1313266.925</v>
          </cell>
          <cell r="E420" t="str">
            <v xml:space="preserve">אגרת שכפול יסודי </v>
          </cell>
          <cell r="H420">
            <v>-10498</v>
          </cell>
          <cell r="I420">
            <v>-11603</v>
          </cell>
        </row>
        <row r="421">
          <cell r="A421" t="str">
            <v>926</v>
          </cell>
          <cell r="B421">
            <v>313266</v>
          </cell>
          <cell r="C421">
            <v>1</v>
          </cell>
          <cell r="D421" t="str">
            <v>1313266.926</v>
          </cell>
          <cell r="E421" t="str">
            <v>השתת.בתשלומי הורים(חומרים</v>
          </cell>
          <cell r="H421">
            <v>-3900</v>
          </cell>
          <cell r="I421">
            <v>75</v>
          </cell>
        </row>
        <row r="422">
          <cell r="A422" t="str">
            <v>927</v>
          </cell>
          <cell r="B422">
            <v>313266</v>
          </cell>
          <cell r="C422">
            <v>1</v>
          </cell>
          <cell r="D422" t="str">
            <v>1313266.927</v>
          </cell>
          <cell r="E422" t="str">
            <v xml:space="preserve">אגרת שכפול פר תלמיד </v>
          </cell>
          <cell r="H422">
            <v>0</v>
          </cell>
          <cell r="I422">
            <v>0</v>
          </cell>
        </row>
        <row r="423">
          <cell r="A423" t="str">
            <v>920</v>
          </cell>
          <cell r="B423">
            <v>313267</v>
          </cell>
          <cell r="C423">
            <v>1</v>
          </cell>
          <cell r="D423" t="str">
            <v>1313267.920</v>
          </cell>
          <cell r="E423" t="str">
            <v xml:space="preserve">סל תלמיד לעולה </v>
          </cell>
          <cell r="H423">
            <v>0</v>
          </cell>
          <cell r="I423">
            <v>-498</v>
          </cell>
        </row>
        <row r="424">
          <cell r="A424" t="str">
            <v>921</v>
          </cell>
          <cell r="B424">
            <v>313267</v>
          </cell>
          <cell r="C424">
            <v>1</v>
          </cell>
          <cell r="D424" t="str">
            <v>1313267.921</v>
          </cell>
          <cell r="E424" t="str">
            <v xml:space="preserve">השתתפות בשכר מזכירות </v>
          </cell>
          <cell r="H424">
            <v>-103382</v>
          </cell>
          <cell r="I424">
            <v>-107531</v>
          </cell>
        </row>
        <row r="425">
          <cell r="A425" t="str">
            <v>923</v>
          </cell>
          <cell r="B425">
            <v>313267</v>
          </cell>
          <cell r="C425">
            <v>1</v>
          </cell>
          <cell r="D425" t="str">
            <v>1313267.923</v>
          </cell>
          <cell r="E425" t="str">
            <v>השתת.בשכר שרתים וניהול ע.</v>
          </cell>
          <cell r="H425">
            <v>-324320</v>
          </cell>
          <cell r="I425">
            <v>-337460</v>
          </cell>
        </row>
        <row r="426">
          <cell r="A426" t="str">
            <v>925</v>
          </cell>
          <cell r="B426">
            <v>313267</v>
          </cell>
          <cell r="C426">
            <v>1</v>
          </cell>
          <cell r="D426" t="str">
            <v>1313267.925</v>
          </cell>
          <cell r="E426" t="str">
            <v xml:space="preserve">אגרת שכפול יסודי </v>
          </cell>
          <cell r="H426">
            <v>-9393</v>
          </cell>
          <cell r="I426">
            <v>-9945</v>
          </cell>
        </row>
        <row r="427">
          <cell r="A427" t="str">
            <v>926</v>
          </cell>
          <cell r="B427">
            <v>313267</v>
          </cell>
          <cell r="C427">
            <v>1</v>
          </cell>
          <cell r="D427" t="str">
            <v>1313267.926</v>
          </cell>
          <cell r="E427" t="str">
            <v>השתת.בתשלומי הורים(חומרים</v>
          </cell>
          <cell r="H427">
            <v>-4000</v>
          </cell>
          <cell r="I427">
            <v>0</v>
          </cell>
        </row>
        <row r="428">
          <cell r="A428" t="str">
            <v>927</v>
          </cell>
          <cell r="B428">
            <v>313267</v>
          </cell>
          <cell r="C428">
            <v>1</v>
          </cell>
          <cell r="D428" t="str">
            <v>1313267.927</v>
          </cell>
          <cell r="E428" t="str">
            <v xml:space="preserve">אגרת שכפול פר תלמיד </v>
          </cell>
          <cell r="H428">
            <v>0</v>
          </cell>
          <cell r="I428">
            <v>0</v>
          </cell>
        </row>
        <row r="429">
          <cell r="A429" t="str">
            <v>928</v>
          </cell>
          <cell r="B429">
            <v>313267</v>
          </cell>
          <cell r="C429">
            <v>1</v>
          </cell>
          <cell r="D429" t="str">
            <v>1313267.928</v>
          </cell>
          <cell r="E429" t="str">
            <v xml:space="preserve">סל תלמיד לעולי אתיופיה </v>
          </cell>
          <cell r="H429">
            <v>0</v>
          </cell>
          <cell r="I429">
            <v>-21200</v>
          </cell>
        </row>
        <row r="430">
          <cell r="A430" t="str">
            <v>929</v>
          </cell>
          <cell r="B430">
            <v>313267</v>
          </cell>
          <cell r="C430">
            <v>1</v>
          </cell>
          <cell r="D430" t="str">
            <v>1313267.929</v>
          </cell>
          <cell r="E430" t="str">
            <v xml:space="preserve">מנב"ס מזכירים </v>
          </cell>
          <cell r="H430">
            <v>-31000</v>
          </cell>
          <cell r="I430">
            <v>0</v>
          </cell>
        </row>
        <row r="431">
          <cell r="A431" t="str">
            <v>921</v>
          </cell>
          <cell r="B431">
            <v>313268</v>
          </cell>
          <cell r="C431">
            <v>1</v>
          </cell>
          <cell r="D431" t="str">
            <v>1313268.921</v>
          </cell>
          <cell r="E431" t="str">
            <v xml:space="preserve">השתתפות בשכר מזכירות </v>
          </cell>
          <cell r="H431">
            <v>-87174</v>
          </cell>
          <cell r="I431">
            <v>-13743</v>
          </cell>
        </row>
        <row r="432">
          <cell r="A432" t="str">
            <v>922</v>
          </cell>
          <cell r="B432">
            <v>313268</v>
          </cell>
          <cell r="C432">
            <v>1</v>
          </cell>
          <cell r="D432" t="str">
            <v>1313268.922</v>
          </cell>
          <cell r="E432" t="str">
            <v xml:space="preserve">העברה מיועדת </v>
          </cell>
          <cell r="H432">
            <v>-100</v>
          </cell>
          <cell r="I432">
            <v>0</v>
          </cell>
        </row>
        <row r="433">
          <cell r="A433" t="str">
            <v>923</v>
          </cell>
          <cell r="B433">
            <v>313268</v>
          </cell>
          <cell r="C433">
            <v>1</v>
          </cell>
          <cell r="D433" t="str">
            <v>1313268.923</v>
          </cell>
          <cell r="E433" t="str">
            <v>השתת.בשכר שרתים וניהול ע.</v>
          </cell>
          <cell r="H433">
            <v>-112000</v>
          </cell>
          <cell r="I433">
            <v>-24648</v>
          </cell>
        </row>
        <row r="434">
          <cell r="A434" t="str">
            <v>925</v>
          </cell>
          <cell r="B434">
            <v>313268</v>
          </cell>
          <cell r="C434">
            <v>1</v>
          </cell>
          <cell r="D434" t="str">
            <v>1313268.925</v>
          </cell>
          <cell r="E434" t="str">
            <v xml:space="preserve">אגרת שכפול יסודי </v>
          </cell>
          <cell r="H434">
            <v>-100</v>
          </cell>
          <cell r="I434">
            <v>-2210</v>
          </cell>
        </row>
        <row r="435">
          <cell r="A435" t="str">
            <v>926</v>
          </cell>
          <cell r="B435">
            <v>313268</v>
          </cell>
          <cell r="C435">
            <v>1</v>
          </cell>
          <cell r="D435" t="str">
            <v>1313268.926</v>
          </cell>
          <cell r="E435" t="str">
            <v>השתת.בתשלומי הורים חומרים</v>
          </cell>
          <cell r="H435">
            <v>-100</v>
          </cell>
          <cell r="I435">
            <v>-4524</v>
          </cell>
        </row>
        <row r="436">
          <cell r="A436" t="str">
            <v>927</v>
          </cell>
          <cell r="B436">
            <v>313268</v>
          </cell>
          <cell r="C436">
            <v>1</v>
          </cell>
          <cell r="D436" t="str">
            <v>1313268.927</v>
          </cell>
          <cell r="E436" t="str">
            <v xml:space="preserve">אגרת שכפול פר תלמיד </v>
          </cell>
          <cell r="H436">
            <v>-100</v>
          </cell>
          <cell r="I436">
            <v>0</v>
          </cell>
        </row>
        <row r="437">
          <cell r="A437" t="str">
            <v>920</v>
          </cell>
          <cell r="B437">
            <v>313269</v>
          </cell>
          <cell r="C437">
            <v>1</v>
          </cell>
          <cell r="D437" t="str">
            <v>1313269.920</v>
          </cell>
          <cell r="E437" t="str">
            <v xml:space="preserve">סל תלמיד לעולה </v>
          </cell>
          <cell r="H437">
            <v>0</v>
          </cell>
          <cell r="I437">
            <v>0</v>
          </cell>
        </row>
        <row r="438">
          <cell r="A438" t="str">
            <v>921</v>
          </cell>
          <cell r="B438">
            <v>313269</v>
          </cell>
          <cell r="C438">
            <v>1</v>
          </cell>
          <cell r="D438" t="str">
            <v>1313269.921</v>
          </cell>
          <cell r="E438" t="str">
            <v xml:space="preserve">השתתפות בשכר מזכירות </v>
          </cell>
          <cell r="H438">
            <v>0</v>
          </cell>
          <cell r="I438">
            <v>0</v>
          </cell>
        </row>
        <row r="439">
          <cell r="A439" t="str">
            <v>922</v>
          </cell>
          <cell r="B439">
            <v>313269</v>
          </cell>
          <cell r="C439">
            <v>1</v>
          </cell>
          <cell r="D439" t="str">
            <v>1313269.922</v>
          </cell>
          <cell r="E439" t="str">
            <v xml:space="preserve">העברה מיועדת </v>
          </cell>
          <cell r="H439">
            <v>0</v>
          </cell>
          <cell r="I439">
            <v>0</v>
          </cell>
        </row>
        <row r="440">
          <cell r="A440" t="str">
            <v>923</v>
          </cell>
          <cell r="B440">
            <v>313269</v>
          </cell>
          <cell r="C440">
            <v>1</v>
          </cell>
          <cell r="D440" t="str">
            <v>1313269.923</v>
          </cell>
          <cell r="E440" t="str">
            <v>השתתפות בשכר שרתים וניהול</v>
          </cell>
          <cell r="H440">
            <v>0</v>
          </cell>
          <cell r="I440">
            <v>0</v>
          </cell>
        </row>
        <row r="441">
          <cell r="A441" t="str">
            <v>924</v>
          </cell>
          <cell r="B441">
            <v>313269</v>
          </cell>
          <cell r="C441">
            <v>1</v>
          </cell>
          <cell r="D441" t="str">
            <v>1313269.924</v>
          </cell>
          <cell r="E441" t="str">
            <v>השתתפןת בשכר סייעות כיתתי</v>
          </cell>
          <cell r="H441">
            <v>0</v>
          </cell>
          <cell r="I441">
            <v>0</v>
          </cell>
        </row>
        <row r="442">
          <cell r="A442" t="str">
            <v>925</v>
          </cell>
          <cell r="B442">
            <v>313269</v>
          </cell>
          <cell r="C442">
            <v>1</v>
          </cell>
          <cell r="D442" t="str">
            <v>1313269.925</v>
          </cell>
          <cell r="E442" t="str">
            <v xml:space="preserve">אגרת שכפול יסודי </v>
          </cell>
          <cell r="H442">
            <v>0</v>
          </cell>
          <cell r="I442">
            <v>0</v>
          </cell>
        </row>
        <row r="443">
          <cell r="A443" t="str">
            <v>926</v>
          </cell>
          <cell r="B443">
            <v>313269</v>
          </cell>
          <cell r="C443">
            <v>1</v>
          </cell>
          <cell r="D443" t="str">
            <v>1313269.926</v>
          </cell>
          <cell r="E443" t="str">
            <v>השתתפות בתשלומי הורים חומ</v>
          </cell>
          <cell r="H443">
            <v>0</v>
          </cell>
          <cell r="I443">
            <v>0</v>
          </cell>
        </row>
        <row r="444">
          <cell r="A444" t="str">
            <v>927</v>
          </cell>
          <cell r="B444">
            <v>313269</v>
          </cell>
          <cell r="C444">
            <v>1</v>
          </cell>
          <cell r="D444" t="str">
            <v>1313269.927</v>
          </cell>
          <cell r="E444" t="str">
            <v xml:space="preserve">אגרת שכפול פר תלמיד </v>
          </cell>
          <cell r="H444">
            <v>0</v>
          </cell>
          <cell r="I444">
            <v>0</v>
          </cell>
        </row>
        <row r="445">
          <cell r="A445" t="str">
            <v>928</v>
          </cell>
          <cell r="B445">
            <v>313269</v>
          </cell>
          <cell r="C445">
            <v>1</v>
          </cell>
          <cell r="D445" t="str">
            <v>1313269.928</v>
          </cell>
          <cell r="E445" t="str">
            <v xml:space="preserve">סל תלמיד לעולי אתיופיה </v>
          </cell>
          <cell r="H445">
            <v>0</v>
          </cell>
          <cell r="I445">
            <v>0</v>
          </cell>
        </row>
        <row r="446">
          <cell r="A446" t="str">
            <v>921</v>
          </cell>
          <cell r="B446">
            <v>313300</v>
          </cell>
          <cell r="C446">
            <v>1</v>
          </cell>
          <cell r="D446" t="str">
            <v>1313300.921</v>
          </cell>
          <cell r="E446" t="str">
            <v xml:space="preserve">השתתפות בשכר מזכירות </v>
          </cell>
          <cell r="H446">
            <v>-54901</v>
          </cell>
          <cell r="I446">
            <v>-59815</v>
          </cell>
        </row>
        <row r="447">
          <cell r="A447" t="str">
            <v>922</v>
          </cell>
          <cell r="B447">
            <v>313300</v>
          </cell>
          <cell r="C447">
            <v>1</v>
          </cell>
          <cell r="D447" t="str">
            <v>1313300.922</v>
          </cell>
          <cell r="E447" t="str">
            <v xml:space="preserve">העברה מיועדת </v>
          </cell>
          <cell r="H447">
            <v>-100</v>
          </cell>
          <cell r="I447">
            <v>0</v>
          </cell>
        </row>
        <row r="448">
          <cell r="A448" t="str">
            <v>923</v>
          </cell>
          <cell r="B448">
            <v>313300</v>
          </cell>
          <cell r="C448">
            <v>1</v>
          </cell>
          <cell r="D448" t="str">
            <v>1313300.923</v>
          </cell>
          <cell r="E448" t="str">
            <v xml:space="preserve">השתתפות בשכר שרתים </v>
          </cell>
          <cell r="H448">
            <v>-156574</v>
          </cell>
          <cell r="I448">
            <v>-173453</v>
          </cell>
        </row>
        <row r="449">
          <cell r="A449" t="str">
            <v>924</v>
          </cell>
          <cell r="B449">
            <v>313300</v>
          </cell>
          <cell r="C449">
            <v>1</v>
          </cell>
          <cell r="D449" t="str">
            <v>1313300.924</v>
          </cell>
          <cell r="E449" t="str">
            <v>השתתפות בשכר סייעות כיתתי</v>
          </cell>
          <cell r="H449">
            <v>0</v>
          </cell>
          <cell r="I449">
            <v>0</v>
          </cell>
        </row>
        <row r="450">
          <cell r="A450" t="str">
            <v>925</v>
          </cell>
          <cell r="B450">
            <v>313300</v>
          </cell>
          <cell r="C450">
            <v>1</v>
          </cell>
          <cell r="D450" t="str">
            <v>1313300.925</v>
          </cell>
          <cell r="E450" t="str">
            <v xml:space="preserve">אגרת שכפול יסודי </v>
          </cell>
          <cell r="H450">
            <v>-4973</v>
          </cell>
          <cell r="I450">
            <v>-6078</v>
          </cell>
        </row>
        <row r="451">
          <cell r="A451" t="str">
            <v>926</v>
          </cell>
          <cell r="B451">
            <v>313300</v>
          </cell>
          <cell r="C451">
            <v>1</v>
          </cell>
          <cell r="D451" t="str">
            <v>1313300.926</v>
          </cell>
          <cell r="E451" t="str">
            <v>השתת.בתשלומי הורים חומרים</v>
          </cell>
          <cell r="H451">
            <v>-2431</v>
          </cell>
          <cell r="I451">
            <v>0</v>
          </cell>
        </row>
        <row r="452">
          <cell r="A452" t="str">
            <v>927</v>
          </cell>
          <cell r="B452">
            <v>313300</v>
          </cell>
          <cell r="C452">
            <v>1</v>
          </cell>
          <cell r="D452" t="str">
            <v>1313300.927</v>
          </cell>
          <cell r="E452" t="str">
            <v xml:space="preserve">השתת.משה"ח בהוצאות נלוות </v>
          </cell>
          <cell r="H452">
            <v>-25389</v>
          </cell>
          <cell r="I452">
            <v>-29404</v>
          </cell>
        </row>
        <row r="453">
          <cell r="A453" t="str">
            <v>928</v>
          </cell>
          <cell r="B453">
            <v>313300</v>
          </cell>
          <cell r="C453">
            <v>1</v>
          </cell>
          <cell r="D453" t="str">
            <v>1313300.928</v>
          </cell>
          <cell r="E453" t="str">
            <v xml:space="preserve">השתת.בפעולות העשרה </v>
          </cell>
          <cell r="H453">
            <v>-43992</v>
          </cell>
          <cell r="I453">
            <v>-46737</v>
          </cell>
        </row>
        <row r="454">
          <cell r="A454" t="str">
            <v>225</v>
          </cell>
          <cell r="B454">
            <v>313330</v>
          </cell>
          <cell r="C454">
            <v>1</v>
          </cell>
          <cell r="D454" t="str">
            <v>1313330.225</v>
          </cell>
          <cell r="E454" t="str">
            <v xml:space="preserve">אגרת תלמידי חוץ </v>
          </cell>
          <cell r="H454">
            <v>-1100000</v>
          </cell>
          <cell r="I454">
            <v>-461870</v>
          </cell>
        </row>
        <row r="455">
          <cell r="A455" t="str">
            <v>921</v>
          </cell>
          <cell r="B455">
            <v>313330</v>
          </cell>
          <cell r="C455">
            <v>1</v>
          </cell>
          <cell r="D455" t="str">
            <v>1313330.921</v>
          </cell>
          <cell r="E455" t="str">
            <v xml:space="preserve">השתת בשכר מזכירות </v>
          </cell>
          <cell r="H455">
            <v>-602443</v>
          </cell>
          <cell r="I455">
            <v>-591043</v>
          </cell>
        </row>
        <row r="456">
          <cell r="A456" t="str">
            <v>922</v>
          </cell>
          <cell r="B456">
            <v>313330</v>
          </cell>
          <cell r="C456">
            <v>1</v>
          </cell>
          <cell r="D456" t="str">
            <v>1313330.922</v>
          </cell>
          <cell r="E456" t="str">
            <v xml:space="preserve">העברה מיועדת </v>
          </cell>
          <cell r="H456">
            <v>-100</v>
          </cell>
          <cell r="I456">
            <v>-188008</v>
          </cell>
        </row>
        <row r="457">
          <cell r="A457" t="str">
            <v>923</v>
          </cell>
          <cell r="B457">
            <v>313330</v>
          </cell>
          <cell r="C457">
            <v>1</v>
          </cell>
          <cell r="D457" t="str">
            <v>1313330.923</v>
          </cell>
          <cell r="E457" t="str">
            <v xml:space="preserve">השתת בשכר שרתים וע.נ </v>
          </cell>
          <cell r="H457">
            <v>-1625064</v>
          </cell>
          <cell r="I457">
            <v>-1558821</v>
          </cell>
        </row>
        <row r="458">
          <cell r="A458" t="str">
            <v>924</v>
          </cell>
          <cell r="B458">
            <v>313330</v>
          </cell>
          <cell r="C458">
            <v>1</v>
          </cell>
          <cell r="D458" t="str">
            <v>1313330.924</v>
          </cell>
          <cell r="E458" t="str">
            <v xml:space="preserve">השתתפות בעלויות טיולים </v>
          </cell>
          <cell r="H458">
            <v>-165020</v>
          </cell>
          <cell r="I458">
            <v>-84413</v>
          </cell>
        </row>
        <row r="459">
          <cell r="A459" t="str">
            <v>925</v>
          </cell>
          <cell r="B459">
            <v>313330</v>
          </cell>
          <cell r="C459">
            <v>1</v>
          </cell>
          <cell r="D459" t="str">
            <v>1313330.925</v>
          </cell>
          <cell r="E459" t="str">
            <v xml:space="preserve">השתת בתלמידי חוץ </v>
          </cell>
          <cell r="H459">
            <v>-820000</v>
          </cell>
          <cell r="I459">
            <v>-700000</v>
          </cell>
        </row>
        <row r="460">
          <cell r="A460" t="str">
            <v>926</v>
          </cell>
          <cell r="B460">
            <v>313330</v>
          </cell>
          <cell r="C460">
            <v>1</v>
          </cell>
          <cell r="D460" t="str">
            <v>1313330.926</v>
          </cell>
          <cell r="E460" t="str">
            <v xml:space="preserve">השתת בשכר סייעות כיתתיות </v>
          </cell>
          <cell r="H460">
            <v>-2358000</v>
          </cell>
          <cell r="I460">
            <v>-2242770</v>
          </cell>
        </row>
        <row r="461">
          <cell r="A461" t="str">
            <v>928</v>
          </cell>
          <cell r="B461">
            <v>313330</v>
          </cell>
          <cell r="C461">
            <v>1</v>
          </cell>
          <cell r="D461" t="str">
            <v>1313330.928</v>
          </cell>
          <cell r="E461" t="str">
            <v xml:space="preserve">השתת. בפעולות העשרה </v>
          </cell>
          <cell r="H461">
            <v>-265000</v>
          </cell>
          <cell r="I461">
            <v>-228429</v>
          </cell>
        </row>
        <row r="462">
          <cell r="A462" t="str">
            <v>929</v>
          </cell>
          <cell r="B462">
            <v>313330</v>
          </cell>
          <cell r="C462">
            <v>1</v>
          </cell>
          <cell r="D462" t="str">
            <v>1313330.929</v>
          </cell>
          <cell r="E462" t="str">
            <v xml:space="preserve">השתת. בליווי הסעות </v>
          </cell>
          <cell r="H462">
            <v>-3200000</v>
          </cell>
          <cell r="I462">
            <v>-3100429</v>
          </cell>
        </row>
        <row r="463">
          <cell r="A463" t="str">
            <v>920</v>
          </cell>
          <cell r="B463">
            <v>313331</v>
          </cell>
          <cell r="C463">
            <v>1</v>
          </cell>
          <cell r="D463" t="str">
            <v>1313331.920</v>
          </cell>
          <cell r="E463" t="str">
            <v xml:space="preserve">הזנת יוח"א </v>
          </cell>
          <cell r="H463">
            <v>-570000</v>
          </cell>
          <cell r="I463">
            <v>-542537</v>
          </cell>
        </row>
        <row r="464">
          <cell r="A464" t="str">
            <v>921</v>
          </cell>
          <cell r="B464">
            <v>313331</v>
          </cell>
          <cell r="C464">
            <v>1</v>
          </cell>
          <cell r="D464" t="str">
            <v>1313331.921</v>
          </cell>
          <cell r="E464" t="str">
            <v xml:space="preserve">ש.נלווים-דקלים+ספרנים </v>
          </cell>
          <cell r="H464">
            <v>-56000</v>
          </cell>
          <cell r="I464">
            <v>-52510</v>
          </cell>
        </row>
        <row r="465">
          <cell r="A465" t="str">
            <v>929</v>
          </cell>
          <cell r="B465">
            <v>313331</v>
          </cell>
          <cell r="C465">
            <v>1</v>
          </cell>
          <cell r="D465" t="str">
            <v>1313331.929</v>
          </cell>
          <cell r="E465" t="str">
            <v xml:space="preserve">השתת.בשרותי היקף </v>
          </cell>
          <cell r="H465">
            <v>-106000</v>
          </cell>
          <cell r="I465">
            <v>-112046</v>
          </cell>
        </row>
        <row r="466">
          <cell r="A466" t="str">
            <v>921</v>
          </cell>
          <cell r="B466">
            <v>313332</v>
          </cell>
          <cell r="C466">
            <v>1</v>
          </cell>
          <cell r="D466" t="str">
            <v>1313332.921</v>
          </cell>
          <cell r="E466" t="str">
            <v xml:space="preserve">מתי"א-מזכירים </v>
          </cell>
          <cell r="H466">
            <v>-180000</v>
          </cell>
          <cell r="I466">
            <v>-150967</v>
          </cell>
        </row>
        <row r="467">
          <cell r="A467" t="str">
            <v>922</v>
          </cell>
          <cell r="B467">
            <v>313332</v>
          </cell>
          <cell r="C467">
            <v>1</v>
          </cell>
          <cell r="D467" t="str">
            <v>1313332.922</v>
          </cell>
          <cell r="E467" t="str">
            <v xml:space="preserve">מתי"א-העברה מיועדת </v>
          </cell>
          <cell r="H467">
            <v>-100</v>
          </cell>
          <cell r="I467">
            <v>0</v>
          </cell>
        </row>
        <row r="468">
          <cell r="A468" t="str">
            <v>923</v>
          </cell>
          <cell r="B468">
            <v>313332</v>
          </cell>
          <cell r="C468">
            <v>1</v>
          </cell>
          <cell r="D468" t="str">
            <v>1313332.923</v>
          </cell>
          <cell r="E468" t="str">
            <v xml:space="preserve">מתי"א-שרתים </v>
          </cell>
          <cell r="H468">
            <v>-89500</v>
          </cell>
          <cell r="I468">
            <v>-75125</v>
          </cell>
        </row>
        <row r="469">
          <cell r="A469" t="str">
            <v>924</v>
          </cell>
          <cell r="B469">
            <v>313332</v>
          </cell>
          <cell r="C469">
            <v>1</v>
          </cell>
          <cell r="D469" t="str">
            <v>1313332.924</v>
          </cell>
          <cell r="E469" t="str">
            <v xml:space="preserve">מתי"א-אגרת שכפול </v>
          </cell>
          <cell r="H469">
            <v>-72000</v>
          </cell>
          <cell r="I469">
            <v>-25298</v>
          </cell>
        </row>
        <row r="470">
          <cell r="A470" t="str">
            <v>925</v>
          </cell>
          <cell r="B470">
            <v>313332</v>
          </cell>
          <cell r="C470">
            <v>1</v>
          </cell>
          <cell r="D470" t="str">
            <v>1313332.925</v>
          </cell>
          <cell r="E470" t="str">
            <v xml:space="preserve">חופשות לאוטיסטים </v>
          </cell>
          <cell r="H470">
            <v>0</v>
          </cell>
          <cell r="I470">
            <v>0</v>
          </cell>
        </row>
        <row r="471">
          <cell r="A471" t="str">
            <v>921</v>
          </cell>
          <cell r="B471">
            <v>313334</v>
          </cell>
          <cell r="C471">
            <v>1</v>
          </cell>
          <cell r="D471" t="str">
            <v>1313334.921</v>
          </cell>
          <cell r="E471" t="str">
            <v xml:space="preserve">ליקויי שמיעה-מזכירים </v>
          </cell>
          <cell r="H471">
            <v>-75000</v>
          </cell>
          <cell r="I471">
            <v>-74581</v>
          </cell>
        </row>
        <row r="472">
          <cell r="A472" t="str">
            <v>923</v>
          </cell>
          <cell r="B472">
            <v>313334</v>
          </cell>
          <cell r="C472">
            <v>1</v>
          </cell>
          <cell r="D472" t="str">
            <v>1313334.923</v>
          </cell>
          <cell r="E472" t="str">
            <v xml:space="preserve">ליקויי שמיעה-שרתים </v>
          </cell>
          <cell r="H472">
            <v>-178000</v>
          </cell>
          <cell r="I472">
            <v>-175393</v>
          </cell>
        </row>
        <row r="473">
          <cell r="A473" t="str">
            <v>924</v>
          </cell>
          <cell r="B473">
            <v>313334</v>
          </cell>
          <cell r="C473">
            <v>1</v>
          </cell>
          <cell r="D473" t="str">
            <v>1313334.924</v>
          </cell>
          <cell r="E473" t="str">
            <v>השת.בשכר סיע.כיתתיות חריג</v>
          </cell>
          <cell r="H473">
            <v>-8100000</v>
          </cell>
          <cell r="I473">
            <v>-7987856</v>
          </cell>
        </row>
        <row r="474">
          <cell r="A474" t="str">
            <v>920</v>
          </cell>
          <cell r="B474">
            <v>313335</v>
          </cell>
          <cell r="C474">
            <v>1</v>
          </cell>
          <cell r="D474" t="str">
            <v>1313335.920</v>
          </cell>
          <cell r="E474" t="str">
            <v xml:space="preserve">לבורנטים חינוך מיוחד </v>
          </cell>
          <cell r="H474">
            <v>-58000</v>
          </cell>
          <cell r="I474">
            <v>-59042</v>
          </cell>
        </row>
        <row r="475">
          <cell r="A475" t="str">
            <v>924</v>
          </cell>
          <cell r="B475">
            <v>313335</v>
          </cell>
          <cell r="C475">
            <v>1</v>
          </cell>
          <cell r="D475" t="str">
            <v>1313335.924</v>
          </cell>
          <cell r="E475" t="str">
            <v xml:space="preserve">אגרת שכפול יוח"א </v>
          </cell>
          <cell r="H475">
            <v>0</v>
          </cell>
          <cell r="I475">
            <v>0</v>
          </cell>
        </row>
        <row r="476">
          <cell r="A476" t="str">
            <v>925</v>
          </cell>
          <cell r="B476">
            <v>313335</v>
          </cell>
          <cell r="C476">
            <v>1</v>
          </cell>
          <cell r="D476" t="str">
            <v>1313335.925</v>
          </cell>
          <cell r="E476" t="str">
            <v xml:space="preserve">אגרת שכפול יסודי </v>
          </cell>
          <cell r="H476">
            <v>-50000</v>
          </cell>
          <cell r="I476">
            <v>-51383</v>
          </cell>
        </row>
        <row r="477">
          <cell r="A477" t="str">
            <v>926</v>
          </cell>
          <cell r="B477">
            <v>313335</v>
          </cell>
          <cell r="C477">
            <v>1</v>
          </cell>
          <cell r="D477" t="str">
            <v>1313335.926</v>
          </cell>
          <cell r="E477" t="str">
            <v xml:space="preserve">תשלומי הורים חומרים </v>
          </cell>
          <cell r="H477">
            <v>-300000</v>
          </cell>
          <cell r="I477">
            <v>-206497</v>
          </cell>
        </row>
        <row r="478">
          <cell r="A478" t="str">
            <v>927</v>
          </cell>
          <cell r="B478">
            <v>313335</v>
          </cell>
          <cell r="C478">
            <v>1</v>
          </cell>
          <cell r="D478" t="str">
            <v>1313335.927</v>
          </cell>
          <cell r="E478" t="str">
            <v xml:space="preserve">הוצאות נלוות ח.מיוחד </v>
          </cell>
          <cell r="H478">
            <v>-457800</v>
          </cell>
          <cell r="I478">
            <v>-432068</v>
          </cell>
        </row>
        <row r="479">
          <cell r="A479" t="str">
            <v>929</v>
          </cell>
          <cell r="B479">
            <v>313335</v>
          </cell>
          <cell r="C479">
            <v>1</v>
          </cell>
          <cell r="D479" t="str">
            <v>1313335.929</v>
          </cell>
          <cell r="E479" t="str">
            <v xml:space="preserve">סל תלמיד לעולי אתיופיה </v>
          </cell>
          <cell r="H479">
            <v>-1500</v>
          </cell>
          <cell r="I479">
            <v>-1200</v>
          </cell>
        </row>
        <row r="480">
          <cell r="A480" t="str">
            <v>921</v>
          </cell>
          <cell r="B480">
            <v>313336</v>
          </cell>
          <cell r="C480">
            <v>1</v>
          </cell>
          <cell r="D480" t="str">
            <v>1313336.921</v>
          </cell>
          <cell r="E480" t="str">
            <v xml:space="preserve">השתת.בשכר מזכירות/"גשר" </v>
          </cell>
          <cell r="H480">
            <v>-33000</v>
          </cell>
          <cell r="I480">
            <v>-34178</v>
          </cell>
        </row>
        <row r="481">
          <cell r="A481" t="str">
            <v>923</v>
          </cell>
          <cell r="B481">
            <v>313336</v>
          </cell>
          <cell r="C481">
            <v>1</v>
          </cell>
          <cell r="D481" t="str">
            <v>1313336.923</v>
          </cell>
          <cell r="E481" t="str">
            <v xml:space="preserve">השתת.בשכר שרתים/"גשר" </v>
          </cell>
          <cell r="H481">
            <v>-71500</v>
          </cell>
          <cell r="I481">
            <v>-73604</v>
          </cell>
        </row>
        <row r="482">
          <cell r="A482" t="str">
            <v>925</v>
          </cell>
          <cell r="B482">
            <v>313336</v>
          </cell>
          <cell r="C482">
            <v>1</v>
          </cell>
          <cell r="D482" t="str">
            <v>1313336.925</v>
          </cell>
          <cell r="E482" t="str">
            <v xml:space="preserve">אגרת תלמידי חוץ בדו. </v>
          </cell>
          <cell r="H482">
            <v>-116684</v>
          </cell>
          <cell r="I482">
            <v>-31149</v>
          </cell>
        </row>
        <row r="483">
          <cell r="A483" t="str">
            <v>921</v>
          </cell>
          <cell r="B483">
            <v>313337</v>
          </cell>
          <cell r="C483">
            <v>1</v>
          </cell>
          <cell r="D483" t="str">
            <v>1313337.921</v>
          </cell>
          <cell r="E483" t="str">
            <v>ס.תלמיד לעולה ע.יסודי/ח.מ</v>
          </cell>
          <cell r="H483">
            <v>-5000</v>
          </cell>
          <cell r="I483">
            <v>-562</v>
          </cell>
        </row>
        <row r="484">
          <cell r="A484" t="str">
            <v>921</v>
          </cell>
          <cell r="B484">
            <v>313700</v>
          </cell>
          <cell r="C484">
            <v>1</v>
          </cell>
          <cell r="D484" t="str">
            <v>1313700.921</v>
          </cell>
          <cell r="E484" t="str">
            <v xml:space="preserve">השתת בשכר מזכירות </v>
          </cell>
          <cell r="H484">
            <v>-42107</v>
          </cell>
          <cell r="I484">
            <v>-37259</v>
          </cell>
        </row>
        <row r="485">
          <cell r="A485" t="str">
            <v>922</v>
          </cell>
          <cell r="B485">
            <v>313700</v>
          </cell>
          <cell r="C485">
            <v>1</v>
          </cell>
          <cell r="D485" t="str">
            <v>1313700.922</v>
          </cell>
          <cell r="E485" t="str">
            <v xml:space="preserve">העברה מיועדת </v>
          </cell>
          <cell r="H485">
            <v>-100</v>
          </cell>
          <cell r="I485">
            <v>-39412</v>
          </cell>
        </row>
        <row r="486">
          <cell r="A486" t="str">
            <v>923</v>
          </cell>
          <cell r="B486">
            <v>313700</v>
          </cell>
          <cell r="C486">
            <v>1</v>
          </cell>
          <cell r="D486" t="str">
            <v>1313700.923</v>
          </cell>
          <cell r="E486" t="str">
            <v xml:space="preserve">השתת בשכר שרתים </v>
          </cell>
          <cell r="H486">
            <v>-131248</v>
          </cell>
          <cell r="I486">
            <v>-116929</v>
          </cell>
        </row>
        <row r="487">
          <cell r="A487" t="str">
            <v>428</v>
          </cell>
          <cell r="B487">
            <v>314100</v>
          </cell>
          <cell r="C487">
            <v>1</v>
          </cell>
          <cell r="D487" t="str">
            <v>1314100.428</v>
          </cell>
          <cell r="E487" t="str">
            <v xml:space="preserve">השתת.הורים-מיל"ת(חט"ב( </v>
          </cell>
          <cell r="H487">
            <v>-100</v>
          </cell>
          <cell r="I487">
            <v>0</v>
          </cell>
        </row>
        <row r="488">
          <cell r="A488" t="str">
            <v>921</v>
          </cell>
          <cell r="B488">
            <v>314110</v>
          </cell>
          <cell r="C488">
            <v>1</v>
          </cell>
          <cell r="D488" t="str">
            <v>1314110.921</v>
          </cell>
          <cell r="E488" t="str">
            <v xml:space="preserve">סל תלמיד לחט"ב </v>
          </cell>
          <cell r="H488">
            <v>-1890427</v>
          </cell>
          <cell r="I488">
            <v>-1911818</v>
          </cell>
        </row>
        <row r="489">
          <cell r="A489" t="str">
            <v>923</v>
          </cell>
          <cell r="B489">
            <v>314110</v>
          </cell>
          <cell r="C489">
            <v>1</v>
          </cell>
          <cell r="D489" t="str">
            <v>1314110.923</v>
          </cell>
          <cell r="E489" t="str">
            <v xml:space="preserve">השאלת מורים-מקיף א </v>
          </cell>
          <cell r="H489">
            <v>-1963832</v>
          </cell>
          <cell r="I489">
            <v>-2268746</v>
          </cell>
        </row>
        <row r="490">
          <cell r="A490" t="str">
            <v>926</v>
          </cell>
          <cell r="B490">
            <v>314110</v>
          </cell>
          <cell r="C490">
            <v>1</v>
          </cell>
          <cell r="D490" t="str">
            <v>1314110.926</v>
          </cell>
          <cell r="E490" t="str">
            <v xml:space="preserve">סל תלמיד לעולה בחט"ב </v>
          </cell>
          <cell r="H490">
            <v>-2083</v>
          </cell>
          <cell r="I490">
            <v>-1624</v>
          </cell>
        </row>
        <row r="491">
          <cell r="A491" t="str">
            <v>923</v>
          </cell>
          <cell r="B491">
            <v>314111</v>
          </cell>
          <cell r="C491">
            <v>1</v>
          </cell>
          <cell r="D491" t="str">
            <v>1314111.923</v>
          </cell>
          <cell r="E491" t="str">
            <v xml:space="preserve">סל חט"ב קהילתיים </v>
          </cell>
          <cell r="H491">
            <v>0</v>
          </cell>
          <cell r="I491">
            <v>0</v>
          </cell>
        </row>
        <row r="492">
          <cell r="A492" t="str">
            <v>921</v>
          </cell>
          <cell r="B492">
            <v>314120</v>
          </cell>
          <cell r="C492">
            <v>1</v>
          </cell>
          <cell r="D492" t="str">
            <v>1314120.921</v>
          </cell>
          <cell r="E492" t="str">
            <v xml:space="preserve">סל תלמיד חט"ב </v>
          </cell>
          <cell r="H492">
            <v>-525000</v>
          </cell>
          <cell r="I492">
            <v>-536618</v>
          </cell>
        </row>
        <row r="493">
          <cell r="A493" t="str">
            <v>923</v>
          </cell>
          <cell r="B493">
            <v>314120</v>
          </cell>
          <cell r="C493">
            <v>1</v>
          </cell>
          <cell r="D493" t="str">
            <v>1314120.923</v>
          </cell>
          <cell r="E493" t="str">
            <v>השאלת מורים-אולפנ.ב.עקיבא</v>
          </cell>
          <cell r="H493">
            <v>-28569</v>
          </cell>
          <cell r="I493">
            <v>-34451</v>
          </cell>
        </row>
        <row r="494">
          <cell r="A494" t="str">
            <v>926</v>
          </cell>
          <cell r="B494">
            <v>314120</v>
          </cell>
          <cell r="C494">
            <v>1</v>
          </cell>
          <cell r="D494" t="str">
            <v>1314120.926</v>
          </cell>
          <cell r="E494" t="str">
            <v xml:space="preserve">סל תלמיד לעולה בחט"ב </v>
          </cell>
          <cell r="H494">
            <v>0</v>
          </cell>
          <cell r="I494">
            <v>-1176</v>
          </cell>
        </row>
        <row r="495">
          <cell r="A495" t="str">
            <v>921</v>
          </cell>
          <cell r="B495">
            <v>314130</v>
          </cell>
          <cell r="C495">
            <v>1</v>
          </cell>
          <cell r="D495" t="str">
            <v>1314130.921</v>
          </cell>
          <cell r="E495" t="str">
            <v xml:space="preserve">סל תלמיד לחט"ב </v>
          </cell>
          <cell r="H495">
            <v>-622866</v>
          </cell>
          <cell r="I495">
            <v>-626459</v>
          </cell>
        </row>
        <row r="496">
          <cell r="A496" t="str">
            <v>923</v>
          </cell>
          <cell r="B496">
            <v>314130</v>
          </cell>
          <cell r="C496">
            <v>1</v>
          </cell>
          <cell r="D496" t="str">
            <v>1314130.923</v>
          </cell>
          <cell r="E496" t="str">
            <v xml:space="preserve">השאלת מורים-מקיף טוביהו </v>
          </cell>
          <cell r="H496">
            <v>-276056</v>
          </cell>
          <cell r="I496">
            <v>-839961</v>
          </cell>
        </row>
        <row r="497">
          <cell r="A497" t="str">
            <v>923</v>
          </cell>
          <cell r="B497">
            <v>314304</v>
          </cell>
          <cell r="C497">
            <v>1</v>
          </cell>
          <cell r="D497" t="str">
            <v>1314304.923</v>
          </cell>
          <cell r="E497" t="str">
            <v xml:space="preserve">סל חט"ב קהילתיים </v>
          </cell>
          <cell r="H497">
            <v>0</v>
          </cell>
          <cell r="I497">
            <v>0</v>
          </cell>
        </row>
        <row r="498">
          <cell r="A498" t="str">
            <v>921</v>
          </cell>
          <cell r="B498">
            <v>314310</v>
          </cell>
          <cell r="C498">
            <v>1</v>
          </cell>
          <cell r="D498" t="str">
            <v>1314310.921</v>
          </cell>
          <cell r="E498" t="str">
            <v xml:space="preserve">סל תלמיד לחט"ב </v>
          </cell>
          <cell r="H498">
            <v>-1353183</v>
          </cell>
          <cell r="I498">
            <v>-1361770</v>
          </cell>
        </row>
        <row r="499">
          <cell r="A499" t="str">
            <v>923</v>
          </cell>
          <cell r="B499">
            <v>314310</v>
          </cell>
          <cell r="C499">
            <v>1</v>
          </cell>
          <cell r="D499" t="str">
            <v>1314310.923</v>
          </cell>
          <cell r="E499" t="str">
            <v xml:space="preserve">השאלת מורים-מקיף ג </v>
          </cell>
          <cell r="H499">
            <v>-2041000</v>
          </cell>
          <cell r="I499">
            <v>-2649266</v>
          </cell>
        </row>
        <row r="500">
          <cell r="A500" t="str">
            <v>921</v>
          </cell>
          <cell r="B500">
            <v>314311</v>
          </cell>
          <cell r="C500">
            <v>1</v>
          </cell>
          <cell r="D500" t="str">
            <v>1314311.921</v>
          </cell>
          <cell r="E500" t="str">
            <v xml:space="preserve">סל תלמיד לעולה/חט"ב </v>
          </cell>
          <cell r="H500">
            <v>-25153</v>
          </cell>
          <cell r="I500">
            <v>-23525</v>
          </cell>
        </row>
        <row r="501">
          <cell r="A501" t="str">
            <v>921</v>
          </cell>
          <cell r="B501">
            <v>314610</v>
          </cell>
          <cell r="C501">
            <v>1</v>
          </cell>
          <cell r="D501" t="str">
            <v>1314610.921</v>
          </cell>
          <cell r="E501" t="str">
            <v xml:space="preserve">סל תלמיד לחט"ב </v>
          </cell>
          <cell r="H501">
            <v>-1842153</v>
          </cell>
          <cell r="I501">
            <v>-1894527</v>
          </cell>
        </row>
        <row r="502">
          <cell r="A502" t="str">
            <v>923</v>
          </cell>
          <cell r="B502">
            <v>314610</v>
          </cell>
          <cell r="C502">
            <v>1</v>
          </cell>
          <cell r="D502" t="str">
            <v>1314610.923</v>
          </cell>
          <cell r="E502" t="str">
            <v xml:space="preserve">השאלת מורים-מקיף ו </v>
          </cell>
          <cell r="H502">
            <v>-1436594</v>
          </cell>
          <cell r="I502">
            <v>-1519006</v>
          </cell>
        </row>
        <row r="503">
          <cell r="A503" t="str">
            <v>921</v>
          </cell>
          <cell r="B503">
            <v>314611</v>
          </cell>
          <cell r="C503">
            <v>1</v>
          </cell>
          <cell r="D503" t="str">
            <v>1314611.921</v>
          </cell>
          <cell r="E503" t="str">
            <v xml:space="preserve">סל תלמיד לעולה/חט"ב </v>
          </cell>
          <cell r="H503">
            <v>-448</v>
          </cell>
          <cell r="I503">
            <v>0</v>
          </cell>
        </row>
        <row r="504">
          <cell r="A504" t="str">
            <v>923</v>
          </cell>
          <cell r="B504">
            <v>314611</v>
          </cell>
          <cell r="C504">
            <v>1</v>
          </cell>
          <cell r="D504" t="str">
            <v>1314611.923</v>
          </cell>
          <cell r="E504" t="str">
            <v xml:space="preserve">סל חט"ב קהילתיים </v>
          </cell>
          <cell r="H504">
            <v>0</v>
          </cell>
          <cell r="I504">
            <v>0</v>
          </cell>
        </row>
        <row r="505">
          <cell r="A505" t="str">
            <v>921</v>
          </cell>
          <cell r="B505">
            <v>314710</v>
          </cell>
          <cell r="C505">
            <v>1</v>
          </cell>
          <cell r="D505" t="str">
            <v>1314710.921</v>
          </cell>
          <cell r="E505" t="str">
            <v xml:space="preserve">סל תלמיד לחט"ב </v>
          </cell>
          <cell r="H505">
            <v>-1654863</v>
          </cell>
          <cell r="I505">
            <v>-1572590</v>
          </cell>
        </row>
        <row r="506">
          <cell r="A506" t="str">
            <v>923</v>
          </cell>
          <cell r="B506">
            <v>314710</v>
          </cell>
          <cell r="C506">
            <v>1</v>
          </cell>
          <cell r="D506" t="str">
            <v>1314710.923</v>
          </cell>
          <cell r="E506" t="str">
            <v xml:space="preserve">השאלת מורים-מקיף רבין </v>
          </cell>
          <cell r="H506">
            <v>-620672</v>
          </cell>
          <cell r="I506">
            <v>-790490</v>
          </cell>
        </row>
        <row r="507">
          <cell r="A507" t="str">
            <v>926</v>
          </cell>
          <cell r="B507">
            <v>314710</v>
          </cell>
          <cell r="C507">
            <v>1</v>
          </cell>
          <cell r="D507" t="str">
            <v>1314710.926</v>
          </cell>
          <cell r="E507" t="str">
            <v xml:space="preserve">סל תלמיד לעולה בחט"ב </v>
          </cell>
          <cell r="H507">
            <v>-1635</v>
          </cell>
          <cell r="I507">
            <v>-1814</v>
          </cell>
        </row>
        <row r="508">
          <cell r="A508" t="str">
            <v>921</v>
          </cell>
          <cell r="B508">
            <v>314810</v>
          </cell>
          <cell r="C508">
            <v>1</v>
          </cell>
          <cell r="D508" t="str">
            <v>1314810.921</v>
          </cell>
          <cell r="E508" t="str">
            <v xml:space="preserve">סל תלמיד לחט"ב </v>
          </cell>
          <cell r="H508">
            <v>-1472540</v>
          </cell>
          <cell r="I508">
            <v>-1594810</v>
          </cell>
        </row>
        <row r="509">
          <cell r="A509" t="str">
            <v>923</v>
          </cell>
          <cell r="B509">
            <v>314810</v>
          </cell>
          <cell r="C509">
            <v>1</v>
          </cell>
          <cell r="D509" t="str">
            <v>1314810.923</v>
          </cell>
          <cell r="E509" t="str">
            <v xml:space="preserve">השאלת מורים-מקיף רגר </v>
          </cell>
          <cell r="H509">
            <v>-536527</v>
          </cell>
          <cell r="I509">
            <v>-849965</v>
          </cell>
        </row>
        <row r="510">
          <cell r="A510" t="str">
            <v>926</v>
          </cell>
          <cell r="B510">
            <v>314810</v>
          </cell>
          <cell r="C510">
            <v>1</v>
          </cell>
          <cell r="D510" t="str">
            <v>1314810.926</v>
          </cell>
          <cell r="E510" t="str">
            <v xml:space="preserve">סל תלמיד לעולה בחט"ב </v>
          </cell>
          <cell r="H510">
            <v>0</v>
          </cell>
          <cell r="I510">
            <v>0</v>
          </cell>
        </row>
        <row r="511">
          <cell r="A511" t="str">
            <v>923</v>
          </cell>
          <cell r="B511">
            <v>314811</v>
          </cell>
          <cell r="C511">
            <v>1</v>
          </cell>
          <cell r="D511" t="str">
            <v>1314811.923</v>
          </cell>
          <cell r="E511" t="str">
            <v xml:space="preserve">סל חט"ב קהילתיים </v>
          </cell>
          <cell r="H511">
            <v>0</v>
          </cell>
          <cell r="I511">
            <v>0</v>
          </cell>
        </row>
        <row r="512">
          <cell r="A512" t="str">
            <v>921</v>
          </cell>
          <cell r="B512">
            <v>314910</v>
          </cell>
          <cell r="C512">
            <v>1</v>
          </cell>
          <cell r="D512" t="str">
            <v>1314910.921</v>
          </cell>
          <cell r="E512" t="str">
            <v xml:space="preserve">סל תלמיד לחט"ב </v>
          </cell>
          <cell r="H512">
            <v>-450000</v>
          </cell>
          <cell r="I512">
            <v>-473621</v>
          </cell>
        </row>
        <row r="513">
          <cell r="A513" t="str">
            <v>923</v>
          </cell>
          <cell r="B513">
            <v>314910</v>
          </cell>
          <cell r="C513">
            <v>1</v>
          </cell>
          <cell r="D513" t="str">
            <v>1314910.923</v>
          </cell>
          <cell r="E513" t="str">
            <v xml:space="preserve">השאלת מורים-ישיבת א.שלמה </v>
          </cell>
          <cell r="H513">
            <v>0</v>
          </cell>
          <cell r="I513">
            <v>0</v>
          </cell>
        </row>
        <row r="514">
          <cell r="A514" t="str">
            <v>925</v>
          </cell>
          <cell r="B514">
            <v>314910</v>
          </cell>
          <cell r="C514">
            <v>1</v>
          </cell>
          <cell r="D514" t="str">
            <v>1314910.925</v>
          </cell>
          <cell r="E514" t="str">
            <v xml:space="preserve">חומרים ז-ט יא'-יב' </v>
          </cell>
          <cell r="H514">
            <v>-17865</v>
          </cell>
          <cell r="I514">
            <v>-19161</v>
          </cell>
        </row>
        <row r="515">
          <cell r="A515" t="str">
            <v>921</v>
          </cell>
          <cell r="B515">
            <v>314911</v>
          </cell>
          <cell r="C515">
            <v>1</v>
          </cell>
          <cell r="D515" t="str">
            <v>1314911.921</v>
          </cell>
          <cell r="E515" t="str">
            <v xml:space="preserve">סל תלמיד לעולה/חט"ב </v>
          </cell>
          <cell r="H515">
            <v>-2418</v>
          </cell>
          <cell r="I515">
            <v>-1635</v>
          </cell>
        </row>
        <row r="516">
          <cell r="A516" t="str">
            <v>923</v>
          </cell>
          <cell r="B516">
            <v>315100</v>
          </cell>
          <cell r="C516">
            <v>1</v>
          </cell>
          <cell r="D516" t="str">
            <v>1315100.923</v>
          </cell>
          <cell r="E516" t="str">
            <v>הקצבה למגמות תקשורת-מקיפי</v>
          </cell>
          <cell r="H516">
            <v>0</v>
          </cell>
          <cell r="I516">
            <v>-73873</v>
          </cell>
        </row>
        <row r="517">
          <cell r="A517" t="str">
            <v>440</v>
          </cell>
          <cell r="B517">
            <v>315100</v>
          </cell>
          <cell r="C517">
            <v>1</v>
          </cell>
          <cell r="D517" t="str">
            <v>1315100.440</v>
          </cell>
          <cell r="E517" t="str">
            <v xml:space="preserve">פרוייקט אומץ-אמי"ת </v>
          </cell>
          <cell r="H517">
            <v>-223000</v>
          </cell>
          <cell r="I517">
            <v>-223091</v>
          </cell>
        </row>
        <row r="518">
          <cell r="A518" t="str">
            <v>442</v>
          </cell>
          <cell r="B518">
            <v>315100</v>
          </cell>
          <cell r="C518">
            <v>1</v>
          </cell>
          <cell r="D518" t="str">
            <v>1315100.442</v>
          </cell>
          <cell r="E518" t="str">
            <v>תוכנית פל"א תלמידים עולים</v>
          </cell>
          <cell r="H518">
            <v>-744750</v>
          </cell>
          <cell r="I518">
            <v>-791981</v>
          </cell>
        </row>
        <row r="519">
          <cell r="A519" t="str">
            <v>920</v>
          </cell>
          <cell r="B519">
            <v>315100</v>
          </cell>
          <cell r="C519">
            <v>1</v>
          </cell>
          <cell r="D519" t="str">
            <v>1315100.920</v>
          </cell>
          <cell r="E519" t="str">
            <v xml:space="preserve">הסעות השתלמות למורים </v>
          </cell>
          <cell r="H519">
            <v>0</v>
          </cell>
          <cell r="I519">
            <v>-6936</v>
          </cell>
        </row>
        <row r="520">
          <cell r="A520" t="str">
            <v>921</v>
          </cell>
          <cell r="B520">
            <v>315100</v>
          </cell>
          <cell r="C520">
            <v>1</v>
          </cell>
          <cell r="D520" t="str">
            <v>1315100.921</v>
          </cell>
          <cell r="E520" t="str">
            <v>שכ"ל על יסודי הסבת אקדמאי</v>
          </cell>
          <cell r="H520">
            <v>0</v>
          </cell>
          <cell r="I520">
            <v>-20412</v>
          </cell>
        </row>
        <row r="521">
          <cell r="A521" t="str">
            <v>922</v>
          </cell>
          <cell r="B521">
            <v>315100</v>
          </cell>
          <cell r="C521">
            <v>1</v>
          </cell>
          <cell r="D521" t="str">
            <v>1315100.922</v>
          </cell>
          <cell r="E521" t="str">
            <v xml:space="preserve">העברה מיועדת </v>
          </cell>
          <cell r="H521">
            <v>-100</v>
          </cell>
          <cell r="I521">
            <v>-159587</v>
          </cell>
        </row>
        <row r="522">
          <cell r="A522" t="str">
            <v>925</v>
          </cell>
          <cell r="B522">
            <v>315100</v>
          </cell>
          <cell r="C522">
            <v>1</v>
          </cell>
          <cell r="D522" t="str">
            <v>1315100.925</v>
          </cell>
          <cell r="E522" t="str">
            <v xml:space="preserve">הסעת עובדי הוראה </v>
          </cell>
          <cell r="H522">
            <v>-24000</v>
          </cell>
          <cell r="I522">
            <v>-36617</v>
          </cell>
        </row>
        <row r="523">
          <cell r="A523" t="str">
            <v>926</v>
          </cell>
          <cell r="B523">
            <v>315100</v>
          </cell>
          <cell r="C523">
            <v>1</v>
          </cell>
          <cell r="D523" t="str">
            <v>1315100.926</v>
          </cell>
          <cell r="E523" t="str">
            <v xml:space="preserve">פרוייקט אומץ מנע ונחשון </v>
          </cell>
          <cell r="H523">
            <v>-302000</v>
          </cell>
          <cell r="I523">
            <v>-167787</v>
          </cell>
        </row>
        <row r="524">
          <cell r="A524" t="str">
            <v>927</v>
          </cell>
          <cell r="B524">
            <v>315100</v>
          </cell>
          <cell r="C524">
            <v>1</v>
          </cell>
          <cell r="D524" t="str">
            <v>1315100.927</v>
          </cell>
          <cell r="E524" t="str">
            <v xml:space="preserve">בתי ספר מקדמי בריאות </v>
          </cell>
          <cell r="H524">
            <v>0</v>
          </cell>
          <cell r="I524">
            <v>-4650</v>
          </cell>
        </row>
        <row r="525">
          <cell r="A525" t="str">
            <v>929</v>
          </cell>
          <cell r="B525">
            <v>315100</v>
          </cell>
          <cell r="C525">
            <v>1</v>
          </cell>
          <cell r="D525" t="str">
            <v>1315100.929</v>
          </cell>
          <cell r="E525" t="str">
            <v xml:space="preserve">השתתפות בעלויות טיולים </v>
          </cell>
          <cell r="H525">
            <v>-2757687</v>
          </cell>
          <cell r="I525">
            <v>-1640685</v>
          </cell>
        </row>
        <row r="526">
          <cell r="A526" t="str">
            <v>927</v>
          </cell>
          <cell r="B526">
            <v>315110</v>
          </cell>
          <cell r="C526">
            <v>1</v>
          </cell>
          <cell r="D526" t="str">
            <v>1315110.927</v>
          </cell>
          <cell r="E526" t="str">
            <v xml:space="preserve">תלמידים מחוננים </v>
          </cell>
          <cell r="H526">
            <v>0</v>
          </cell>
          <cell r="I526">
            <v>0</v>
          </cell>
        </row>
        <row r="527">
          <cell r="A527" t="str">
            <v>928</v>
          </cell>
          <cell r="B527">
            <v>315110</v>
          </cell>
          <cell r="C527">
            <v>1</v>
          </cell>
          <cell r="D527" t="str">
            <v>1315110.928</v>
          </cell>
          <cell r="E527" t="str">
            <v xml:space="preserve">מילגה תל.היוצא לפולין </v>
          </cell>
          <cell r="H527">
            <v>-1337625</v>
          </cell>
          <cell r="I527">
            <v>-535051</v>
          </cell>
        </row>
        <row r="528">
          <cell r="A528" t="str">
            <v>921</v>
          </cell>
          <cell r="B528">
            <v>315400</v>
          </cell>
          <cell r="C528">
            <v>1</v>
          </cell>
          <cell r="D528" t="str">
            <v>1315400.921</v>
          </cell>
          <cell r="E528" t="str">
            <v xml:space="preserve">סל תלמיד לעולה </v>
          </cell>
          <cell r="H528">
            <v>-1125</v>
          </cell>
          <cell r="I528">
            <v>-896</v>
          </cell>
        </row>
        <row r="529">
          <cell r="A529" t="str">
            <v>924</v>
          </cell>
          <cell r="B529">
            <v>315400</v>
          </cell>
          <cell r="C529">
            <v>1</v>
          </cell>
          <cell r="D529" t="str">
            <v>1315400.924</v>
          </cell>
          <cell r="E529" t="str">
            <v xml:space="preserve">דמי בחינות </v>
          </cell>
          <cell r="H529">
            <v>0</v>
          </cell>
          <cell r="I529">
            <v>0</v>
          </cell>
        </row>
        <row r="530">
          <cell r="A530" t="str">
            <v>925</v>
          </cell>
          <cell r="B530">
            <v>315400</v>
          </cell>
          <cell r="C530">
            <v>1</v>
          </cell>
          <cell r="D530" t="str">
            <v>1315400.925</v>
          </cell>
          <cell r="E530" t="str">
            <v xml:space="preserve">השלמת כיתת עולים </v>
          </cell>
          <cell r="H530">
            <v>-100</v>
          </cell>
          <cell r="I530">
            <v>-40385</v>
          </cell>
        </row>
        <row r="531">
          <cell r="A531" t="str">
            <v>926</v>
          </cell>
          <cell r="B531">
            <v>315400</v>
          </cell>
          <cell r="C531">
            <v>1</v>
          </cell>
          <cell r="D531" t="str">
            <v>1315400.926</v>
          </cell>
          <cell r="E531" t="str">
            <v xml:space="preserve">תשלומי הורים חומרים </v>
          </cell>
          <cell r="H531">
            <v>-20431</v>
          </cell>
          <cell r="I531">
            <v>-21863</v>
          </cell>
        </row>
        <row r="532">
          <cell r="A532" t="str">
            <v>927</v>
          </cell>
          <cell r="B532">
            <v>315400</v>
          </cell>
          <cell r="C532">
            <v>1</v>
          </cell>
          <cell r="D532" t="str">
            <v>1315400.927</v>
          </cell>
          <cell r="E532" t="str">
            <v xml:space="preserve">אגרת שכפול פר תלמיד </v>
          </cell>
          <cell r="H532">
            <v>-5469</v>
          </cell>
          <cell r="I532">
            <v>-5792</v>
          </cell>
        </row>
        <row r="533">
          <cell r="A533" t="str">
            <v>928</v>
          </cell>
          <cell r="B533">
            <v>315400</v>
          </cell>
          <cell r="C533">
            <v>1</v>
          </cell>
          <cell r="D533" t="str">
            <v>1315400.928</v>
          </cell>
          <cell r="E533" t="str">
            <v xml:space="preserve">הקטנת תלמידים בכיתה חט"ע </v>
          </cell>
          <cell r="H533">
            <v>-58555</v>
          </cell>
          <cell r="I533">
            <v>-60679</v>
          </cell>
        </row>
        <row r="534">
          <cell r="A534" t="str">
            <v>921</v>
          </cell>
          <cell r="B534">
            <v>315401</v>
          </cell>
          <cell r="C534">
            <v>1</v>
          </cell>
          <cell r="D534" t="str">
            <v>1315401.921</v>
          </cell>
          <cell r="E534" t="str">
            <v xml:space="preserve">תגבור למדעי היהדות </v>
          </cell>
          <cell r="H534">
            <v>-475000</v>
          </cell>
          <cell r="I534">
            <v>-431226</v>
          </cell>
        </row>
        <row r="535">
          <cell r="A535" t="str">
            <v>922</v>
          </cell>
          <cell r="B535">
            <v>315401</v>
          </cell>
          <cell r="C535">
            <v>1</v>
          </cell>
          <cell r="D535" t="str">
            <v>1315401.922</v>
          </cell>
          <cell r="E535" t="str">
            <v xml:space="preserve">העברה מיועדת </v>
          </cell>
          <cell r="H535">
            <v>-100</v>
          </cell>
          <cell r="I535">
            <v>-1500</v>
          </cell>
        </row>
        <row r="536">
          <cell r="A536" t="str">
            <v>923</v>
          </cell>
          <cell r="B536">
            <v>315401</v>
          </cell>
          <cell r="C536">
            <v>1</v>
          </cell>
          <cell r="D536" t="str">
            <v>1315401.923</v>
          </cell>
          <cell r="E536" t="str">
            <v xml:space="preserve">דמי שתיה למורים </v>
          </cell>
          <cell r="H536">
            <v>-2460</v>
          </cell>
          <cell r="I536">
            <v>-2575</v>
          </cell>
        </row>
        <row r="537">
          <cell r="A537" t="str">
            <v>925</v>
          </cell>
          <cell r="B537">
            <v>315401</v>
          </cell>
          <cell r="C537">
            <v>1</v>
          </cell>
          <cell r="D537" t="str">
            <v>1315401.925</v>
          </cell>
          <cell r="E537" t="str">
            <v xml:space="preserve">גמול בגרות </v>
          </cell>
          <cell r="H537">
            <v>0</v>
          </cell>
          <cell r="I537">
            <v>-19380</v>
          </cell>
        </row>
        <row r="538">
          <cell r="A538" t="str">
            <v>926</v>
          </cell>
          <cell r="B538">
            <v>315401</v>
          </cell>
          <cell r="C538">
            <v>1</v>
          </cell>
          <cell r="D538" t="str">
            <v>1315401.926</v>
          </cell>
          <cell r="E538" t="str">
            <v xml:space="preserve">תלמידים עם צרכים מיוחדים </v>
          </cell>
          <cell r="H538">
            <v>-28000</v>
          </cell>
          <cell r="I538">
            <v>-9412</v>
          </cell>
        </row>
        <row r="539">
          <cell r="A539" t="str">
            <v>927</v>
          </cell>
          <cell r="B539">
            <v>315401</v>
          </cell>
          <cell r="C539">
            <v>1</v>
          </cell>
          <cell r="D539" t="str">
            <v>1315401.927</v>
          </cell>
          <cell r="E539" t="str">
            <v xml:space="preserve">שעות גיל חט"ע </v>
          </cell>
          <cell r="H539">
            <v>0</v>
          </cell>
          <cell r="I539">
            <v>-11117</v>
          </cell>
        </row>
        <row r="540">
          <cell r="A540" t="str">
            <v>928</v>
          </cell>
          <cell r="B540">
            <v>315401</v>
          </cell>
          <cell r="C540">
            <v>1</v>
          </cell>
          <cell r="D540" t="str">
            <v>1315401.928</v>
          </cell>
          <cell r="E540" t="str">
            <v xml:space="preserve">דמי שכפול על יסודי </v>
          </cell>
          <cell r="H540">
            <v>-3968</v>
          </cell>
          <cell r="I540">
            <v>-4333</v>
          </cell>
        </row>
        <row r="541">
          <cell r="A541" t="str">
            <v>929</v>
          </cell>
          <cell r="B541">
            <v>315401</v>
          </cell>
          <cell r="C541">
            <v>1</v>
          </cell>
          <cell r="D541" t="str">
            <v>1315401.929</v>
          </cell>
          <cell r="E541" t="str">
            <v xml:space="preserve">רכב מנהלים </v>
          </cell>
          <cell r="H541">
            <v>-8246</v>
          </cell>
          <cell r="I541">
            <v>-9896</v>
          </cell>
        </row>
        <row r="542">
          <cell r="A542" t="str">
            <v>922</v>
          </cell>
          <cell r="B542">
            <v>315402</v>
          </cell>
          <cell r="C542">
            <v>1</v>
          </cell>
          <cell r="D542" t="str">
            <v>1315402.922</v>
          </cell>
          <cell r="E542" t="str">
            <v xml:space="preserve">העברה מיועדת </v>
          </cell>
          <cell r="H542">
            <v>0</v>
          </cell>
          <cell r="I542">
            <v>-1500</v>
          </cell>
        </row>
        <row r="543">
          <cell r="A543" t="str">
            <v>929</v>
          </cell>
          <cell r="B543">
            <v>315402</v>
          </cell>
          <cell r="C543">
            <v>1</v>
          </cell>
          <cell r="D543" t="str">
            <v>1315402.929</v>
          </cell>
          <cell r="E543" t="str">
            <v xml:space="preserve">גמול טיולים </v>
          </cell>
          <cell r="H543">
            <v>-35709</v>
          </cell>
          <cell r="I543">
            <v>-44000</v>
          </cell>
        </row>
        <row r="544">
          <cell r="A544" t="str">
            <v>430</v>
          </cell>
          <cell r="B544">
            <v>315411</v>
          </cell>
          <cell r="C544">
            <v>1</v>
          </cell>
          <cell r="D544" t="str">
            <v>1315411.430</v>
          </cell>
          <cell r="E544" t="str">
            <v xml:space="preserve">השתת.רשת אמי'ת </v>
          </cell>
          <cell r="H544">
            <v>-1004000</v>
          </cell>
          <cell r="I544">
            <v>-1001272</v>
          </cell>
        </row>
        <row r="545">
          <cell r="A545" t="str">
            <v>921</v>
          </cell>
          <cell r="B545">
            <v>315412</v>
          </cell>
          <cell r="C545">
            <v>1</v>
          </cell>
          <cell r="D545" t="str">
            <v>1315412.921</v>
          </cell>
          <cell r="E545" t="str">
            <v xml:space="preserve">השתתפות בשכר הוראה </v>
          </cell>
          <cell r="H545">
            <v>-2972973</v>
          </cell>
          <cell r="I545">
            <v>-2883144</v>
          </cell>
        </row>
        <row r="546">
          <cell r="A546" t="str">
            <v>923</v>
          </cell>
          <cell r="B546">
            <v>315412</v>
          </cell>
          <cell r="C546">
            <v>1</v>
          </cell>
          <cell r="D546" t="str">
            <v>1315412.923</v>
          </cell>
          <cell r="E546" t="str">
            <v xml:space="preserve">מענקי השתלמות </v>
          </cell>
          <cell r="H546">
            <v>-51000</v>
          </cell>
          <cell r="I546">
            <v>-41145</v>
          </cell>
        </row>
        <row r="547">
          <cell r="A547" t="str">
            <v>924</v>
          </cell>
          <cell r="B547">
            <v>315412</v>
          </cell>
          <cell r="C547">
            <v>1</v>
          </cell>
          <cell r="D547" t="str">
            <v>1315412.924</v>
          </cell>
          <cell r="E547" t="str">
            <v xml:space="preserve">בחינות בגרות אחה"צ </v>
          </cell>
          <cell r="H547">
            <v>-1419</v>
          </cell>
          <cell r="I547">
            <v>-1454</v>
          </cell>
        </row>
        <row r="548">
          <cell r="A548" t="str">
            <v>925</v>
          </cell>
          <cell r="B548">
            <v>315412</v>
          </cell>
          <cell r="C548">
            <v>1</v>
          </cell>
          <cell r="D548" t="str">
            <v>1315412.925</v>
          </cell>
          <cell r="E548" t="str">
            <v xml:space="preserve">קרן השתלמות </v>
          </cell>
          <cell r="H548">
            <v>-146000</v>
          </cell>
          <cell r="I548">
            <v>-141163</v>
          </cell>
        </row>
        <row r="549">
          <cell r="A549" t="str">
            <v>926</v>
          </cell>
          <cell r="B549">
            <v>315412</v>
          </cell>
          <cell r="C549">
            <v>1</v>
          </cell>
          <cell r="D549" t="str">
            <v>1315412.926</v>
          </cell>
          <cell r="E549" t="str">
            <v xml:space="preserve">שיעורי עזר לעולים </v>
          </cell>
          <cell r="H549">
            <v>-19593</v>
          </cell>
          <cell r="I549">
            <v>-24136</v>
          </cell>
        </row>
        <row r="550">
          <cell r="A550" t="str">
            <v>927</v>
          </cell>
          <cell r="B550">
            <v>315412</v>
          </cell>
          <cell r="C550">
            <v>1</v>
          </cell>
          <cell r="D550" t="str">
            <v>1315412.927</v>
          </cell>
          <cell r="E550" t="str">
            <v xml:space="preserve">סל תלמיד לעולי אתיופיה </v>
          </cell>
          <cell r="H550">
            <v>-800</v>
          </cell>
          <cell r="I550">
            <v>-400</v>
          </cell>
        </row>
        <row r="551">
          <cell r="A551" t="str">
            <v>928</v>
          </cell>
          <cell r="B551">
            <v>315412</v>
          </cell>
          <cell r="C551">
            <v>1</v>
          </cell>
          <cell r="D551" t="str">
            <v>1315412.928</v>
          </cell>
          <cell r="E551" t="str">
            <v xml:space="preserve">עתודה מדעית </v>
          </cell>
          <cell r="H551">
            <v>-100</v>
          </cell>
          <cell r="I551">
            <v>0</v>
          </cell>
        </row>
        <row r="552">
          <cell r="A552" t="str">
            <v>929</v>
          </cell>
          <cell r="B552">
            <v>315412</v>
          </cell>
          <cell r="C552">
            <v>1</v>
          </cell>
          <cell r="D552" t="str">
            <v>1315412.929</v>
          </cell>
          <cell r="E552" t="str">
            <v xml:space="preserve">אוריינות </v>
          </cell>
          <cell r="H552">
            <v>-13000</v>
          </cell>
          <cell r="I552">
            <v>-12081</v>
          </cell>
        </row>
        <row r="553">
          <cell r="A553" t="str">
            <v>925</v>
          </cell>
          <cell r="B553">
            <v>315413</v>
          </cell>
          <cell r="C553">
            <v>1</v>
          </cell>
          <cell r="D553" t="str">
            <v>1315413.925</v>
          </cell>
          <cell r="E553" t="str">
            <v xml:space="preserve">מנהל עוז לתמורה </v>
          </cell>
          <cell r="H553">
            <v>0</v>
          </cell>
          <cell r="I553">
            <v>-23596</v>
          </cell>
        </row>
        <row r="554">
          <cell r="A554" t="str">
            <v>921</v>
          </cell>
          <cell r="B554">
            <v>315421</v>
          </cell>
          <cell r="C554">
            <v>1</v>
          </cell>
          <cell r="D554" t="str">
            <v>1315421.921</v>
          </cell>
          <cell r="E554" t="str">
            <v xml:space="preserve">השתתפות בשכר הוראה </v>
          </cell>
          <cell r="H554">
            <v>-3409203</v>
          </cell>
          <cell r="I554">
            <v>-3185592</v>
          </cell>
        </row>
        <row r="555">
          <cell r="A555" t="str">
            <v>923</v>
          </cell>
          <cell r="B555">
            <v>315421</v>
          </cell>
          <cell r="C555">
            <v>1</v>
          </cell>
          <cell r="D555" t="str">
            <v>1315421.923</v>
          </cell>
          <cell r="E555" t="str">
            <v xml:space="preserve">השלמת כיתת עולים </v>
          </cell>
          <cell r="H555">
            <v>-74336</v>
          </cell>
          <cell r="I555">
            <v>-63319</v>
          </cell>
        </row>
        <row r="556">
          <cell r="A556" t="str">
            <v>925</v>
          </cell>
          <cell r="B556">
            <v>315421</v>
          </cell>
          <cell r="C556">
            <v>1</v>
          </cell>
          <cell r="D556" t="str">
            <v>1315421.925</v>
          </cell>
          <cell r="E556" t="str">
            <v xml:space="preserve">שעות תומכות עוז לתמורה </v>
          </cell>
          <cell r="H556">
            <v>0</v>
          </cell>
          <cell r="I556">
            <v>-3240</v>
          </cell>
        </row>
        <row r="557">
          <cell r="A557" t="str">
            <v>926</v>
          </cell>
          <cell r="B557">
            <v>315421</v>
          </cell>
          <cell r="C557">
            <v>1</v>
          </cell>
          <cell r="D557" t="str">
            <v>1315421.926</v>
          </cell>
          <cell r="E557" t="str">
            <v xml:space="preserve">חוגים ושעורי עזר </v>
          </cell>
          <cell r="H557">
            <v>-518881</v>
          </cell>
          <cell r="I557">
            <v>-732932</v>
          </cell>
        </row>
        <row r="558">
          <cell r="A558" t="str">
            <v>928</v>
          </cell>
          <cell r="B558">
            <v>315421</v>
          </cell>
          <cell r="C558">
            <v>1</v>
          </cell>
          <cell r="D558" t="str">
            <v>1315421.928</v>
          </cell>
          <cell r="E558" t="str">
            <v xml:space="preserve">עתודה מדעית </v>
          </cell>
          <cell r="H558">
            <v>-100</v>
          </cell>
          <cell r="I558">
            <v>0</v>
          </cell>
        </row>
        <row r="559">
          <cell r="A559" t="str">
            <v>929</v>
          </cell>
          <cell r="B559">
            <v>315421</v>
          </cell>
          <cell r="C559">
            <v>1</v>
          </cell>
          <cell r="D559" t="str">
            <v>1315421.929</v>
          </cell>
          <cell r="E559" t="str">
            <v xml:space="preserve">רכב מנהלים וסגנים </v>
          </cell>
          <cell r="H559">
            <v>-9894</v>
          </cell>
          <cell r="I559">
            <v>-9896</v>
          </cell>
        </row>
        <row r="560">
          <cell r="A560" t="str">
            <v>921</v>
          </cell>
          <cell r="B560">
            <v>315422</v>
          </cell>
          <cell r="C560">
            <v>1</v>
          </cell>
          <cell r="D560" t="str">
            <v>1315422.921</v>
          </cell>
          <cell r="E560" t="str">
            <v xml:space="preserve">בחינות בגרות אחה"צ </v>
          </cell>
          <cell r="H560">
            <v>-1286</v>
          </cell>
          <cell r="I560">
            <v>-1644</v>
          </cell>
        </row>
        <row r="561">
          <cell r="A561" t="str">
            <v>923</v>
          </cell>
          <cell r="B561">
            <v>315422</v>
          </cell>
          <cell r="C561">
            <v>1</v>
          </cell>
          <cell r="D561" t="str">
            <v>1315422.923</v>
          </cell>
          <cell r="E561" t="str">
            <v xml:space="preserve">גמול ריכוז בתי"ס קטנים </v>
          </cell>
          <cell r="H561">
            <v>-100</v>
          </cell>
          <cell r="I561">
            <v>0</v>
          </cell>
        </row>
        <row r="562">
          <cell r="A562" t="str">
            <v>924</v>
          </cell>
          <cell r="B562">
            <v>315422</v>
          </cell>
          <cell r="C562">
            <v>1</v>
          </cell>
          <cell r="D562" t="str">
            <v>1315422.924</v>
          </cell>
          <cell r="E562" t="str">
            <v>סל שעות לתפקיד עוז לתמורה</v>
          </cell>
          <cell r="H562">
            <v>0</v>
          </cell>
          <cell r="I562">
            <v>0</v>
          </cell>
        </row>
        <row r="563">
          <cell r="A563" t="str">
            <v>925</v>
          </cell>
          <cell r="B563">
            <v>315422</v>
          </cell>
          <cell r="C563">
            <v>1</v>
          </cell>
          <cell r="D563" t="str">
            <v>1315422.925</v>
          </cell>
          <cell r="E563" t="str">
            <v xml:space="preserve">גמול בגרות </v>
          </cell>
          <cell r="H563">
            <v>-54205</v>
          </cell>
          <cell r="I563">
            <v>-63361</v>
          </cell>
        </row>
        <row r="564">
          <cell r="A564" t="str">
            <v>926</v>
          </cell>
          <cell r="B564">
            <v>315422</v>
          </cell>
          <cell r="C564">
            <v>1</v>
          </cell>
          <cell r="D564" t="str">
            <v>1315422.926</v>
          </cell>
          <cell r="E564" t="str">
            <v xml:space="preserve">בתי"ס קהילתיים עי"ס </v>
          </cell>
          <cell r="H564">
            <v>0</v>
          </cell>
          <cell r="I564">
            <v>0</v>
          </cell>
        </row>
        <row r="565">
          <cell r="A565" t="str">
            <v>927</v>
          </cell>
          <cell r="B565">
            <v>315422</v>
          </cell>
          <cell r="C565">
            <v>1</v>
          </cell>
          <cell r="D565" t="str">
            <v>1315422.927</v>
          </cell>
          <cell r="E565" t="str">
            <v xml:space="preserve">אגרת שכפול פר תלמיד </v>
          </cell>
          <cell r="H565">
            <v>-4654</v>
          </cell>
          <cell r="I565">
            <v>-5341</v>
          </cell>
        </row>
        <row r="566">
          <cell r="A566" t="str">
            <v>928</v>
          </cell>
          <cell r="B566">
            <v>315422</v>
          </cell>
          <cell r="C566">
            <v>1</v>
          </cell>
          <cell r="D566" t="str">
            <v>1315422.928</v>
          </cell>
          <cell r="E566" t="str">
            <v xml:space="preserve">דמי שכפול על יסודי </v>
          </cell>
          <cell r="H566">
            <v>-3710</v>
          </cell>
          <cell r="I566">
            <v>-3432</v>
          </cell>
        </row>
        <row r="567">
          <cell r="A567" t="str">
            <v>929</v>
          </cell>
          <cell r="B567">
            <v>315422</v>
          </cell>
          <cell r="C567">
            <v>1</v>
          </cell>
          <cell r="D567" t="str">
            <v>1315422.929</v>
          </cell>
          <cell r="E567" t="str">
            <v xml:space="preserve">גמול טיולים-בית חוץ </v>
          </cell>
          <cell r="H567">
            <v>-36205</v>
          </cell>
          <cell r="I567">
            <v>-42671</v>
          </cell>
        </row>
        <row r="568">
          <cell r="A568" t="str">
            <v>921</v>
          </cell>
          <cell r="B568">
            <v>315423</v>
          </cell>
          <cell r="C568">
            <v>1</v>
          </cell>
          <cell r="D568" t="str">
            <v>1315423.921</v>
          </cell>
          <cell r="E568" t="str">
            <v xml:space="preserve">סל תלמיד לעולה </v>
          </cell>
          <cell r="H568">
            <v>-6501</v>
          </cell>
          <cell r="I568">
            <v>-3522</v>
          </cell>
        </row>
        <row r="569">
          <cell r="A569" t="str">
            <v>923</v>
          </cell>
          <cell r="B569">
            <v>315423</v>
          </cell>
          <cell r="C569">
            <v>1</v>
          </cell>
          <cell r="D569" t="str">
            <v>1315423.923</v>
          </cell>
          <cell r="E569" t="str">
            <v xml:space="preserve">דמי שתיה למורים </v>
          </cell>
          <cell r="H569">
            <v>-2296</v>
          </cell>
          <cell r="I569">
            <v>-2066</v>
          </cell>
        </row>
        <row r="570">
          <cell r="A570" t="str">
            <v>924</v>
          </cell>
          <cell r="B570">
            <v>315423</v>
          </cell>
          <cell r="C570">
            <v>1</v>
          </cell>
          <cell r="D570" t="str">
            <v>1315423.924</v>
          </cell>
          <cell r="E570" t="str">
            <v xml:space="preserve">דמי בחינות </v>
          </cell>
          <cell r="H570">
            <v>0</v>
          </cell>
          <cell r="I570">
            <v>0</v>
          </cell>
        </row>
        <row r="571">
          <cell r="A571" t="str">
            <v>925</v>
          </cell>
          <cell r="B571">
            <v>315423</v>
          </cell>
          <cell r="C571">
            <v>1</v>
          </cell>
          <cell r="D571" t="str">
            <v>1315423.925</v>
          </cell>
          <cell r="E571" t="str">
            <v xml:space="preserve">קרן השתלמות לשכ"ל </v>
          </cell>
          <cell r="H571">
            <v>-134664</v>
          </cell>
          <cell r="I571">
            <v>-160018</v>
          </cell>
        </row>
        <row r="572">
          <cell r="A572" t="str">
            <v>926</v>
          </cell>
          <cell r="B572">
            <v>315423</v>
          </cell>
          <cell r="C572">
            <v>1</v>
          </cell>
          <cell r="D572" t="str">
            <v>1315423.926</v>
          </cell>
          <cell r="E572" t="str">
            <v xml:space="preserve">הקטנת תלמידים בכיתה חט"ע </v>
          </cell>
          <cell r="H572">
            <v>-77327</v>
          </cell>
          <cell r="I572">
            <v>-93976</v>
          </cell>
        </row>
        <row r="573">
          <cell r="A573" t="str">
            <v>927</v>
          </cell>
          <cell r="B573">
            <v>315423</v>
          </cell>
          <cell r="C573">
            <v>1</v>
          </cell>
          <cell r="D573" t="str">
            <v>1315423.927</v>
          </cell>
          <cell r="E573" t="str">
            <v xml:space="preserve">שעות פרופסיונליות </v>
          </cell>
          <cell r="H573">
            <v>-31000</v>
          </cell>
          <cell r="I573">
            <v>-30026</v>
          </cell>
        </row>
        <row r="574">
          <cell r="A574" t="str">
            <v>928</v>
          </cell>
          <cell r="B574">
            <v>315423</v>
          </cell>
          <cell r="C574">
            <v>1</v>
          </cell>
          <cell r="D574" t="str">
            <v>1315423.928</v>
          </cell>
          <cell r="E574" t="str">
            <v xml:space="preserve">שעות שילוב חט"ע </v>
          </cell>
          <cell r="H574">
            <v>-27624</v>
          </cell>
          <cell r="I574">
            <v>-30932</v>
          </cell>
        </row>
        <row r="575">
          <cell r="A575" t="str">
            <v>929</v>
          </cell>
          <cell r="B575">
            <v>315423</v>
          </cell>
          <cell r="C575">
            <v>1</v>
          </cell>
          <cell r="D575" t="str">
            <v>1315423.929</v>
          </cell>
          <cell r="E575" t="str">
            <v xml:space="preserve">אוריינות </v>
          </cell>
          <cell r="H575">
            <v>-5852</v>
          </cell>
          <cell r="I575">
            <v>-6669</v>
          </cell>
        </row>
        <row r="576">
          <cell r="A576" t="str">
            <v>921</v>
          </cell>
          <cell r="B576">
            <v>315424</v>
          </cell>
          <cell r="C576">
            <v>1</v>
          </cell>
          <cell r="D576" t="str">
            <v>1315424.921</v>
          </cell>
          <cell r="E576" t="str">
            <v xml:space="preserve">חינוך תעבורתי+ב.בדרכים </v>
          </cell>
          <cell r="H576">
            <v>-4835</v>
          </cell>
          <cell r="I576">
            <v>-11508</v>
          </cell>
        </row>
        <row r="577">
          <cell r="A577" t="str">
            <v>923</v>
          </cell>
          <cell r="B577">
            <v>315424</v>
          </cell>
          <cell r="C577">
            <v>1</v>
          </cell>
          <cell r="D577" t="str">
            <v>1315424.923</v>
          </cell>
          <cell r="E577" t="str">
            <v xml:space="preserve">מנהל עוז לתמורה </v>
          </cell>
          <cell r="H577">
            <v>0</v>
          </cell>
          <cell r="I577">
            <v>-23754</v>
          </cell>
        </row>
        <row r="578">
          <cell r="A578" t="str">
            <v>924</v>
          </cell>
          <cell r="B578">
            <v>315424</v>
          </cell>
          <cell r="C578">
            <v>1</v>
          </cell>
          <cell r="D578" t="str">
            <v>1315424.924</v>
          </cell>
          <cell r="E578" t="str">
            <v xml:space="preserve">חוגים תורניים </v>
          </cell>
          <cell r="H578">
            <v>0</v>
          </cell>
          <cell r="I578">
            <v>-2400</v>
          </cell>
        </row>
        <row r="579">
          <cell r="A579" t="str">
            <v>925</v>
          </cell>
          <cell r="B579">
            <v>315424</v>
          </cell>
          <cell r="C579">
            <v>1</v>
          </cell>
          <cell r="D579" t="str">
            <v>1315424.925</v>
          </cell>
          <cell r="E579" t="str">
            <v xml:space="preserve">שעות פרטניות עוז לתמורה </v>
          </cell>
          <cell r="H579">
            <v>0</v>
          </cell>
          <cell r="I579">
            <v>-1940</v>
          </cell>
        </row>
        <row r="580">
          <cell r="A580" t="str">
            <v>926</v>
          </cell>
          <cell r="B580">
            <v>315424</v>
          </cell>
          <cell r="C580">
            <v>1</v>
          </cell>
          <cell r="D580" t="str">
            <v>1315424.926</v>
          </cell>
          <cell r="E580" t="str">
            <v xml:space="preserve">תלמידים עם צרכים מיוחדים </v>
          </cell>
          <cell r="H580">
            <v>-4176</v>
          </cell>
          <cell r="I580">
            <v>4157</v>
          </cell>
        </row>
        <row r="581">
          <cell r="A581" t="str">
            <v>927</v>
          </cell>
          <cell r="B581">
            <v>315424</v>
          </cell>
          <cell r="C581">
            <v>1</v>
          </cell>
          <cell r="D581" t="str">
            <v>1315424.927</v>
          </cell>
          <cell r="E581" t="str">
            <v xml:space="preserve">שעות גיל חט"ע </v>
          </cell>
          <cell r="H581">
            <v>0</v>
          </cell>
          <cell r="I581">
            <v>-36287</v>
          </cell>
        </row>
        <row r="582">
          <cell r="A582" t="str">
            <v>928</v>
          </cell>
          <cell r="B582">
            <v>315424</v>
          </cell>
          <cell r="C582">
            <v>1</v>
          </cell>
          <cell r="D582" t="str">
            <v>1315424.928</v>
          </cell>
          <cell r="E582" t="str">
            <v xml:space="preserve">תגבור מב"ר חורף קיץ </v>
          </cell>
          <cell r="H582">
            <v>-100</v>
          </cell>
          <cell r="I582">
            <v>0</v>
          </cell>
        </row>
        <row r="583">
          <cell r="A583" t="str">
            <v>921</v>
          </cell>
          <cell r="B583">
            <v>315425</v>
          </cell>
          <cell r="C583">
            <v>1</v>
          </cell>
          <cell r="D583" t="str">
            <v>1315425.921</v>
          </cell>
          <cell r="E583" t="str">
            <v xml:space="preserve">תגבור למדעי היהדות </v>
          </cell>
          <cell r="H583">
            <v>-510691</v>
          </cell>
          <cell r="I583">
            <v>-126368</v>
          </cell>
        </row>
        <row r="584">
          <cell r="A584" t="str">
            <v>927</v>
          </cell>
          <cell r="B584">
            <v>315425</v>
          </cell>
          <cell r="C584">
            <v>1</v>
          </cell>
          <cell r="D584" t="str">
            <v>1315425.927</v>
          </cell>
          <cell r="E584" t="str">
            <v xml:space="preserve">סל תלמיד לעולי אתיופיה </v>
          </cell>
          <cell r="H584">
            <v>-17200</v>
          </cell>
          <cell r="I584">
            <v>-21867</v>
          </cell>
        </row>
        <row r="585">
          <cell r="A585" t="str">
            <v>921</v>
          </cell>
          <cell r="B585">
            <v>315700</v>
          </cell>
          <cell r="C585">
            <v>1</v>
          </cell>
          <cell r="D585" t="str">
            <v>1315700.921</v>
          </cell>
          <cell r="E585" t="str">
            <v xml:space="preserve">שעות פרטניות עוז לתמורה </v>
          </cell>
          <cell r="H585">
            <v>-84594</v>
          </cell>
          <cell r="I585">
            <v>-22341</v>
          </cell>
        </row>
        <row r="586">
          <cell r="A586" t="str">
            <v>923</v>
          </cell>
          <cell r="B586">
            <v>315700</v>
          </cell>
          <cell r="C586">
            <v>1</v>
          </cell>
          <cell r="D586" t="str">
            <v>1315700.923</v>
          </cell>
          <cell r="E586" t="str">
            <v xml:space="preserve">בתי"ס קהילתיים עי"ס </v>
          </cell>
          <cell r="H586">
            <v>-34814</v>
          </cell>
          <cell r="I586">
            <v>-46513</v>
          </cell>
        </row>
        <row r="587">
          <cell r="A587" t="str">
            <v>924</v>
          </cell>
          <cell r="B587">
            <v>315700</v>
          </cell>
          <cell r="C587">
            <v>1</v>
          </cell>
          <cell r="D587" t="str">
            <v>1315700.924</v>
          </cell>
          <cell r="E587" t="str">
            <v xml:space="preserve">גמול בגרות </v>
          </cell>
          <cell r="H587">
            <v>-298861</v>
          </cell>
          <cell r="I587">
            <v>-308751</v>
          </cell>
        </row>
        <row r="588">
          <cell r="A588" t="str">
            <v>925</v>
          </cell>
          <cell r="B588">
            <v>315700</v>
          </cell>
          <cell r="C588">
            <v>1</v>
          </cell>
          <cell r="D588" t="str">
            <v>1315700.925</v>
          </cell>
          <cell r="E588" t="str">
            <v xml:space="preserve">שעות תומכות עוז לתמורה </v>
          </cell>
          <cell r="H588">
            <v>-33592</v>
          </cell>
          <cell r="I588">
            <v>-37221</v>
          </cell>
        </row>
        <row r="589">
          <cell r="A589" t="str">
            <v>926</v>
          </cell>
          <cell r="B589">
            <v>315700</v>
          </cell>
          <cell r="C589">
            <v>1</v>
          </cell>
          <cell r="D589" t="str">
            <v>1315700.926</v>
          </cell>
          <cell r="E589" t="str">
            <v xml:space="preserve">הקטנת תלמידים בכיתה חט"ע </v>
          </cell>
          <cell r="H589">
            <v>-551593</v>
          </cell>
          <cell r="I589">
            <v>-697596</v>
          </cell>
        </row>
        <row r="590">
          <cell r="A590" t="str">
            <v>927</v>
          </cell>
          <cell r="B590">
            <v>315700</v>
          </cell>
          <cell r="C590">
            <v>1</v>
          </cell>
          <cell r="D590" t="str">
            <v>1315700.927</v>
          </cell>
          <cell r="E590" t="str">
            <v xml:space="preserve">שעות גיל חט"ע </v>
          </cell>
          <cell r="H590">
            <v>0</v>
          </cell>
          <cell r="I590">
            <v>-221306</v>
          </cell>
        </row>
        <row r="591">
          <cell r="A591" t="str">
            <v>928</v>
          </cell>
          <cell r="B591">
            <v>315700</v>
          </cell>
          <cell r="C591">
            <v>1</v>
          </cell>
          <cell r="D591" t="str">
            <v>1315700.928</v>
          </cell>
          <cell r="E591" t="str">
            <v xml:space="preserve">עתודה מדעית </v>
          </cell>
          <cell r="H591">
            <v>-62064</v>
          </cell>
          <cell r="I591">
            <v>-103219</v>
          </cell>
        </row>
        <row r="592">
          <cell r="A592" t="str">
            <v>929</v>
          </cell>
          <cell r="B592">
            <v>315700</v>
          </cell>
          <cell r="C592">
            <v>1</v>
          </cell>
          <cell r="D592" t="str">
            <v>1315700.929</v>
          </cell>
          <cell r="E592" t="str">
            <v xml:space="preserve">אוריינות מדעית ומתמטית </v>
          </cell>
          <cell r="H592">
            <v>-69781</v>
          </cell>
          <cell r="I592">
            <v>-65952</v>
          </cell>
        </row>
        <row r="593">
          <cell r="A593" t="str">
            <v>923</v>
          </cell>
          <cell r="B593">
            <v>315710</v>
          </cell>
          <cell r="C593">
            <v>1</v>
          </cell>
          <cell r="D593" t="str">
            <v>1315710.923</v>
          </cell>
          <cell r="E593" t="str">
            <v xml:space="preserve">דמי שתיה למורים </v>
          </cell>
          <cell r="H593">
            <v>-7970</v>
          </cell>
          <cell r="I593">
            <v>-9856</v>
          </cell>
        </row>
        <row r="594">
          <cell r="A594" t="str">
            <v>924</v>
          </cell>
          <cell r="B594">
            <v>315710</v>
          </cell>
          <cell r="C594">
            <v>1</v>
          </cell>
          <cell r="D594" t="str">
            <v>1315710.924</v>
          </cell>
          <cell r="E594" t="str">
            <v xml:space="preserve">מנהל בעוז לתמורה </v>
          </cell>
          <cell r="H594">
            <v>0</v>
          </cell>
          <cell r="I594">
            <v>-75484</v>
          </cell>
        </row>
        <row r="595">
          <cell r="A595" t="str">
            <v>925</v>
          </cell>
          <cell r="B595">
            <v>315710</v>
          </cell>
          <cell r="C595">
            <v>1</v>
          </cell>
          <cell r="D595" t="str">
            <v>1315710.925</v>
          </cell>
          <cell r="E595" t="str">
            <v xml:space="preserve">קרן השתלמות לשכ"ל </v>
          </cell>
          <cell r="H595">
            <v>-484408</v>
          </cell>
          <cell r="I595">
            <v>-680257</v>
          </cell>
        </row>
        <row r="596">
          <cell r="A596" t="str">
            <v>926</v>
          </cell>
          <cell r="B596">
            <v>315710</v>
          </cell>
          <cell r="C596">
            <v>1</v>
          </cell>
          <cell r="D596" t="str">
            <v>1315710.926</v>
          </cell>
          <cell r="E596" t="str">
            <v xml:space="preserve">גמול ריכוז בתי"ס קטנים </v>
          </cell>
          <cell r="H596">
            <v>0</v>
          </cell>
          <cell r="I596">
            <v>-488</v>
          </cell>
        </row>
        <row r="597">
          <cell r="A597" t="str">
            <v>927</v>
          </cell>
          <cell r="B597">
            <v>315710</v>
          </cell>
          <cell r="C597">
            <v>1</v>
          </cell>
          <cell r="D597" t="str">
            <v>1315710.927</v>
          </cell>
          <cell r="E597" t="str">
            <v xml:space="preserve">תלמידים מחוננים </v>
          </cell>
          <cell r="H597">
            <v>0</v>
          </cell>
          <cell r="I597">
            <v>0</v>
          </cell>
        </row>
        <row r="598">
          <cell r="A598" t="str">
            <v>928</v>
          </cell>
          <cell r="B598">
            <v>315710</v>
          </cell>
          <cell r="C598">
            <v>1</v>
          </cell>
          <cell r="D598" t="str">
            <v>1315710.928</v>
          </cell>
          <cell r="E598" t="str">
            <v xml:space="preserve">שעות שילוב חט"ע </v>
          </cell>
          <cell r="H598">
            <v>-54980</v>
          </cell>
          <cell r="I598">
            <v>-87823</v>
          </cell>
        </row>
        <row r="599">
          <cell r="A599" t="str">
            <v>921</v>
          </cell>
          <cell r="B599">
            <v>315711</v>
          </cell>
          <cell r="C599">
            <v>1</v>
          </cell>
          <cell r="D599" t="str">
            <v>1315711.921</v>
          </cell>
          <cell r="E599" t="str">
            <v xml:space="preserve">השתתפות בשכר הוראה </v>
          </cell>
          <cell r="H599">
            <v>-9905000</v>
          </cell>
          <cell r="I599">
            <v>-10578401</v>
          </cell>
        </row>
        <row r="600">
          <cell r="A600" t="str">
            <v>922</v>
          </cell>
          <cell r="B600">
            <v>315711</v>
          </cell>
          <cell r="C600">
            <v>1</v>
          </cell>
          <cell r="D600" t="str">
            <v>1315711.922</v>
          </cell>
          <cell r="E600" t="str">
            <v xml:space="preserve">העברה מיועדת </v>
          </cell>
          <cell r="H600">
            <v>-100</v>
          </cell>
          <cell r="I600">
            <v>-2500</v>
          </cell>
        </row>
        <row r="601">
          <cell r="A601" t="str">
            <v>924</v>
          </cell>
          <cell r="B601">
            <v>315711</v>
          </cell>
          <cell r="C601">
            <v>1</v>
          </cell>
          <cell r="D601" t="str">
            <v>1315711.924</v>
          </cell>
          <cell r="E601" t="str">
            <v>סל שעות לתפקיד עוז לתמורה</v>
          </cell>
          <cell r="H601">
            <v>0</v>
          </cell>
          <cell r="I601">
            <v>0</v>
          </cell>
        </row>
        <row r="602">
          <cell r="A602" t="str">
            <v>925</v>
          </cell>
          <cell r="B602">
            <v>315711</v>
          </cell>
          <cell r="C602">
            <v>1</v>
          </cell>
          <cell r="D602" t="str">
            <v>1315711.925</v>
          </cell>
          <cell r="E602" t="str">
            <v xml:space="preserve">מענקי השתלמות </v>
          </cell>
          <cell r="H602">
            <v>0</v>
          </cell>
          <cell r="I602">
            <v>-14284</v>
          </cell>
        </row>
        <row r="603">
          <cell r="A603" t="str">
            <v>927</v>
          </cell>
          <cell r="B603">
            <v>315711</v>
          </cell>
          <cell r="C603">
            <v>1</v>
          </cell>
          <cell r="D603" t="str">
            <v>1315711.927</v>
          </cell>
          <cell r="E603" t="str">
            <v xml:space="preserve">אקדמיה בתיכון </v>
          </cell>
          <cell r="H603">
            <v>0</v>
          </cell>
          <cell r="I603">
            <v>0</v>
          </cell>
        </row>
        <row r="604">
          <cell r="A604" t="str">
            <v>928</v>
          </cell>
          <cell r="B604">
            <v>315711</v>
          </cell>
          <cell r="C604">
            <v>1</v>
          </cell>
          <cell r="D604" t="str">
            <v>1315711.928</v>
          </cell>
          <cell r="E604" t="str">
            <v xml:space="preserve">הוראת שפות זרות </v>
          </cell>
          <cell r="H604">
            <v>-41242</v>
          </cell>
          <cell r="I604">
            <v>-102988</v>
          </cell>
        </row>
        <row r="605">
          <cell r="A605" t="str">
            <v>929</v>
          </cell>
          <cell r="B605">
            <v>315711</v>
          </cell>
          <cell r="C605">
            <v>1</v>
          </cell>
          <cell r="D605" t="str">
            <v>1315711.929</v>
          </cell>
          <cell r="E605" t="str">
            <v xml:space="preserve">רכב מנהלים וסגנים </v>
          </cell>
          <cell r="H605">
            <v>-16800</v>
          </cell>
          <cell r="I605">
            <v>-21764</v>
          </cell>
        </row>
        <row r="606">
          <cell r="A606" t="str">
            <v>921</v>
          </cell>
          <cell r="B606">
            <v>315712</v>
          </cell>
          <cell r="C606">
            <v>1</v>
          </cell>
          <cell r="D606" t="str">
            <v>1315712.921</v>
          </cell>
          <cell r="E606" t="str">
            <v xml:space="preserve">בחינות בגרות אחה"צ </v>
          </cell>
          <cell r="H606">
            <v>-1577</v>
          </cell>
          <cell r="I606">
            <v>-3002</v>
          </cell>
        </row>
        <row r="607">
          <cell r="A607" t="str">
            <v>924</v>
          </cell>
          <cell r="B607">
            <v>315712</v>
          </cell>
          <cell r="C607">
            <v>1</v>
          </cell>
          <cell r="D607" t="str">
            <v>1315712.924</v>
          </cell>
          <cell r="E607" t="str">
            <v xml:space="preserve">מסלול 7 משופר </v>
          </cell>
          <cell r="H607">
            <v>-18000</v>
          </cell>
          <cell r="I607">
            <v>-32955</v>
          </cell>
        </row>
        <row r="608">
          <cell r="A608" t="str">
            <v>926</v>
          </cell>
          <cell r="B608">
            <v>315712</v>
          </cell>
          <cell r="C608">
            <v>1</v>
          </cell>
          <cell r="D608" t="str">
            <v>1315712.926</v>
          </cell>
          <cell r="E608" t="str">
            <v xml:space="preserve">תשלומי (הורים) חומרים </v>
          </cell>
          <cell r="H608">
            <v>-64136</v>
          </cell>
          <cell r="I608">
            <v>-143670</v>
          </cell>
        </row>
        <row r="609">
          <cell r="A609" t="str">
            <v>927</v>
          </cell>
          <cell r="B609">
            <v>315712</v>
          </cell>
          <cell r="C609">
            <v>1</v>
          </cell>
          <cell r="D609" t="str">
            <v>1315712.927</v>
          </cell>
          <cell r="E609" t="str">
            <v xml:space="preserve">אגרת שכפול פר תלמיד </v>
          </cell>
          <cell r="H609">
            <v>-2000</v>
          </cell>
          <cell r="I609">
            <v>-19434</v>
          </cell>
        </row>
        <row r="610">
          <cell r="A610" t="str">
            <v>928</v>
          </cell>
          <cell r="B610">
            <v>315712</v>
          </cell>
          <cell r="C610">
            <v>1</v>
          </cell>
          <cell r="D610" t="str">
            <v>1315712.928</v>
          </cell>
          <cell r="E610" t="str">
            <v xml:space="preserve">דמי שכפול על יסודי </v>
          </cell>
          <cell r="H610">
            <v>-2000</v>
          </cell>
          <cell r="I610">
            <v>-28228</v>
          </cell>
        </row>
        <row r="611">
          <cell r="A611" t="str">
            <v>929</v>
          </cell>
          <cell r="B611">
            <v>315712</v>
          </cell>
          <cell r="C611">
            <v>1</v>
          </cell>
          <cell r="D611" t="str">
            <v>1315712.929</v>
          </cell>
          <cell r="E611" t="str">
            <v xml:space="preserve">גמול טיולים-חוץ בית </v>
          </cell>
          <cell r="H611">
            <v>-158532</v>
          </cell>
          <cell r="I611">
            <v>-214444</v>
          </cell>
        </row>
        <row r="612">
          <cell r="A612" t="str">
            <v>921</v>
          </cell>
          <cell r="B612">
            <v>315713</v>
          </cell>
          <cell r="C612">
            <v>1</v>
          </cell>
          <cell r="D612" t="str">
            <v>1315713.921</v>
          </cell>
          <cell r="E612" t="str">
            <v xml:space="preserve">השתתפות בשכר הוראה </v>
          </cell>
          <cell r="H612">
            <v>-6442000</v>
          </cell>
          <cell r="I612">
            <v>-6389568</v>
          </cell>
        </row>
        <row r="613">
          <cell r="A613" t="str">
            <v>922</v>
          </cell>
          <cell r="B613">
            <v>315713</v>
          </cell>
          <cell r="C613">
            <v>1</v>
          </cell>
          <cell r="D613" t="str">
            <v>1315713.922</v>
          </cell>
          <cell r="E613" t="str">
            <v xml:space="preserve">העברה מיועדת </v>
          </cell>
          <cell r="H613">
            <v>0</v>
          </cell>
          <cell r="I613">
            <v>-2500</v>
          </cell>
        </row>
        <row r="614">
          <cell r="A614" t="str">
            <v>923</v>
          </cell>
          <cell r="B614">
            <v>315713</v>
          </cell>
          <cell r="C614">
            <v>1</v>
          </cell>
          <cell r="D614" t="str">
            <v>1315713.923</v>
          </cell>
          <cell r="E614" t="str">
            <v xml:space="preserve">בי"ס מוביל מניעת סמים </v>
          </cell>
          <cell r="H614">
            <v>0</v>
          </cell>
          <cell r="I614">
            <v>0</v>
          </cell>
        </row>
        <row r="615">
          <cell r="A615" t="str">
            <v>924</v>
          </cell>
          <cell r="B615">
            <v>315713</v>
          </cell>
          <cell r="C615">
            <v>1</v>
          </cell>
          <cell r="D615" t="str">
            <v>1315713.924</v>
          </cell>
          <cell r="E615" t="str">
            <v xml:space="preserve">מנהל בעוז לתמורה </v>
          </cell>
          <cell r="H615">
            <v>0</v>
          </cell>
          <cell r="I615">
            <v>-73052</v>
          </cell>
        </row>
        <row r="616">
          <cell r="A616" t="str">
            <v>925</v>
          </cell>
          <cell r="B616">
            <v>315713</v>
          </cell>
          <cell r="C616">
            <v>1</v>
          </cell>
          <cell r="D616" t="str">
            <v>1315713.925</v>
          </cell>
          <cell r="E616" t="str">
            <v xml:space="preserve">שעות תומכות עוז לתמורה </v>
          </cell>
          <cell r="H616">
            <v>-282000</v>
          </cell>
          <cell r="I616">
            <v>-320545</v>
          </cell>
        </row>
        <row r="617">
          <cell r="A617" t="str">
            <v>926</v>
          </cell>
          <cell r="B617">
            <v>315713</v>
          </cell>
          <cell r="C617">
            <v>1</v>
          </cell>
          <cell r="D617" t="str">
            <v>1315713.926</v>
          </cell>
          <cell r="E617" t="str">
            <v xml:space="preserve">תשלומי הורים (חומרים( </v>
          </cell>
          <cell r="H617">
            <v>-28606</v>
          </cell>
          <cell r="I617">
            <v>-51187</v>
          </cell>
        </row>
        <row r="618">
          <cell r="A618" t="str">
            <v>927</v>
          </cell>
          <cell r="B618">
            <v>315713</v>
          </cell>
          <cell r="C618">
            <v>1</v>
          </cell>
          <cell r="D618" t="str">
            <v>1315713.927</v>
          </cell>
          <cell r="E618" t="str">
            <v xml:space="preserve">אגרת שכפול פר תלמיד </v>
          </cell>
          <cell r="H618">
            <v>-6327</v>
          </cell>
          <cell r="I618">
            <v>-6113</v>
          </cell>
        </row>
        <row r="619">
          <cell r="A619" t="str">
            <v>928</v>
          </cell>
          <cell r="B619">
            <v>315713</v>
          </cell>
          <cell r="C619">
            <v>1</v>
          </cell>
          <cell r="D619" t="str">
            <v>1315713.928</v>
          </cell>
          <cell r="E619" t="str">
            <v xml:space="preserve">דמי שכפול על יסודי </v>
          </cell>
          <cell r="H619">
            <v>-6413</v>
          </cell>
          <cell r="I619">
            <v>-11819</v>
          </cell>
        </row>
        <row r="620">
          <cell r="A620" t="str">
            <v>929</v>
          </cell>
          <cell r="B620">
            <v>315713</v>
          </cell>
          <cell r="C620">
            <v>1</v>
          </cell>
          <cell r="D620" t="str">
            <v>1315713.929</v>
          </cell>
          <cell r="E620" t="str">
            <v xml:space="preserve">גמול טיולים-בית חוץ </v>
          </cell>
          <cell r="H620">
            <v>-72512</v>
          </cell>
          <cell r="I620">
            <v>-90612</v>
          </cell>
        </row>
        <row r="621">
          <cell r="A621" t="str">
            <v>923</v>
          </cell>
          <cell r="B621">
            <v>315714</v>
          </cell>
          <cell r="C621">
            <v>1</v>
          </cell>
          <cell r="D621" t="str">
            <v>1315714.923</v>
          </cell>
          <cell r="E621" t="str">
            <v xml:space="preserve">מורים עולים </v>
          </cell>
          <cell r="H621">
            <v>0</v>
          </cell>
          <cell r="I621">
            <v>0</v>
          </cell>
        </row>
        <row r="622">
          <cell r="A622" t="str">
            <v>924</v>
          </cell>
          <cell r="B622">
            <v>315714</v>
          </cell>
          <cell r="C622">
            <v>1</v>
          </cell>
          <cell r="D622" t="str">
            <v>1315714.924</v>
          </cell>
          <cell r="E622" t="str">
            <v xml:space="preserve">דמי בחינות </v>
          </cell>
          <cell r="H622">
            <v>0</v>
          </cell>
          <cell r="I622">
            <v>0</v>
          </cell>
        </row>
        <row r="623">
          <cell r="A623" t="str">
            <v>925</v>
          </cell>
          <cell r="B623">
            <v>315714</v>
          </cell>
          <cell r="C623">
            <v>1</v>
          </cell>
          <cell r="D623" t="str">
            <v>1315714.925</v>
          </cell>
          <cell r="E623" t="str">
            <v xml:space="preserve">קרן השתלמות לשכ"ל </v>
          </cell>
          <cell r="H623">
            <v>-307221</v>
          </cell>
          <cell r="I623">
            <v>-342145</v>
          </cell>
        </row>
        <row r="624">
          <cell r="A624" t="str">
            <v>926</v>
          </cell>
          <cell r="B624">
            <v>315714</v>
          </cell>
          <cell r="C624">
            <v>1</v>
          </cell>
          <cell r="D624" t="str">
            <v>1315714.926</v>
          </cell>
          <cell r="E624" t="str">
            <v xml:space="preserve">דמי שתיה למורים </v>
          </cell>
          <cell r="H624">
            <v>-4018</v>
          </cell>
          <cell r="I624">
            <v>-5494</v>
          </cell>
        </row>
        <row r="625">
          <cell r="A625" t="str">
            <v>928</v>
          </cell>
          <cell r="B625">
            <v>315714</v>
          </cell>
          <cell r="C625">
            <v>1</v>
          </cell>
          <cell r="D625" t="str">
            <v>1315714.928</v>
          </cell>
          <cell r="E625" t="str">
            <v xml:space="preserve">בתי"ס קהילתיים עי"ס </v>
          </cell>
          <cell r="H625">
            <v>0</v>
          </cell>
          <cell r="I625">
            <v>0</v>
          </cell>
        </row>
        <row r="626">
          <cell r="A626" t="str">
            <v>929</v>
          </cell>
          <cell r="B626">
            <v>315714</v>
          </cell>
          <cell r="C626">
            <v>1</v>
          </cell>
          <cell r="D626" t="str">
            <v>1315714.929</v>
          </cell>
          <cell r="E626" t="str">
            <v xml:space="preserve">רכב מנהלים וסגנים </v>
          </cell>
          <cell r="H626">
            <v>-10924</v>
          </cell>
          <cell r="I626">
            <v>-16408</v>
          </cell>
        </row>
        <row r="627">
          <cell r="A627" t="str">
            <v>921</v>
          </cell>
          <cell r="B627">
            <v>315715</v>
          </cell>
          <cell r="C627">
            <v>1</v>
          </cell>
          <cell r="D627" t="str">
            <v>1315715.921</v>
          </cell>
          <cell r="E627" t="str">
            <v xml:space="preserve">השתתפות בשכר הוראה </v>
          </cell>
          <cell r="H627">
            <v>-9541214</v>
          </cell>
          <cell r="I627">
            <v>-9290386</v>
          </cell>
        </row>
        <row r="628">
          <cell r="A628" t="str">
            <v>922</v>
          </cell>
          <cell r="B628">
            <v>315715</v>
          </cell>
          <cell r="C628">
            <v>1</v>
          </cell>
          <cell r="D628" t="str">
            <v>1315715.922</v>
          </cell>
          <cell r="E628" t="str">
            <v xml:space="preserve">העברה מיועדת </v>
          </cell>
          <cell r="H628">
            <v>0</v>
          </cell>
          <cell r="I628">
            <v>-6000</v>
          </cell>
        </row>
        <row r="629">
          <cell r="A629" t="str">
            <v>923</v>
          </cell>
          <cell r="B629">
            <v>315715</v>
          </cell>
          <cell r="C629">
            <v>1</v>
          </cell>
          <cell r="D629" t="str">
            <v>1315715.923</v>
          </cell>
          <cell r="E629" t="str">
            <v xml:space="preserve">מורים עולים </v>
          </cell>
          <cell r="H629">
            <v>-26000</v>
          </cell>
          <cell r="I629">
            <v>-29119</v>
          </cell>
        </row>
        <row r="630">
          <cell r="A630" t="str">
            <v>924</v>
          </cell>
          <cell r="B630">
            <v>315715</v>
          </cell>
          <cell r="C630">
            <v>1</v>
          </cell>
          <cell r="D630" t="str">
            <v>1315715.924</v>
          </cell>
          <cell r="E630" t="str">
            <v xml:space="preserve">גמול בגרות </v>
          </cell>
          <cell r="H630">
            <v>-165804</v>
          </cell>
          <cell r="I630">
            <v>-213108</v>
          </cell>
        </row>
        <row r="631">
          <cell r="A631" t="str">
            <v>926</v>
          </cell>
          <cell r="B631">
            <v>315715</v>
          </cell>
          <cell r="C631">
            <v>1</v>
          </cell>
          <cell r="D631" t="str">
            <v>1315715.926</v>
          </cell>
          <cell r="E631" t="str">
            <v xml:space="preserve">תלמידים עם צרכים מיוחדים </v>
          </cell>
          <cell r="H631">
            <v>-100</v>
          </cell>
          <cell r="I631">
            <v>0</v>
          </cell>
        </row>
        <row r="632">
          <cell r="A632" t="str">
            <v>927</v>
          </cell>
          <cell r="B632">
            <v>315715</v>
          </cell>
          <cell r="C632">
            <v>1</v>
          </cell>
          <cell r="D632" t="str">
            <v>1315715.927</v>
          </cell>
          <cell r="E632" t="str">
            <v xml:space="preserve">שעות פרופסיונליות </v>
          </cell>
          <cell r="H632">
            <v>0</v>
          </cell>
          <cell r="I632">
            <v>0</v>
          </cell>
        </row>
        <row r="633">
          <cell r="A633" t="str">
            <v>928</v>
          </cell>
          <cell r="B633">
            <v>315715</v>
          </cell>
          <cell r="C633">
            <v>1</v>
          </cell>
          <cell r="D633" t="str">
            <v>1315715.928</v>
          </cell>
          <cell r="E633" t="str">
            <v xml:space="preserve">הוראת שפות זרות </v>
          </cell>
          <cell r="H633">
            <v>-50407</v>
          </cell>
          <cell r="I633">
            <v>-54275</v>
          </cell>
        </row>
        <row r="634">
          <cell r="A634" t="str">
            <v>929</v>
          </cell>
          <cell r="B634">
            <v>315715</v>
          </cell>
          <cell r="C634">
            <v>1</v>
          </cell>
          <cell r="D634" t="str">
            <v>1315715.929</v>
          </cell>
          <cell r="E634" t="str">
            <v xml:space="preserve">רכב מנהלים וסגנים </v>
          </cell>
          <cell r="H634">
            <v>-16322</v>
          </cell>
          <cell r="I634">
            <v>-16323</v>
          </cell>
        </row>
        <row r="635">
          <cell r="A635" t="str">
            <v>921</v>
          </cell>
          <cell r="B635">
            <v>315716</v>
          </cell>
          <cell r="C635">
            <v>1</v>
          </cell>
          <cell r="D635" t="str">
            <v>1315716.921</v>
          </cell>
          <cell r="E635" t="str">
            <v xml:space="preserve">בחינות בגרות אחה"צ </v>
          </cell>
          <cell r="H635">
            <v>-1253</v>
          </cell>
          <cell r="I635">
            <v>-1793</v>
          </cell>
        </row>
        <row r="636">
          <cell r="A636" t="str">
            <v>923</v>
          </cell>
          <cell r="B636">
            <v>315716</v>
          </cell>
          <cell r="C636">
            <v>1</v>
          </cell>
          <cell r="D636" t="str">
            <v>1315716.923</v>
          </cell>
          <cell r="E636" t="str">
            <v xml:space="preserve">בתי"ס קהילתיים על יסודי </v>
          </cell>
          <cell r="H636">
            <v>-27951</v>
          </cell>
          <cell r="I636">
            <v>-33922</v>
          </cell>
        </row>
        <row r="637">
          <cell r="A637" t="str">
            <v>924</v>
          </cell>
          <cell r="B637">
            <v>315716</v>
          </cell>
          <cell r="C637">
            <v>1</v>
          </cell>
          <cell r="D637" t="str">
            <v>1315716.924</v>
          </cell>
          <cell r="E637" t="str">
            <v xml:space="preserve">דמי בחינות </v>
          </cell>
          <cell r="H637">
            <v>0</v>
          </cell>
          <cell r="I637">
            <v>0</v>
          </cell>
        </row>
        <row r="638">
          <cell r="A638" t="str">
            <v>925</v>
          </cell>
          <cell r="B638">
            <v>315716</v>
          </cell>
          <cell r="C638">
            <v>1</v>
          </cell>
          <cell r="D638" t="str">
            <v>1315716.925</v>
          </cell>
          <cell r="E638" t="str">
            <v xml:space="preserve">שעות תומכות עוז לתמורה </v>
          </cell>
          <cell r="H638">
            <v>-100</v>
          </cell>
          <cell r="I638">
            <v>-365731</v>
          </cell>
        </row>
        <row r="639">
          <cell r="A639" t="str">
            <v>926</v>
          </cell>
          <cell r="B639">
            <v>315716</v>
          </cell>
          <cell r="C639">
            <v>1</v>
          </cell>
          <cell r="D639" t="str">
            <v>1315716.926</v>
          </cell>
          <cell r="E639" t="str">
            <v xml:space="preserve">תשלומי (הורים) חומרים </v>
          </cell>
          <cell r="H639">
            <v>-61473</v>
          </cell>
          <cell r="I639">
            <v>-63355</v>
          </cell>
        </row>
        <row r="640">
          <cell r="A640" t="str">
            <v>927</v>
          </cell>
          <cell r="B640">
            <v>315716</v>
          </cell>
          <cell r="C640">
            <v>1</v>
          </cell>
          <cell r="D640" t="str">
            <v>1315716.927</v>
          </cell>
          <cell r="E640" t="str">
            <v xml:space="preserve">אגרת שכפול פר תלמיד </v>
          </cell>
          <cell r="H640">
            <v>-16087</v>
          </cell>
          <cell r="I640">
            <v>-16130</v>
          </cell>
        </row>
        <row r="641">
          <cell r="A641" t="str">
            <v>928</v>
          </cell>
          <cell r="B641">
            <v>315716</v>
          </cell>
          <cell r="C641">
            <v>1</v>
          </cell>
          <cell r="D641" t="str">
            <v>1315716.928</v>
          </cell>
          <cell r="E641" t="str">
            <v xml:space="preserve">דמי שכפול על יסודי </v>
          </cell>
          <cell r="H641">
            <v>-12419</v>
          </cell>
          <cell r="I641">
            <v>-13385</v>
          </cell>
        </row>
        <row r="642">
          <cell r="A642" t="str">
            <v>929</v>
          </cell>
          <cell r="B642">
            <v>315716</v>
          </cell>
          <cell r="C642">
            <v>1</v>
          </cell>
          <cell r="D642" t="str">
            <v>1315716.929</v>
          </cell>
          <cell r="E642" t="str">
            <v xml:space="preserve">גמול טיולים-בית חוץ </v>
          </cell>
          <cell r="H642">
            <v>-119932</v>
          </cell>
          <cell r="I642">
            <v>-151813</v>
          </cell>
        </row>
        <row r="643">
          <cell r="A643" t="str">
            <v>921</v>
          </cell>
          <cell r="B643">
            <v>315717</v>
          </cell>
          <cell r="C643">
            <v>1</v>
          </cell>
          <cell r="D643" t="str">
            <v>1315717.921</v>
          </cell>
          <cell r="E643" t="str">
            <v xml:space="preserve">סל תלמיד לעולה עי"ס </v>
          </cell>
          <cell r="H643">
            <v>0</v>
          </cell>
          <cell r="I643">
            <v>0</v>
          </cell>
        </row>
        <row r="644">
          <cell r="A644" t="str">
            <v>923</v>
          </cell>
          <cell r="B644">
            <v>315717</v>
          </cell>
          <cell r="C644">
            <v>1</v>
          </cell>
          <cell r="D644" t="str">
            <v>1315717.923</v>
          </cell>
          <cell r="E644" t="str">
            <v xml:space="preserve">חינוך פיננסי </v>
          </cell>
          <cell r="H644">
            <v>0</v>
          </cell>
          <cell r="I644">
            <v>-7926</v>
          </cell>
        </row>
        <row r="645">
          <cell r="A645" t="str">
            <v>924</v>
          </cell>
          <cell r="B645">
            <v>315717</v>
          </cell>
          <cell r="C645">
            <v>1</v>
          </cell>
          <cell r="D645" t="str">
            <v>1315717.924</v>
          </cell>
          <cell r="E645" t="str">
            <v xml:space="preserve">הוראת גיאוגרפיה </v>
          </cell>
          <cell r="H645">
            <v>-11180</v>
          </cell>
          <cell r="I645">
            <v>-9606</v>
          </cell>
        </row>
        <row r="646">
          <cell r="A646" t="str">
            <v>925</v>
          </cell>
          <cell r="B646">
            <v>315717</v>
          </cell>
          <cell r="C646">
            <v>1</v>
          </cell>
          <cell r="D646" t="str">
            <v>1315717.925</v>
          </cell>
          <cell r="E646" t="str">
            <v xml:space="preserve">קרן השתלמות לשכ"ל </v>
          </cell>
          <cell r="H646">
            <v>-483145</v>
          </cell>
          <cell r="I646">
            <v>-496036</v>
          </cell>
        </row>
        <row r="647">
          <cell r="A647" t="str">
            <v>926</v>
          </cell>
          <cell r="B647">
            <v>315717</v>
          </cell>
          <cell r="C647">
            <v>1</v>
          </cell>
          <cell r="D647" t="str">
            <v>1315717.926</v>
          </cell>
          <cell r="E647" t="str">
            <v xml:space="preserve">מנהל בעוז לתמורה </v>
          </cell>
          <cell r="H647">
            <v>0</v>
          </cell>
          <cell r="I647">
            <v>-78985</v>
          </cell>
        </row>
        <row r="648">
          <cell r="A648" t="str">
            <v>927</v>
          </cell>
          <cell r="B648">
            <v>315717</v>
          </cell>
          <cell r="C648">
            <v>1</v>
          </cell>
          <cell r="D648" t="str">
            <v>1315717.927</v>
          </cell>
          <cell r="E648" t="str">
            <v xml:space="preserve">סל תלמיד לעולי אתיופיה </v>
          </cell>
          <cell r="H648">
            <v>-100</v>
          </cell>
          <cell r="I648">
            <v>-800</v>
          </cell>
        </row>
        <row r="649">
          <cell r="A649" t="str">
            <v>929</v>
          </cell>
          <cell r="B649">
            <v>315717</v>
          </cell>
          <cell r="C649">
            <v>1</v>
          </cell>
          <cell r="D649" t="str">
            <v>1315717.929</v>
          </cell>
          <cell r="E649" t="str">
            <v xml:space="preserve">מוביל בי"ס מניעת סמים </v>
          </cell>
          <cell r="H649">
            <v>-4400</v>
          </cell>
          <cell r="I649">
            <v>-373</v>
          </cell>
        </row>
        <row r="650">
          <cell r="A650" t="str">
            <v>921</v>
          </cell>
          <cell r="B650">
            <v>315718</v>
          </cell>
          <cell r="C650">
            <v>1</v>
          </cell>
          <cell r="D650" t="str">
            <v>1315718.921</v>
          </cell>
          <cell r="E650" t="str">
            <v xml:space="preserve">טיפוח בגרות אתיופים </v>
          </cell>
          <cell r="H650">
            <v>-13000</v>
          </cell>
          <cell r="I650">
            <v>0</v>
          </cell>
        </row>
        <row r="651">
          <cell r="A651" t="str">
            <v>923</v>
          </cell>
          <cell r="B651">
            <v>315718</v>
          </cell>
          <cell r="C651">
            <v>1</v>
          </cell>
          <cell r="D651" t="str">
            <v>1315718.923</v>
          </cell>
          <cell r="E651" t="str">
            <v xml:space="preserve">דמי שתיה למורים </v>
          </cell>
          <cell r="H651">
            <v>-5822</v>
          </cell>
          <cell r="I651">
            <v>-5576</v>
          </cell>
        </row>
        <row r="652">
          <cell r="A652" t="str">
            <v>924</v>
          </cell>
          <cell r="B652">
            <v>315718</v>
          </cell>
          <cell r="C652">
            <v>1</v>
          </cell>
          <cell r="D652" t="str">
            <v>1315718.924</v>
          </cell>
          <cell r="E652" t="str">
            <v xml:space="preserve">מסלול 7 משופר </v>
          </cell>
          <cell r="H652">
            <v>0</v>
          </cell>
          <cell r="I652">
            <v>0</v>
          </cell>
        </row>
        <row r="653">
          <cell r="A653" t="str">
            <v>926</v>
          </cell>
          <cell r="B653">
            <v>315718</v>
          </cell>
          <cell r="C653">
            <v>1</v>
          </cell>
          <cell r="D653" t="str">
            <v>1315718.926</v>
          </cell>
          <cell r="E653" t="str">
            <v xml:space="preserve">גמול ריכוז בתי"ס קטנים </v>
          </cell>
          <cell r="H653">
            <v>-100</v>
          </cell>
          <cell r="I653">
            <v>0</v>
          </cell>
        </row>
        <row r="654">
          <cell r="A654" t="str">
            <v>927</v>
          </cell>
          <cell r="B654">
            <v>315718</v>
          </cell>
          <cell r="C654">
            <v>1</v>
          </cell>
          <cell r="D654" t="str">
            <v>1315718.927</v>
          </cell>
          <cell r="E654" t="str">
            <v xml:space="preserve">שעות גיל חט"ע </v>
          </cell>
          <cell r="H654">
            <v>0</v>
          </cell>
          <cell r="I654">
            <v>-40223</v>
          </cell>
        </row>
        <row r="655">
          <cell r="A655" t="str">
            <v>929</v>
          </cell>
          <cell r="B655">
            <v>315718</v>
          </cell>
          <cell r="C655">
            <v>1</v>
          </cell>
          <cell r="D655" t="str">
            <v>1315718.929</v>
          </cell>
          <cell r="E655" t="str">
            <v xml:space="preserve">אוריינות </v>
          </cell>
          <cell r="H655">
            <v>-33133</v>
          </cell>
          <cell r="I655">
            <v>-32165</v>
          </cell>
        </row>
        <row r="656">
          <cell r="A656" t="str">
            <v>921</v>
          </cell>
          <cell r="B656">
            <v>315719</v>
          </cell>
          <cell r="C656">
            <v>1</v>
          </cell>
          <cell r="D656" t="str">
            <v>1315719.921</v>
          </cell>
          <cell r="E656" t="str">
            <v xml:space="preserve">חינוך תעבורתי </v>
          </cell>
          <cell r="H656">
            <v>-36111</v>
          </cell>
          <cell r="I656">
            <v>0</v>
          </cell>
        </row>
        <row r="657">
          <cell r="A657" t="str">
            <v>924</v>
          </cell>
          <cell r="B657">
            <v>315719</v>
          </cell>
          <cell r="C657">
            <v>1</v>
          </cell>
          <cell r="D657" t="str">
            <v>1315719.924</v>
          </cell>
          <cell r="E657" t="str">
            <v xml:space="preserve">שעות פרטניות עוז לתמורה </v>
          </cell>
          <cell r="H657">
            <v>0</v>
          </cell>
          <cell r="I657">
            <v>-219445</v>
          </cell>
        </row>
        <row r="658">
          <cell r="A658" t="str">
            <v>925</v>
          </cell>
          <cell r="B658">
            <v>315719</v>
          </cell>
          <cell r="C658">
            <v>1</v>
          </cell>
          <cell r="D658" t="str">
            <v>1315719.925</v>
          </cell>
          <cell r="E658" t="str">
            <v>סל שעות לתפקיד עוז לתמורה</v>
          </cell>
          <cell r="H658">
            <v>0</v>
          </cell>
          <cell r="I658">
            <v>-29512</v>
          </cell>
        </row>
        <row r="659">
          <cell r="A659" t="str">
            <v>926</v>
          </cell>
          <cell r="B659">
            <v>315719</v>
          </cell>
          <cell r="C659">
            <v>1</v>
          </cell>
          <cell r="D659" t="str">
            <v>1315719.926</v>
          </cell>
          <cell r="E659" t="str">
            <v xml:space="preserve">הקטנת תלמידים בכיתה חט"ע </v>
          </cell>
          <cell r="H659">
            <v>0</v>
          </cell>
          <cell r="I659">
            <v>-172765</v>
          </cell>
        </row>
        <row r="660">
          <cell r="A660" t="str">
            <v>928</v>
          </cell>
          <cell r="B660">
            <v>315719</v>
          </cell>
          <cell r="C660">
            <v>1</v>
          </cell>
          <cell r="D660" t="str">
            <v>1315719.928</v>
          </cell>
          <cell r="E660" t="str">
            <v xml:space="preserve">עתודה מדעית </v>
          </cell>
          <cell r="H660">
            <v>-56741</v>
          </cell>
          <cell r="I660">
            <v>-97494</v>
          </cell>
        </row>
        <row r="661">
          <cell r="A661" t="str">
            <v>929</v>
          </cell>
          <cell r="B661">
            <v>315719</v>
          </cell>
          <cell r="C661">
            <v>1</v>
          </cell>
          <cell r="D661" t="str">
            <v>1315719.929</v>
          </cell>
          <cell r="E661" t="str">
            <v xml:space="preserve">שעות שילוב חט"ע </v>
          </cell>
          <cell r="H661">
            <v>0</v>
          </cell>
          <cell r="I661">
            <v>-82657</v>
          </cell>
        </row>
        <row r="662">
          <cell r="A662" t="str">
            <v>921</v>
          </cell>
          <cell r="B662">
            <v>315721</v>
          </cell>
          <cell r="C662">
            <v>1</v>
          </cell>
          <cell r="D662" t="str">
            <v>1315721.921</v>
          </cell>
          <cell r="E662" t="str">
            <v xml:space="preserve">טיפוח בגר'.אתיופים </v>
          </cell>
          <cell r="H662">
            <v>-7043</v>
          </cell>
          <cell r="I662">
            <v>0</v>
          </cell>
        </row>
        <row r="663">
          <cell r="A663" t="str">
            <v>927</v>
          </cell>
          <cell r="B663">
            <v>315721</v>
          </cell>
          <cell r="C663">
            <v>1</v>
          </cell>
          <cell r="D663" t="str">
            <v>1315721.927</v>
          </cell>
          <cell r="E663" t="str">
            <v xml:space="preserve">ש.פרופסיונליות </v>
          </cell>
          <cell r="H663">
            <v>-82000</v>
          </cell>
          <cell r="I663">
            <v>-68357</v>
          </cell>
        </row>
        <row r="664">
          <cell r="A664" t="str">
            <v>921</v>
          </cell>
          <cell r="B664">
            <v>315722</v>
          </cell>
          <cell r="C664">
            <v>1</v>
          </cell>
          <cell r="D664" t="str">
            <v>1315722.921</v>
          </cell>
          <cell r="E664" t="str">
            <v xml:space="preserve">חינוך תעבורתי+ב.בדרכים </v>
          </cell>
          <cell r="H664">
            <v>-33716</v>
          </cell>
          <cell r="I664">
            <v>-39096</v>
          </cell>
        </row>
        <row r="665">
          <cell r="A665" t="str">
            <v>924</v>
          </cell>
          <cell r="B665">
            <v>315722</v>
          </cell>
          <cell r="C665">
            <v>1</v>
          </cell>
          <cell r="D665" t="str">
            <v>1315722.924</v>
          </cell>
          <cell r="E665" t="str">
            <v xml:space="preserve">דמי בחינות </v>
          </cell>
          <cell r="H665">
            <v>0</v>
          </cell>
          <cell r="I665">
            <v>0</v>
          </cell>
        </row>
        <row r="666">
          <cell r="A666" t="str">
            <v>925</v>
          </cell>
          <cell r="B666">
            <v>315722</v>
          </cell>
          <cell r="C666">
            <v>1</v>
          </cell>
          <cell r="D666" t="str">
            <v>1315722.925</v>
          </cell>
          <cell r="E666" t="str">
            <v xml:space="preserve">הוראת המקצוע/מטה קרמינצר </v>
          </cell>
          <cell r="H666">
            <v>-41338</v>
          </cell>
          <cell r="I666">
            <v>-60137</v>
          </cell>
        </row>
        <row r="667">
          <cell r="A667" t="str">
            <v>927</v>
          </cell>
          <cell r="B667">
            <v>315722</v>
          </cell>
          <cell r="C667">
            <v>1</v>
          </cell>
          <cell r="D667" t="str">
            <v>1315722.927</v>
          </cell>
          <cell r="E667" t="str">
            <v xml:space="preserve">סל תלמיד לעולי אתיופיה </v>
          </cell>
          <cell r="H667">
            <v>-1000</v>
          </cell>
          <cell r="I667">
            <v>0</v>
          </cell>
        </row>
        <row r="668">
          <cell r="A668" t="str">
            <v>926</v>
          </cell>
          <cell r="B668">
            <v>315723</v>
          </cell>
          <cell r="C668">
            <v>1</v>
          </cell>
          <cell r="D668" t="str">
            <v>1315723.926</v>
          </cell>
          <cell r="E668" t="str">
            <v xml:space="preserve">תלמידים עם צרכים מיוחדים </v>
          </cell>
          <cell r="H668">
            <v>-5250</v>
          </cell>
          <cell r="I668">
            <v>-5250</v>
          </cell>
        </row>
        <row r="669">
          <cell r="A669" t="str">
            <v>921</v>
          </cell>
          <cell r="B669">
            <v>315724</v>
          </cell>
          <cell r="C669">
            <v>1</v>
          </cell>
          <cell r="D669" t="str">
            <v>1315724.921</v>
          </cell>
          <cell r="E669" t="str">
            <v xml:space="preserve">חינוך תעבורתי </v>
          </cell>
          <cell r="H669">
            <v>-23780</v>
          </cell>
          <cell r="I669">
            <v>-37446</v>
          </cell>
        </row>
        <row r="670">
          <cell r="A670" t="str">
            <v>926</v>
          </cell>
          <cell r="B670">
            <v>315724</v>
          </cell>
          <cell r="C670">
            <v>1</v>
          </cell>
          <cell r="D670" t="str">
            <v>1315724.926</v>
          </cell>
          <cell r="E670" t="str">
            <v xml:space="preserve">חוגים+ש.עזר לעולים </v>
          </cell>
          <cell r="H670">
            <v>-16674</v>
          </cell>
          <cell r="I670">
            <v>-22737</v>
          </cell>
        </row>
        <row r="671">
          <cell r="A671" t="str">
            <v>927</v>
          </cell>
          <cell r="B671">
            <v>315724</v>
          </cell>
          <cell r="C671">
            <v>1</v>
          </cell>
          <cell r="D671" t="str">
            <v>1315724.927</v>
          </cell>
          <cell r="E671" t="str">
            <v xml:space="preserve">בחינות בגרות אחה"צ </v>
          </cell>
          <cell r="H671">
            <v>-2192</v>
          </cell>
          <cell r="I671">
            <v>-2226</v>
          </cell>
        </row>
        <row r="672">
          <cell r="A672" t="str">
            <v>928</v>
          </cell>
          <cell r="B672">
            <v>315724</v>
          </cell>
          <cell r="C672">
            <v>1</v>
          </cell>
          <cell r="D672" t="str">
            <v>1315724.928</v>
          </cell>
          <cell r="E672" t="str">
            <v xml:space="preserve">תלמידים עם צרכים מיוחדים </v>
          </cell>
          <cell r="H672">
            <v>-100</v>
          </cell>
          <cell r="I672">
            <v>0</v>
          </cell>
        </row>
        <row r="673">
          <cell r="A673" t="str">
            <v>929</v>
          </cell>
          <cell r="B673">
            <v>315724</v>
          </cell>
          <cell r="C673">
            <v>1</v>
          </cell>
          <cell r="D673" t="str">
            <v>1315724.929</v>
          </cell>
          <cell r="E673" t="str">
            <v xml:space="preserve">גמול ריכוז בתי"ס קטנים </v>
          </cell>
          <cell r="H673">
            <v>-100</v>
          </cell>
          <cell r="I673">
            <v>0</v>
          </cell>
        </row>
        <row r="674">
          <cell r="A674" t="str">
            <v>921</v>
          </cell>
          <cell r="B674">
            <v>315725</v>
          </cell>
          <cell r="C674">
            <v>1</v>
          </cell>
          <cell r="D674" t="str">
            <v>1315725.921</v>
          </cell>
          <cell r="E674" t="str">
            <v xml:space="preserve">שעות פרטניות עוז לתמורה </v>
          </cell>
          <cell r="H674">
            <v>-100</v>
          </cell>
          <cell r="I674">
            <v>-192334</v>
          </cell>
        </row>
        <row r="675">
          <cell r="A675" t="str">
            <v>923</v>
          </cell>
          <cell r="B675">
            <v>315725</v>
          </cell>
          <cell r="C675">
            <v>1</v>
          </cell>
          <cell r="D675" t="str">
            <v>1315725.923</v>
          </cell>
          <cell r="E675" t="str">
            <v xml:space="preserve">שעות שילוב חט"ע </v>
          </cell>
          <cell r="H675">
            <v>-28802</v>
          </cell>
          <cell r="I675">
            <v>-38679</v>
          </cell>
        </row>
        <row r="676">
          <cell r="A676" t="str">
            <v>925</v>
          </cell>
          <cell r="B676">
            <v>315725</v>
          </cell>
          <cell r="C676">
            <v>1</v>
          </cell>
          <cell r="D676" t="str">
            <v>1315725.925</v>
          </cell>
          <cell r="E676" t="str">
            <v xml:space="preserve">עתודה מדעית </v>
          </cell>
          <cell r="H676">
            <v>-52864</v>
          </cell>
          <cell r="I676">
            <v>-56150</v>
          </cell>
        </row>
        <row r="677">
          <cell r="A677" t="str">
            <v>926</v>
          </cell>
          <cell r="B677">
            <v>315725</v>
          </cell>
          <cell r="C677">
            <v>1</v>
          </cell>
          <cell r="D677" t="str">
            <v>1315725.926</v>
          </cell>
          <cell r="E677" t="str">
            <v>סל שעות לתפקיד עוז לתמורה</v>
          </cell>
          <cell r="H677">
            <v>0</v>
          </cell>
          <cell r="I677">
            <v>-11057</v>
          </cell>
        </row>
        <row r="678">
          <cell r="A678" t="str">
            <v>927</v>
          </cell>
          <cell r="B678">
            <v>315725</v>
          </cell>
          <cell r="C678">
            <v>1</v>
          </cell>
          <cell r="D678" t="str">
            <v>1315725.927</v>
          </cell>
          <cell r="E678" t="str">
            <v xml:space="preserve">שעות גיל חט"ע </v>
          </cell>
          <cell r="H678">
            <v>-34313</v>
          </cell>
          <cell r="I678">
            <v>-42527</v>
          </cell>
        </row>
        <row r="679">
          <cell r="A679" t="str">
            <v>929</v>
          </cell>
          <cell r="B679">
            <v>315725</v>
          </cell>
          <cell r="C679">
            <v>1</v>
          </cell>
          <cell r="D679" t="str">
            <v>1315725.929</v>
          </cell>
          <cell r="E679" t="str">
            <v xml:space="preserve">אוריינות </v>
          </cell>
          <cell r="H679">
            <v>-10416</v>
          </cell>
          <cell r="I679">
            <v>-17575</v>
          </cell>
        </row>
        <row r="680">
          <cell r="A680" t="str">
            <v>924</v>
          </cell>
          <cell r="B680">
            <v>315726</v>
          </cell>
          <cell r="C680">
            <v>1</v>
          </cell>
          <cell r="D680" t="str">
            <v>1315726.924</v>
          </cell>
          <cell r="E680" t="str">
            <v xml:space="preserve">סייעות כיתתיות </v>
          </cell>
          <cell r="H680">
            <v>0</v>
          </cell>
          <cell r="I680">
            <v>-16950</v>
          </cell>
        </row>
        <row r="681">
          <cell r="A681" t="str">
            <v>925</v>
          </cell>
          <cell r="B681">
            <v>315726</v>
          </cell>
          <cell r="C681">
            <v>1</v>
          </cell>
          <cell r="D681" t="str">
            <v>1315726.925</v>
          </cell>
          <cell r="E681" t="str">
            <v xml:space="preserve">גמול בגרות </v>
          </cell>
          <cell r="H681">
            <v>-131134</v>
          </cell>
          <cell r="I681">
            <v>-155995</v>
          </cell>
        </row>
        <row r="682">
          <cell r="A682" t="str">
            <v>926</v>
          </cell>
          <cell r="B682">
            <v>315726</v>
          </cell>
          <cell r="C682">
            <v>1</v>
          </cell>
          <cell r="D682" t="str">
            <v>1315726.926</v>
          </cell>
          <cell r="E682" t="str">
            <v xml:space="preserve">הקטנת תלמידים בכיתה חט"ע </v>
          </cell>
          <cell r="H682">
            <v>-243493</v>
          </cell>
          <cell r="I682">
            <v>-322183</v>
          </cell>
        </row>
        <row r="683">
          <cell r="A683" t="str">
            <v>927</v>
          </cell>
          <cell r="B683">
            <v>315726</v>
          </cell>
          <cell r="C683">
            <v>1</v>
          </cell>
          <cell r="D683" t="str">
            <v>1315726.927</v>
          </cell>
          <cell r="E683" t="str">
            <v xml:space="preserve">סל תלמיד לעולי אתיופיה </v>
          </cell>
          <cell r="H683">
            <v>-800</v>
          </cell>
          <cell r="I683">
            <v>-800</v>
          </cell>
        </row>
        <row r="684">
          <cell r="A684" t="str">
            <v>923</v>
          </cell>
          <cell r="B684">
            <v>315730</v>
          </cell>
          <cell r="C684">
            <v>1</v>
          </cell>
          <cell r="D684" t="str">
            <v>1315730.923</v>
          </cell>
          <cell r="E684" t="str">
            <v xml:space="preserve">בתי"ס קהילתיים עי"ס </v>
          </cell>
          <cell r="H684">
            <v>-34950</v>
          </cell>
          <cell r="I684">
            <v>-25538</v>
          </cell>
        </row>
        <row r="685">
          <cell r="A685" t="str">
            <v>924</v>
          </cell>
          <cell r="B685">
            <v>315730</v>
          </cell>
          <cell r="C685">
            <v>1</v>
          </cell>
          <cell r="D685" t="str">
            <v>1315730.924</v>
          </cell>
          <cell r="E685" t="str">
            <v xml:space="preserve">גמול בגרות עי"ס </v>
          </cell>
          <cell r="H685">
            <v>-151753</v>
          </cell>
          <cell r="I685">
            <v>-184265</v>
          </cell>
        </row>
        <row r="686">
          <cell r="A686" t="str">
            <v>925</v>
          </cell>
          <cell r="B686">
            <v>315730</v>
          </cell>
          <cell r="C686">
            <v>1</v>
          </cell>
          <cell r="D686" t="str">
            <v>1315730.925</v>
          </cell>
          <cell r="E686" t="str">
            <v xml:space="preserve">השלמת כיתת עולים </v>
          </cell>
          <cell r="H686">
            <v>-72438</v>
          </cell>
          <cell r="I686">
            <v>-85669</v>
          </cell>
        </row>
        <row r="687">
          <cell r="A687" t="str">
            <v>926</v>
          </cell>
          <cell r="B687">
            <v>315730</v>
          </cell>
          <cell r="C687">
            <v>1</v>
          </cell>
          <cell r="D687" t="str">
            <v>1315730.926</v>
          </cell>
          <cell r="E687" t="str">
            <v xml:space="preserve">הקטנת תלמידים בכיתה עי"ס </v>
          </cell>
          <cell r="H687">
            <v>-345624</v>
          </cell>
          <cell r="I687">
            <v>-401009</v>
          </cell>
        </row>
        <row r="688">
          <cell r="A688" t="str">
            <v>927</v>
          </cell>
          <cell r="B688">
            <v>315730</v>
          </cell>
          <cell r="C688">
            <v>1</v>
          </cell>
          <cell r="D688" t="str">
            <v>1315730.927</v>
          </cell>
          <cell r="E688" t="str">
            <v xml:space="preserve">שעות גיל חט"ע </v>
          </cell>
          <cell r="H688">
            <v>0</v>
          </cell>
          <cell r="I688">
            <v>-165746</v>
          </cell>
        </row>
        <row r="689">
          <cell r="A689" t="str">
            <v>928</v>
          </cell>
          <cell r="B689">
            <v>315730</v>
          </cell>
          <cell r="C689">
            <v>1</v>
          </cell>
          <cell r="D689" t="str">
            <v>1315730.928</v>
          </cell>
          <cell r="E689" t="str">
            <v xml:space="preserve">עתודה מדעית טכנולוגית </v>
          </cell>
          <cell r="H689">
            <v>-61270</v>
          </cell>
          <cell r="I689">
            <v>-108299</v>
          </cell>
        </row>
        <row r="690">
          <cell r="A690" t="str">
            <v>929</v>
          </cell>
          <cell r="B690">
            <v>315730</v>
          </cell>
          <cell r="C690">
            <v>1</v>
          </cell>
          <cell r="D690" t="str">
            <v>1315730.929</v>
          </cell>
          <cell r="E690" t="str">
            <v>אוריינות מדעית ומתמטית עי</v>
          </cell>
          <cell r="H690">
            <v>-19012</v>
          </cell>
          <cell r="I690">
            <v>-22133</v>
          </cell>
        </row>
        <row r="691">
          <cell r="A691" t="str">
            <v>921</v>
          </cell>
          <cell r="B691">
            <v>315731</v>
          </cell>
          <cell r="C691">
            <v>1</v>
          </cell>
          <cell r="D691" t="str">
            <v>1315731.921</v>
          </cell>
          <cell r="E691" t="str">
            <v xml:space="preserve">השתת בשכר הוראה </v>
          </cell>
          <cell r="H691">
            <v>-9100000</v>
          </cell>
          <cell r="I691">
            <v>-9054400</v>
          </cell>
        </row>
        <row r="692">
          <cell r="A692" t="str">
            <v>922</v>
          </cell>
          <cell r="B692">
            <v>315731</v>
          </cell>
          <cell r="C692">
            <v>1</v>
          </cell>
          <cell r="D692" t="str">
            <v>1315731.922</v>
          </cell>
          <cell r="E692" t="str">
            <v xml:space="preserve">העברה מיועדת </v>
          </cell>
          <cell r="H692">
            <v>-100</v>
          </cell>
          <cell r="I692">
            <v>-10000</v>
          </cell>
        </row>
        <row r="693">
          <cell r="A693" t="str">
            <v>923</v>
          </cell>
          <cell r="B693">
            <v>315731</v>
          </cell>
          <cell r="C693">
            <v>1</v>
          </cell>
          <cell r="D693" t="str">
            <v>1315731.923</v>
          </cell>
          <cell r="E693" t="str">
            <v xml:space="preserve">השתת במורים עולים </v>
          </cell>
          <cell r="H693">
            <v>-30182</v>
          </cell>
          <cell r="I693">
            <v>-47060</v>
          </cell>
        </row>
        <row r="694">
          <cell r="A694" t="str">
            <v>926</v>
          </cell>
          <cell r="B694">
            <v>315731</v>
          </cell>
          <cell r="C694">
            <v>1</v>
          </cell>
          <cell r="D694" t="str">
            <v>1315731.926</v>
          </cell>
          <cell r="E694" t="str">
            <v xml:space="preserve">חוגים+ש.עזר לעולים </v>
          </cell>
          <cell r="H694">
            <v>-156410</v>
          </cell>
          <cell r="I694">
            <v>-126814</v>
          </cell>
        </row>
        <row r="695">
          <cell r="A695" t="str">
            <v>927</v>
          </cell>
          <cell r="B695">
            <v>315731</v>
          </cell>
          <cell r="C695">
            <v>1</v>
          </cell>
          <cell r="D695" t="str">
            <v>1315731.927</v>
          </cell>
          <cell r="E695" t="str">
            <v xml:space="preserve">מנהל עוז לתמורה </v>
          </cell>
          <cell r="H695">
            <v>0</v>
          </cell>
          <cell r="I695">
            <v>-83048</v>
          </cell>
        </row>
        <row r="696">
          <cell r="A696" t="str">
            <v>928</v>
          </cell>
          <cell r="B696">
            <v>315731</v>
          </cell>
          <cell r="C696">
            <v>1</v>
          </cell>
          <cell r="D696" t="str">
            <v>1315731.928</v>
          </cell>
          <cell r="E696" t="str">
            <v xml:space="preserve">הוראת הגיאוגרפיה </v>
          </cell>
          <cell r="H696">
            <v>0</v>
          </cell>
          <cell r="I696">
            <v>-6883</v>
          </cell>
        </row>
        <row r="697">
          <cell r="A697" t="str">
            <v>929</v>
          </cell>
          <cell r="B697">
            <v>315731</v>
          </cell>
          <cell r="C697">
            <v>1</v>
          </cell>
          <cell r="D697" t="str">
            <v>1315731.929</v>
          </cell>
          <cell r="E697" t="str">
            <v xml:space="preserve">רכב מנהלים וסגנים </v>
          </cell>
          <cell r="H697">
            <v>-18157</v>
          </cell>
          <cell r="I697">
            <v>-17394</v>
          </cell>
        </row>
        <row r="698">
          <cell r="A698" t="str">
            <v>921</v>
          </cell>
          <cell r="B698">
            <v>315732</v>
          </cell>
          <cell r="C698">
            <v>1</v>
          </cell>
          <cell r="D698" t="str">
            <v>1315732.921</v>
          </cell>
          <cell r="E698" t="str">
            <v xml:space="preserve">בחינות בגרות אחה"צ </v>
          </cell>
          <cell r="H698">
            <v>-1478</v>
          </cell>
          <cell r="I698">
            <v>-1748</v>
          </cell>
        </row>
        <row r="699">
          <cell r="A699" t="str">
            <v>923</v>
          </cell>
          <cell r="B699">
            <v>315732</v>
          </cell>
          <cell r="C699">
            <v>1</v>
          </cell>
          <cell r="D699" t="str">
            <v>1315732.923</v>
          </cell>
          <cell r="E699" t="str">
            <v xml:space="preserve">בי"ס ניסויי-מקיף ג' </v>
          </cell>
          <cell r="H699">
            <v>-100</v>
          </cell>
          <cell r="I699">
            <v>0</v>
          </cell>
        </row>
        <row r="700">
          <cell r="A700" t="str">
            <v>925</v>
          </cell>
          <cell r="B700">
            <v>315732</v>
          </cell>
          <cell r="C700">
            <v>1</v>
          </cell>
          <cell r="D700" t="str">
            <v>1315732.925</v>
          </cell>
          <cell r="E700" t="str">
            <v xml:space="preserve">שעות פרטניות עוז לתמורה </v>
          </cell>
          <cell r="H700">
            <v>0</v>
          </cell>
          <cell r="I700">
            <v>0</v>
          </cell>
        </row>
        <row r="701">
          <cell r="A701" t="str">
            <v>926</v>
          </cell>
          <cell r="B701">
            <v>315732</v>
          </cell>
          <cell r="C701">
            <v>1</v>
          </cell>
          <cell r="D701" t="str">
            <v>1315732.926</v>
          </cell>
          <cell r="E701" t="str">
            <v xml:space="preserve">תשלומי (הורים) חומרים </v>
          </cell>
          <cell r="H701">
            <v>-49267</v>
          </cell>
          <cell r="I701">
            <v>-49033</v>
          </cell>
        </row>
        <row r="702">
          <cell r="A702" t="str">
            <v>927</v>
          </cell>
          <cell r="B702">
            <v>315732</v>
          </cell>
          <cell r="C702">
            <v>1</v>
          </cell>
          <cell r="D702" t="str">
            <v>1315732.927</v>
          </cell>
          <cell r="E702" t="str">
            <v xml:space="preserve">אגרת שכפול פר תלמיד </v>
          </cell>
          <cell r="H702">
            <v>-13299</v>
          </cell>
          <cell r="I702">
            <v>-12870</v>
          </cell>
        </row>
        <row r="703">
          <cell r="A703" t="str">
            <v>928</v>
          </cell>
          <cell r="B703">
            <v>315732</v>
          </cell>
          <cell r="C703">
            <v>1</v>
          </cell>
          <cell r="D703" t="str">
            <v>1315732.928</v>
          </cell>
          <cell r="E703" t="str">
            <v xml:space="preserve">דמי שכפול על יסודי </v>
          </cell>
          <cell r="H703">
            <v>-10296</v>
          </cell>
          <cell r="I703">
            <v>-11604</v>
          </cell>
        </row>
        <row r="704">
          <cell r="A704" t="str">
            <v>929</v>
          </cell>
          <cell r="B704">
            <v>315732</v>
          </cell>
          <cell r="C704">
            <v>1</v>
          </cell>
          <cell r="D704" t="str">
            <v>1315732.929</v>
          </cell>
          <cell r="E704" t="str">
            <v xml:space="preserve">גמול טיולים-בית חוץ </v>
          </cell>
          <cell r="H704">
            <v>-117399</v>
          </cell>
          <cell r="I704">
            <v>-118108</v>
          </cell>
        </row>
        <row r="705">
          <cell r="A705" t="str">
            <v>921</v>
          </cell>
          <cell r="B705">
            <v>315733</v>
          </cell>
          <cell r="C705">
            <v>1</v>
          </cell>
          <cell r="D705" t="str">
            <v>1315733.921</v>
          </cell>
          <cell r="E705" t="str">
            <v xml:space="preserve">גמול ריכוז בתי"ס קטנים </v>
          </cell>
          <cell r="H705">
            <v>0</v>
          </cell>
          <cell r="I705">
            <v>0</v>
          </cell>
        </row>
        <row r="706">
          <cell r="A706" t="str">
            <v>923</v>
          </cell>
          <cell r="B706">
            <v>315733</v>
          </cell>
          <cell r="C706">
            <v>1</v>
          </cell>
          <cell r="D706" t="str">
            <v>1315733.923</v>
          </cell>
          <cell r="E706" t="str">
            <v xml:space="preserve">דמי שתיה למורים </v>
          </cell>
          <cell r="H706">
            <v>-5707</v>
          </cell>
          <cell r="I706">
            <v>-5592</v>
          </cell>
        </row>
        <row r="707">
          <cell r="A707" t="str">
            <v>924</v>
          </cell>
          <cell r="B707">
            <v>315733</v>
          </cell>
          <cell r="C707">
            <v>1</v>
          </cell>
          <cell r="D707" t="str">
            <v>1315733.924</v>
          </cell>
          <cell r="E707" t="str">
            <v xml:space="preserve">שעות תומכות עוז לתמורה </v>
          </cell>
          <cell r="H707">
            <v>0</v>
          </cell>
          <cell r="I707">
            <v>0</v>
          </cell>
        </row>
        <row r="708">
          <cell r="A708" t="str">
            <v>925</v>
          </cell>
          <cell r="B708">
            <v>315733</v>
          </cell>
          <cell r="C708">
            <v>1</v>
          </cell>
          <cell r="D708" t="str">
            <v>1315733.925</v>
          </cell>
          <cell r="E708" t="str">
            <v xml:space="preserve">קרן השתלמות לשכ"ל </v>
          </cell>
          <cell r="H708">
            <v>-479000</v>
          </cell>
          <cell r="I708">
            <v>-474289</v>
          </cell>
        </row>
        <row r="709">
          <cell r="A709" t="str">
            <v>927</v>
          </cell>
          <cell r="B709">
            <v>315733</v>
          </cell>
          <cell r="C709">
            <v>1</v>
          </cell>
          <cell r="D709" t="str">
            <v>1315733.927</v>
          </cell>
          <cell r="E709" t="str">
            <v xml:space="preserve">בטיחות בדרכים-ח.תעבורתי </v>
          </cell>
          <cell r="H709">
            <v>-48150</v>
          </cell>
          <cell r="I709">
            <v>-33914</v>
          </cell>
        </row>
        <row r="710">
          <cell r="A710" t="str">
            <v>929</v>
          </cell>
          <cell r="B710">
            <v>315733</v>
          </cell>
          <cell r="C710">
            <v>1</v>
          </cell>
          <cell r="D710" t="str">
            <v>1315733.929</v>
          </cell>
          <cell r="E710" t="str">
            <v xml:space="preserve">מוביל בי"ס מניעת סמים </v>
          </cell>
          <cell r="H710">
            <v>-100</v>
          </cell>
          <cell r="I710">
            <v>0</v>
          </cell>
        </row>
        <row r="711">
          <cell r="A711" t="str">
            <v>921</v>
          </cell>
          <cell r="B711">
            <v>315734</v>
          </cell>
          <cell r="C711">
            <v>1</v>
          </cell>
          <cell r="D711" t="str">
            <v>1315734.921</v>
          </cell>
          <cell r="E711" t="str">
            <v xml:space="preserve">סל תלמיד לעולה </v>
          </cell>
          <cell r="H711">
            <v>-13542</v>
          </cell>
          <cell r="I711">
            <v>-15808</v>
          </cell>
        </row>
        <row r="712">
          <cell r="A712" t="str">
            <v>924</v>
          </cell>
          <cell r="B712">
            <v>315734</v>
          </cell>
          <cell r="C712">
            <v>1</v>
          </cell>
          <cell r="D712" t="str">
            <v>1315734.924</v>
          </cell>
          <cell r="E712" t="str">
            <v xml:space="preserve">דמי בחינות </v>
          </cell>
          <cell r="H712">
            <v>0</v>
          </cell>
          <cell r="I712">
            <v>0</v>
          </cell>
        </row>
        <row r="713">
          <cell r="A713" t="str">
            <v>927</v>
          </cell>
          <cell r="B713">
            <v>315734</v>
          </cell>
          <cell r="C713">
            <v>1</v>
          </cell>
          <cell r="D713" t="str">
            <v>1315734.927</v>
          </cell>
          <cell r="E713" t="str">
            <v xml:space="preserve">סל תלמיד לעולי אתיופיה </v>
          </cell>
          <cell r="H713">
            <v>-2000</v>
          </cell>
          <cell r="I713">
            <v>-400</v>
          </cell>
        </row>
        <row r="714">
          <cell r="A714" t="str">
            <v>924</v>
          </cell>
          <cell r="B714">
            <v>315735</v>
          </cell>
          <cell r="C714">
            <v>1</v>
          </cell>
          <cell r="D714" t="str">
            <v>1315735.924</v>
          </cell>
          <cell r="E714" t="str">
            <v xml:space="preserve">תלמידים עם צרכים מיוחדים </v>
          </cell>
          <cell r="H714">
            <v>-18017</v>
          </cell>
          <cell r="I714">
            <v>-2361</v>
          </cell>
        </row>
        <row r="715">
          <cell r="A715" t="str">
            <v>927</v>
          </cell>
          <cell r="B715">
            <v>315735</v>
          </cell>
          <cell r="C715">
            <v>1</v>
          </cell>
          <cell r="D715" t="str">
            <v>1315735.927</v>
          </cell>
          <cell r="E715" t="str">
            <v xml:space="preserve">שעות פרופסיונליות </v>
          </cell>
          <cell r="H715">
            <v>0</v>
          </cell>
          <cell r="I715">
            <v>0</v>
          </cell>
        </row>
        <row r="716">
          <cell r="A716" t="str">
            <v>430</v>
          </cell>
          <cell r="B716">
            <v>315751</v>
          </cell>
          <cell r="C716">
            <v>1</v>
          </cell>
          <cell r="D716" t="str">
            <v>1315751.430</v>
          </cell>
          <cell r="E716" t="str">
            <v xml:space="preserve">השתת.רשת אמי"ת </v>
          </cell>
          <cell r="H716">
            <v>-1638000</v>
          </cell>
          <cell r="I716">
            <v>-1633654</v>
          </cell>
        </row>
        <row r="717">
          <cell r="A717" t="str">
            <v>922</v>
          </cell>
          <cell r="B717">
            <v>315751</v>
          </cell>
          <cell r="C717">
            <v>1</v>
          </cell>
          <cell r="D717" t="str">
            <v>1315751.922</v>
          </cell>
          <cell r="E717" t="str">
            <v xml:space="preserve">העברה מיועדת </v>
          </cell>
          <cell r="H717">
            <v>-100</v>
          </cell>
          <cell r="I717">
            <v>0</v>
          </cell>
        </row>
        <row r="718">
          <cell r="A718" t="str">
            <v>921</v>
          </cell>
          <cell r="B718">
            <v>315760</v>
          </cell>
          <cell r="C718">
            <v>1</v>
          </cell>
          <cell r="D718" t="str">
            <v>1315760.921</v>
          </cell>
          <cell r="E718" t="str">
            <v xml:space="preserve">שעות פרטניות עוז לתמורה </v>
          </cell>
          <cell r="H718">
            <v>-84000</v>
          </cell>
          <cell r="I718">
            <v>-55689</v>
          </cell>
        </row>
        <row r="719">
          <cell r="A719" t="str">
            <v>923</v>
          </cell>
          <cell r="B719">
            <v>315760</v>
          </cell>
          <cell r="C719">
            <v>1</v>
          </cell>
          <cell r="D719" t="str">
            <v>1315760.923</v>
          </cell>
          <cell r="E719" t="str">
            <v xml:space="preserve">בתי"ס קהילתיים עי"ס </v>
          </cell>
          <cell r="H719">
            <v>-34814</v>
          </cell>
          <cell r="I719">
            <v>-31808</v>
          </cell>
        </row>
        <row r="720">
          <cell r="A720" t="str">
            <v>924</v>
          </cell>
          <cell r="B720">
            <v>315760</v>
          </cell>
          <cell r="C720">
            <v>1</v>
          </cell>
          <cell r="D720" t="str">
            <v>1315760.924</v>
          </cell>
          <cell r="E720" t="str">
            <v xml:space="preserve">גמול בגרות </v>
          </cell>
          <cell r="H720">
            <v>-257772</v>
          </cell>
          <cell r="I720">
            <v>-269979</v>
          </cell>
        </row>
        <row r="721">
          <cell r="A721" t="str">
            <v>925</v>
          </cell>
          <cell r="B721">
            <v>315760</v>
          </cell>
          <cell r="C721">
            <v>1</v>
          </cell>
          <cell r="D721" t="str">
            <v>1315760.925</v>
          </cell>
          <cell r="E721" t="str">
            <v xml:space="preserve">שעות תומכות עוז לתמורה </v>
          </cell>
          <cell r="H721">
            <v>-100</v>
          </cell>
          <cell r="I721">
            <v>-92810</v>
          </cell>
        </row>
        <row r="722">
          <cell r="A722" t="str">
            <v>926</v>
          </cell>
          <cell r="B722">
            <v>315760</v>
          </cell>
          <cell r="C722">
            <v>1</v>
          </cell>
          <cell r="D722" t="str">
            <v>1315760.926</v>
          </cell>
          <cell r="E722" t="str">
            <v xml:space="preserve">הקטנת תלמידים בכיתה חט"ע </v>
          </cell>
          <cell r="H722">
            <v>-278520</v>
          </cell>
          <cell r="I722">
            <v>-297735</v>
          </cell>
        </row>
        <row r="723">
          <cell r="A723" t="str">
            <v>927</v>
          </cell>
          <cell r="B723">
            <v>315760</v>
          </cell>
          <cell r="C723">
            <v>1</v>
          </cell>
          <cell r="D723" t="str">
            <v>1315760.927</v>
          </cell>
          <cell r="E723" t="str">
            <v xml:space="preserve">תלמידים מחוננים </v>
          </cell>
          <cell r="H723">
            <v>-100</v>
          </cell>
          <cell r="I723">
            <v>0</v>
          </cell>
        </row>
        <row r="724">
          <cell r="A724" t="str">
            <v>928</v>
          </cell>
          <cell r="B724">
            <v>315760</v>
          </cell>
          <cell r="C724">
            <v>1</v>
          </cell>
          <cell r="D724" t="str">
            <v>1315760.928</v>
          </cell>
          <cell r="E724" t="str">
            <v xml:space="preserve">שעות שילוב חט"ע </v>
          </cell>
          <cell r="H724">
            <v>-24272</v>
          </cell>
          <cell r="I724">
            <v>-30099</v>
          </cell>
        </row>
        <row r="725">
          <cell r="A725" t="str">
            <v>929</v>
          </cell>
          <cell r="B725">
            <v>315760</v>
          </cell>
          <cell r="C725">
            <v>1</v>
          </cell>
          <cell r="D725" t="str">
            <v>1315760.929</v>
          </cell>
          <cell r="E725" t="str">
            <v xml:space="preserve">אוריינות מדעית ומתמטית </v>
          </cell>
          <cell r="H725">
            <v>-36000</v>
          </cell>
          <cell r="I725">
            <v>-44787</v>
          </cell>
        </row>
        <row r="726">
          <cell r="A726" t="str">
            <v>921</v>
          </cell>
          <cell r="B726">
            <v>315761</v>
          </cell>
          <cell r="C726">
            <v>1</v>
          </cell>
          <cell r="D726" t="str">
            <v>1315761.921</v>
          </cell>
          <cell r="E726" t="str">
            <v xml:space="preserve">השתתפות בשכר הוראה </v>
          </cell>
          <cell r="H726">
            <v>-12055000</v>
          </cell>
          <cell r="I726">
            <v>-12347619</v>
          </cell>
        </row>
        <row r="727">
          <cell r="A727" t="str">
            <v>922</v>
          </cell>
          <cell r="B727">
            <v>315761</v>
          </cell>
          <cell r="C727">
            <v>1</v>
          </cell>
          <cell r="D727" t="str">
            <v>1315761.922</v>
          </cell>
          <cell r="E727" t="str">
            <v xml:space="preserve">העברה מיועדת </v>
          </cell>
          <cell r="H727">
            <v>-100</v>
          </cell>
          <cell r="I727">
            <v>-9290</v>
          </cell>
        </row>
        <row r="728">
          <cell r="A728" t="str">
            <v>923</v>
          </cell>
          <cell r="B728">
            <v>315761</v>
          </cell>
          <cell r="C728">
            <v>1</v>
          </cell>
          <cell r="D728" t="str">
            <v>1315761.923</v>
          </cell>
          <cell r="E728" t="str">
            <v xml:space="preserve">השתת במורים עולים </v>
          </cell>
          <cell r="H728">
            <v>-12243</v>
          </cell>
          <cell r="I728">
            <v>-8763</v>
          </cell>
        </row>
        <row r="729">
          <cell r="A729" t="str">
            <v>924</v>
          </cell>
          <cell r="B729">
            <v>315761</v>
          </cell>
          <cell r="C729">
            <v>1</v>
          </cell>
          <cell r="D729" t="str">
            <v>1315761.924</v>
          </cell>
          <cell r="E729" t="str">
            <v xml:space="preserve">מנהל בעוז לתמורה </v>
          </cell>
          <cell r="H729">
            <v>0</v>
          </cell>
          <cell r="I729">
            <v>-89494</v>
          </cell>
        </row>
        <row r="730">
          <cell r="A730" t="str">
            <v>926</v>
          </cell>
          <cell r="B730">
            <v>315761</v>
          </cell>
          <cell r="C730">
            <v>1</v>
          </cell>
          <cell r="D730" t="str">
            <v>1315761.926</v>
          </cell>
          <cell r="E730" t="str">
            <v xml:space="preserve">חוגים ושעורי עזר </v>
          </cell>
          <cell r="H730">
            <v>-22950</v>
          </cell>
          <cell r="I730">
            <v>-8334</v>
          </cell>
        </row>
        <row r="731">
          <cell r="A731" t="str">
            <v>927</v>
          </cell>
          <cell r="B731">
            <v>315761</v>
          </cell>
          <cell r="C731">
            <v>1</v>
          </cell>
          <cell r="D731" t="str">
            <v>1315761.927</v>
          </cell>
          <cell r="E731" t="str">
            <v xml:space="preserve">שעות גיל חט"ע </v>
          </cell>
          <cell r="H731">
            <v>-131327</v>
          </cell>
          <cell r="I731">
            <v>-98058</v>
          </cell>
        </row>
        <row r="732">
          <cell r="A732" t="str">
            <v>928</v>
          </cell>
          <cell r="B732">
            <v>315761</v>
          </cell>
          <cell r="C732">
            <v>1</v>
          </cell>
          <cell r="D732" t="str">
            <v>1315761.928</v>
          </cell>
          <cell r="E732" t="str">
            <v xml:space="preserve">הוראה שפות זרות </v>
          </cell>
          <cell r="H732">
            <v>-24000</v>
          </cell>
          <cell r="I732">
            <v>-29406</v>
          </cell>
        </row>
        <row r="733">
          <cell r="A733" t="str">
            <v>929</v>
          </cell>
          <cell r="B733">
            <v>315761</v>
          </cell>
          <cell r="C733">
            <v>1</v>
          </cell>
          <cell r="D733" t="str">
            <v>1315761.929</v>
          </cell>
          <cell r="E733" t="str">
            <v xml:space="preserve">רכב מנהלים וסגנים </v>
          </cell>
          <cell r="H733">
            <v>-19536</v>
          </cell>
          <cell r="I733">
            <v>-19536</v>
          </cell>
        </row>
        <row r="734">
          <cell r="A734" t="str">
            <v>920</v>
          </cell>
          <cell r="B734">
            <v>315762</v>
          </cell>
          <cell r="C734">
            <v>1</v>
          </cell>
          <cell r="D734" t="str">
            <v>1315762.920</v>
          </cell>
          <cell r="E734" t="str">
            <v xml:space="preserve">סייעות כיתתיות </v>
          </cell>
          <cell r="H734">
            <v>-248256</v>
          </cell>
          <cell r="I734">
            <v>-221489</v>
          </cell>
        </row>
        <row r="735">
          <cell r="A735" t="str">
            <v>921</v>
          </cell>
          <cell r="B735">
            <v>315762</v>
          </cell>
          <cell r="C735">
            <v>1</v>
          </cell>
          <cell r="D735" t="str">
            <v>1315762.921</v>
          </cell>
          <cell r="E735" t="str">
            <v xml:space="preserve">בחינות בגרות אחה"צ </v>
          </cell>
          <cell r="H735">
            <v>-1506</v>
          </cell>
          <cell r="I735">
            <v>-1534</v>
          </cell>
        </row>
        <row r="736">
          <cell r="A736" t="str">
            <v>924</v>
          </cell>
          <cell r="B736">
            <v>315762</v>
          </cell>
          <cell r="C736">
            <v>1</v>
          </cell>
          <cell r="D736" t="str">
            <v>1315762.924</v>
          </cell>
          <cell r="E736" t="str">
            <v xml:space="preserve">מסלול 7 משופר </v>
          </cell>
          <cell r="H736">
            <v>-133575</v>
          </cell>
          <cell r="I736">
            <v>-182355</v>
          </cell>
        </row>
        <row r="737">
          <cell r="A737" t="str">
            <v>926</v>
          </cell>
          <cell r="B737">
            <v>315762</v>
          </cell>
          <cell r="C737">
            <v>1</v>
          </cell>
          <cell r="D737" t="str">
            <v>1315762.926</v>
          </cell>
          <cell r="E737" t="str">
            <v xml:space="preserve">תשלומי (הורים) חומרים </v>
          </cell>
          <cell r="H737">
            <v>-73620</v>
          </cell>
          <cell r="I737">
            <v>-77771</v>
          </cell>
        </row>
        <row r="738">
          <cell r="A738" t="str">
            <v>927</v>
          </cell>
          <cell r="B738">
            <v>315762</v>
          </cell>
          <cell r="C738">
            <v>1</v>
          </cell>
          <cell r="D738" t="str">
            <v>1315762.927</v>
          </cell>
          <cell r="E738" t="str">
            <v xml:space="preserve">אגרת שכפול פר תלמיד </v>
          </cell>
          <cell r="H738">
            <v>-19026</v>
          </cell>
          <cell r="I738">
            <v>-20249</v>
          </cell>
        </row>
        <row r="739">
          <cell r="A739" t="str">
            <v>928</v>
          </cell>
          <cell r="B739">
            <v>315762</v>
          </cell>
          <cell r="C739">
            <v>1</v>
          </cell>
          <cell r="D739" t="str">
            <v>1315762.928</v>
          </cell>
          <cell r="E739" t="str">
            <v xml:space="preserve">דמי שכפול על יסודי </v>
          </cell>
          <cell r="H739">
            <v>-15399</v>
          </cell>
          <cell r="I739">
            <v>-16388</v>
          </cell>
        </row>
        <row r="740">
          <cell r="A740" t="str">
            <v>929</v>
          </cell>
          <cell r="B740">
            <v>315762</v>
          </cell>
          <cell r="C740">
            <v>1</v>
          </cell>
          <cell r="D740" t="str">
            <v>1315762.929</v>
          </cell>
          <cell r="E740" t="str">
            <v xml:space="preserve">גמול טיולים-בית חוץ </v>
          </cell>
          <cell r="H740">
            <v>-176215</v>
          </cell>
          <cell r="I740">
            <v>-167012</v>
          </cell>
        </row>
        <row r="741">
          <cell r="A741" t="str">
            <v>921</v>
          </cell>
          <cell r="B741">
            <v>315763</v>
          </cell>
          <cell r="C741">
            <v>1</v>
          </cell>
          <cell r="D741" t="str">
            <v>1315763.921</v>
          </cell>
          <cell r="E741" t="str">
            <v xml:space="preserve">סל תלמיד לעולה </v>
          </cell>
          <cell r="H741">
            <v>-562</v>
          </cell>
          <cell r="I741">
            <v>0</v>
          </cell>
        </row>
        <row r="742">
          <cell r="A742" t="str">
            <v>923</v>
          </cell>
          <cell r="B742">
            <v>315763</v>
          </cell>
          <cell r="C742">
            <v>1</v>
          </cell>
          <cell r="D742" t="str">
            <v>1315763.923</v>
          </cell>
          <cell r="E742" t="str">
            <v xml:space="preserve">דמי שתיה למורים </v>
          </cell>
          <cell r="H742">
            <v>-8800</v>
          </cell>
          <cell r="I742">
            <v>-7954</v>
          </cell>
        </row>
        <row r="743">
          <cell r="A743" t="str">
            <v>924</v>
          </cell>
          <cell r="B743">
            <v>315763</v>
          </cell>
          <cell r="C743">
            <v>1</v>
          </cell>
          <cell r="D743" t="str">
            <v>1315763.924</v>
          </cell>
          <cell r="E743" t="str">
            <v xml:space="preserve">העשרה חינוך מיוחד </v>
          </cell>
          <cell r="H743">
            <v>-10734</v>
          </cell>
          <cell r="I743">
            <v>-12135</v>
          </cell>
        </row>
        <row r="744">
          <cell r="A744" t="str">
            <v>925</v>
          </cell>
          <cell r="B744">
            <v>315763</v>
          </cell>
          <cell r="C744">
            <v>1</v>
          </cell>
          <cell r="D744" t="str">
            <v>1315763.925</v>
          </cell>
          <cell r="E744" t="str">
            <v xml:space="preserve">קרן השתלמות לשכ"ל </v>
          </cell>
          <cell r="H744">
            <v>-631826</v>
          </cell>
          <cell r="I744">
            <v>-614853</v>
          </cell>
        </row>
        <row r="745">
          <cell r="A745" t="str">
            <v>928</v>
          </cell>
          <cell r="B745">
            <v>315763</v>
          </cell>
          <cell r="C745">
            <v>1</v>
          </cell>
          <cell r="D745" t="str">
            <v>1315763.928</v>
          </cell>
          <cell r="E745" t="str">
            <v xml:space="preserve">עתודה מדעית </v>
          </cell>
          <cell r="H745">
            <v>0</v>
          </cell>
          <cell r="I745">
            <v>-59527</v>
          </cell>
        </row>
        <row r="746">
          <cell r="A746" t="str">
            <v>929</v>
          </cell>
          <cell r="B746">
            <v>315763</v>
          </cell>
          <cell r="C746">
            <v>1</v>
          </cell>
          <cell r="D746" t="str">
            <v>1315763.929</v>
          </cell>
          <cell r="E746" t="str">
            <v xml:space="preserve">ה.נלוות ח.מיוחד </v>
          </cell>
          <cell r="H746">
            <v>-18228</v>
          </cell>
          <cell r="I746">
            <v>-23219</v>
          </cell>
        </row>
        <row r="747">
          <cell r="A747" t="str">
            <v>921</v>
          </cell>
          <cell r="B747">
            <v>315764</v>
          </cell>
          <cell r="C747">
            <v>1</v>
          </cell>
          <cell r="D747" t="str">
            <v>1315764.921</v>
          </cell>
          <cell r="E747" t="str">
            <v xml:space="preserve">תגבור מב"ר חורף קיץ </v>
          </cell>
          <cell r="H747">
            <v>0</v>
          </cell>
          <cell r="I747">
            <v>11560</v>
          </cell>
        </row>
        <row r="748">
          <cell r="A748" t="str">
            <v>924</v>
          </cell>
          <cell r="B748">
            <v>315764</v>
          </cell>
          <cell r="C748">
            <v>1</v>
          </cell>
          <cell r="D748" t="str">
            <v>1315764.924</v>
          </cell>
          <cell r="E748" t="str">
            <v xml:space="preserve">דמי בחינות </v>
          </cell>
          <cell r="H748">
            <v>0</v>
          </cell>
          <cell r="I748">
            <v>0</v>
          </cell>
        </row>
        <row r="749">
          <cell r="A749" t="str">
            <v>927</v>
          </cell>
          <cell r="B749">
            <v>315764</v>
          </cell>
          <cell r="C749">
            <v>1</v>
          </cell>
          <cell r="D749" t="str">
            <v>1315764.927</v>
          </cell>
          <cell r="E749" t="str">
            <v xml:space="preserve">שעות פרופסיונליות </v>
          </cell>
          <cell r="H749">
            <v>0</v>
          </cell>
          <cell r="I749">
            <v>0</v>
          </cell>
        </row>
        <row r="750">
          <cell r="A750" t="str">
            <v>929</v>
          </cell>
          <cell r="B750">
            <v>315764</v>
          </cell>
          <cell r="C750">
            <v>1</v>
          </cell>
          <cell r="D750" t="str">
            <v>1315764.929</v>
          </cell>
          <cell r="E750" t="str">
            <v xml:space="preserve">מוביל בי"ס מניעת סמים </v>
          </cell>
          <cell r="H750">
            <v>-4406</v>
          </cell>
          <cell r="I750">
            <v>-3361</v>
          </cell>
        </row>
        <row r="751">
          <cell r="A751" t="str">
            <v>921</v>
          </cell>
          <cell r="B751">
            <v>315765</v>
          </cell>
          <cell r="C751">
            <v>1</v>
          </cell>
          <cell r="D751" t="str">
            <v>1315765.921</v>
          </cell>
          <cell r="E751" t="str">
            <v xml:space="preserve">חינוך תעבורתי+ב.בדרכים </v>
          </cell>
          <cell r="H751">
            <v>-31107</v>
          </cell>
          <cell r="I751">
            <v>-55891</v>
          </cell>
        </row>
        <row r="752">
          <cell r="A752" t="str">
            <v>925</v>
          </cell>
          <cell r="B752">
            <v>315765</v>
          </cell>
          <cell r="C752">
            <v>1</v>
          </cell>
          <cell r="D752" t="str">
            <v>1315765.925</v>
          </cell>
          <cell r="E752" t="str">
            <v xml:space="preserve">הוראת המקצוע/מטה קרמינצר </v>
          </cell>
          <cell r="H752">
            <v>0</v>
          </cell>
          <cell r="I752">
            <v>-9901</v>
          </cell>
        </row>
        <row r="753">
          <cell r="A753" t="str">
            <v>926</v>
          </cell>
          <cell r="B753">
            <v>315766</v>
          </cell>
          <cell r="C753">
            <v>1</v>
          </cell>
          <cell r="D753" t="str">
            <v>1315766.926</v>
          </cell>
          <cell r="E753" t="str">
            <v xml:space="preserve">תלמידים עם צרכים מיוחדים </v>
          </cell>
          <cell r="H753">
            <v>-38000</v>
          </cell>
          <cell r="I753">
            <v>0</v>
          </cell>
        </row>
        <row r="754">
          <cell r="A754" t="str">
            <v>927</v>
          </cell>
          <cell r="B754">
            <v>315766</v>
          </cell>
          <cell r="C754">
            <v>1</v>
          </cell>
          <cell r="D754" t="str">
            <v>1315766.927</v>
          </cell>
          <cell r="E754" t="str">
            <v xml:space="preserve">סל תלמיד לעולי אתיופיה </v>
          </cell>
          <cell r="H754">
            <v>-1600</v>
          </cell>
          <cell r="I754">
            <v>0</v>
          </cell>
        </row>
        <row r="755">
          <cell r="A755" t="str">
            <v>920</v>
          </cell>
          <cell r="B755">
            <v>315781</v>
          </cell>
          <cell r="C755">
            <v>1</v>
          </cell>
          <cell r="D755" t="str">
            <v>1315781.920</v>
          </cell>
          <cell r="E755" t="str">
            <v xml:space="preserve">סל תלמיד לעולה </v>
          </cell>
          <cell r="H755">
            <v>0</v>
          </cell>
          <cell r="I755">
            <v>-25515</v>
          </cell>
        </row>
        <row r="756">
          <cell r="A756" t="str">
            <v>921</v>
          </cell>
          <cell r="B756">
            <v>315781</v>
          </cell>
          <cell r="C756">
            <v>1</v>
          </cell>
          <cell r="D756" t="str">
            <v>1315781.921</v>
          </cell>
          <cell r="E756" t="str">
            <v xml:space="preserve">השתתפות בשכר הוראה </v>
          </cell>
          <cell r="H756">
            <v>-4162071</v>
          </cell>
          <cell r="I756">
            <v>-6073864</v>
          </cell>
        </row>
        <row r="757">
          <cell r="A757" t="str">
            <v>922</v>
          </cell>
          <cell r="B757">
            <v>315781</v>
          </cell>
          <cell r="C757">
            <v>1</v>
          </cell>
          <cell r="D757" t="str">
            <v>1315781.922</v>
          </cell>
          <cell r="E757" t="str">
            <v xml:space="preserve">העברה מיועדת </v>
          </cell>
          <cell r="H757">
            <v>-100</v>
          </cell>
          <cell r="I757">
            <v>-39574</v>
          </cell>
        </row>
        <row r="758">
          <cell r="A758" t="str">
            <v>923</v>
          </cell>
          <cell r="B758">
            <v>315781</v>
          </cell>
          <cell r="C758">
            <v>1</v>
          </cell>
          <cell r="D758" t="str">
            <v>1315781.923</v>
          </cell>
          <cell r="E758" t="str">
            <v xml:space="preserve">דמי שתיה למורים </v>
          </cell>
          <cell r="H758">
            <v>-3362</v>
          </cell>
          <cell r="I758">
            <v>-2673</v>
          </cell>
        </row>
        <row r="759">
          <cell r="A759" t="str">
            <v>924</v>
          </cell>
          <cell r="B759">
            <v>315781</v>
          </cell>
          <cell r="C759">
            <v>1</v>
          </cell>
          <cell r="D759" t="str">
            <v>1315781.924</v>
          </cell>
          <cell r="E759" t="str">
            <v xml:space="preserve">סייעות כיתתיות חריגות </v>
          </cell>
          <cell r="H759">
            <v>0</v>
          </cell>
          <cell r="I759">
            <v>0</v>
          </cell>
        </row>
        <row r="760">
          <cell r="A760" t="str">
            <v>925</v>
          </cell>
          <cell r="B760">
            <v>315781</v>
          </cell>
          <cell r="C760">
            <v>1</v>
          </cell>
          <cell r="D760" t="str">
            <v>1315781.925</v>
          </cell>
          <cell r="E760" t="str">
            <v xml:space="preserve">קרן השתלמות לשכ"ל </v>
          </cell>
          <cell r="H760">
            <v>-221339</v>
          </cell>
          <cell r="I760">
            <v>-296691</v>
          </cell>
        </row>
        <row r="761">
          <cell r="A761" t="str">
            <v>926</v>
          </cell>
          <cell r="B761">
            <v>315781</v>
          </cell>
          <cell r="C761">
            <v>1</v>
          </cell>
          <cell r="D761" t="str">
            <v>1315781.926</v>
          </cell>
          <cell r="E761" t="str">
            <v xml:space="preserve">שיעורי עזר לעולים </v>
          </cell>
          <cell r="H761">
            <v>-14807</v>
          </cell>
          <cell r="I761">
            <v>-13973</v>
          </cell>
        </row>
        <row r="762">
          <cell r="A762" t="str">
            <v>927</v>
          </cell>
          <cell r="B762">
            <v>315781</v>
          </cell>
          <cell r="C762">
            <v>1</v>
          </cell>
          <cell r="D762" t="str">
            <v>1315781.927</v>
          </cell>
          <cell r="E762" t="str">
            <v xml:space="preserve">אגרת שכפול פר תלמיד </v>
          </cell>
          <cell r="H762">
            <v>0</v>
          </cell>
          <cell r="I762">
            <v>0</v>
          </cell>
        </row>
        <row r="763">
          <cell r="A763" t="str">
            <v>929</v>
          </cell>
          <cell r="B763">
            <v>315781</v>
          </cell>
          <cell r="C763">
            <v>1</v>
          </cell>
          <cell r="D763" t="str">
            <v>1315781.929</v>
          </cell>
          <cell r="E763" t="str">
            <v xml:space="preserve">רכב מנהלים וסגנים </v>
          </cell>
          <cell r="H763">
            <v>-10924</v>
          </cell>
          <cell r="I763">
            <v>-12038</v>
          </cell>
        </row>
        <row r="764">
          <cell r="A764" t="str">
            <v>921</v>
          </cell>
          <cell r="B764">
            <v>315782</v>
          </cell>
          <cell r="C764">
            <v>1</v>
          </cell>
          <cell r="D764" t="str">
            <v>1315782.921</v>
          </cell>
          <cell r="E764" t="str">
            <v xml:space="preserve">בחינות בגרות אחה"צ </v>
          </cell>
          <cell r="H764">
            <v>-1329</v>
          </cell>
          <cell r="I764">
            <v>-1350</v>
          </cell>
        </row>
        <row r="765">
          <cell r="A765" t="str">
            <v>923</v>
          </cell>
          <cell r="B765">
            <v>315782</v>
          </cell>
          <cell r="C765">
            <v>1</v>
          </cell>
          <cell r="D765" t="str">
            <v>1315782.923</v>
          </cell>
          <cell r="E765" t="str">
            <v xml:space="preserve">גמול בגרות </v>
          </cell>
          <cell r="H765">
            <v>-125862</v>
          </cell>
          <cell r="I765">
            <v>-129629</v>
          </cell>
        </row>
        <row r="766">
          <cell r="A766" t="str">
            <v>924</v>
          </cell>
          <cell r="B766">
            <v>315782</v>
          </cell>
          <cell r="C766">
            <v>1</v>
          </cell>
          <cell r="D766" t="str">
            <v>1315782.924</v>
          </cell>
          <cell r="E766" t="str">
            <v xml:space="preserve">הקטנת תלמידים בכיתה </v>
          </cell>
          <cell r="H766">
            <v>-247406</v>
          </cell>
          <cell r="I766">
            <v>-256298</v>
          </cell>
        </row>
        <row r="767">
          <cell r="A767" t="str">
            <v>925</v>
          </cell>
          <cell r="B767">
            <v>315782</v>
          </cell>
          <cell r="C767">
            <v>1</v>
          </cell>
          <cell r="D767" t="str">
            <v>1315782.925</v>
          </cell>
          <cell r="E767" t="str">
            <v>הוראת המקצוע שנהר וקרמינצ</v>
          </cell>
          <cell r="H767">
            <v>-37522</v>
          </cell>
          <cell r="I767">
            <v>-37006</v>
          </cell>
        </row>
        <row r="768">
          <cell r="A768" t="str">
            <v>926</v>
          </cell>
          <cell r="B768">
            <v>315782</v>
          </cell>
          <cell r="C768">
            <v>1</v>
          </cell>
          <cell r="D768" t="str">
            <v>1315782.926</v>
          </cell>
          <cell r="E768" t="str">
            <v xml:space="preserve">תשלומי הורים חומרים </v>
          </cell>
          <cell r="H768">
            <v>-15224</v>
          </cell>
          <cell r="I768">
            <v>-8667</v>
          </cell>
        </row>
        <row r="769">
          <cell r="A769" t="str">
            <v>927</v>
          </cell>
          <cell r="B769">
            <v>315782</v>
          </cell>
          <cell r="C769">
            <v>1</v>
          </cell>
          <cell r="D769" t="str">
            <v>1315782.927</v>
          </cell>
          <cell r="E769" t="str">
            <v xml:space="preserve">תגבור למדעי היהדות </v>
          </cell>
          <cell r="H769">
            <v>0</v>
          </cell>
          <cell r="I769">
            <v>0</v>
          </cell>
        </row>
        <row r="770">
          <cell r="A770" t="str">
            <v>928</v>
          </cell>
          <cell r="B770">
            <v>315782</v>
          </cell>
          <cell r="C770">
            <v>1</v>
          </cell>
          <cell r="D770" t="str">
            <v>1315782.928</v>
          </cell>
          <cell r="E770" t="str">
            <v xml:space="preserve">מדע וטכנולוגיה בחברה </v>
          </cell>
          <cell r="H770">
            <v>-10720</v>
          </cell>
          <cell r="I770">
            <v>-9038</v>
          </cell>
        </row>
        <row r="771">
          <cell r="A771" t="str">
            <v>929</v>
          </cell>
          <cell r="B771">
            <v>315782</v>
          </cell>
          <cell r="C771">
            <v>1</v>
          </cell>
          <cell r="D771" t="str">
            <v>1315782.929</v>
          </cell>
          <cell r="E771" t="str">
            <v xml:space="preserve">גמול טיולים-בית וחוץ </v>
          </cell>
          <cell r="H771">
            <v>-78357</v>
          </cell>
          <cell r="I771">
            <v>-78624</v>
          </cell>
        </row>
        <row r="772">
          <cell r="A772" t="str">
            <v>923</v>
          </cell>
          <cell r="B772">
            <v>315783</v>
          </cell>
          <cell r="C772">
            <v>1</v>
          </cell>
          <cell r="D772" t="str">
            <v>1315783.923</v>
          </cell>
          <cell r="E772" t="str">
            <v xml:space="preserve">שעות תגבור טו"ב </v>
          </cell>
          <cell r="H772">
            <v>-21564</v>
          </cell>
          <cell r="I772">
            <v>-3093</v>
          </cell>
        </row>
        <row r="773">
          <cell r="A773" t="str">
            <v>924</v>
          </cell>
          <cell r="B773">
            <v>315783</v>
          </cell>
          <cell r="C773">
            <v>1</v>
          </cell>
          <cell r="D773" t="str">
            <v>1315783.924</v>
          </cell>
          <cell r="E773" t="str">
            <v xml:space="preserve">גמול הל"ל </v>
          </cell>
          <cell r="H773">
            <v>0</v>
          </cell>
          <cell r="I773">
            <v>0</v>
          </cell>
        </row>
        <row r="774">
          <cell r="A774" t="str">
            <v>925</v>
          </cell>
          <cell r="B774">
            <v>315783</v>
          </cell>
          <cell r="C774">
            <v>1</v>
          </cell>
          <cell r="D774" t="str">
            <v>1315783.925</v>
          </cell>
          <cell r="E774" t="str">
            <v xml:space="preserve">פרוייקטים מיוחדים </v>
          </cell>
          <cell r="H774">
            <v>0</v>
          </cell>
          <cell r="I774">
            <v>-2240</v>
          </cell>
        </row>
        <row r="775">
          <cell r="A775" t="str">
            <v>926</v>
          </cell>
          <cell r="B775">
            <v>315783</v>
          </cell>
          <cell r="C775">
            <v>1</v>
          </cell>
          <cell r="D775" t="str">
            <v>1315783.926</v>
          </cell>
          <cell r="E775" t="str">
            <v xml:space="preserve">שעות שילוב חט"ע </v>
          </cell>
          <cell r="H775">
            <v>0</v>
          </cell>
          <cell r="I775">
            <v>-58427</v>
          </cell>
        </row>
        <row r="776">
          <cell r="A776" t="str">
            <v>927</v>
          </cell>
          <cell r="B776">
            <v>315783</v>
          </cell>
          <cell r="C776">
            <v>1</v>
          </cell>
          <cell r="D776" t="str">
            <v>1315783.927</v>
          </cell>
          <cell r="E776" t="str">
            <v xml:space="preserve">שעות גיל חט"ע </v>
          </cell>
          <cell r="H776">
            <v>0</v>
          </cell>
          <cell r="I776">
            <v>-38988</v>
          </cell>
        </row>
        <row r="777">
          <cell r="A777" t="str">
            <v>928</v>
          </cell>
          <cell r="B777">
            <v>315783</v>
          </cell>
          <cell r="C777">
            <v>1</v>
          </cell>
          <cell r="D777" t="str">
            <v>1315783.928</v>
          </cell>
          <cell r="E777" t="str">
            <v xml:space="preserve">דמי שכפול על יסודי </v>
          </cell>
          <cell r="H777">
            <v>-8344</v>
          </cell>
          <cell r="I777">
            <v>-13127</v>
          </cell>
        </row>
        <row r="778">
          <cell r="A778" t="str">
            <v>929</v>
          </cell>
          <cell r="B778">
            <v>315783</v>
          </cell>
          <cell r="C778">
            <v>1</v>
          </cell>
          <cell r="D778" t="str">
            <v>1315783.929</v>
          </cell>
          <cell r="E778" t="str">
            <v xml:space="preserve">מנהל עוז לתמורה </v>
          </cell>
          <cell r="H778">
            <v>0</v>
          </cell>
          <cell r="I778">
            <v>-39957</v>
          </cell>
        </row>
        <row r="779">
          <cell r="A779" t="str">
            <v>921</v>
          </cell>
          <cell r="B779">
            <v>315784</v>
          </cell>
          <cell r="C779">
            <v>1</v>
          </cell>
          <cell r="D779" t="str">
            <v>1315784.921</v>
          </cell>
          <cell r="E779" t="str">
            <v xml:space="preserve">תלמידים עם צרכים מיוחדים </v>
          </cell>
          <cell r="H779">
            <v>-21564</v>
          </cell>
          <cell r="I779">
            <v>-10730</v>
          </cell>
        </row>
        <row r="780">
          <cell r="A780" t="str">
            <v>923</v>
          </cell>
          <cell r="B780">
            <v>315784</v>
          </cell>
          <cell r="C780">
            <v>1</v>
          </cell>
          <cell r="D780" t="str">
            <v>1315784.923</v>
          </cell>
          <cell r="E780" t="str">
            <v xml:space="preserve">מורים עולים </v>
          </cell>
          <cell r="H780">
            <v>0</v>
          </cell>
          <cell r="I780">
            <v>-6200</v>
          </cell>
        </row>
        <row r="781">
          <cell r="A781" t="str">
            <v>924</v>
          </cell>
          <cell r="B781">
            <v>315784</v>
          </cell>
          <cell r="C781">
            <v>1</v>
          </cell>
          <cell r="D781" t="str">
            <v>1315784.924</v>
          </cell>
          <cell r="E781" t="str">
            <v xml:space="preserve">דמי בחינות </v>
          </cell>
          <cell r="H781">
            <v>0</v>
          </cell>
          <cell r="I781">
            <v>0</v>
          </cell>
        </row>
        <row r="782">
          <cell r="A782" t="str">
            <v>925</v>
          </cell>
          <cell r="B782">
            <v>315784</v>
          </cell>
          <cell r="C782">
            <v>1</v>
          </cell>
          <cell r="D782" t="str">
            <v>1315784.925</v>
          </cell>
          <cell r="E782" t="str">
            <v xml:space="preserve">שעות פרטניות עוז לתמורה </v>
          </cell>
          <cell r="H782">
            <v>0</v>
          </cell>
          <cell r="I782">
            <v>-6985</v>
          </cell>
        </row>
        <row r="783">
          <cell r="A783" t="str">
            <v>926</v>
          </cell>
          <cell r="B783">
            <v>315784</v>
          </cell>
          <cell r="C783">
            <v>1</v>
          </cell>
          <cell r="D783" t="str">
            <v>1315784.926</v>
          </cell>
          <cell r="E783" t="str">
            <v xml:space="preserve">אוריינות מדעית ומתמטית </v>
          </cell>
          <cell r="H783">
            <v>0</v>
          </cell>
          <cell r="I783">
            <v>-8990</v>
          </cell>
        </row>
        <row r="784">
          <cell r="A784" t="str">
            <v>927</v>
          </cell>
          <cell r="B784">
            <v>315784</v>
          </cell>
          <cell r="C784">
            <v>1</v>
          </cell>
          <cell r="D784" t="str">
            <v>1315784.927</v>
          </cell>
          <cell r="E784" t="str">
            <v xml:space="preserve">שעות פרופסיונליות </v>
          </cell>
          <cell r="H784">
            <v>-11149</v>
          </cell>
          <cell r="I784">
            <v>-43784</v>
          </cell>
        </row>
        <row r="785">
          <cell r="A785" t="str">
            <v>928</v>
          </cell>
          <cell r="B785">
            <v>315784</v>
          </cell>
          <cell r="C785">
            <v>1</v>
          </cell>
          <cell r="D785" t="str">
            <v>1315784.928</v>
          </cell>
          <cell r="E785" t="str">
            <v xml:space="preserve">שעות תומכות עוז לתמורה </v>
          </cell>
          <cell r="H785">
            <v>0</v>
          </cell>
          <cell r="I785">
            <v>-11638</v>
          </cell>
        </row>
        <row r="786">
          <cell r="A786" t="str">
            <v>923</v>
          </cell>
          <cell r="B786">
            <v>315785</v>
          </cell>
          <cell r="C786">
            <v>1</v>
          </cell>
          <cell r="D786" t="str">
            <v>1315785.923</v>
          </cell>
          <cell r="E786" t="str">
            <v xml:space="preserve">בי"ס מוביל מניעת סמים </v>
          </cell>
          <cell r="H786">
            <v>0</v>
          </cell>
          <cell r="I786">
            <v>0</v>
          </cell>
        </row>
        <row r="787">
          <cell r="A787" t="str">
            <v>927</v>
          </cell>
          <cell r="B787">
            <v>315785</v>
          </cell>
          <cell r="C787">
            <v>1</v>
          </cell>
          <cell r="D787" t="str">
            <v>1315785.927</v>
          </cell>
          <cell r="E787" t="str">
            <v xml:space="preserve">סל תלמיד לעולי אתיופיה </v>
          </cell>
          <cell r="H787">
            <v>-400</v>
          </cell>
          <cell r="I787">
            <v>-400</v>
          </cell>
        </row>
        <row r="788">
          <cell r="A788" t="str">
            <v>651</v>
          </cell>
          <cell r="B788">
            <v>315791</v>
          </cell>
          <cell r="C788">
            <v>1</v>
          </cell>
          <cell r="D788" t="str">
            <v>1315791.651</v>
          </cell>
          <cell r="E788" t="str">
            <v xml:space="preserve">דמי שימוש במבנה </v>
          </cell>
          <cell r="H788">
            <v>0</v>
          </cell>
          <cell r="I788">
            <v>0</v>
          </cell>
        </row>
        <row r="789">
          <cell r="A789" t="str">
            <v>921</v>
          </cell>
          <cell r="B789">
            <v>315791</v>
          </cell>
          <cell r="C789">
            <v>1</v>
          </cell>
          <cell r="D789" t="str">
            <v>1315791.921</v>
          </cell>
          <cell r="E789" t="str">
            <v xml:space="preserve">השתתפות בשכר הוראה </v>
          </cell>
          <cell r="H789">
            <v>-10263266</v>
          </cell>
          <cell r="I789">
            <v>-10268620</v>
          </cell>
        </row>
        <row r="790">
          <cell r="A790" t="str">
            <v>922</v>
          </cell>
          <cell r="B790">
            <v>315791</v>
          </cell>
          <cell r="C790">
            <v>1</v>
          </cell>
          <cell r="D790" t="str">
            <v>1315791.922</v>
          </cell>
          <cell r="E790" t="str">
            <v xml:space="preserve">העברה מיועדת </v>
          </cell>
          <cell r="H790">
            <v>-100</v>
          </cell>
          <cell r="I790">
            <v>-42074</v>
          </cell>
        </row>
        <row r="791">
          <cell r="A791" t="str">
            <v>923</v>
          </cell>
          <cell r="B791">
            <v>315791</v>
          </cell>
          <cell r="C791">
            <v>1</v>
          </cell>
          <cell r="D791" t="str">
            <v>1315791.923</v>
          </cell>
          <cell r="E791" t="str">
            <v xml:space="preserve">מורים עולים </v>
          </cell>
          <cell r="H791">
            <v>-30816</v>
          </cell>
          <cell r="I791">
            <v>-33327</v>
          </cell>
        </row>
        <row r="792">
          <cell r="A792" t="str">
            <v>924</v>
          </cell>
          <cell r="B792">
            <v>315791</v>
          </cell>
          <cell r="C792">
            <v>1</v>
          </cell>
          <cell r="D792" t="str">
            <v>1315791.924</v>
          </cell>
          <cell r="E792" t="str">
            <v xml:space="preserve">תלמידים עם צרכים מיוחדים </v>
          </cell>
          <cell r="H792">
            <v>-100</v>
          </cell>
          <cell r="I792">
            <v>0</v>
          </cell>
        </row>
        <row r="793">
          <cell r="A793" t="str">
            <v>925</v>
          </cell>
          <cell r="B793">
            <v>315791</v>
          </cell>
          <cell r="C793">
            <v>1</v>
          </cell>
          <cell r="D793" t="str">
            <v>1315791.925</v>
          </cell>
          <cell r="E793" t="str">
            <v xml:space="preserve">הוראת הערבית </v>
          </cell>
          <cell r="H793">
            <v>0</v>
          </cell>
          <cell r="I793">
            <v>0</v>
          </cell>
        </row>
        <row r="794">
          <cell r="A794" t="str">
            <v>926</v>
          </cell>
          <cell r="B794">
            <v>315791</v>
          </cell>
          <cell r="C794">
            <v>1</v>
          </cell>
          <cell r="D794" t="str">
            <v>1315791.926</v>
          </cell>
          <cell r="E794" t="str">
            <v xml:space="preserve">חוגים+ש.עזר לעולים </v>
          </cell>
          <cell r="H794">
            <v>-83296</v>
          </cell>
          <cell r="I794">
            <v>-31867</v>
          </cell>
        </row>
        <row r="795">
          <cell r="A795" t="str">
            <v>927</v>
          </cell>
          <cell r="B795">
            <v>315791</v>
          </cell>
          <cell r="C795">
            <v>1</v>
          </cell>
          <cell r="D795" t="str">
            <v>1315791.927</v>
          </cell>
          <cell r="E795" t="str">
            <v xml:space="preserve">שעות גיל חט"ע </v>
          </cell>
          <cell r="H795">
            <v>0</v>
          </cell>
          <cell r="I795">
            <v>2210</v>
          </cell>
        </row>
        <row r="796">
          <cell r="A796" t="str">
            <v>928</v>
          </cell>
          <cell r="B796">
            <v>315791</v>
          </cell>
          <cell r="C796">
            <v>1</v>
          </cell>
          <cell r="D796" t="str">
            <v>1315791.928</v>
          </cell>
          <cell r="E796" t="str">
            <v xml:space="preserve">הוראת המקצוע/מטה קרמינצר </v>
          </cell>
          <cell r="H796">
            <v>0</v>
          </cell>
          <cell r="I796">
            <v>0</v>
          </cell>
        </row>
        <row r="797">
          <cell r="A797" t="str">
            <v>929</v>
          </cell>
          <cell r="B797">
            <v>315791</v>
          </cell>
          <cell r="C797">
            <v>1</v>
          </cell>
          <cell r="D797" t="str">
            <v>1315791.929</v>
          </cell>
          <cell r="E797" t="str">
            <v xml:space="preserve">רכב מנהלים וסגנים </v>
          </cell>
          <cell r="H797">
            <v>-17000</v>
          </cell>
          <cell r="I797">
            <v>-16323</v>
          </cell>
        </row>
        <row r="798">
          <cell r="A798" t="str">
            <v>921</v>
          </cell>
          <cell r="B798">
            <v>315792</v>
          </cell>
          <cell r="C798">
            <v>1</v>
          </cell>
          <cell r="D798" t="str">
            <v>1315792.921</v>
          </cell>
          <cell r="E798" t="str">
            <v xml:space="preserve">בחינות בגרות אחה"צ </v>
          </cell>
          <cell r="H798">
            <v>-1186</v>
          </cell>
          <cell r="I798">
            <v>-1295</v>
          </cell>
        </row>
        <row r="799">
          <cell r="A799" t="str">
            <v>923</v>
          </cell>
          <cell r="B799">
            <v>315792</v>
          </cell>
          <cell r="C799">
            <v>1</v>
          </cell>
          <cell r="D799" t="str">
            <v>1315792.923</v>
          </cell>
          <cell r="E799" t="str">
            <v xml:space="preserve">מסלול 7 משופר </v>
          </cell>
          <cell r="H799">
            <v>-23272</v>
          </cell>
          <cell r="I799">
            <v>-24442</v>
          </cell>
        </row>
        <row r="800">
          <cell r="A800" t="str">
            <v>924</v>
          </cell>
          <cell r="B800">
            <v>315792</v>
          </cell>
          <cell r="C800">
            <v>1</v>
          </cell>
          <cell r="D800" t="str">
            <v>1315792.924</v>
          </cell>
          <cell r="E800" t="str">
            <v xml:space="preserve">גמול בגרות </v>
          </cell>
          <cell r="H800">
            <v>-214872</v>
          </cell>
          <cell r="I800">
            <v>-210177</v>
          </cell>
        </row>
        <row r="801">
          <cell r="A801" t="str">
            <v>925</v>
          </cell>
          <cell r="B801">
            <v>315792</v>
          </cell>
          <cell r="C801">
            <v>1</v>
          </cell>
          <cell r="D801" t="str">
            <v>1315792.925</v>
          </cell>
          <cell r="E801" t="str">
            <v xml:space="preserve">מנהל בעוז לתמורה </v>
          </cell>
          <cell r="H801">
            <v>0</v>
          </cell>
          <cell r="I801">
            <v>-63816</v>
          </cell>
        </row>
        <row r="802">
          <cell r="A802" t="str">
            <v>926</v>
          </cell>
          <cell r="B802">
            <v>315792</v>
          </cell>
          <cell r="C802">
            <v>1</v>
          </cell>
          <cell r="D802" t="str">
            <v>1315792.926</v>
          </cell>
          <cell r="E802" t="str">
            <v xml:space="preserve">תשלומי (הורים) חומרים </v>
          </cell>
          <cell r="H802">
            <v>-60630</v>
          </cell>
          <cell r="I802">
            <v>-60626</v>
          </cell>
        </row>
        <row r="803">
          <cell r="A803" t="str">
            <v>927</v>
          </cell>
          <cell r="B803">
            <v>315792</v>
          </cell>
          <cell r="C803">
            <v>1</v>
          </cell>
          <cell r="D803" t="str">
            <v>1315792.927</v>
          </cell>
          <cell r="E803" t="str">
            <v xml:space="preserve">אגרת שכפול פר תלמיד </v>
          </cell>
          <cell r="H803">
            <v>-15486</v>
          </cell>
          <cell r="I803">
            <v>-15165</v>
          </cell>
        </row>
        <row r="804">
          <cell r="A804" t="str">
            <v>928</v>
          </cell>
          <cell r="B804">
            <v>315792</v>
          </cell>
          <cell r="C804">
            <v>1</v>
          </cell>
          <cell r="D804" t="str">
            <v>1315792.928</v>
          </cell>
          <cell r="E804" t="str">
            <v xml:space="preserve">דמי שכפול על יסודי </v>
          </cell>
          <cell r="H804">
            <v>-12891</v>
          </cell>
          <cell r="I804">
            <v>-13471</v>
          </cell>
        </row>
        <row r="805">
          <cell r="A805" t="str">
            <v>929</v>
          </cell>
          <cell r="B805">
            <v>315792</v>
          </cell>
          <cell r="C805">
            <v>1</v>
          </cell>
          <cell r="D805" t="str">
            <v>1315792.929</v>
          </cell>
          <cell r="E805" t="str">
            <v xml:space="preserve">גמול טיולים-בית חוץ </v>
          </cell>
          <cell r="H805">
            <v>-132407</v>
          </cell>
          <cell r="I805">
            <v>-142812</v>
          </cell>
        </row>
        <row r="806">
          <cell r="A806" t="str">
            <v>921</v>
          </cell>
          <cell r="B806">
            <v>315793</v>
          </cell>
          <cell r="C806">
            <v>1</v>
          </cell>
          <cell r="D806" t="str">
            <v>1315793.921</v>
          </cell>
          <cell r="E806" t="str">
            <v xml:space="preserve">סל תלמיד לעולה </v>
          </cell>
          <cell r="H806">
            <v>-896</v>
          </cell>
          <cell r="I806">
            <v>-562</v>
          </cell>
        </row>
        <row r="807">
          <cell r="A807" t="str">
            <v>923</v>
          </cell>
          <cell r="B807">
            <v>315793</v>
          </cell>
          <cell r="C807">
            <v>1</v>
          </cell>
          <cell r="D807" t="str">
            <v>1315793.923</v>
          </cell>
          <cell r="E807" t="str">
            <v xml:space="preserve">דמי שתיה למורים </v>
          </cell>
          <cell r="H807">
            <v>-6314</v>
          </cell>
          <cell r="I807">
            <v>-6478</v>
          </cell>
        </row>
        <row r="808">
          <cell r="A808" t="str">
            <v>924</v>
          </cell>
          <cell r="B808">
            <v>315793</v>
          </cell>
          <cell r="C808">
            <v>1</v>
          </cell>
          <cell r="D808" t="str">
            <v>1315793.924</v>
          </cell>
          <cell r="E808" t="str">
            <v xml:space="preserve">דמי בחינות </v>
          </cell>
          <cell r="H808">
            <v>0</v>
          </cell>
          <cell r="I808">
            <v>0</v>
          </cell>
        </row>
        <row r="809">
          <cell r="A809" t="str">
            <v>925</v>
          </cell>
          <cell r="B809">
            <v>315793</v>
          </cell>
          <cell r="C809">
            <v>1</v>
          </cell>
          <cell r="D809" t="str">
            <v>1315793.925</v>
          </cell>
          <cell r="E809" t="str">
            <v xml:space="preserve">קרן השתלמות לשכ"ל </v>
          </cell>
          <cell r="H809">
            <v>-522977</v>
          </cell>
          <cell r="I809">
            <v>-525020</v>
          </cell>
        </row>
        <row r="810">
          <cell r="A810" t="str">
            <v>926</v>
          </cell>
          <cell r="B810">
            <v>315793</v>
          </cell>
          <cell r="C810">
            <v>1</v>
          </cell>
          <cell r="D810" t="str">
            <v>1315793.926</v>
          </cell>
          <cell r="E810" t="str">
            <v xml:space="preserve">גמול ריכוז בתי"ס קטנים </v>
          </cell>
          <cell r="H810">
            <v>-100</v>
          </cell>
          <cell r="I810">
            <v>0</v>
          </cell>
        </row>
        <row r="811">
          <cell r="A811" t="str">
            <v>927</v>
          </cell>
          <cell r="B811">
            <v>315793</v>
          </cell>
          <cell r="C811">
            <v>1</v>
          </cell>
          <cell r="D811" t="str">
            <v>1315793.927</v>
          </cell>
          <cell r="E811" t="str">
            <v xml:space="preserve">ח.תעבורתי+בטיחות בדרכים </v>
          </cell>
          <cell r="H811">
            <v>-24096</v>
          </cell>
          <cell r="I811">
            <v>-20655</v>
          </cell>
        </row>
        <row r="812">
          <cell r="A812" t="str">
            <v>928</v>
          </cell>
          <cell r="B812">
            <v>315793</v>
          </cell>
          <cell r="C812">
            <v>1</v>
          </cell>
          <cell r="D812" t="str">
            <v>1315793.928</v>
          </cell>
          <cell r="E812" t="str">
            <v xml:space="preserve">עתודה מדעית </v>
          </cell>
          <cell r="H812">
            <v>-54506</v>
          </cell>
          <cell r="I812">
            <v>-80070</v>
          </cell>
        </row>
        <row r="813">
          <cell r="A813" t="str">
            <v>929</v>
          </cell>
          <cell r="B813">
            <v>315793</v>
          </cell>
          <cell r="C813">
            <v>1</v>
          </cell>
          <cell r="D813" t="str">
            <v>1315793.929</v>
          </cell>
          <cell r="E813" t="str">
            <v xml:space="preserve">אוריינות </v>
          </cell>
          <cell r="H813">
            <v>-23000</v>
          </cell>
          <cell r="I813">
            <v>-29394</v>
          </cell>
        </row>
        <row r="814">
          <cell r="A814" t="str">
            <v>924</v>
          </cell>
          <cell r="B814">
            <v>315794</v>
          </cell>
          <cell r="C814">
            <v>1</v>
          </cell>
          <cell r="D814" t="str">
            <v>1315794.924</v>
          </cell>
          <cell r="E814" t="str">
            <v xml:space="preserve">שעות פרטניות עוז לתמורה </v>
          </cell>
          <cell r="H814">
            <v>-100</v>
          </cell>
          <cell r="I814">
            <v>-60847</v>
          </cell>
        </row>
        <row r="815">
          <cell r="A815" t="str">
            <v>926</v>
          </cell>
          <cell r="B815">
            <v>315794</v>
          </cell>
          <cell r="C815">
            <v>1</v>
          </cell>
          <cell r="D815" t="str">
            <v>1315794.926</v>
          </cell>
          <cell r="E815" t="str">
            <v xml:space="preserve">הקטנת תלמידים בכיתה חט"ע </v>
          </cell>
          <cell r="H815">
            <v>-383965</v>
          </cell>
          <cell r="I815">
            <v>-532892</v>
          </cell>
        </row>
        <row r="816">
          <cell r="A816" t="str">
            <v>927</v>
          </cell>
          <cell r="B816">
            <v>315794</v>
          </cell>
          <cell r="C816">
            <v>1</v>
          </cell>
          <cell r="D816" t="str">
            <v>1315794.927</v>
          </cell>
          <cell r="E816" t="str">
            <v xml:space="preserve">שעות תגבור טו"ב </v>
          </cell>
          <cell r="H816">
            <v>-16174</v>
          </cell>
          <cell r="I816">
            <v>-16158</v>
          </cell>
        </row>
        <row r="817">
          <cell r="A817" t="str">
            <v>923</v>
          </cell>
          <cell r="B817">
            <v>315795</v>
          </cell>
          <cell r="C817">
            <v>1</v>
          </cell>
          <cell r="D817" t="str">
            <v>1315795.923</v>
          </cell>
          <cell r="E817" t="str">
            <v xml:space="preserve">בתי"ס קהילתיים על יסודי </v>
          </cell>
          <cell r="H817">
            <v>-100</v>
          </cell>
          <cell r="I817">
            <v>0</v>
          </cell>
        </row>
        <row r="818">
          <cell r="A818" t="str">
            <v>925</v>
          </cell>
          <cell r="B818">
            <v>315795</v>
          </cell>
          <cell r="C818">
            <v>1</v>
          </cell>
          <cell r="D818" t="str">
            <v>1315795.925</v>
          </cell>
          <cell r="E818" t="str">
            <v xml:space="preserve">שעות תומכות עוז לתמורה </v>
          </cell>
          <cell r="H818">
            <v>-100</v>
          </cell>
          <cell r="I818">
            <v>-101375</v>
          </cell>
        </row>
        <row r="819">
          <cell r="A819" t="str">
            <v>927</v>
          </cell>
          <cell r="B819">
            <v>315795</v>
          </cell>
          <cell r="C819">
            <v>1</v>
          </cell>
          <cell r="D819" t="str">
            <v>1315795.927</v>
          </cell>
          <cell r="E819" t="str">
            <v xml:space="preserve">סל תלמיד לעולי אתיופיה </v>
          </cell>
          <cell r="H819">
            <v>-2800</v>
          </cell>
          <cell r="I819">
            <v>-3200</v>
          </cell>
        </row>
        <row r="820">
          <cell r="A820" t="str">
            <v>928</v>
          </cell>
          <cell r="B820">
            <v>315795</v>
          </cell>
          <cell r="C820">
            <v>1</v>
          </cell>
          <cell r="D820" t="str">
            <v>1315795.928</v>
          </cell>
          <cell r="E820" t="str">
            <v xml:space="preserve">שעות שילוב חט"ע </v>
          </cell>
          <cell r="H820">
            <v>-100</v>
          </cell>
          <cell r="I820">
            <v>0</v>
          </cell>
        </row>
        <row r="821">
          <cell r="A821" t="str">
            <v>430</v>
          </cell>
          <cell r="B821">
            <v>315799</v>
          </cell>
          <cell r="C821">
            <v>1</v>
          </cell>
          <cell r="D821" t="str">
            <v>1315799.430</v>
          </cell>
          <cell r="E821" t="str">
            <v>השתת.רשתות בימי מחלה ופיצ</v>
          </cell>
          <cell r="H821">
            <v>-200000</v>
          </cell>
          <cell r="I821">
            <v>-123454</v>
          </cell>
        </row>
        <row r="822">
          <cell r="A822" t="str">
            <v>921</v>
          </cell>
          <cell r="B822">
            <v>315799</v>
          </cell>
          <cell r="C822">
            <v>1</v>
          </cell>
          <cell r="D822" t="str">
            <v>1315799.921</v>
          </cell>
          <cell r="E822" t="str">
            <v xml:space="preserve">השתתפות משה"ח-פיצויים </v>
          </cell>
          <cell r="H822">
            <v>-150000</v>
          </cell>
          <cell r="I822">
            <v>-417066</v>
          </cell>
        </row>
        <row r="823">
          <cell r="A823" t="str">
            <v>923</v>
          </cell>
          <cell r="B823">
            <v>315799</v>
          </cell>
          <cell r="C823">
            <v>1</v>
          </cell>
          <cell r="D823" t="str">
            <v>1315799.923</v>
          </cell>
          <cell r="E823" t="str">
            <v xml:space="preserve">השתתפות משה"ח-ימי מחלה </v>
          </cell>
          <cell r="H823">
            <v>-500000</v>
          </cell>
          <cell r="I823">
            <v>-119012</v>
          </cell>
        </row>
        <row r="824">
          <cell r="A824" t="str">
            <v>440</v>
          </cell>
          <cell r="B824">
            <v>317100</v>
          </cell>
          <cell r="C824">
            <v>1</v>
          </cell>
          <cell r="D824" t="str">
            <v>1317100.440</v>
          </cell>
          <cell r="E824" t="str">
            <v xml:space="preserve">השתת.מוסדות באבטחה </v>
          </cell>
          <cell r="H824">
            <v>-16000</v>
          </cell>
          <cell r="I824">
            <v>-15975</v>
          </cell>
        </row>
        <row r="825">
          <cell r="A825" t="str">
            <v>921</v>
          </cell>
          <cell r="B825">
            <v>317100</v>
          </cell>
          <cell r="C825">
            <v>1</v>
          </cell>
          <cell r="D825" t="str">
            <v>1317100.921</v>
          </cell>
          <cell r="E825" t="str">
            <v xml:space="preserve">השתת משהח בשכר קבטים </v>
          </cell>
          <cell r="H825">
            <v>-458000</v>
          </cell>
          <cell r="I825">
            <v>-450803</v>
          </cell>
        </row>
        <row r="826">
          <cell r="A826" t="str">
            <v>925</v>
          </cell>
          <cell r="B826">
            <v>317100</v>
          </cell>
          <cell r="C826">
            <v>1</v>
          </cell>
          <cell r="D826" t="str">
            <v>1317100.925</v>
          </cell>
          <cell r="E826" t="str">
            <v xml:space="preserve">אגרת כלי יריה </v>
          </cell>
          <cell r="H826">
            <v>-5000</v>
          </cell>
          <cell r="I826">
            <v>-3230</v>
          </cell>
        </row>
        <row r="827">
          <cell r="A827" t="str">
            <v>990</v>
          </cell>
          <cell r="B827">
            <v>317100</v>
          </cell>
          <cell r="C827">
            <v>1</v>
          </cell>
          <cell r="D827" t="str">
            <v>1317100.990</v>
          </cell>
          <cell r="E827" t="str">
            <v>השתת.מ.לבטחון פנים באבטחה</v>
          </cell>
          <cell r="H827">
            <v>-4194000</v>
          </cell>
          <cell r="I827">
            <v>-3403229</v>
          </cell>
        </row>
        <row r="828">
          <cell r="A828" t="str">
            <v>922</v>
          </cell>
          <cell r="B828">
            <v>317110</v>
          </cell>
          <cell r="C828">
            <v>1</v>
          </cell>
          <cell r="D828" t="str">
            <v>1317110.922</v>
          </cell>
          <cell r="E828" t="str">
            <v xml:space="preserve">העברה מיועדת-מתקני בטחון </v>
          </cell>
          <cell r="H828">
            <v>-170000</v>
          </cell>
          <cell r="I828">
            <v>-119612</v>
          </cell>
        </row>
        <row r="829">
          <cell r="A829" t="str">
            <v>921</v>
          </cell>
          <cell r="B829">
            <v>317200</v>
          </cell>
          <cell r="C829">
            <v>1</v>
          </cell>
          <cell r="D829" t="str">
            <v>1317200.921</v>
          </cell>
          <cell r="E829" t="str">
            <v xml:space="preserve">השתתפות במרכז פיסגה </v>
          </cell>
          <cell r="H829">
            <v>-40000</v>
          </cell>
          <cell r="I829">
            <v>-48348</v>
          </cell>
        </row>
        <row r="830">
          <cell r="A830" t="str">
            <v>421</v>
          </cell>
          <cell r="B830">
            <v>317310</v>
          </cell>
          <cell r="C830">
            <v>1</v>
          </cell>
          <cell r="D830" t="str">
            <v>1317310.421</v>
          </cell>
          <cell r="E830" t="str">
            <v xml:space="preserve">השתתפות הורים באבחונים </v>
          </cell>
          <cell r="H830">
            <v>0</v>
          </cell>
          <cell r="I830">
            <v>0</v>
          </cell>
        </row>
        <row r="831">
          <cell r="A831" t="str">
            <v>440</v>
          </cell>
          <cell r="B831">
            <v>317310</v>
          </cell>
          <cell r="C831">
            <v>1</v>
          </cell>
          <cell r="D831" t="str">
            <v>1317310.440</v>
          </cell>
          <cell r="E831" t="str">
            <v xml:space="preserve">השתתפות מוסדות בשכר </v>
          </cell>
          <cell r="H831">
            <v>0</v>
          </cell>
          <cell r="I831">
            <v>0</v>
          </cell>
        </row>
        <row r="832">
          <cell r="A832" t="str">
            <v>921</v>
          </cell>
          <cell r="B832">
            <v>317310</v>
          </cell>
          <cell r="C832">
            <v>1</v>
          </cell>
          <cell r="D832" t="str">
            <v>1317310.921</v>
          </cell>
          <cell r="E832" t="str">
            <v xml:space="preserve">השתת. בשפ"י(64%( </v>
          </cell>
          <cell r="H832">
            <v>-5147350</v>
          </cell>
          <cell r="I832">
            <v>-4472705</v>
          </cell>
        </row>
        <row r="833">
          <cell r="A833" t="str">
            <v>925</v>
          </cell>
          <cell r="B833">
            <v>317310</v>
          </cell>
          <cell r="C833">
            <v>1</v>
          </cell>
          <cell r="D833" t="str">
            <v>1317310.925</v>
          </cell>
          <cell r="E833" t="str">
            <v xml:space="preserve">השתתפות בתשלום אבחונים </v>
          </cell>
          <cell r="H833">
            <v>-3400</v>
          </cell>
          <cell r="I833">
            <v>-5100</v>
          </cell>
        </row>
        <row r="834">
          <cell r="A834" t="str">
            <v>926</v>
          </cell>
          <cell r="B834">
            <v>317310</v>
          </cell>
          <cell r="C834">
            <v>1</v>
          </cell>
          <cell r="D834" t="str">
            <v>1317310.926</v>
          </cell>
          <cell r="E834" t="str">
            <v xml:space="preserve">פסיכולוגים מתמחים(75%( </v>
          </cell>
          <cell r="H834">
            <v>-145000</v>
          </cell>
          <cell r="I834">
            <v>-135759</v>
          </cell>
        </row>
        <row r="835">
          <cell r="A835" t="str">
            <v>940</v>
          </cell>
          <cell r="B835">
            <v>317400</v>
          </cell>
          <cell r="C835">
            <v>1</v>
          </cell>
          <cell r="D835" t="str">
            <v>1317400.940</v>
          </cell>
          <cell r="E835" t="str">
            <v>שירות דנטלי-השתת.מ.הבריאו</v>
          </cell>
          <cell r="H835">
            <v>-100</v>
          </cell>
          <cell r="I835">
            <v>0</v>
          </cell>
        </row>
        <row r="836">
          <cell r="A836" t="str">
            <v>220</v>
          </cell>
          <cell r="B836">
            <v>317500</v>
          </cell>
          <cell r="C836">
            <v>1</v>
          </cell>
          <cell r="D836" t="str">
            <v>1317500.220</v>
          </cell>
          <cell r="E836" t="str">
            <v xml:space="preserve">ביטוח תאונות אישיות </v>
          </cell>
          <cell r="H836">
            <v>-782000</v>
          </cell>
          <cell r="I836">
            <v>-558360</v>
          </cell>
        </row>
        <row r="837">
          <cell r="A837" t="str">
            <v>921</v>
          </cell>
          <cell r="B837">
            <v>317600</v>
          </cell>
          <cell r="C837">
            <v>1</v>
          </cell>
          <cell r="D837" t="str">
            <v>1317600.921</v>
          </cell>
          <cell r="E837" t="str">
            <v xml:space="preserve">רווחה חינוכית </v>
          </cell>
          <cell r="H837">
            <v>-2700000</v>
          </cell>
          <cell r="I837">
            <v>-2559531</v>
          </cell>
        </row>
        <row r="838">
          <cell r="A838" t="str">
            <v>923</v>
          </cell>
          <cell r="B838">
            <v>317600</v>
          </cell>
          <cell r="C838">
            <v>1</v>
          </cell>
          <cell r="D838" t="str">
            <v>1317600.923</v>
          </cell>
          <cell r="E838" t="str">
            <v xml:space="preserve">שיקום שכונות </v>
          </cell>
          <cell r="H838">
            <v>-300000</v>
          </cell>
          <cell r="I838">
            <v>-231517</v>
          </cell>
        </row>
        <row r="839">
          <cell r="A839" t="str">
            <v>921</v>
          </cell>
          <cell r="B839">
            <v>317710</v>
          </cell>
          <cell r="C839">
            <v>1</v>
          </cell>
          <cell r="D839" t="str">
            <v>1317710.921</v>
          </cell>
          <cell r="E839" t="str">
            <v xml:space="preserve">השתת.בשכר קבסי"ם </v>
          </cell>
          <cell r="H839">
            <v>-1268000</v>
          </cell>
          <cell r="I839">
            <v>-1194779</v>
          </cell>
        </row>
        <row r="840">
          <cell r="A840" t="str">
            <v>923</v>
          </cell>
          <cell r="B840">
            <v>317710</v>
          </cell>
          <cell r="C840">
            <v>1</v>
          </cell>
          <cell r="D840" t="str">
            <v>1317710.923</v>
          </cell>
          <cell r="E840" t="str">
            <v xml:space="preserve">מניעת נשירה-חונכים </v>
          </cell>
          <cell r="H840">
            <v>0</v>
          </cell>
          <cell r="I840">
            <v>-34232</v>
          </cell>
        </row>
        <row r="841">
          <cell r="A841" t="str">
            <v>420</v>
          </cell>
          <cell r="B841">
            <v>317800</v>
          </cell>
          <cell r="C841">
            <v>1</v>
          </cell>
          <cell r="D841" t="str">
            <v>1317800.420</v>
          </cell>
          <cell r="E841" t="str">
            <v xml:space="preserve">השתתפות הורים בהיסעים </v>
          </cell>
          <cell r="H841">
            <v>0</v>
          </cell>
          <cell r="I841">
            <v>-221482</v>
          </cell>
        </row>
        <row r="842">
          <cell r="A842" t="str">
            <v>920</v>
          </cell>
          <cell r="B842">
            <v>317800</v>
          </cell>
          <cell r="C842">
            <v>1</v>
          </cell>
          <cell r="D842" t="str">
            <v>1317800.920</v>
          </cell>
          <cell r="E842" t="str">
            <v xml:space="preserve">השתת. בהסעות תלמידים </v>
          </cell>
          <cell r="H842">
            <v>-2156000</v>
          </cell>
          <cell r="I842">
            <v>-1234093</v>
          </cell>
        </row>
        <row r="843">
          <cell r="A843" t="str">
            <v>920</v>
          </cell>
          <cell r="B843">
            <v>317810</v>
          </cell>
          <cell r="C843">
            <v>1</v>
          </cell>
          <cell r="D843" t="str">
            <v>1317810.920</v>
          </cell>
          <cell r="E843" t="str">
            <v xml:space="preserve">השתת.בהסעות חינוך מיוחד </v>
          </cell>
          <cell r="H843">
            <v>-6832231</v>
          </cell>
          <cell r="I843">
            <v>-7019771</v>
          </cell>
        </row>
        <row r="844">
          <cell r="A844" t="str">
            <v>991</v>
          </cell>
          <cell r="B844">
            <v>317901</v>
          </cell>
          <cell r="C844">
            <v>1</v>
          </cell>
          <cell r="D844" t="str">
            <v>1317901.991</v>
          </cell>
          <cell r="E844" t="str">
            <v xml:space="preserve">בי"ס קהילתי להורים </v>
          </cell>
          <cell r="H844">
            <v>-344434</v>
          </cell>
          <cell r="I844">
            <v>-281987</v>
          </cell>
        </row>
        <row r="845">
          <cell r="A845" t="str">
            <v>992</v>
          </cell>
          <cell r="B845">
            <v>317901</v>
          </cell>
          <cell r="C845">
            <v>1</v>
          </cell>
          <cell r="D845" t="str">
            <v>1317901.992</v>
          </cell>
          <cell r="E845" t="str">
            <v>מדריכי מניעה במערכת החינו</v>
          </cell>
          <cell r="H845">
            <v>-120000</v>
          </cell>
          <cell r="I845">
            <v>-81985</v>
          </cell>
        </row>
        <row r="846">
          <cell r="A846" t="str">
            <v>993</v>
          </cell>
          <cell r="B846">
            <v>317901</v>
          </cell>
          <cell r="C846">
            <v>1</v>
          </cell>
          <cell r="D846" t="str">
            <v>1317901.993</v>
          </cell>
          <cell r="E846" t="str">
            <v>מניעת אלימות בקרב בני נוע</v>
          </cell>
          <cell r="H846">
            <v>-80000</v>
          </cell>
          <cell r="I846">
            <v>-80000</v>
          </cell>
        </row>
        <row r="847">
          <cell r="A847" t="str">
            <v>941</v>
          </cell>
          <cell r="B847">
            <v>317902</v>
          </cell>
          <cell r="C847">
            <v>1</v>
          </cell>
          <cell r="D847" t="str">
            <v>1317902.941</v>
          </cell>
          <cell r="E847" t="str">
            <v>הקמת יחידות התפתחויות קהי</v>
          </cell>
          <cell r="H847">
            <v>-300000</v>
          </cell>
          <cell r="I847">
            <v>-336401</v>
          </cell>
        </row>
        <row r="848">
          <cell r="A848" t="str">
            <v>942</v>
          </cell>
          <cell r="B848">
            <v>317902</v>
          </cell>
          <cell r="C848">
            <v>1</v>
          </cell>
          <cell r="D848" t="str">
            <v>1317902.942</v>
          </cell>
          <cell r="E848" t="str">
            <v>בית פתוח לאמהות לילדים גי</v>
          </cell>
          <cell r="H848">
            <v>0</v>
          </cell>
          <cell r="I848">
            <v>0</v>
          </cell>
        </row>
        <row r="849">
          <cell r="A849" t="str">
            <v>943</v>
          </cell>
          <cell r="B849">
            <v>317902</v>
          </cell>
          <cell r="C849">
            <v>1</v>
          </cell>
          <cell r="D849" t="str">
            <v>1317902.943</v>
          </cell>
          <cell r="E849" t="str">
            <v xml:space="preserve">טיפול בילדים עם הפרעותHD </v>
          </cell>
          <cell r="H849">
            <v>-72000</v>
          </cell>
          <cell r="I849">
            <v>-72000</v>
          </cell>
        </row>
        <row r="850">
          <cell r="A850" t="str">
            <v>944</v>
          </cell>
          <cell r="B850">
            <v>317902</v>
          </cell>
          <cell r="C850">
            <v>1</v>
          </cell>
          <cell r="D850" t="str">
            <v>1317902.944</v>
          </cell>
          <cell r="E850" t="str">
            <v>איתור ילדים עם הפרעות התפ</v>
          </cell>
          <cell r="H850">
            <v>-100000</v>
          </cell>
          <cell r="I850">
            <v>-40544</v>
          </cell>
        </row>
        <row r="851">
          <cell r="A851" t="str">
            <v>923</v>
          </cell>
          <cell r="B851">
            <v>317903</v>
          </cell>
          <cell r="C851">
            <v>1</v>
          </cell>
          <cell r="D851" t="str">
            <v>1317903.923</v>
          </cell>
          <cell r="E851" t="str">
            <v>תחומי העשרה באומנויות-נ.ב</v>
          </cell>
          <cell r="H851">
            <v>-120000</v>
          </cell>
          <cell r="I851">
            <v>-77756</v>
          </cell>
        </row>
        <row r="852">
          <cell r="A852" t="str">
            <v>924</v>
          </cell>
          <cell r="B852">
            <v>317903</v>
          </cell>
          <cell r="C852">
            <v>1</v>
          </cell>
          <cell r="D852" t="str">
            <v>1317903.924</v>
          </cell>
          <cell r="E852" t="str">
            <v>הילה-השלמת לימודים לתעודה</v>
          </cell>
          <cell r="H852">
            <v>-50000</v>
          </cell>
          <cell r="I852">
            <v>-48796</v>
          </cell>
        </row>
        <row r="853">
          <cell r="A853" t="str">
            <v>925</v>
          </cell>
          <cell r="B853">
            <v>317903</v>
          </cell>
          <cell r="C853">
            <v>1</v>
          </cell>
          <cell r="D853" t="str">
            <v>1317903.925</v>
          </cell>
          <cell r="E853" t="str">
            <v xml:space="preserve">הט"ף-הדרכה בטיפוח פעוטות </v>
          </cell>
          <cell r="H853">
            <v>-100000</v>
          </cell>
          <cell r="I853">
            <v>-118793</v>
          </cell>
        </row>
        <row r="854">
          <cell r="A854" t="str">
            <v>926</v>
          </cell>
          <cell r="B854">
            <v>317903</v>
          </cell>
          <cell r="C854">
            <v>1</v>
          </cell>
          <cell r="D854" t="str">
            <v>1317903.926</v>
          </cell>
          <cell r="E854" t="str">
            <v xml:space="preserve">אתג"ר-הדרכת הורים וילדים </v>
          </cell>
          <cell r="H854">
            <v>-136688</v>
          </cell>
          <cell r="I854">
            <v>-127593</v>
          </cell>
        </row>
        <row r="855">
          <cell r="A855" t="str">
            <v>927</v>
          </cell>
          <cell r="B855">
            <v>317903</v>
          </cell>
          <cell r="C855">
            <v>1</v>
          </cell>
          <cell r="D855" t="str">
            <v>1317903.927</v>
          </cell>
          <cell r="E855" t="str">
            <v>סדנא לשיפור מיומנות חברתי</v>
          </cell>
          <cell r="H855">
            <v>-118404</v>
          </cell>
          <cell r="I855">
            <v>-118308</v>
          </cell>
        </row>
        <row r="856">
          <cell r="A856" t="str">
            <v>928</v>
          </cell>
          <cell r="B856">
            <v>317903</v>
          </cell>
          <cell r="C856">
            <v>1</v>
          </cell>
          <cell r="D856" t="str">
            <v>1317903.928</v>
          </cell>
          <cell r="E856" t="str">
            <v>אבחונים והוראה מתקנת/שפ"י</v>
          </cell>
          <cell r="H856">
            <v>-179000</v>
          </cell>
          <cell r="I856">
            <v>-187557</v>
          </cell>
        </row>
        <row r="857">
          <cell r="A857" t="str">
            <v>929</v>
          </cell>
          <cell r="B857">
            <v>317903</v>
          </cell>
          <cell r="C857">
            <v>1</v>
          </cell>
          <cell r="D857" t="str">
            <v>1317903.929</v>
          </cell>
          <cell r="E857" t="str">
            <v xml:space="preserve">תוכנית חונכות בגנים </v>
          </cell>
          <cell r="H857">
            <v>-150000</v>
          </cell>
          <cell r="I857">
            <v>-142504</v>
          </cell>
        </row>
        <row r="858">
          <cell r="A858" t="str">
            <v>952</v>
          </cell>
          <cell r="B858">
            <v>317904</v>
          </cell>
          <cell r="C858">
            <v>1</v>
          </cell>
          <cell r="D858" t="str">
            <v>1317904.952</v>
          </cell>
          <cell r="E858" t="str">
            <v>מרכזי נוער-נוער יוצאי אתי</v>
          </cell>
          <cell r="H858">
            <v>-60000</v>
          </cell>
          <cell r="I858">
            <v>-49871</v>
          </cell>
        </row>
        <row r="859">
          <cell r="A859" t="str">
            <v>953</v>
          </cell>
          <cell r="B859">
            <v>317904</v>
          </cell>
          <cell r="C859">
            <v>1</v>
          </cell>
          <cell r="D859" t="str">
            <v>1317904.953</v>
          </cell>
          <cell r="E859" t="str">
            <v>תמיכה ויעוץ למתבגרים עולי</v>
          </cell>
          <cell r="H859">
            <v>0</v>
          </cell>
          <cell r="I859">
            <v>0</v>
          </cell>
        </row>
        <row r="860">
          <cell r="A860" t="str">
            <v>923</v>
          </cell>
          <cell r="B860">
            <v>317913</v>
          </cell>
          <cell r="C860">
            <v>1</v>
          </cell>
          <cell r="D860" t="str">
            <v>1317913.923</v>
          </cell>
          <cell r="E860" t="str">
            <v xml:space="preserve">ק.מדען צעיר </v>
          </cell>
          <cell r="H860">
            <v>-30000</v>
          </cell>
          <cell r="I860">
            <v>-30000</v>
          </cell>
        </row>
        <row r="861">
          <cell r="A861" t="str">
            <v>924</v>
          </cell>
          <cell r="B861">
            <v>317913</v>
          </cell>
          <cell r="C861">
            <v>1</v>
          </cell>
          <cell r="D861" t="str">
            <v>1317913.924</v>
          </cell>
          <cell r="E861" t="str">
            <v xml:space="preserve">קידום נוער עולה בסיכון </v>
          </cell>
          <cell r="H861">
            <v>-44000</v>
          </cell>
          <cell r="I861">
            <v>-41800</v>
          </cell>
        </row>
        <row r="862">
          <cell r="A862" t="str">
            <v>925</v>
          </cell>
          <cell r="B862">
            <v>317913</v>
          </cell>
          <cell r="C862">
            <v>1</v>
          </cell>
          <cell r="D862" t="str">
            <v>1317913.925</v>
          </cell>
          <cell r="E862" t="str">
            <v>איתורן-התערבות לגנ"י ט.חו</v>
          </cell>
          <cell r="H862">
            <v>-201000</v>
          </cell>
          <cell r="I862">
            <v>-125819</v>
          </cell>
        </row>
        <row r="863">
          <cell r="A863" t="str">
            <v>926</v>
          </cell>
          <cell r="B863">
            <v>317913</v>
          </cell>
          <cell r="C863">
            <v>1</v>
          </cell>
          <cell r="D863" t="str">
            <v>1317913.926</v>
          </cell>
          <cell r="E863" t="str">
            <v xml:space="preserve">מל"א-מרחב למידה אחר </v>
          </cell>
          <cell r="H863">
            <v>-150000</v>
          </cell>
          <cell r="I863">
            <v>-159686</v>
          </cell>
        </row>
        <row r="864">
          <cell r="A864" t="str">
            <v>927</v>
          </cell>
          <cell r="B864">
            <v>317913</v>
          </cell>
          <cell r="C864">
            <v>1</v>
          </cell>
          <cell r="D864" t="str">
            <v>1317913.927</v>
          </cell>
          <cell r="E864" t="str">
            <v>עיצוב התנהגות ע"י אילוף כ</v>
          </cell>
          <cell r="H864">
            <v>-21758</v>
          </cell>
          <cell r="I864">
            <v>-21758</v>
          </cell>
        </row>
        <row r="865">
          <cell r="A865" t="str">
            <v>928</v>
          </cell>
          <cell r="B865">
            <v>317920</v>
          </cell>
          <cell r="C865">
            <v>1</v>
          </cell>
          <cell r="D865" t="str">
            <v>1317920.928</v>
          </cell>
          <cell r="E865" t="str">
            <v xml:space="preserve">השתתפות מגשרים בתי ספר </v>
          </cell>
          <cell r="H865">
            <v>-75000</v>
          </cell>
          <cell r="I865">
            <v>-19524</v>
          </cell>
        </row>
        <row r="866">
          <cell r="A866" t="str">
            <v>992</v>
          </cell>
          <cell r="B866">
            <v>317940</v>
          </cell>
          <cell r="C866">
            <v>1</v>
          </cell>
          <cell r="D866" t="str">
            <v>1317940.992</v>
          </cell>
          <cell r="E866" t="str">
            <v>צמיחה ירוקה במערכת החינוך</v>
          </cell>
          <cell r="H866">
            <v>-112500</v>
          </cell>
          <cell r="I866">
            <v>0</v>
          </cell>
        </row>
        <row r="867">
          <cell r="A867" t="str">
            <v>920</v>
          </cell>
          <cell r="B867">
            <v>317951</v>
          </cell>
          <cell r="C867">
            <v>1</v>
          </cell>
          <cell r="D867" t="str">
            <v>1317951.920</v>
          </cell>
          <cell r="E867" t="str">
            <v xml:space="preserve">השתת. בשכר לבורנטים </v>
          </cell>
          <cell r="H867">
            <v>-184000</v>
          </cell>
          <cell r="I867">
            <v>-181530</v>
          </cell>
        </row>
        <row r="868">
          <cell r="A868" t="str">
            <v>921</v>
          </cell>
          <cell r="B868">
            <v>317951</v>
          </cell>
          <cell r="C868">
            <v>1</v>
          </cell>
          <cell r="D868" t="str">
            <v>1317951.921</v>
          </cell>
          <cell r="E868" t="str">
            <v xml:space="preserve">השתת. בשכר מזכירות </v>
          </cell>
          <cell r="H868">
            <v>-44000</v>
          </cell>
          <cell r="I868">
            <v>-43469</v>
          </cell>
        </row>
        <row r="869">
          <cell r="A869" t="str">
            <v>922</v>
          </cell>
          <cell r="B869">
            <v>317951</v>
          </cell>
          <cell r="C869">
            <v>1</v>
          </cell>
          <cell r="D869" t="str">
            <v>1317951.922</v>
          </cell>
          <cell r="E869" t="str">
            <v xml:space="preserve">העברה מיועדת </v>
          </cell>
          <cell r="H869">
            <v>0</v>
          </cell>
          <cell r="I869">
            <v>0</v>
          </cell>
        </row>
        <row r="870">
          <cell r="A870" t="str">
            <v>923</v>
          </cell>
          <cell r="B870">
            <v>317951</v>
          </cell>
          <cell r="C870">
            <v>1</v>
          </cell>
          <cell r="D870" t="str">
            <v>1317951.923</v>
          </cell>
          <cell r="E870" t="str">
            <v xml:space="preserve">השתת. בשכר שרתים </v>
          </cell>
          <cell r="H870">
            <v>-176000</v>
          </cell>
          <cell r="I870">
            <v>-173054</v>
          </cell>
        </row>
        <row r="871">
          <cell r="A871" t="str">
            <v>920</v>
          </cell>
          <cell r="B871">
            <v>317960</v>
          </cell>
          <cell r="C871">
            <v>1</v>
          </cell>
          <cell r="D871" t="str">
            <v>1317960.920</v>
          </cell>
          <cell r="E871" t="str">
            <v>השתת.בשיפוצים מוסדות חינו</v>
          </cell>
          <cell r="H871">
            <v>-1180000</v>
          </cell>
          <cell r="I871">
            <v>-1071152</v>
          </cell>
        </row>
        <row r="872">
          <cell r="A872" t="str">
            <v>920</v>
          </cell>
          <cell r="B872">
            <v>318000</v>
          </cell>
          <cell r="C872">
            <v>1</v>
          </cell>
          <cell r="D872" t="str">
            <v>1318000.920</v>
          </cell>
          <cell r="E872" t="str">
            <v xml:space="preserve">אולפנים ואולפניות </v>
          </cell>
          <cell r="H872">
            <v>-38000</v>
          </cell>
          <cell r="I872">
            <v>0</v>
          </cell>
        </row>
        <row r="873">
          <cell r="A873" t="str">
            <v>921</v>
          </cell>
          <cell r="B873">
            <v>318000</v>
          </cell>
          <cell r="C873">
            <v>1</v>
          </cell>
          <cell r="D873" t="str">
            <v>1318000.921</v>
          </cell>
          <cell r="E873" t="str">
            <v xml:space="preserve">תהיל"ה </v>
          </cell>
          <cell r="H873">
            <v>-90000</v>
          </cell>
          <cell r="I873">
            <v>0</v>
          </cell>
        </row>
        <row r="874">
          <cell r="A874" t="str">
            <v>923</v>
          </cell>
          <cell r="B874">
            <v>318000</v>
          </cell>
          <cell r="C874">
            <v>1</v>
          </cell>
          <cell r="D874" t="str">
            <v>1318000.923</v>
          </cell>
          <cell r="E874" t="str">
            <v xml:space="preserve">קתדרה עממית </v>
          </cell>
          <cell r="H874">
            <v>-40000</v>
          </cell>
          <cell r="I874">
            <v>0</v>
          </cell>
        </row>
        <row r="875">
          <cell r="A875" t="str">
            <v>993</v>
          </cell>
          <cell r="B875">
            <v>318000</v>
          </cell>
          <cell r="C875">
            <v>1</v>
          </cell>
          <cell r="D875" t="str">
            <v>1318000.993</v>
          </cell>
          <cell r="E875" t="str">
            <v xml:space="preserve">תהיל"ה-משרד גמלאים </v>
          </cell>
          <cell r="H875">
            <v>-30000</v>
          </cell>
          <cell r="I875">
            <v>-23758</v>
          </cell>
        </row>
        <row r="876">
          <cell r="A876" t="str">
            <v>990</v>
          </cell>
          <cell r="B876">
            <v>319171</v>
          </cell>
          <cell r="C876">
            <v>1</v>
          </cell>
          <cell r="D876" t="str">
            <v>1319171.990</v>
          </cell>
          <cell r="E876" t="str">
            <v xml:space="preserve">השתת.משרד ב.פנים באבטחה </v>
          </cell>
          <cell r="H876">
            <v>-586000</v>
          </cell>
          <cell r="I876">
            <v>-441238</v>
          </cell>
        </row>
        <row r="877">
          <cell r="A877" t="str">
            <v>490</v>
          </cell>
          <cell r="B877">
            <v>319320</v>
          </cell>
          <cell r="C877">
            <v>1</v>
          </cell>
          <cell r="D877" t="str">
            <v>1319320.490</v>
          </cell>
          <cell r="E877" t="str">
            <v xml:space="preserve">השתת.רשת מעיין-מנהלה </v>
          </cell>
          <cell r="H877">
            <v>-493000</v>
          </cell>
          <cell r="I877">
            <v>-339245</v>
          </cell>
        </row>
        <row r="878">
          <cell r="A878" t="str">
            <v>490</v>
          </cell>
          <cell r="B878">
            <v>319330</v>
          </cell>
          <cell r="C878">
            <v>1</v>
          </cell>
          <cell r="D878" t="str">
            <v>1319330.490</v>
          </cell>
          <cell r="E878" t="str">
            <v xml:space="preserve">השתת.רשת מעיין-מנהלה </v>
          </cell>
          <cell r="H878">
            <v>-330000</v>
          </cell>
          <cell r="I878">
            <v>-227073</v>
          </cell>
        </row>
        <row r="879">
          <cell r="A879" t="str">
            <v>924</v>
          </cell>
          <cell r="B879">
            <v>319340</v>
          </cell>
          <cell r="C879">
            <v>1</v>
          </cell>
          <cell r="D879" t="str">
            <v>1319340.924</v>
          </cell>
          <cell r="E879" t="str">
            <v>סייעות רפואיות-באר מים חי</v>
          </cell>
          <cell r="H879">
            <v>-36400</v>
          </cell>
          <cell r="I879">
            <v>-15960</v>
          </cell>
        </row>
        <row r="880">
          <cell r="A880" t="str">
            <v>921</v>
          </cell>
          <cell r="B880">
            <v>319350</v>
          </cell>
          <cell r="C880">
            <v>1</v>
          </cell>
          <cell r="D880" t="str">
            <v>1319350.921</v>
          </cell>
          <cell r="E880" t="str">
            <v xml:space="preserve">השתת.במזכירות-ב.יעקב עיר </v>
          </cell>
          <cell r="H880">
            <v>-82000</v>
          </cell>
          <cell r="I880">
            <v>-56053</v>
          </cell>
        </row>
        <row r="881">
          <cell r="A881" t="str">
            <v>923</v>
          </cell>
          <cell r="B881">
            <v>319350</v>
          </cell>
          <cell r="C881">
            <v>1</v>
          </cell>
          <cell r="D881" t="str">
            <v>1319350.923</v>
          </cell>
          <cell r="E881" t="str">
            <v xml:space="preserve">השתת.בשרתים-ב.יעקב עיר </v>
          </cell>
          <cell r="H881">
            <v>-246000</v>
          </cell>
          <cell r="I881">
            <v>-166877</v>
          </cell>
        </row>
        <row r="882">
          <cell r="A882" t="str">
            <v>924</v>
          </cell>
          <cell r="B882">
            <v>319350</v>
          </cell>
          <cell r="C882">
            <v>1</v>
          </cell>
          <cell r="D882" t="str">
            <v>1319350.924</v>
          </cell>
          <cell r="E882" t="str">
            <v xml:space="preserve">השתת.בסייעות-ב.יעקב עיר </v>
          </cell>
          <cell r="H882">
            <v>-38700</v>
          </cell>
          <cell r="I882">
            <v>-26094</v>
          </cell>
        </row>
        <row r="883">
          <cell r="A883" t="str">
            <v>921</v>
          </cell>
          <cell r="B883">
            <v>319370</v>
          </cell>
          <cell r="C883">
            <v>1</v>
          </cell>
          <cell r="D883" t="str">
            <v>1319370.921</v>
          </cell>
          <cell r="E883" t="str">
            <v xml:space="preserve">השתת.בשכר מזכירות-שובו </v>
          </cell>
          <cell r="H883">
            <v>-78000</v>
          </cell>
          <cell r="I883">
            <v>-92237</v>
          </cell>
        </row>
        <row r="884">
          <cell r="A884" t="str">
            <v>923</v>
          </cell>
          <cell r="B884">
            <v>319370</v>
          </cell>
          <cell r="C884">
            <v>1</v>
          </cell>
          <cell r="D884" t="str">
            <v>1319370.923</v>
          </cell>
          <cell r="E884" t="str">
            <v xml:space="preserve">השתת.בשכר שרתים-שובו </v>
          </cell>
          <cell r="H884">
            <v>-250000</v>
          </cell>
          <cell r="I884">
            <v>-282538</v>
          </cell>
        </row>
        <row r="885">
          <cell r="A885" t="str">
            <v>924</v>
          </cell>
          <cell r="B885">
            <v>319370</v>
          </cell>
          <cell r="C885">
            <v>1</v>
          </cell>
          <cell r="D885" t="str">
            <v>1319370.924</v>
          </cell>
          <cell r="E885" t="str">
            <v xml:space="preserve">השתת.בשכר סייעות כ.-שובו </v>
          </cell>
          <cell r="H885">
            <v>-136000</v>
          </cell>
          <cell r="I885">
            <v>-141934</v>
          </cell>
        </row>
        <row r="886">
          <cell r="A886" t="str">
            <v>928</v>
          </cell>
          <cell r="B886">
            <v>319370</v>
          </cell>
          <cell r="C886">
            <v>1</v>
          </cell>
          <cell r="D886" t="str">
            <v>1319370.928</v>
          </cell>
          <cell r="E886" t="str">
            <v>סל תלמיד לעולי אתיופיה-שו</v>
          </cell>
          <cell r="H886">
            <v>0</v>
          </cell>
          <cell r="I886">
            <v>-400</v>
          </cell>
        </row>
        <row r="887">
          <cell r="A887" t="str">
            <v>990</v>
          </cell>
          <cell r="B887">
            <v>321000</v>
          </cell>
          <cell r="C887">
            <v>1</v>
          </cell>
          <cell r="D887" t="str">
            <v>1321000.990</v>
          </cell>
          <cell r="E887" t="str">
            <v xml:space="preserve">פרס התרבות </v>
          </cell>
          <cell r="H887">
            <v>0</v>
          </cell>
          <cell r="I887">
            <v>-75000</v>
          </cell>
        </row>
        <row r="888">
          <cell r="A888" t="str">
            <v>990</v>
          </cell>
          <cell r="B888">
            <v>322240</v>
          </cell>
          <cell r="C888">
            <v>1</v>
          </cell>
          <cell r="D888" t="str">
            <v>1322240.990</v>
          </cell>
          <cell r="E888" t="str">
            <v>הקצבת משרד התרבות זמר ומח</v>
          </cell>
          <cell r="H888">
            <v>0</v>
          </cell>
          <cell r="I888">
            <v>-80000</v>
          </cell>
        </row>
        <row r="889">
          <cell r="A889" t="str">
            <v>994</v>
          </cell>
          <cell r="B889">
            <v>322240</v>
          </cell>
          <cell r="C889">
            <v>1</v>
          </cell>
          <cell r="D889" t="str">
            <v>1322240.994</v>
          </cell>
          <cell r="E889" t="str">
            <v>מ.התיירות-אירוע פארק הילד</v>
          </cell>
          <cell r="H889">
            <v>0</v>
          </cell>
          <cell r="I889">
            <v>0</v>
          </cell>
        </row>
        <row r="890">
          <cell r="A890" t="str">
            <v>490</v>
          </cell>
          <cell r="B890">
            <v>323000</v>
          </cell>
          <cell r="C890">
            <v>1</v>
          </cell>
          <cell r="D890" t="str">
            <v>1323000.490</v>
          </cell>
          <cell r="E890" t="str">
            <v xml:space="preserve">הכנסות שונות </v>
          </cell>
          <cell r="H890">
            <v>-2000</v>
          </cell>
          <cell r="I890">
            <v>-1400</v>
          </cell>
        </row>
        <row r="891">
          <cell r="A891" t="str">
            <v>420</v>
          </cell>
          <cell r="B891">
            <v>325110</v>
          </cell>
          <cell r="C891">
            <v>1</v>
          </cell>
          <cell r="D891" t="str">
            <v>1325110.420</v>
          </cell>
          <cell r="E891" t="str">
            <v xml:space="preserve">דמי חוגים </v>
          </cell>
          <cell r="H891">
            <v>-2100000</v>
          </cell>
          <cell r="I891">
            <v>-1838645</v>
          </cell>
        </row>
        <row r="892">
          <cell r="A892" t="str">
            <v>921</v>
          </cell>
          <cell r="B892">
            <v>325110</v>
          </cell>
          <cell r="C892">
            <v>1</v>
          </cell>
          <cell r="D892" t="str">
            <v>1325110.921</v>
          </cell>
          <cell r="E892" t="str">
            <v xml:space="preserve">השתת.בתקציב המוסד </v>
          </cell>
          <cell r="H892">
            <v>-350000</v>
          </cell>
          <cell r="I892">
            <v>-452035</v>
          </cell>
        </row>
        <row r="893">
          <cell r="A893" t="str">
            <v>929</v>
          </cell>
          <cell r="B893">
            <v>325110</v>
          </cell>
          <cell r="C893">
            <v>1</v>
          </cell>
          <cell r="D893" t="str">
            <v>1325110.929</v>
          </cell>
          <cell r="E893" t="str">
            <v xml:space="preserve">מילגות לתלמידים </v>
          </cell>
          <cell r="H893">
            <v>-42000</v>
          </cell>
          <cell r="I893">
            <v>-29081</v>
          </cell>
        </row>
        <row r="894">
          <cell r="A894" t="str">
            <v>491</v>
          </cell>
          <cell r="B894">
            <v>325300</v>
          </cell>
          <cell r="C894">
            <v>1</v>
          </cell>
          <cell r="D894" t="str">
            <v>1325300.491</v>
          </cell>
          <cell r="E894" t="str">
            <v xml:space="preserve">הכנסות מאירועים ומחול </v>
          </cell>
          <cell r="H894">
            <v>-10000</v>
          </cell>
          <cell r="I894">
            <v>-9260</v>
          </cell>
        </row>
        <row r="895">
          <cell r="A895" t="str">
            <v>990</v>
          </cell>
          <cell r="B895">
            <v>325300</v>
          </cell>
          <cell r="C895">
            <v>1</v>
          </cell>
          <cell r="D895" t="str">
            <v>1325300.990</v>
          </cell>
          <cell r="E895" t="str">
            <v xml:space="preserve">השתת.משרד המדע והתרבות </v>
          </cell>
          <cell r="H895">
            <v>-120000</v>
          </cell>
          <cell r="I895">
            <v>-120000</v>
          </cell>
        </row>
        <row r="896">
          <cell r="A896" t="str">
            <v>990</v>
          </cell>
          <cell r="B896">
            <v>326200</v>
          </cell>
          <cell r="C896">
            <v>1</v>
          </cell>
          <cell r="D896" t="str">
            <v>1326200.990</v>
          </cell>
          <cell r="E896" t="str">
            <v xml:space="preserve">השתת.משרד המדע והתרבות </v>
          </cell>
          <cell r="H896">
            <v>-30000</v>
          </cell>
          <cell r="I896">
            <v>-329295</v>
          </cell>
        </row>
        <row r="897">
          <cell r="A897" t="str">
            <v>495</v>
          </cell>
          <cell r="B897">
            <v>326410</v>
          </cell>
          <cell r="C897">
            <v>1</v>
          </cell>
          <cell r="D897" t="str">
            <v>1326410.495</v>
          </cell>
          <cell r="E897" t="str">
            <v xml:space="preserve">השתתפות מוסדות באולם </v>
          </cell>
          <cell r="H897">
            <v>-100</v>
          </cell>
          <cell r="I897">
            <v>-28130</v>
          </cell>
        </row>
        <row r="898">
          <cell r="A898" t="str">
            <v>970</v>
          </cell>
          <cell r="B898">
            <v>326410</v>
          </cell>
          <cell r="C898">
            <v>1</v>
          </cell>
          <cell r="D898" t="str">
            <v>1326410.970</v>
          </cell>
          <cell r="E898" t="str">
            <v>מ.הבטחון-שיפוץ חדר זיכרון</v>
          </cell>
          <cell r="H898">
            <v>-90000</v>
          </cell>
          <cell r="I898">
            <v>0</v>
          </cell>
        </row>
        <row r="899">
          <cell r="A899" t="str">
            <v>651</v>
          </cell>
          <cell r="B899">
            <v>326500</v>
          </cell>
          <cell r="C899">
            <v>1</v>
          </cell>
          <cell r="D899" t="str">
            <v>1326500.651</v>
          </cell>
          <cell r="E899" t="str">
            <v xml:space="preserve">השתתפות תאטרון באולם </v>
          </cell>
          <cell r="H899">
            <v>0</v>
          </cell>
          <cell r="I899">
            <v>0</v>
          </cell>
        </row>
        <row r="900">
          <cell r="A900" t="str">
            <v>990</v>
          </cell>
          <cell r="B900">
            <v>326501</v>
          </cell>
          <cell r="C900">
            <v>1</v>
          </cell>
          <cell r="D900" t="str">
            <v>1326501.990</v>
          </cell>
          <cell r="E900" t="str">
            <v>השתת.מ.התרבות באירוע פתיח</v>
          </cell>
          <cell r="H900">
            <v>0</v>
          </cell>
          <cell r="I900">
            <v>-280000</v>
          </cell>
        </row>
        <row r="901">
          <cell r="A901" t="str">
            <v>922</v>
          </cell>
          <cell r="B901">
            <v>327000</v>
          </cell>
          <cell r="C901">
            <v>1</v>
          </cell>
          <cell r="D901" t="str">
            <v>1327000.922</v>
          </cell>
          <cell r="E901" t="str">
            <v xml:space="preserve">העברה מיועדת ת. תורנית </v>
          </cell>
          <cell r="H901">
            <v>-200000</v>
          </cell>
          <cell r="I901">
            <v>-531379</v>
          </cell>
        </row>
        <row r="902">
          <cell r="A902" t="str">
            <v>490</v>
          </cell>
          <cell r="B902">
            <v>327200</v>
          </cell>
          <cell r="C902">
            <v>1</v>
          </cell>
          <cell r="D902" t="str">
            <v>1327200.490</v>
          </cell>
          <cell r="E902" t="str">
            <v>הכנסות תחום חרדי ע.תיכוני</v>
          </cell>
          <cell r="H902">
            <v>0</v>
          </cell>
          <cell r="I902">
            <v>0</v>
          </cell>
        </row>
        <row r="903">
          <cell r="A903" t="str">
            <v>770</v>
          </cell>
          <cell r="B903">
            <v>328200</v>
          </cell>
          <cell r="C903">
            <v>1</v>
          </cell>
          <cell r="D903" t="str">
            <v>1328200.770</v>
          </cell>
          <cell r="E903" t="str">
            <v xml:space="preserve">תרומת ק.קנדה-עמוד ענן </v>
          </cell>
          <cell r="H903">
            <v>0</v>
          </cell>
          <cell r="I903">
            <v>0</v>
          </cell>
        </row>
        <row r="904">
          <cell r="A904" t="str">
            <v>910</v>
          </cell>
          <cell r="B904">
            <v>328200</v>
          </cell>
          <cell r="C904">
            <v>1</v>
          </cell>
          <cell r="D904" t="str">
            <v>1328200.910</v>
          </cell>
          <cell r="E904" t="str">
            <v>ועדת עזבונות-גיוס משמעותי</v>
          </cell>
          <cell r="H904">
            <v>0</v>
          </cell>
          <cell r="I904">
            <v>-35000</v>
          </cell>
        </row>
        <row r="905">
          <cell r="A905" t="str">
            <v>921</v>
          </cell>
          <cell r="B905">
            <v>328200</v>
          </cell>
          <cell r="C905">
            <v>1</v>
          </cell>
          <cell r="D905" t="str">
            <v>1328200.921</v>
          </cell>
          <cell r="E905" t="str">
            <v>השתת.משה"ח בשכר מנהל מ.נו</v>
          </cell>
          <cell r="H905">
            <v>0</v>
          </cell>
          <cell r="I905">
            <v>-35067</v>
          </cell>
        </row>
        <row r="906">
          <cell r="A906" t="str">
            <v>991</v>
          </cell>
          <cell r="B906">
            <v>328200</v>
          </cell>
          <cell r="C906">
            <v>1</v>
          </cell>
          <cell r="D906" t="str">
            <v>1328200.991</v>
          </cell>
          <cell r="E906" t="str">
            <v xml:space="preserve">חוסן קהילתי בשעת חירום </v>
          </cell>
          <cell r="H906">
            <v>0</v>
          </cell>
          <cell r="I906">
            <v>-54390</v>
          </cell>
        </row>
        <row r="907">
          <cell r="A907" t="str">
            <v>921</v>
          </cell>
          <cell r="B907">
            <v>328210</v>
          </cell>
          <cell r="C907">
            <v>1</v>
          </cell>
          <cell r="D907" t="str">
            <v>1328210.921</v>
          </cell>
          <cell r="E907" t="str">
            <v xml:space="preserve">מועדוניות משולבות </v>
          </cell>
          <cell r="H907">
            <v>-830000</v>
          </cell>
          <cell r="I907">
            <v>-830874</v>
          </cell>
        </row>
        <row r="908">
          <cell r="A908" t="str">
            <v>420</v>
          </cell>
          <cell r="B908">
            <v>328231</v>
          </cell>
          <cell r="C908">
            <v>1</v>
          </cell>
          <cell r="D908" t="str">
            <v>1328231.420</v>
          </cell>
          <cell r="E908" t="str">
            <v xml:space="preserve">דמי חוגים </v>
          </cell>
          <cell r="H908">
            <v>-140000</v>
          </cell>
          <cell r="I908">
            <v>-94983</v>
          </cell>
        </row>
        <row r="909">
          <cell r="A909" t="str">
            <v>490</v>
          </cell>
          <cell r="B909">
            <v>328231</v>
          </cell>
          <cell r="C909">
            <v>1</v>
          </cell>
          <cell r="D909" t="str">
            <v>1328231.490</v>
          </cell>
          <cell r="E909" t="str">
            <v xml:space="preserve">הכנסות מסדנת בוקר </v>
          </cell>
          <cell r="H909">
            <v>-20000</v>
          </cell>
          <cell r="I909">
            <v>0</v>
          </cell>
        </row>
        <row r="910">
          <cell r="A910" t="str">
            <v>922</v>
          </cell>
          <cell r="B910">
            <v>328240</v>
          </cell>
          <cell r="C910">
            <v>1</v>
          </cell>
          <cell r="D910" t="str">
            <v>1328240.922</v>
          </cell>
          <cell r="E910" t="str">
            <v xml:space="preserve">העברה מיועדת </v>
          </cell>
          <cell r="H910">
            <v>0</v>
          </cell>
          <cell r="I910">
            <v>0</v>
          </cell>
        </row>
        <row r="911">
          <cell r="A911" t="str">
            <v>923</v>
          </cell>
          <cell r="B911">
            <v>328240</v>
          </cell>
          <cell r="C911">
            <v>1</v>
          </cell>
          <cell r="D911" t="str">
            <v>1328240.923</v>
          </cell>
          <cell r="E911" t="str">
            <v xml:space="preserve">קידום נוער </v>
          </cell>
          <cell r="H911">
            <v>-140000</v>
          </cell>
          <cell r="I911">
            <v>-356633</v>
          </cell>
        </row>
        <row r="912">
          <cell r="A912" t="str">
            <v>926</v>
          </cell>
          <cell r="B912">
            <v>328240</v>
          </cell>
          <cell r="C912">
            <v>1</v>
          </cell>
          <cell r="D912" t="str">
            <v>1328240.926</v>
          </cell>
          <cell r="E912" t="str">
            <v xml:space="preserve">נוער בסיכון במרחב הפתוח </v>
          </cell>
          <cell r="H912">
            <v>-60000</v>
          </cell>
          <cell r="I912">
            <v>0</v>
          </cell>
        </row>
        <row r="913">
          <cell r="A913" t="str">
            <v>927</v>
          </cell>
          <cell r="B913">
            <v>328240</v>
          </cell>
          <cell r="C913">
            <v>1</v>
          </cell>
          <cell r="D913" t="str">
            <v>1328240.927</v>
          </cell>
          <cell r="E913" t="str">
            <v xml:space="preserve">נוער עולה בסיכון </v>
          </cell>
          <cell r="H913">
            <v>-100000</v>
          </cell>
          <cell r="I913">
            <v>0</v>
          </cell>
        </row>
        <row r="914">
          <cell r="A914" t="str">
            <v>790</v>
          </cell>
          <cell r="B914">
            <v>328250</v>
          </cell>
          <cell r="C914">
            <v>1</v>
          </cell>
          <cell r="D914" t="str">
            <v>1328250.790</v>
          </cell>
          <cell r="E914" t="str">
            <v>קרן פראט-פ.חינוכית חברתית</v>
          </cell>
          <cell r="H914">
            <v>-370000</v>
          </cell>
          <cell r="I914">
            <v>-204866</v>
          </cell>
        </row>
        <row r="915">
          <cell r="A915" t="str">
            <v>950</v>
          </cell>
          <cell r="B915">
            <v>328400</v>
          </cell>
          <cell r="C915">
            <v>1</v>
          </cell>
          <cell r="D915" t="str">
            <v>1328400.950</v>
          </cell>
          <cell r="E915" t="str">
            <v>השתת.משרד הקליטה בקייטנות</v>
          </cell>
          <cell r="H915">
            <v>-27000</v>
          </cell>
          <cell r="I915">
            <v>-9800</v>
          </cell>
        </row>
        <row r="916">
          <cell r="A916" t="str">
            <v>992</v>
          </cell>
          <cell r="B916">
            <v>329300</v>
          </cell>
          <cell r="C916">
            <v>1</v>
          </cell>
          <cell r="D916" t="str">
            <v>1329300.992</v>
          </cell>
          <cell r="E916" t="str">
            <v xml:space="preserve">העברה מיועדת-משרד הספורט </v>
          </cell>
          <cell r="H916">
            <v>0</v>
          </cell>
          <cell r="I916">
            <v>0</v>
          </cell>
        </row>
        <row r="917">
          <cell r="A917" t="str">
            <v>990</v>
          </cell>
          <cell r="B917">
            <v>329900</v>
          </cell>
          <cell r="C917">
            <v>1</v>
          </cell>
          <cell r="D917" t="str">
            <v>1329900.990</v>
          </cell>
          <cell r="E917" t="str">
            <v>השתת.בסל ספורט-משרד ספורט</v>
          </cell>
          <cell r="H917">
            <v>-700000</v>
          </cell>
          <cell r="I917">
            <v>-994962</v>
          </cell>
        </row>
        <row r="918">
          <cell r="A918" t="str">
            <v>490</v>
          </cell>
          <cell r="B918">
            <v>341000</v>
          </cell>
          <cell r="C918">
            <v>1</v>
          </cell>
          <cell r="D918" t="str">
            <v>1341000.490</v>
          </cell>
          <cell r="E918" t="str">
            <v xml:space="preserve">הכנסות שונות </v>
          </cell>
          <cell r="H918">
            <v>-100</v>
          </cell>
          <cell r="I918">
            <v>0</v>
          </cell>
        </row>
        <row r="919">
          <cell r="A919" t="str">
            <v>495</v>
          </cell>
          <cell r="B919">
            <v>341000</v>
          </cell>
          <cell r="C919">
            <v>1</v>
          </cell>
          <cell r="D919" t="str">
            <v>1341000.495</v>
          </cell>
          <cell r="E919" t="str">
            <v xml:space="preserve">תרומות כלליות </v>
          </cell>
          <cell r="H919">
            <v>-100</v>
          </cell>
          <cell r="I919">
            <v>0</v>
          </cell>
        </row>
        <row r="920">
          <cell r="A920" t="str">
            <v>540</v>
          </cell>
          <cell r="B920">
            <v>341000</v>
          </cell>
          <cell r="C920">
            <v>1</v>
          </cell>
          <cell r="D920" t="str">
            <v>1341000.540</v>
          </cell>
          <cell r="E920" t="str">
            <v xml:space="preserve">החזרי ביטוח </v>
          </cell>
          <cell r="H920">
            <v>-100</v>
          </cell>
          <cell r="I920">
            <v>0</v>
          </cell>
        </row>
        <row r="921">
          <cell r="A921" t="str">
            <v>790</v>
          </cell>
          <cell r="B921">
            <v>341000</v>
          </cell>
          <cell r="C921">
            <v>1</v>
          </cell>
          <cell r="D921" t="str">
            <v>1341000.790</v>
          </cell>
          <cell r="E921" t="str">
            <v xml:space="preserve">צפי לגיוס תרומות </v>
          </cell>
          <cell r="H921">
            <v>-500000</v>
          </cell>
          <cell r="I921">
            <v>0</v>
          </cell>
        </row>
        <row r="922">
          <cell r="A922" t="str">
            <v>930</v>
          </cell>
          <cell r="B922">
            <v>341000</v>
          </cell>
          <cell r="C922">
            <v>1</v>
          </cell>
          <cell r="D922" t="str">
            <v>1341000.930</v>
          </cell>
          <cell r="E922" t="str">
            <v xml:space="preserve">פעולות ארגוניות </v>
          </cell>
          <cell r="H922">
            <v>-11000</v>
          </cell>
          <cell r="I922">
            <v>-66491</v>
          </cell>
        </row>
        <row r="923">
          <cell r="A923" t="str">
            <v>931</v>
          </cell>
          <cell r="B923">
            <v>341000</v>
          </cell>
          <cell r="C923">
            <v>1</v>
          </cell>
          <cell r="D923" t="str">
            <v>1341000.931</v>
          </cell>
          <cell r="E923" t="str">
            <v xml:space="preserve">צפי תוספת תקציב </v>
          </cell>
          <cell r="H923">
            <v>-2500000</v>
          </cell>
          <cell r="I923">
            <v>0</v>
          </cell>
        </row>
        <row r="924">
          <cell r="A924" t="str">
            <v>934</v>
          </cell>
          <cell r="B924">
            <v>341000</v>
          </cell>
          <cell r="C924">
            <v>1</v>
          </cell>
          <cell r="D924" t="str">
            <v>1341000.934</v>
          </cell>
          <cell r="E924" t="str">
            <v xml:space="preserve">סל בטיחות </v>
          </cell>
          <cell r="H924">
            <v>-30000</v>
          </cell>
          <cell r="I924">
            <v>0</v>
          </cell>
        </row>
        <row r="925">
          <cell r="A925" t="str">
            <v>939</v>
          </cell>
          <cell r="B925">
            <v>341000</v>
          </cell>
          <cell r="C925">
            <v>1</v>
          </cell>
          <cell r="D925" t="str">
            <v>1341000.939</v>
          </cell>
          <cell r="E925" t="str">
            <v xml:space="preserve">השתת. בהוצאות שכר </v>
          </cell>
          <cell r="H925">
            <v>-681433</v>
          </cell>
          <cell r="I925">
            <v>-786135</v>
          </cell>
        </row>
        <row r="926">
          <cell r="A926" t="str">
            <v>930</v>
          </cell>
          <cell r="B926">
            <v>341001</v>
          </cell>
          <cell r="C926">
            <v>1</v>
          </cell>
          <cell r="D926" t="str">
            <v>1341001.930</v>
          </cell>
          <cell r="E926" t="str">
            <v xml:space="preserve">הכנסות שונות משרד רווחה </v>
          </cell>
          <cell r="H926">
            <v>0</v>
          </cell>
          <cell r="I926">
            <v>0</v>
          </cell>
        </row>
        <row r="927">
          <cell r="A927" t="str">
            <v>939</v>
          </cell>
          <cell r="B927">
            <v>341002</v>
          </cell>
          <cell r="C927">
            <v>1</v>
          </cell>
          <cell r="D927" t="str">
            <v>1341002.939</v>
          </cell>
          <cell r="E927" t="str">
            <v xml:space="preserve">שירותים חברתיים לב העיר </v>
          </cell>
          <cell r="H927">
            <v>-4199278</v>
          </cell>
          <cell r="I927">
            <v>-4180593</v>
          </cell>
        </row>
        <row r="928">
          <cell r="A928" t="str">
            <v>939</v>
          </cell>
          <cell r="B928">
            <v>341003</v>
          </cell>
          <cell r="C928">
            <v>1</v>
          </cell>
          <cell r="D928" t="str">
            <v>1341003.939</v>
          </cell>
          <cell r="E928" t="str">
            <v xml:space="preserve">שירותים חברתיים ד רבתי </v>
          </cell>
          <cell r="H928">
            <v>-4118864</v>
          </cell>
          <cell r="I928">
            <v>-4167866</v>
          </cell>
        </row>
        <row r="929">
          <cell r="A929" t="str">
            <v>799</v>
          </cell>
          <cell r="B929">
            <v>341100</v>
          </cell>
          <cell r="C929">
            <v>1</v>
          </cell>
          <cell r="D929" t="str">
            <v>1341100.799</v>
          </cell>
          <cell r="E929" t="str">
            <v xml:space="preserve">השתתפות רח"ל בשכר </v>
          </cell>
          <cell r="H929">
            <v>-22500</v>
          </cell>
          <cell r="I929">
            <v>0</v>
          </cell>
        </row>
        <row r="930">
          <cell r="A930" t="str">
            <v>939</v>
          </cell>
          <cell r="B930">
            <v>341100</v>
          </cell>
          <cell r="C930">
            <v>1</v>
          </cell>
          <cell r="D930" t="str">
            <v>1341100.939</v>
          </cell>
          <cell r="E930" t="str">
            <v xml:space="preserve">מחלקת חירום </v>
          </cell>
          <cell r="H930">
            <v>-159192</v>
          </cell>
          <cell r="I930">
            <v>-183652</v>
          </cell>
        </row>
        <row r="931">
          <cell r="A931" t="str">
            <v>939</v>
          </cell>
          <cell r="B931">
            <v>341400</v>
          </cell>
          <cell r="C931">
            <v>1</v>
          </cell>
          <cell r="D931" t="str">
            <v>1341400.939</v>
          </cell>
          <cell r="E931" t="str">
            <v xml:space="preserve">כח אדם לחינוך מיוחד </v>
          </cell>
          <cell r="H931">
            <v>0</v>
          </cell>
          <cell r="I931">
            <v>0</v>
          </cell>
        </row>
        <row r="932">
          <cell r="A932" t="str">
            <v>490</v>
          </cell>
          <cell r="B932">
            <v>342200</v>
          </cell>
          <cell r="C932">
            <v>1</v>
          </cell>
          <cell r="D932" t="str">
            <v>1342200.490</v>
          </cell>
          <cell r="E932" t="str">
            <v xml:space="preserve">הכנסות שונות (משפחה( </v>
          </cell>
          <cell r="H932">
            <v>-100</v>
          </cell>
          <cell r="I932">
            <v>0</v>
          </cell>
        </row>
        <row r="933">
          <cell r="A933" t="str">
            <v>930</v>
          </cell>
          <cell r="B933">
            <v>342200</v>
          </cell>
          <cell r="C933">
            <v>1</v>
          </cell>
          <cell r="D933" t="str">
            <v>1342200.930</v>
          </cell>
          <cell r="E933" t="str">
            <v xml:space="preserve">משפחות במצוקה בקהילה </v>
          </cell>
          <cell r="H933">
            <v>-488100</v>
          </cell>
          <cell r="I933">
            <v>-512100</v>
          </cell>
        </row>
        <row r="934">
          <cell r="A934" t="str">
            <v>931</v>
          </cell>
          <cell r="B934">
            <v>342200</v>
          </cell>
          <cell r="C934">
            <v>1</v>
          </cell>
          <cell r="D934" t="str">
            <v>1342200.931</v>
          </cell>
          <cell r="E934" t="str">
            <v xml:space="preserve">טיפול במשפחות עם ילדים </v>
          </cell>
          <cell r="H934">
            <v>-404300</v>
          </cell>
          <cell r="I934">
            <v>-296033</v>
          </cell>
        </row>
        <row r="935">
          <cell r="A935" t="str">
            <v>932</v>
          </cell>
          <cell r="B935">
            <v>342200</v>
          </cell>
          <cell r="C935">
            <v>1</v>
          </cell>
          <cell r="D935" t="str">
            <v>1342200.932</v>
          </cell>
          <cell r="E935" t="str">
            <v xml:space="preserve">קייטנות לאמהות </v>
          </cell>
          <cell r="H935">
            <v>-20300</v>
          </cell>
          <cell r="I935">
            <v>0</v>
          </cell>
        </row>
        <row r="936">
          <cell r="A936" t="str">
            <v>933</v>
          </cell>
          <cell r="B936">
            <v>342200</v>
          </cell>
          <cell r="C936">
            <v>1</v>
          </cell>
          <cell r="D936" t="str">
            <v>1342200.933</v>
          </cell>
          <cell r="E936" t="str">
            <v xml:space="preserve">מענק-שיפוץ בית חם </v>
          </cell>
          <cell r="H936">
            <v>0</v>
          </cell>
          <cell r="I936">
            <v>-63134</v>
          </cell>
        </row>
        <row r="937">
          <cell r="A937" t="str">
            <v>934</v>
          </cell>
          <cell r="B937">
            <v>342200</v>
          </cell>
          <cell r="C937">
            <v>1</v>
          </cell>
          <cell r="D937" t="str">
            <v>1342200.934</v>
          </cell>
          <cell r="E937" t="str">
            <v xml:space="preserve">ביטוח רפואי ואשפוז </v>
          </cell>
          <cell r="H937">
            <v>-25000</v>
          </cell>
          <cell r="I937">
            <v>0</v>
          </cell>
        </row>
        <row r="938">
          <cell r="A938" t="str">
            <v>935</v>
          </cell>
          <cell r="B938">
            <v>342200</v>
          </cell>
          <cell r="C938">
            <v>1</v>
          </cell>
          <cell r="D938" t="str">
            <v>1342200.935</v>
          </cell>
          <cell r="E938" t="str">
            <v xml:space="preserve">דרי רחוב </v>
          </cell>
          <cell r="H938">
            <v>-490298</v>
          </cell>
          <cell r="I938">
            <v>-583342</v>
          </cell>
        </row>
        <row r="939">
          <cell r="A939" t="str">
            <v>938</v>
          </cell>
          <cell r="B939">
            <v>342200</v>
          </cell>
          <cell r="C939">
            <v>1</v>
          </cell>
          <cell r="D939" t="str">
            <v>1342200.938</v>
          </cell>
          <cell r="E939" t="str">
            <v xml:space="preserve">צרכים מיוחדים-מצב חירום </v>
          </cell>
          <cell r="H939">
            <v>0</v>
          </cell>
          <cell r="I939">
            <v>0</v>
          </cell>
        </row>
        <row r="940">
          <cell r="A940" t="str">
            <v>930</v>
          </cell>
          <cell r="B940">
            <v>342201</v>
          </cell>
          <cell r="C940">
            <v>1</v>
          </cell>
          <cell r="D940" t="str">
            <v>1342201.930</v>
          </cell>
          <cell r="E940" t="str">
            <v xml:space="preserve">דרי רחוב רב בעייתי </v>
          </cell>
          <cell r="H940">
            <v>-27000</v>
          </cell>
          <cell r="I940">
            <v>0</v>
          </cell>
        </row>
        <row r="941">
          <cell r="A941" t="str">
            <v>490</v>
          </cell>
          <cell r="B941">
            <v>342210</v>
          </cell>
          <cell r="C941">
            <v>1</v>
          </cell>
          <cell r="D941" t="str">
            <v>1342210.490</v>
          </cell>
          <cell r="E941" t="str">
            <v xml:space="preserve">הכנסות שונות </v>
          </cell>
          <cell r="H941">
            <v>0</v>
          </cell>
          <cell r="I941">
            <v>0</v>
          </cell>
        </row>
        <row r="942">
          <cell r="A942" t="str">
            <v>930</v>
          </cell>
          <cell r="B942">
            <v>342210</v>
          </cell>
          <cell r="C942">
            <v>1</v>
          </cell>
          <cell r="D942" t="str">
            <v>1342210.930</v>
          </cell>
          <cell r="E942" t="str">
            <v xml:space="preserve">טיפול באלכוהליסטים </v>
          </cell>
          <cell r="H942">
            <v>-722161</v>
          </cell>
          <cell r="I942">
            <v>-1074329</v>
          </cell>
        </row>
        <row r="943">
          <cell r="A943" t="str">
            <v>939</v>
          </cell>
          <cell r="B943">
            <v>342210</v>
          </cell>
          <cell r="C943">
            <v>1</v>
          </cell>
          <cell r="D943" t="str">
            <v>1342210.939</v>
          </cell>
          <cell r="E943" t="str">
            <v xml:space="preserve">גמילה מאלכוהול </v>
          </cell>
          <cell r="H943">
            <v>-250839</v>
          </cell>
          <cell r="I943">
            <v>0</v>
          </cell>
        </row>
        <row r="944">
          <cell r="A944" t="str">
            <v>931</v>
          </cell>
          <cell r="B944">
            <v>342210</v>
          </cell>
          <cell r="C944">
            <v>1</v>
          </cell>
          <cell r="D944" t="str">
            <v>1342210.931</v>
          </cell>
          <cell r="E944" t="str">
            <v>ת.לאומית נוער משתמש באלכו</v>
          </cell>
          <cell r="H944">
            <v>-500000</v>
          </cell>
          <cell r="I944">
            <v>-536394</v>
          </cell>
        </row>
        <row r="945">
          <cell r="A945" t="str">
            <v>930</v>
          </cell>
          <cell r="B945">
            <v>342220</v>
          </cell>
          <cell r="C945">
            <v>1</v>
          </cell>
          <cell r="D945" t="str">
            <v>1342220.930</v>
          </cell>
          <cell r="E945" t="str">
            <v xml:space="preserve">מסגרות ארציות לדרי רחוב </v>
          </cell>
          <cell r="H945">
            <v>-22500</v>
          </cell>
          <cell r="I945">
            <v>0</v>
          </cell>
        </row>
        <row r="946">
          <cell r="A946" t="str">
            <v>930</v>
          </cell>
          <cell r="B946">
            <v>342400</v>
          </cell>
          <cell r="C946">
            <v>1</v>
          </cell>
          <cell r="D946" t="str">
            <v>1342400.930</v>
          </cell>
          <cell r="E946" t="str">
            <v xml:space="preserve">סדנאות למשפחה </v>
          </cell>
          <cell r="H946">
            <v>-37502</v>
          </cell>
          <cell r="I946">
            <v>-24142</v>
          </cell>
        </row>
        <row r="947">
          <cell r="A947" t="str">
            <v>931</v>
          </cell>
          <cell r="B947">
            <v>342400</v>
          </cell>
          <cell r="C947">
            <v>1</v>
          </cell>
          <cell r="D947" t="str">
            <v>1342400.931</v>
          </cell>
          <cell r="E947" t="str">
            <v xml:space="preserve">מרכזי טיפול באלימות </v>
          </cell>
          <cell r="H947">
            <v>-333425</v>
          </cell>
          <cell r="I947">
            <v>-522111</v>
          </cell>
        </row>
        <row r="948">
          <cell r="A948" t="str">
            <v>932</v>
          </cell>
          <cell r="B948">
            <v>342400</v>
          </cell>
          <cell r="C948">
            <v>1</v>
          </cell>
          <cell r="D948" t="str">
            <v>1342400.932</v>
          </cell>
          <cell r="E948" t="str">
            <v xml:space="preserve">בית נועם </v>
          </cell>
          <cell r="H948">
            <v>-47000</v>
          </cell>
          <cell r="I948">
            <v>-58548</v>
          </cell>
        </row>
        <row r="949">
          <cell r="A949" t="str">
            <v>933</v>
          </cell>
          <cell r="B949">
            <v>342400</v>
          </cell>
          <cell r="C949">
            <v>1</v>
          </cell>
          <cell r="D949" t="str">
            <v>1342400.933</v>
          </cell>
          <cell r="E949" t="str">
            <v xml:space="preserve">מניעת אלימות בקרב עולים </v>
          </cell>
          <cell r="H949">
            <v>0</v>
          </cell>
          <cell r="I949">
            <v>-426835</v>
          </cell>
        </row>
        <row r="950">
          <cell r="A950" t="str">
            <v>934</v>
          </cell>
          <cell r="B950">
            <v>342400</v>
          </cell>
          <cell r="C950">
            <v>1</v>
          </cell>
          <cell r="D950" t="str">
            <v>1342400.934</v>
          </cell>
          <cell r="E950" t="str">
            <v xml:space="preserve">תחנות לטיפול במשפחה </v>
          </cell>
          <cell r="H950">
            <v>-12000</v>
          </cell>
          <cell r="I950">
            <v>-75000</v>
          </cell>
        </row>
        <row r="951">
          <cell r="A951" t="str">
            <v>936</v>
          </cell>
          <cell r="B951">
            <v>342400</v>
          </cell>
          <cell r="C951">
            <v>1</v>
          </cell>
          <cell r="D951" t="str">
            <v>1342400.936</v>
          </cell>
          <cell r="E951" t="str">
            <v>מסגרות טיפוליות לגברים אל</v>
          </cell>
          <cell r="H951">
            <v>-950000</v>
          </cell>
          <cell r="I951">
            <v>0</v>
          </cell>
        </row>
        <row r="952">
          <cell r="A952" t="str">
            <v>939</v>
          </cell>
          <cell r="B952">
            <v>342400</v>
          </cell>
          <cell r="C952">
            <v>1</v>
          </cell>
          <cell r="D952" t="str">
            <v>1342400.939</v>
          </cell>
          <cell r="E952" t="str">
            <v xml:space="preserve">תחנה לטיפול במשפחה-שכ"ע </v>
          </cell>
          <cell r="H952">
            <v>-63000</v>
          </cell>
          <cell r="I952">
            <v>0</v>
          </cell>
        </row>
        <row r="953">
          <cell r="A953" t="str">
            <v>935</v>
          </cell>
          <cell r="B953">
            <v>342400</v>
          </cell>
          <cell r="C953">
            <v>1</v>
          </cell>
          <cell r="D953" t="str">
            <v>1342400.935</v>
          </cell>
          <cell r="E953" t="str">
            <v xml:space="preserve">תוכנית לאומית פרט ומשפחה </v>
          </cell>
          <cell r="H953">
            <v>-500000</v>
          </cell>
          <cell r="I953">
            <v>-183037</v>
          </cell>
        </row>
        <row r="954">
          <cell r="A954" t="str">
            <v>939</v>
          </cell>
          <cell r="B954">
            <v>342401</v>
          </cell>
          <cell r="C954">
            <v>1</v>
          </cell>
          <cell r="D954" t="str">
            <v>1342401.939</v>
          </cell>
          <cell r="E954" t="str">
            <v xml:space="preserve">מניעת אלימות במשפחה </v>
          </cell>
          <cell r="H954">
            <v>-64979</v>
          </cell>
          <cell r="I954">
            <v>-130169</v>
          </cell>
        </row>
        <row r="955">
          <cell r="A955" t="str">
            <v>939</v>
          </cell>
          <cell r="B955">
            <v>342402</v>
          </cell>
          <cell r="C955">
            <v>1</v>
          </cell>
          <cell r="D955" t="str">
            <v>1342402.939</v>
          </cell>
          <cell r="E955" t="str">
            <v xml:space="preserve">מניעת אלימות(פעולה( </v>
          </cell>
          <cell r="H955">
            <v>-536625</v>
          </cell>
          <cell r="I955">
            <v>0</v>
          </cell>
        </row>
        <row r="956">
          <cell r="A956" t="str">
            <v>490</v>
          </cell>
          <cell r="B956">
            <v>343500</v>
          </cell>
          <cell r="C956">
            <v>1</v>
          </cell>
          <cell r="D956" t="str">
            <v>1343500.490</v>
          </cell>
          <cell r="E956" t="str">
            <v xml:space="preserve">השתת. הורים מועדוניות </v>
          </cell>
          <cell r="H956">
            <v>-220000</v>
          </cell>
          <cell r="I956">
            <v>-229249</v>
          </cell>
        </row>
        <row r="957">
          <cell r="A957" t="str">
            <v>650</v>
          </cell>
          <cell r="B957">
            <v>343500</v>
          </cell>
          <cell r="C957">
            <v>1</v>
          </cell>
          <cell r="D957" t="str">
            <v>1343500.650</v>
          </cell>
          <cell r="E957" t="str">
            <v xml:space="preserve">החזר ה.שימוש-בית לכל ילד </v>
          </cell>
          <cell r="H957">
            <v>0</v>
          </cell>
          <cell r="I957">
            <v>-100267</v>
          </cell>
        </row>
        <row r="958">
          <cell r="A958" t="str">
            <v>931</v>
          </cell>
          <cell r="B958">
            <v>343500</v>
          </cell>
          <cell r="C958">
            <v>1</v>
          </cell>
          <cell r="D958" t="str">
            <v>1343500.931</v>
          </cell>
          <cell r="E958" t="str">
            <v xml:space="preserve">טיפול בילד בקהילה </v>
          </cell>
          <cell r="H958">
            <v>-1463260</v>
          </cell>
          <cell r="I958">
            <v>-2537293</v>
          </cell>
        </row>
        <row r="959">
          <cell r="A959" t="str">
            <v>933</v>
          </cell>
          <cell r="B959">
            <v>343500</v>
          </cell>
          <cell r="C959">
            <v>1</v>
          </cell>
          <cell r="D959" t="str">
            <v>1343500.933</v>
          </cell>
          <cell r="E959" t="str">
            <v xml:space="preserve">טיפול ילדים בסיכון </v>
          </cell>
          <cell r="H959">
            <v>-300000</v>
          </cell>
          <cell r="I959">
            <v>-178415</v>
          </cell>
        </row>
        <row r="960">
          <cell r="A960" t="str">
            <v>934</v>
          </cell>
          <cell r="B960">
            <v>343500</v>
          </cell>
          <cell r="C960">
            <v>1</v>
          </cell>
          <cell r="D960" t="str">
            <v>1343500.934</v>
          </cell>
          <cell r="E960" t="str">
            <v xml:space="preserve">תוכנית מגן </v>
          </cell>
          <cell r="H960">
            <v>-54000</v>
          </cell>
          <cell r="I960">
            <v>-51422</v>
          </cell>
        </row>
        <row r="961">
          <cell r="A961" t="str">
            <v>935</v>
          </cell>
          <cell r="B961">
            <v>343500</v>
          </cell>
          <cell r="C961">
            <v>1</v>
          </cell>
          <cell r="D961" t="str">
            <v>1343500.935</v>
          </cell>
          <cell r="E961" t="str">
            <v xml:space="preserve">מועדוניות משותפות </v>
          </cell>
          <cell r="H961">
            <v>-515200</v>
          </cell>
          <cell r="I961">
            <v>-710520</v>
          </cell>
        </row>
        <row r="962">
          <cell r="A962" t="str">
            <v>938</v>
          </cell>
          <cell r="B962">
            <v>343500</v>
          </cell>
          <cell r="C962">
            <v>1</v>
          </cell>
          <cell r="D962" t="str">
            <v>1343500.938</v>
          </cell>
          <cell r="E962" t="str">
            <v>הדרכה ויעוץ להורים וילדים</v>
          </cell>
          <cell r="H962">
            <v>-517125</v>
          </cell>
          <cell r="I962">
            <v>-968003</v>
          </cell>
        </row>
        <row r="963">
          <cell r="A963" t="str">
            <v>990</v>
          </cell>
          <cell r="B963">
            <v>343500</v>
          </cell>
          <cell r="C963">
            <v>1</v>
          </cell>
          <cell r="D963" t="str">
            <v>1343500.990</v>
          </cell>
          <cell r="E963" t="str">
            <v xml:space="preserve">הפעלת משפחתונים-תמ"ת </v>
          </cell>
          <cell r="H963">
            <v>-1600000</v>
          </cell>
          <cell r="I963">
            <v>-1147254</v>
          </cell>
        </row>
        <row r="964">
          <cell r="A964" t="str">
            <v>991</v>
          </cell>
          <cell r="B964">
            <v>343500</v>
          </cell>
          <cell r="C964">
            <v>1</v>
          </cell>
          <cell r="D964" t="str">
            <v>1343500.991</v>
          </cell>
          <cell r="E964" t="str">
            <v xml:space="preserve">רכזות משפחתונים </v>
          </cell>
          <cell r="H964">
            <v>-331200</v>
          </cell>
          <cell r="I964">
            <v>0</v>
          </cell>
        </row>
        <row r="965">
          <cell r="A965" t="str">
            <v>930</v>
          </cell>
          <cell r="B965">
            <v>343500</v>
          </cell>
          <cell r="C965">
            <v>1</v>
          </cell>
          <cell r="D965" t="str">
            <v>1343500.930</v>
          </cell>
          <cell r="E965" t="str">
            <v xml:space="preserve">תוכנית לאומית ילד ונוער </v>
          </cell>
          <cell r="H965">
            <v>-2089464</v>
          </cell>
          <cell r="I965">
            <v>-1229968</v>
          </cell>
        </row>
        <row r="966">
          <cell r="A966" t="str">
            <v>939</v>
          </cell>
          <cell r="B966">
            <v>343510</v>
          </cell>
          <cell r="C966">
            <v>1</v>
          </cell>
          <cell r="D966" t="str">
            <v>1343510.939</v>
          </cell>
          <cell r="E966" t="str">
            <v xml:space="preserve">השתת.בשכר מרכז הורים ילד </v>
          </cell>
          <cell r="H966">
            <v>-343275</v>
          </cell>
          <cell r="I966">
            <v>0</v>
          </cell>
        </row>
        <row r="967">
          <cell r="A967" t="str">
            <v>939</v>
          </cell>
          <cell r="B967">
            <v>343520</v>
          </cell>
          <cell r="C967">
            <v>1</v>
          </cell>
          <cell r="D967" t="str">
            <v>1343520.939</v>
          </cell>
          <cell r="E967" t="str">
            <v xml:space="preserve">מרכז לילד ולמשפחה </v>
          </cell>
          <cell r="H967">
            <v>-478623</v>
          </cell>
          <cell r="I967">
            <v>-552163</v>
          </cell>
        </row>
        <row r="968">
          <cell r="A968" t="str">
            <v>490</v>
          </cell>
          <cell r="B968">
            <v>343800</v>
          </cell>
          <cell r="C968">
            <v>1</v>
          </cell>
          <cell r="D968" t="str">
            <v>1343800.490</v>
          </cell>
          <cell r="E968" t="str">
            <v xml:space="preserve">השתת. קרובים בפנימיות </v>
          </cell>
          <cell r="H968">
            <v>-600000</v>
          </cell>
          <cell r="I968">
            <v>-483931</v>
          </cell>
        </row>
        <row r="969">
          <cell r="A969" t="str">
            <v>930</v>
          </cell>
          <cell r="B969">
            <v>343800</v>
          </cell>
          <cell r="C969">
            <v>1</v>
          </cell>
          <cell r="D969" t="str">
            <v>1343800.930</v>
          </cell>
          <cell r="E969" t="str">
            <v xml:space="preserve">טפול במשפחות אומנה </v>
          </cell>
          <cell r="H969">
            <v>-1000000</v>
          </cell>
          <cell r="I969">
            <v>-1013581</v>
          </cell>
        </row>
        <row r="970">
          <cell r="A970" t="str">
            <v>931</v>
          </cell>
          <cell r="B970">
            <v>343800</v>
          </cell>
          <cell r="C970">
            <v>1</v>
          </cell>
          <cell r="D970" t="str">
            <v>1343800.931</v>
          </cell>
          <cell r="E970" t="str">
            <v xml:space="preserve">אחזקת ילדים בפנימיות </v>
          </cell>
          <cell r="H970">
            <v>-16668022</v>
          </cell>
          <cell r="I970">
            <v>-14560010</v>
          </cell>
        </row>
        <row r="971">
          <cell r="A971" t="str">
            <v>933</v>
          </cell>
          <cell r="B971">
            <v>343800</v>
          </cell>
          <cell r="C971">
            <v>1</v>
          </cell>
          <cell r="D971" t="str">
            <v>1343800.933</v>
          </cell>
          <cell r="E971" t="str">
            <v xml:space="preserve">קשר הורים ילדים </v>
          </cell>
          <cell r="H971">
            <v>-229000</v>
          </cell>
          <cell r="I971">
            <v>-421503</v>
          </cell>
        </row>
        <row r="972">
          <cell r="A972" t="str">
            <v>934</v>
          </cell>
          <cell r="B972">
            <v>343800</v>
          </cell>
          <cell r="C972">
            <v>1</v>
          </cell>
          <cell r="D972" t="str">
            <v>1343800.934</v>
          </cell>
          <cell r="E972" t="str">
            <v xml:space="preserve">סידור ילדים קדם אימוץ </v>
          </cell>
          <cell r="H972">
            <v>0</v>
          </cell>
          <cell r="I972">
            <v>0</v>
          </cell>
        </row>
        <row r="973">
          <cell r="A973" t="str">
            <v>939</v>
          </cell>
          <cell r="B973">
            <v>343800</v>
          </cell>
          <cell r="C973">
            <v>1</v>
          </cell>
          <cell r="D973" t="str">
            <v>1343800.939</v>
          </cell>
          <cell r="E973" t="str">
            <v xml:space="preserve">מרכז קשר-שכ"ע </v>
          </cell>
          <cell r="H973">
            <v>-51000</v>
          </cell>
          <cell r="I973">
            <v>0</v>
          </cell>
        </row>
        <row r="974">
          <cell r="A974" t="str">
            <v>491</v>
          </cell>
          <cell r="B974">
            <v>343900</v>
          </cell>
          <cell r="C974">
            <v>1</v>
          </cell>
          <cell r="D974" t="str">
            <v>1343900.491</v>
          </cell>
          <cell r="E974" t="str">
            <v xml:space="preserve">השתת.קרובים במעונות </v>
          </cell>
          <cell r="H974">
            <v>-70000</v>
          </cell>
          <cell r="I974">
            <v>-103332</v>
          </cell>
        </row>
        <row r="975">
          <cell r="A975" t="str">
            <v>492</v>
          </cell>
          <cell r="B975">
            <v>343900</v>
          </cell>
          <cell r="C975">
            <v>1</v>
          </cell>
          <cell r="D975" t="str">
            <v>1343900.492</v>
          </cell>
          <cell r="E975" t="str">
            <v xml:space="preserve">דמי הרשמה משפחתונים </v>
          </cell>
          <cell r="H975">
            <v>-70000</v>
          </cell>
          <cell r="I975">
            <v>-63170</v>
          </cell>
        </row>
        <row r="976">
          <cell r="A976" t="str">
            <v>930</v>
          </cell>
          <cell r="B976">
            <v>343900</v>
          </cell>
          <cell r="C976">
            <v>1</v>
          </cell>
          <cell r="D976" t="str">
            <v>1343900.930</v>
          </cell>
          <cell r="E976" t="str">
            <v xml:space="preserve">ילדים מעונות יום </v>
          </cell>
          <cell r="H976">
            <v>-8126573</v>
          </cell>
          <cell r="I976">
            <v>-7785895</v>
          </cell>
        </row>
        <row r="977">
          <cell r="A977" t="str">
            <v>942</v>
          </cell>
          <cell r="B977">
            <v>343900</v>
          </cell>
          <cell r="C977">
            <v>1</v>
          </cell>
          <cell r="D977" t="str">
            <v>1343900.942</v>
          </cell>
          <cell r="E977" t="str">
            <v xml:space="preserve">העברה מיוע.משרד הבריאות </v>
          </cell>
          <cell r="H977">
            <v>-29925</v>
          </cell>
          <cell r="I977">
            <v>0</v>
          </cell>
        </row>
        <row r="978">
          <cell r="A978" t="str">
            <v>490</v>
          </cell>
          <cell r="B978">
            <v>344300</v>
          </cell>
          <cell r="C978">
            <v>1</v>
          </cell>
          <cell r="D978" t="str">
            <v>1344300.490</v>
          </cell>
          <cell r="E978" t="str">
            <v xml:space="preserve">השתת.קרובים בבית אבות </v>
          </cell>
          <cell r="H978">
            <v>-1425000</v>
          </cell>
          <cell r="I978">
            <v>-1573997</v>
          </cell>
        </row>
        <row r="979">
          <cell r="A979" t="str">
            <v>930</v>
          </cell>
          <cell r="B979">
            <v>344300</v>
          </cell>
          <cell r="C979">
            <v>1</v>
          </cell>
          <cell r="D979" t="str">
            <v>1344300.930</v>
          </cell>
          <cell r="E979" t="str">
            <v xml:space="preserve">החזקת זקנים במעונות </v>
          </cell>
          <cell r="H979">
            <v>-8091436</v>
          </cell>
          <cell r="I979">
            <v>-8082217</v>
          </cell>
        </row>
        <row r="980">
          <cell r="A980" t="str">
            <v>931</v>
          </cell>
          <cell r="B980">
            <v>344300</v>
          </cell>
          <cell r="C980">
            <v>1</v>
          </cell>
          <cell r="D980" t="str">
            <v>1344300.931</v>
          </cell>
          <cell r="E980" t="str">
            <v xml:space="preserve">נופשון לזקן </v>
          </cell>
          <cell r="H980">
            <v>-15000</v>
          </cell>
          <cell r="I980">
            <v>0</v>
          </cell>
        </row>
        <row r="981">
          <cell r="A981" t="str">
            <v>939</v>
          </cell>
          <cell r="B981">
            <v>344300</v>
          </cell>
          <cell r="C981">
            <v>1</v>
          </cell>
          <cell r="D981" t="str">
            <v>1344300.939</v>
          </cell>
          <cell r="E981" t="str">
            <v>מניעת התעללות בקשישים-שכ"</v>
          </cell>
          <cell r="H981">
            <v>-45000</v>
          </cell>
          <cell r="I981">
            <v>0</v>
          </cell>
        </row>
        <row r="982">
          <cell r="A982" t="str">
            <v>939</v>
          </cell>
          <cell r="B982">
            <v>344301</v>
          </cell>
          <cell r="C982">
            <v>1</v>
          </cell>
          <cell r="D982" t="str">
            <v>1344301.939</v>
          </cell>
          <cell r="E982" t="str">
            <v xml:space="preserve">שירותים לזקן </v>
          </cell>
          <cell r="H982">
            <v>-1084605</v>
          </cell>
          <cell r="I982">
            <v>-1251253</v>
          </cell>
        </row>
        <row r="983">
          <cell r="A983" t="str">
            <v>492</v>
          </cell>
          <cell r="B983">
            <v>344400</v>
          </cell>
          <cell r="C983">
            <v>1</v>
          </cell>
          <cell r="D983" t="str">
            <v>1344400.492</v>
          </cell>
          <cell r="E983" t="str">
            <v xml:space="preserve">הכנסות שונות (צרכים( </v>
          </cell>
          <cell r="H983">
            <v>-108000</v>
          </cell>
          <cell r="I983">
            <v>-108930</v>
          </cell>
        </row>
        <row r="984">
          <cell r="A984" t="str">
            <v>930</v>
          </cell>
          <cell r="B984">
            <v>344400</v>
          </cell>
          <cell r="C984">
            <v>1</v>
          </cell>
          <cell r="D984" t="str">
            <v>1344400.930</v>
          </cell>
          <cell r="E984" t="str">
            <v xml:space="preserve">שירותים לניצולי שואה </v>
          </cell>
          <cell r="H984">
            <v>-40000</v>
          </cell>
          <cell r="I984">
            <v>-44600</v>
          </cell>
        </row>
        <row r="985">
          <cell r="A985" t="str">
            <v>931</v>
          </cell>
          <cell r="B985">
            <v>344400</v>
          </cell>
          <cell r="C985">
            <v>1</v>
          </cell>
          <cell r="D985" t="str">
            <v>1344400.931</v>
          </cell>
          <cell r="E985" t="str">
            <v xml:space="preserve">מועדונים לזקנים </v>
          </cell>
          <cell r="H985">
            <v>-180000</v>
          </cell>
          <cell r="I985">
            <v>-205224</v>
          </cell>
        </row>
        <row r="986">
          <cell r="A986" t="str">
            <v>932</v>
          </cell>
          <cell r="B986">
            <v>344400</v>
          </cell>
          <cell r="C986">
            <v>1</v>
          </cell>
          <cell r="D986" t="str">
            <v>1344400.932</v>
          </cell>
          <cell r="E986" t="str">
            <v xml:space="preserve">טיפול בזקן בקהילה </v>
          </cell>
          <cell r="H986">
            <v>-443000</v>
          </cell>
          <cell r="I986">
            <v>-465718</v>
          </cell>
        </row>
        <row r="987">
          <cell r="A987" t="str">
            <v>933</v>
          </cell>
          <cell r="B987">
            <v>344400</v>
          </cell>
          <cell r="C987">
            <v>1</v>
          </cell>
          <cell r="D987" t="str">
            <v>1344400.933</v>
          </cell>
          <cell r="E987" t="str">
            <v xml:space="preserve">שכונה תומכת </v>
          </cell>
          <cell r="H987">
            <v>-300000</v>
          </cell>
          <cell r="I987">
            <v>-407571</v>
          </cell>
        </row>
        <row r="988">
          <cell r="A988" t="str">
            <v>934</v>
          </cell>
          <cell r="B988">
            <v>344400</v>
          </cell>
          <cell r="C988">
            <v>1</v>
          </cell>
          <cell r="D988" t="str">
            <v>1344400.934</v>
          </cell>
          <cell r="E988" t="str">
            <v xml:space="preserve">שיפוץ מועדוני קשישים </v>
          </cell>
          <cell r="H988">
            <v>-22500</v>
          </cell>
          <cell r="I988">
            <v>0</v>
          </cell>
        </row>
        <row r="989">
          <cell r="A989" t="str">
            <v>935</v>
          </cell>
          <cell r="B989">
            <v>344400</v>
          </cell>
          <cell r="C989">
            <v>1</v>
          </cell>
          <cell r="D989" t="str">
            <v>1344400.935</v>
          </cell>
          <cell r="E989" t="str">
            <v xml:space="preserve">השתתפות בפעילות לקשישים </v>
          </cell>
          <cell r="H989">
            <v>-30000</v>
          </cell>
          <cell r="I989">
            <v>-156491</v>
          </cell>
        </row>
        <row r="990">
          <cell r="A990" t="str">
            <v>936</v>
          </cell>
          <cell r="B990">
            <v>344400</v>
          </cell>
          <cell r="C990">
            <v>1</v>
          </cell>
          <cell r="D990" t="str">
            <v>1344400.936</v>
          </cell>
          <cell r="E990" t="str">
            <v xml:space="preserve">מועדון לקשיש-העשרה </v>
          </cell>
          <cell r="H990">
            <v>-150000</v>
          </cell>
          <cell r="I990">
            <v>-27761</v>
          </cell>
        </row>
        <row r="991">
          <cell r="A991" t="str">
            <v>937</v>
          </cell>
          <cell r="B991">
            <v>344400</v>
          </cell>
          <cell r="C991">
            <v>1</v>
          </cell>
          <cell r="D991" t="str">
            <v>1344400.937</v>
          </cell>
          <cell r="E991" t="str">
            <v xml:space="preserve">תעסוקת זקנים במועדונים </v>
          </cell>
          <cell r="H991">
            <v>-50000</v>
          </cell>
          <cell r="I991">
            <v>0</v>
          </cell>
        </row>
        <row r="992">
          <cell r="A992" t="str">
            <v>938</v>
          </cell>
          <cell r="B992">
            <v>344400</v>
          </cell>
          <cell r="C992">
            <v>1</v>
          </cell>
          <cell r="D992" t="str">
            <v>1344400.938</v>
          </cell>
          <cell r="E992" t="str">
            <v xml:space="preserve">מועדונים-תוכניות העשרה </v>
          </cell>
          <cell r="H992">
            <v>-48000</v>
          </cell>
          <cell r="I992">
            <v>-81021</v>
          </cell>
        </row>
        <row r="993">
          <cell r="A993" t="str">
            <v>939</v>
          </cell>
          <cell r="B993">
            <v>344400</v>
          </cell>
          <cell r="C993">
            <v>1</v>
          </cell>
          <cell r="D993" t="str">
            <v>1344400.939</v>
          </cell>
          <cell r="E993" t="str">
            <v xml:space="preserve">מרכזי ועדות חוק סיעוד </v>
          </cell>
          <cell r="H993">
            <v>0</v>
          </cell>
          <cell r="I993">
            <v>-535244</v>
          </cell>
        </row>
        <row r="994">
          <cell r="A994" t="str">
            <v>990</v>
          </cell>
          <cell r="B994">
            <v>344400</v>
          </cell>
          <cell r="C994">
            <v>1</v>
          </cell>
          <cell r="D994" t="str">
            <v>1344400.990</v>
          </cell>
          <cell r="E994" t="str">
            <v xml:space="preserve">מאבק באלימות נגד קשישים </v>
          </cell>
          <cell r="H994">
            <v>-545000</v>
          </cell>
          <cell r="I994">
            <v>0</v>
          </cell>
        </row>
        <row r="995">
          <cell r="A995" t="str">
            <v>930</v>
          </cell>
          <cell r="B995">
            <v>344410</v>
          </cell>
          <cell r="C995">
            <v>1</v>
          </cell>
          <cell r="D995" t="str">
            <v>1344410.930</v>
          </cell>
          <cell r="E995" t="str">
            <v xml:space="preserve">טיפולי שיניים לקשיש </v>
          </cell>
          <cell r="H995">
            <v>-69900</v>
          </cell>
          <cell r="I995">
            <v>-49734</v>
          </cell>
        </row>
        <row r="996">
          <cell r="A996" t="str">
            <v>939</v>
          </cell>
          <cell r="B996">
            <v>344410</v>
          </cell>
          <cell r="C996">
            <v>1</v>
          </cell>
          <cell r="D996" t="str">
            <v>1344410.939</v>
          </cell>
          <cell r="E996" t="str">
            <v xml:space="preserve">מרכזי ועדות חוק סיעוד </v>
          </cell>
          <cell r="H996">
            <v>-1368910</v>
          </cell>
          <cell r="I996">
            <v>-1029264</v>
          </cell>
        </row>
        <row r="997">
          <cell r="A997" t="str">
            <v>930</v>
          </cell>
          <cell r="B997">
            <v>344500</v>
          </cell>
          <cell r="C997">
            <v>1</v>
          </cell>
          <cell r="D997" t="str">
            <v>1344500.930</v>
          </cell>
          <cell r="E997" t="str">
            <v xml:space="preserve">מסגרות יומיות לזקן </v>
          </cell>
          <cell r="H997">
            <v>-1144500</v>
          </cell>
          <cell r="I997">
            <v>-967811</v>
          </cell>
        </row>
        <row r="998">
          <cell r="A998" t="str">
            <v>930</v>
          </cell>
          <cell r="B998">
            <v>345100</v>
          </cell>
          <cell r="C998">
            <v>1</v>
          </cell>
          <cell r="D998" t="str">
            <v>1345100.930</v>
          </cell>
          <cell r="E998" t="str">
            <v xml:space="preserve">סידור מפגרים במוסדות </v>
          </cell>
          <cell r="H998">
            <v>-22377282</v>
          </cell>
          <cell r="I998">
            <v>-23345004</v>
          </cell>
        </row>
        <row r="999">
          <cell r="A999" t="str">
            <v>931</v>
          </cell>
          <cell r="B999">
            <v>345100</v>
          </cell>
          <cell r="C999">
            <v>1</v>
          </cell>
          <cell r="D999" t="str">
            <v>1345100.931</v>
          </cell>
          <cell r="E999" t="str">
            <v xml:space="preserve">מפגרים במוסדות ממשלתי </v>
          </cell>
          <cell r="H999">
            <v>-6637500</v>
          </cell>
          <cell r="I999">
            <v>-6753202</v>
          </cell>
        </row>
        <row r="1000">
          <cell r="A1000" t="str">
            <v>932</v>
          </cell>
          <cell r="B1000">
            <v>345100</v>
          </cell>
          <cell r="C1000">
            <v>1</v>
          </cell>
          <cell r="D1000" t="str">
            <v>1345100.932</v>
          </cell>
          <cell r="E1000" t="str">
            <v xml:space="preserve">החזקת אוטיסטים במסגרות </v>
          </cell>
          <cell r="H1000">
            <v>-1348528</v>
          </cell>
          <cell r="I1000">
            <v>-2393735</v>
          </cell>
        </row>
        <row r="1001">
          <cell r="A1001" t="str">
            <v>933</v>
          </cell>
          <cell r="B1001">
            <v>345100</v>
          </cell>
          <cell r="C1001">
            <v>1</v>
          </cell>
          <cell r="D1001" t="str">
            <v>1345100.933</v>
          </cell>
          <cell r="E1001" t="str">
            <v xml:space="preserve">טיפול בהורים וילדיהם </v>
          </cell>
          <cell r="H1001">
            <v>-242755</v>
          </cell>
          <cell r="I1001">
            <v>-212566</v>
          </cell>
        </row>
        <row r="1002">
          <cell r="A1002" t="str">
            <v>934</v>
          </cell>
          <cell r="B1002">
            <v>345100</v>
          </cell>
          <cell r="C1002">
            <v>1</v>
          </cell>
          <cell r="D1002" t="str">
            <v>1345100.934</v>
          </cell>
          <cell r="E1002" t="str">
            <v xml:space="preserve">נופשונים וקייטנות </v>
          </cell>
          <cell r="H1002">
            <v>-35250</v>
          </cell>
          <cell r="I1002">
            <v>-33210</v>
          </cell>
        </row>
        <row r="1003">
          <cell r="A1003" t="str">
            <v>935</v>
          </cell>
          <cell r="B1003">
            <v>345100</v>
          </cell>
          <cell r="C1003">
            <v>1</v>
          </cell>
          <cell r="D1003" t="str">
            <v>1345100.935</v>
          </cell>
          <cell r="E1003" t="str">
            <v xml:space="preserve">מעונות יום שיקומיים </v>
          </cell>
          <cell r="H1003">
            <v>-1270000</v>
          </cell>
          <cell r="I1003">
            <v>-684853</v>
          </cell>
        </row>
        <row r="1004">
          <cell r="A1004" t="str">
            <v>936</v>
          </cell>
          <cell r="B1004">
            <v>345100</v>
          </cell>
          <cell r="C1004">
            <v>1</v>
          </cell>
          <cell r="D1004" t="str">
            <v>1345100.936</v>
          </cell>
          <cell r="E1004" t="str">
            <v xml:space="preserve">משפחות אומנה למפגר </v>
          </cell>
          <cell r="H1004">
            <v>-33000</v>
          </cell>
          <cell r="I1004">
            <v>-39426</v>
          </cell>
        </row>
        <row r="1005">
          <cell r="A1005" t="str">
            <v>937</v>
          </cell>
          <cell r="B1005">
            <v>345100</v>
          </cell>
          <cell r="C1005">
            <v>1</v>
          </cell>
          <cell r="D1005" t="str">
            <v>1345100.937</v>
          </cell>
          <cell r="E1005" t="str">
            <v xml:space="preserve">משפחות אומנה לשיקום </v>
          </cell>
          <cell r="H1005">
            <v>-57000</v>
          </cell>
          <cell r="I1005">
            <v>-44710</v>
          </cell>
        </row>
        <row r="1006">
          <cell r="A1006" t="str">
            <v>938</v>
          </cell>
          <cell r="B1006">
            <v>345100</v>
          </cell>
          <cell r="C1006">
            <v>1</v>
          </cell>
          <cell r="D1006" t="str">
            <v>1345100.938</v>
          </cell>
          <cell r="E1006" t="str">
            <v xml:space="preserve">מועדונים לילדים </v>
          </cell>
          <cell r="H1006">
            <v>-121500</v>
          </cell>
          <cell r="I1006">
            <v>-140650</v>
          </cell>
        </row>
        <row r="1007">
          <cell r="A1007" t="str">
            <v>930</v>
          </cell>
          <cell r="B1007">
            <v>345110</v>
          </cell>
          <cell r="C1007">
            <v>1</v>
          </cell>
          <cell r="D1007" t="str">
            <v>1345110.930</v>
          </cell>
          <cell r="E1007" t="str">
            <v xml:space="preserve">מ.יום ותעסוקה למבוגרים </v>
          </cell>
          <cell r="H1007">
            <v>-258000</v>
          </cell>
          <cell r="I1007">
            <v>-201054</v>
          </cell>
        </row>
        <row r="1008">
          <cell r="A1008" t="str">
            <v>931</v>
          </cell>
          <cell r="B1008">
            <v>345110</v>
          </cell>
          <cell r="C1008">
            <v>1</v>
          </cell>
          <cell r="D1008" t="str">
            <v>1345110.931</v>
          </cell>
          <cell r="E1008" t="str">
            <v xml:space="preserve">הסעות לאוטיסטים </v>
          </cell>
          <cell r="H1008">
            <v>-63000</v>
          </cell>
          <cell r="I1008">
            <v>-70093</v>
          </cell>
        </row>
        <row r="1009">
          <cell r="A1009" t="str">
            <v>490</v>
          </cell>
          <cell r="B1009">
            <v>345200</v>
          </cell>
          <cell r="C1009">
            <v>1</v>
          </cell>
          <cell r="D1009" t="str">
            <v>1345200.490</v>
          </cell>
          <cell r="E1009" t="str">
            <v xml:space="preserve">הכנסות שונות מעון טיפולי </v>
          </cell>
          <cell r="H1009">
            <v>-150000</v>
          </cell>
          <cell r="I1009">
            <v>-153050</v>
          </cell>
        </row>
        <row r="1010">
          <cell r="A1010" t="str">
            <v>930</v>
          </cell>
          <cell r="B1010">
            <v>345200</v>
          </cell>
          <cell r="C1010">
            <v>1</v>
          </cell>
          <cell r="D1010" t="str">
            <v>1345200.930</v>
          </cell>
          <cell r="E1010" t="str">
            <v xml:space="preserve">מפגרים במעון אימוני </v>
          </cell>
          <cell r="H1010">
            <v>0</v>
          </cell>
          <cell r="I1010">
            <v>-1838</v>
          </cell>
        </row>
        <row r="1011">
          <cell r="A1011" t="str">
            <v>931</v>
          </cell>
          <cell r="B1011">
            <v>345200</v>
          </cell>
          <cell r="C1011">
            <v>1</v>
          </cell>
          <cell r="D1011" t="str">
            <v>1345200.931</v>
          </cell>
          <cell r="E1011" t="str">
            <v xml:space="preserve">מפגרים במעון טיפולי </v>
          </cell>
          <cell r="H1011">
            <v>-3899008</v>
          </cell>
          <cell r="I1011">
            <v>-3346788</v>
          </cell>
        </row>
        <row r="1012">
          <cell r="A1012" t="str">
            <v>932</v>
          </cell>
          <cell r="B1012">
            <v>345200</v>
          </cell>
          <cell r="C1012">
            <v>1</v>
          </cell>
          <cell r="D1012" t="str">
            <v>1345200.932</v>
          </cell>
          <cell r="E1012" t="str">
            <v xml:space="preserve">מעשי"ם </v>
          </cell>
          <cell r="H1012">
            <v>-2542710</v>
          </cell>
          <cell r="I1012">
            <v>-2303116</v>
          </cell>
        </row>
        <row r="1013">
          <cell r="A1013" t="str">
            <v>934</v>
          </cell>
          <cell r="B1013">
            <v>345200</v>
          </cell>
          <cell r="C1013">
            <v>1</v>
          </cell>
          <cell r="D1013" t="str">
            <v>1345200.934</v>
          </cell>
          <cell r="E1013" t="str">
            <v xml:space="preserve">הסעות למסגרות יום למפגר </v>
          </cell>
          <cell r="H1013">
            <v>-436600</v>
          </cell>
          <cell r="I1013">
            <v>-1873731</v>
          </cell>
        </row>
        <row r="1014">
          <cell r="A1014" t="str">
            <v>930</v>
          </cell>
          <cell r="B1014">
            <v>345300</v>
          </cell>
          <cell r="C1014">
            <v>1</v>
          </cell>
          <cell r="D1014" t="str">
            <v>1345300.930</v>
          </cell>
          <cell r="E1014" t="str">
            <v xml:space="preserve">שרותים תומכים למפגר </v>
          </cell>
          <cell r="H1014">
            <v>-69000</v>
          </cell>
          <cell r="I1014">
            <v>-145603</v>
          </cell>
        </row>
        <row r="1015">
          <cell r="A1015" t="str">
            <v>934</v>
          </cell>
          <cell r="B1015">
            <v>345300</v>
          </cell>
          <cell r="C1015">
            <v>1</v>
          </cell>
          <cell r="D1015" t="str">
            <v>1345300.934</v>
          </cell>
          <cell r="E1015" t="str">
            <v xml:space="preserve">תעסוקה מוגנת למוגבל </v>
          </cell>
          <cell r="H1015">
            <v>-1259000</v>
          </cell>
          <cell r="I1015">
            <v>-1228565</v>
          </cell>
        </row>
        <row r="1016">
          <cell r="A1016" t="str">
            <v>935</v>
          </cell>
          <cell r="B1016">
            <v>345300</v>
          </cell>
          <cell r="C1016">
            <v>1</v>
          </cell>
          <cell r="D1016" t="str">
            <v>1345300.935</v>
          </cell>
          <cell r="E1016" t="str">
            <v xml:space="preserve">נופשון למפגרים </v>
          </cell>
          <cell r="H1016">
            <v>-120565</v>
          </cell>
          <cell r="I1016">
            <v>-104261</v>
          </cell>
        </row>
        <row r="1017">
          <cell r="A1017" t="str">
            <v>936</v>
          </cell>
          <cell r="B1017">
            <v>345300</v>
          </cell>
          <cell r="C1017">
            <v>1</v>
          </cell>
          <cell r="D1017" t="str">
            <v>1345300.936</v>
          </cell>
          <cell r="E1017" t="str">
            <v xml:space="preserve">מועדונים חברתיים למפגר </v>
          </cell>
          <cell r="H1017">
            <v>-100000</v>
          </cell>
          <cell r="I1017">
            <v>-97264</v>
          </cell>
        </row>
        <row r="1018">
          <cell r="A1018" t="str">
            <v>490</v>
          </cell>
          <cell r="B1018">
            <v>345400</v>
          </cell>
          <cell r="C1018">
            <v>1</v>
          </cell>
          <cell r="D1018" t="str">
            <v>1345400.490</v>
          </cell>
          <cell r="E1018" t="str">
            <v xml:space="preserve">השתת. קרובים במע"ש </v>
          </cell>
          <cell r="H1018">
            <v>-350000</v>
          </cell>
          <cell r="I1018">
            <v>-363359</v>
          </cell>
        </row>
        <row r="1019">
          <cell r="A1019" t="str">
            <v>490</v>
          </cell>
          <cell r="B1019">
            <v>346100</v>
          </cell>
          <cell r="C1019">
            <v>1</v>
          </cell>
          <cell r="D1019" t="str">
            <v>1346100.490</v>
          </cell>
          <cell r="E1019" t="str">
            <v xml:space="preserve">הכנסות שונות </v>
          </cell>
          <cell r="H1019">
            <v>-100</v>
          </cell>
          <cell r="I1019">
            <v>0</v>
          </cell>
        </row>
        <row r="1020">
          <cell r="A1020" t="str">
            <v>930</v>
          </cell>
          <cell r="B1020">
            <v>346100</v>
          </cell>
          <cell r="C1020">
            <v>1</v>
          </cell>
          <cell r="D1020" t="str">
            <v>1346100.930</v>
          </cell>
          <cell r="E1020" t="str">
            <v xml:space="preserve">ילדים עיוורים במוסדות </v>
          </cell>
          <cell r="H1020">
            <v>-37154</v>
          </cell>
          <cell r="I1020">
            <v>-36619</v>
          </cell>
        </row>
        <row r="1021">
          <cell r="A1021" t="str">
            <v>933</v>
          </cell>
          <cell r="B1021">
            <v>346300</v>
          </cell>
          <cell r="C1021">
            <v>1</v>
          </cell>
          <cell r="D1021" t="str">
            <v>1346300.933</v>
          </cell>
          <cell r="E1021" t="str">
            <v xml:space="preserve">הדרכת עיוור ובני ביתו </v>
          </cell>
          <cell r="H1021">
            <v>-270000</v>
          </cell>
          <cell r="I1021">
            <v>-157169</v>
          </cell>
        </row>
        <row r="1022">
          <cell r="A1022" t="str">
            <v>934</v>
          </cell>
          <cell r="B1022">
            <v>346300</v>
          </cell>
          <cell r="C1022">
            <v>1</v>
          </cell>
          <cell r="D1022" t="str">
            <v>1346300.934</v>
          </cell>
          <cell r="E1022" t="str">
            <v xml:space="preserve">שיקום העיוור בקהילה </v>
          </cell>
          <cell r="H1022">
            <v>-41000</v>
          </cell>
          <cell r="I1022">
            <v>-12427</v>
          </cell>
        </row>
        <row r="1023">
          <cell r="A1023" t="str">
            <v>930</v>
          </cell>
          <cell r="B1023">
            <v>346400</v>
          </cell>
          <cell r="C1023">
            <v>1</v>
          </cell>
          <cell r="D1023" t="str">
            <v>1346400.930</v>
          </cell>
          <cell r="E1023" t="str">
            <v xml:space="preserve">מפעלי שיקום לעיור </v>
          </cell>
          <cell r="H1023">
            <v>-66000</v>
          </cell>
          <cell r="I1023">
            <v>-23247</v>
          </cell>
        </row>
        <row r="1024">
          <cell r="A1024" t="str">
            <v>490</v>
          </cell>
          <cell r="B1024">
            <v>346500</v>
          </cell>
          <cell r="C1024">
            <v>1</v>
          </cell>
          <cell r="D1024" t="str">
            <v>1346500.490</v>
          </cell>
          <cell r="E1024" t="str">
            <v xml:space="preserve">מועדונית סורוקה לנכים </v>
          </cell>
          <cell r="H1024">
            <v>-95000</v>
          </cell>
          <cell r="I1024">
            <v>-95315</v>
          </cell>
        </row>
        <row r="1025">
          <cell r="A1025" t="str">
            <v>491</v>
          </cell>
          <cell r="B1025">
            <v>346500</v>
          </cell>
          <cell r="C1025">
            <v>1</v>
          </cell>
          <cell r="D1025" t="str">
            <v>1346500.491</v>
          </cell>
          <cell r="E1025" t="str">
            <v xml:space="preserve">מועדון נכים-מ.הבריאות </v>
          </cell>
          <cell r="H1025">
            <v>-4500</v>
          </cell>
          <cell r="I1025">
            <v>4509</v>
          </cell>
        </row>
        <row r="1026">
          <cell r="A1026" t="str">
            <v>931</v>
          </cell>
          <cell r="B1026">
            <v>346500</v>
          </cell>
          <cell r="C1026">
            <v>1</v>
          </cell>
          <cell r="D1026" t="str">
            <v>1346500.931</v>
          </cell>
          <cell r="E1026" t="str">
            <v xml:space="preserve">החזקת נכים בפנימיות </v>
          </cell>
          <cell r="H1026">
            <v>-4417964</v>
          </cell>
          <cell r="I1026">
            <v>-3218047</v>
          </cell>
        </row>
        <row r="1027">
          <cell r="A1027" t="str">
            <v>932</v>
          </cell>
          <cell r="B1027">
            <v>346500</v>
          </cell>
          <cell r="C1027">
            <v>1</v>
          </cell>
          <cell r="D1027" t="str">
            <v>1346500.932</v>
          </cell>
          <cell r="E1027" t="str">
            <v xml:space="preserve">נכים במשפחות אומנה </v>
          </cell>
          <cell r="H1027">
            <v>-380646</v>
          </cell>
          <cell r="I1027">
            <v>0</v>
          </cell>
        </row>
        <row r="1028">
          <cell r="A1028" t="str">
            <v>933</v>
          </cell>
          <cell r="B1028">
            <v>346500</v>
          </cell>
          <cell r="C1028">
            <v>1</v>
          </cell>
          <cell r="D1028" t="str">
            <v>1346500.933</v>
          </cell>
          <cell r="E1028" t="str">
            <v xml:space="preserve">מעונות ממשלתיים-שיקום </v>
          </cell>
          <cell r="H1028">
            <v>-522000</v>
          </cell>
          <cell r="I1028">
            <v>-522000</v>
          </cell>
        </row>
        <row r="1029">
          <cell r="A1029" t="str">
            <v>934</v>
          </cell>
          <cell r="B1029">
            <v>346500</v>
          </cell>
          <cell r="C1029">
            <v>1</v>
          </cell>
          <cell r="D1029" t="str">
            <v>1346500.934</v>
          </cell>
          <cell r="E1029" t="str">
            <v xml:space="preserve">מעון נכים גילה </v>
          </cell>
          <cell r="H1029">
            <v>0</v>
          </cell>
          <cell r="I1029">
            <v>-1726362</v>
          </cell>
        </row>
        <row r="1030">
          <cell r="A1030" t="str">
            <v>938</v>
          </cell>
          <cell r="B1030">
            <v>346500</v>
          </cell>
          <cell r="C1030">
            <v>1</v>
          </cell>
          <cell r="D1030" t="str">
            <v>1346500.938</v>
          </cell>
          <cell r="E1030" t="str">
            <v xml:space="preserve">נכים קשים בקהילה </v>
          </cell>
          <cell r="H1030">
            <v>-212000</v>
          </cell>
          <cell r="I1030">
            <v>-209395</v>
          </cell>
        </row>
        <row r="1031">
          <cell r="A1031" t="str">
            <v>939</v>
          </cell>
          <cell r="B1031">
            <v>346500</v>
          </cell>
          <cell r="C1031">
            <v>1</v>
          </cell>
          <cell r="D1031" t="str">
            <v>1346500.939</v>
          </cell>
          <cell r="E1031" t="str">
            <v xml:space="preserve">שירותי שיקום </v>
          </cell>
          <cell r="H1031">
            <v>-628429</v>
          </cell>
          <cell r="I1031">
            <v>-577137</v>
          </cell>
        </row>
        <row r="1032">
          <cell r="A1032" t="str">
            <v>930</v>
          </cell>
          <cell r="B1032">
            <v>346600</v>
          </cell>
          <cell r="C1032">
            <v>1</v>
          </cell>
          <cell r="D1032" t="str">
            <v>1346600.930</v>
          </cell>
          <cell r="E1032" t="str">
            <v xml:space="preserve">מס.יום לילד המוגבל </v>
          </cell>
          <cell r="H1032">
            <v>-156264</v>
          </cell>
          <cell r="I1032">
            <v>-139141</v>
          </cell>
        </row>
        <row r="1033">
          <cell r="A1033" t="str">
            <v>930</v>
          </cell>
          <cell r="B1033">
            <v>346700</v>
          </cell>
          <cell r="C1033">
            <v>1</v>
          </cell>
          <cell r="D1033" t="str">
            <v>1346700.930</v>
          </cell>
          <cell r="E1033" t="str">
            <v xml:space="preserve">תוכניות לילד החריג </v>
          </cell>
          <cell r="H1033">
            <v>-150000</v>
          </cell>
          <cell r="I1033">
            <v>-267118</v>
          </cell>
        </row>
        <row r="1034">
          <cell r="A1034" t="str">
            <v>931</v>
          </cell>
          <cell r="B1034">
            <v>346700</v>
          </cell>
          <cell r="C1034">
            <v>1</v>
          </cell>
          <cell r="D1034" t="str">
            <v>1346700.931</v>
          </cell>
          <cell r="E1034" t="str">
            <v xml:space="preserve">תוכניות מעבר לחרשים </v>
          </cell>
          <cell r="H1034">
            <v>-14000</v>
          </cell>
          <cell r="I1034">
            <v>-19324</v>
          </cell>
        </row>
        <row r="1035">
          <cell r="A1035" t="str">
            <v>932</v>
          </cell>
          <cell r="B1035">
            <v>346700</v>
          </cell>
          <cell r="C1035">
            <v>1</v>
          </cell>
          <cell r="D1035" t="str">
            <v>1346700.932</v>
          </cell>
          <cell r="E1035" t="str">
            <v xml:space="preserve">מ.יום שיקומי לנכים </v>
          </cell>
          <cell r="H1035">
            <v>-1444200</v>
          </cell>
          <cell r="I1035">
            <v>-424229</v>
          </cell>
        </row>
        <row r="1036">
          <cell r="A1036" t="str">
            <v>933</v>
          </cell>
          <cell r="B1036">
            <v>346700</v>
          </cell>
          <cell r="C1036">
            <v>1</v>
          </cell>
          <cell r="D1036" t="str">
            <v>1346700.933</v>
          </cell>
          <cell r="E1036" t="str">
            <v xml:space="preserve">מועדוניות לחרשים </v>
          </cell>
          <cell r="H1036">
            <v>-70000</v>
          </cell>
          <cell r="I1036">
            <v>-55830</v>
          </cell>
        </row>
        <row r="1037">
          <cell r="A1037" t="str">
            <v>934</v>
          </cell>
          <cell r="B1037">
            <v>346700</v>
          </cell>
          <cell r="C1037">
            <v>1</v>
          </cell>
          <cell r="D1037" t="str">
            <v>1346700.934</v>
          </cell>
          <cell r="E1037" t="str">
            <v>הסעות מסגרות יום שיקומיים</v>
          </cell>
          <cell r="H1037">
            <v>-580000</v>
          </cell>
          <cell r="I1037">
            <v>-404449</v>
          </cell>
        </row>
        <row r="1038">
          <cell r="A1038" t="str">
            <v>935</v>
          </cell>
          <cell r="B1038">
            <v>346700</v>
          </cell>
          <cell r="C1038">
            <v>1</v>
          </cell>
          <cell r="D1038" t="str">
            <v>1346700.935</v>
          </cell>
          <cell r="E1038" t="str">
            <v>ליווי מסגרות יום שיקומיים</v>
          </cell>
          <cell r="H1038">
            <v>-200000</v>
          </cell>
          <cell r="I1038">
            <v>-165768</v>
          </cell>
        </row>
        <row r="1039">
          <cell r="A1039" t="str">
            <v>936</v>
          </cell>
          <cell r="B1039">
            <v>346700</v>
          </cell>
          <cell r="C1039">
            <v>1</v>
          </cell>
          <cell r="D1039" t="str">
            <v>1346700.936</v>
          </cell>
          <cell r="E1039" t="str">
            <v xml:space="preserve">מסיכון לסיכוי </v>
          </cell>
          <cell r="H1039">
            <v>-51000</v>
          </cell>
          <cell r="I1039">
            <v>-22160</v>
          </cell>
        </row>
        <row r="1040">
          <cell r="A1040" t="str">
            <v>937</v>
          </cell>
          <cell r="B1040">
            <v>346700</v>
          </cell>
          <cell r="C1040">
            <v>1</v>
          </cell>
          <cell r="D1040" t="str">
            <v>1346700.937</v>
          </cell>
          <cell r="E1040" t="str">
            <v xml:space="preserve">תעסוקה נתמכת לנכים </v>
          </cell>
          <cell r="H1040">
            <v>-339000</v>
          </cell>
          <cell r="I1040">
            <v>-389527</v>
          </cell>
        </row>
        <row r="1041">
          <cell r="A1041" t="str">
            <v>938</v>
          </cell>
          <cell r="B1041">
            <v>346700</v>
          </cell>
          <cell r="C1041">
            <v>1</v>
          </cell>
          <cell r="D1041" t="str">
            <v>1346700.938</v>
          </cell>
          <cell r="E1041" t="str">
            <v xml:space="preserve">קהילה תומכת לנכים </v>
          </cell>
          <cell r="H1041">
            <v>-187425</v>
          </cell>
          <cell r="I1041">
            <v>-186213</v>
          </cell>
        </row>
        <row r="1042">
          <cell r="A1042" t="str">
            <v>930</v>
          </cell>
          <cell r="B1042">
            <v>346701</v>
          </cell>
          <cell r="C1042">
            <v>1</v>
          </cell>
          <cell r="D1042" t="str">
            <v>1346701.930</v>
          </cell>
          <cell r="E1042" t="str">
            <v xml:space="preserve">מועדון חברתי לבוגרים </v>
          </cell>
          <cell r="H1042">
            <v>-54000</v>
          </cell>
          <cell r="I1042">
            <v>-39342</v>
          </cell>
        </row>
        <row r="1043">
          <cell r="A1043" t="str">
            <v>931</v>
          </cell>
          <cell r="B1043">
            <v>346701</v>
          </cell>
          <cell r="C1043">
            <v>1</v>
          </cell>
          <cell r="D1043" t="str">
            <v>1346701.931</v>
          </cell>
          <cell r="E1043" t="str">
            <v xml:space="preserve">איתור לתעסוקה </v>
          </cell>
          <cell r="H1043">
            <v>-70000</v>
          </cell>
          <cell r="I1043">
            <v>-42115</v>
          </cell>
        </row>
        <row r="1044">
          <cell r="A1044" t="str">
            <v>932</v>
          </cell>
          <cell r="B1044">
            <v>346701</v>
          </cell>
          <cell r="C1044">
            <v>1</v>
          </cell>
          <cell r="D1044" t="str">
            <v>1346701.932</v>
          </cell>
          <cell r="E1044" t="str">
            <v>חלופה למסגרות יום שיקומיי</v>
          </cell>
          <cell r="H1044">
            <v>0</v>
          </cell>
          <cell r="I1044">
            <v>0</v>
          </cell>
        </row>
        <row r="1045">
          <cell r="A1045" t="str">
            <v>930</v>
          </cell>
          <cell r="B1045">
            <v>346800</v>
          </cell>
          <cell r="C1045">
            <v>1</v>
          </cell>
          <cell r="D1045" t="str">
            <v>1346800.930</v>
          </cell>
          <cell r="E1045" t="str">
            <v xml:space="preserve">מרכזי אבחון ושיקום </v>
          </cell>
          <cell r="H1045">
            <v>-880000</v>
          </cell>
          <cell r="I1045">
            <v>-488927</v>
          </cell>
        </row>
        <row r="1046">
          <cell r="A1046" t="str">
            <v>931</v>
          </cell>
          <cell r="B1046">
            <v>346800</v>
          </cell>
          <cell r="C1046">
            <v>1</v>
          </cell>
          <cell r="D1046" t="str">
            <v>1346800.931</v>
          </cell>
          <cell r="E1046" t="str">
            <v xml:space="preserve">שיקום נכים בקהילה </v>
          </cell>
          <cell r="H1046">
            <v>-150000</v>
          </cell>
          <cell r="I1046">
            <v>-120501</v>
          </cell>
        </row>
        <row r="1047">
          <cell r="A1047" t="str">
            <v>932</v>
          </cell>
          <cell r="B1047">
            <v>346800</v>
          </cell>
          <cell r="C1047">
            <v>1</v>
          </cell>
          <cell r="D1047" t="str">
            <v>1346800.932</v>
          </cell>
          <cell r="E1047" t="str">
            <v xml:space="preserve">מועדונים לעוור </v>
          </cell>
          <cell r="H1047">
            <v>-249000</v>
          </cell>
          <cell r="I1047">
            <v>-185296</v>
          </cell>
        </row>
        <row r="1048">
          <cell r="A1048" t="str">
            <v>933</v>
          </cell>
          <cell r="B1048">
            <v>346800</v>
          </cell>
          <cell r="C1048">
            <v>1</v>
          </cell>
          <cell r="D1048" t="str">
            <v>1346800.933</v>
          </cell>
          <cell r="E1048" t="str">
            <v xml:space="preserve">נופשונים להבראה </v>
          </cell>
          <cell r="H1048">
            <v>-84000</v>
          </cell>
          <cell r="I1048">
            <v>-44025</v>
          </cell>
        </row>
        <row r="1049">
          <cell r="A1049" t="str">
            <v>934</v>
          </cell>
          <cell r="B1049">
            <v>346800</v>
          </cell>
          <cell r="C1049">
            <v>1</v>
          </cell>
          <cell r="D1049" t="str">
            <v>1346800.934</v>
          </cell>
          <cell r="E1049" t="str">
            <v xml:space="preserve">מרכזי יום לנכים קשים </v>
          </cell>
          <cell r="H1049">
            <v>-1890000</v>
          </cell>
          <cell r="I1049">
            <v>-1606532</v>
          </cell>
        </row>
        <row r="1050">
          <cell r="A1050" t="str">
            <v>930</v>
          </cell>
          <cell r="B1050">
            <v>347100</v>
          </cell>
          <cell r="C1050">
            <v>1</v>
          </cell>
          <cell r="D1050" t="str">
            <v>1347100.930</v>
          </cell>
          <cell r="E1050" t="str">
            <v>תוכנית לאומית נוער וצעירי</v>
          </cell>
          <cell r="H1050">
            <v>-290000</v>
          </cell>
          <cell r="I1050">
            <v>-280795</v>
          </cell>
        </row>
        <row r="1051">
          <cell r="A1051" t="str">
            <v>492</v>
          </cell>
          <cell r="B1051">
            <v>347100</v>
          </cell>
          <cell r="C1051">
            <v>1</v>
          </cell>
          <cell r="D1051" t="str">
            <v>1347100.492</v>
          </cell>
          <cell r="E1051" t="str">
            <v xml:space="preserve">השתת מועדון נוער </v>
          </cell>
          <cell r="H1051">
            <v>0</v>
          </cell>
          <cell r="I1051">
            <v>0</v>
          </cell>
        </row>
        <row r="1052">
          <cell r="A1052" t="str">
            <v>933</v>
          </cell>
          <cell r="B1052">
            <v>347100</v>
          </cell>
          <cell r="C1052">
            <v>1</v>
          </cell>
          <cell r="D1052" t="str">
            <v>1347100.933</v>
          </cell>
          <cell r="E1052" t="str">
            <v xml:space="preserve">טיפול בנוער וצעירים </v>
          </cell>
          <cell r="H1052">
            <v>-324500</v>
          </cell>
          <cell r="I1052">
            <v>-401268</v>
          </cell>
        </row>
        <row r="1053">
          <cell r="A1053" t="str">
            <v>939</v>
          </cell>
          <cell r="B1053">
            <v>347100</v>
          </cell>
          <cell r="C1053">
            <v>1</v>
          </cell>
          <cell r="D1053" t="str">
            <v>1347100.939</v>
          </cell>
          <cell r="E1053" t="str">
            <v xml:space="preserve">השתתפות בשכר-בית חם </v>
          </cell>
          <cell r="H1053">
            <v>0</v>
          </cell>
          <cell r="I1053">
            <v>0</v>
          </cell>
        </row>
        <row r="1054">
          <cell r="A1054" t="str">
            <v>490</v>
          </cell>
          <cell r="B1054">
            <v>347110</v>
          </cell>
          <cell r="C1054">
            <v>1</v>
          </cell>
          <cell r="D1054" t="str">
            <v>1347110.490</v>
          </cell>
          <cell r="E1054" t="str">
            <v>הכנסות עצמיות-נערות במצוק</v>
          </cell>
          <cell r="H1054">
            <v>0</v>
          </cell>
          <cell r="I1054">
            <v>0</v>
          </cell>
        </row>
        <row r="1055">
          <cell r="A1055" t="str">
            <v>930</v>
          </cell>
          <cell r="B1055">
            <v>347110</v>
          </cell>
          <cell r="C1055">
            <v>1</v>
          </cell>
          <cell r="D1055" t="str">
            <v>1347110.930</v>
          </cell>
          <cell r="E1055" t="str">
            <v xml:space="preserve">טיפול בנערות במצוקה </v>
          </cell>
          <cell r="H1055">
            <v>-126178</v>
          </cell>
          <cell r="I1055">
            <v>-98852</v>
          </cell>
        </row>
        <row r="1056">
          <cell r="A1056" t="str">
            <v>932</v>
          </cell>
          <cell r="B1056">
            <v>347110</v>
          </cell>
          <cell r="C1056">
            <v>1</v>
          </cell>
          <cell r="D1056" t="str">
            <v>1347110.932</v>
          </cell>
          <cell r="E1056" t="str">
            <v>תוכנית נפגעות תקיפה מינית</v>
          </cell>
          <cell r="H1056">
            <v>-952500</v>
          </cell>
          <cell r="I1056">
            <v>-781591</v>
          </cell>
        </row>
        <row r="1057">
          <cell r="A1057" t="str">
            <v>934</v>
          </cell>
          <cell r="B1057">
            <v>347110</v>
          </cell>
          <cell r="C1057">
            <v>1</v>
          </cell>
          <cell r="D1057" t="str">
            <v>1347110.934</v>
          </cell>
          <cell r="E1057" t="str">
            <v xml:space="preserve">מקלטים לנשים מוכות </v>
          </cell>
          <cell r="H1057">
            <v>-300000</v>
          </cell>
          <cell r="I1057">
            <v>-540586</v>
          </cell>
        </row>
        <row r="1058">
          <cell r="A1058" t="str">
            <v>935</v>
          </cell>
          <cell r="B1058">
            <v>347110</v>
          </cell>
          <cell r="C1058">
            <v>1</v>
          </cell>
          <cell r="D1058" t="str">
            <v>1347110.935</v>
          </cell>
          <cell r="E1058" t="str">
            <v xml:space="preserve">טיפול בנשים ונערות </v>
          </cell>
          <cell r="H1058">
            <v>-550849</v>
          </cell>
          <cell r="I1058">
            <v>-589549</v>
          </cell>
        </row>
        <row r="1059">
          <cell r="A1059" t="str">
            <v>936</v>
          </cell>
          <cell r="B1059">
            <v>347110</v>
          </cell>
          <cell r="C1059">
            <v>1</v>
          </cell>
          <cell r="D1059" t="str">
            <v>1347110.936</v>
          </cell>
          <cell r="E1059" t="str">
            <v xml:space="preserve">מקלטים לנערות </v>
          </cell>
          <cell r="H1059">
            <v>-260000</v>
          </cell>
          <cell r="I1059">
            <v>-197864</v>
          </cell>
        </row>
        <row r="1060">
          <cell r="A1060" t="str">
            <v>937</v>
          </cell>
          <cell r="B1060">
            <v>347110</v>
          </cell>
          <cell r="C1060">
            <v>1</v>
          </cell>
          <cell r="D1060" t="str">
            <v>1347110.937</v>
          </cell>
          <cell r="E1060" t="str">
            <v xml:space="preserve">טיפול בנשים בקהילה </v>
          </cell>
          <cell r="H1060">
            <v>-300000</v>
          </cell>
          <cell r="I1060">
            <v>-347210</v>
          </cell>
        </row>
        <row r="1061">
          <cell r="A1061" t="str">
            <v>939</v>
          </cell>
          <cell r="B1061">
            <v>347110</v>
          </cell>
          <cell r="C1061">
            <v>1</v>
          </cell>
          <cell r="D1061" t="str">
            <v>1347110.939</v>
          </cell>
          <cell r="E1061" t="str">
            <v xml:space="preserve">פרוייקט עדי-שכ"ע </v>
          </cell>
          <cell r="H1061">
            <v>-46875</v>
          </cell>
          <cell r="I1061">
            <v>0</v>
          </cell>
        </row>
        <row r="1062">
          <cell r="A1062" t="str">
            <v>930</v>
          </cell>
          <cell r="B1062">
            <v>347111</v>
          </cell>
          <cell r="C1062">
            <v>1</v>
          </cell>
          <cell r="D1062" t="str">
            <v>1347111.930</v>
          </cell>
          <cell r="E1062" t="str">
            <v xml:space="preserve">בתים חמים לנערות </v>
          </cell>
          <cell r="H1062">
            <v>-470000</v>
          </cell>
          <cell r="I1062">
            <v>-397628</v>
          </cell>
        </row>
        <row r="1063">
          <cell r="A1063" t="str">
            <v>930</v>
          </cell>
          <cell r="B1063">
            <v>347200</v>
          </cell>
          <cell r="C1063">
            <v>1</v>
          </cell>
          <cell r="D1063" t="str">
            <v>1347200.930</v>
          </cell>
          <cell r="E1063" t="str">
            <v xml:space="preserve">מעונות חסות </v>
          </cell>
          <cell r="H1063">
            <v>0</v>
          </cell>
          <cell r="I1063">
            <v>0</v>
          </cell>
        </row>
        <row r="1064">
          <cell r="A1064" t="str">
            <v>490</v>
          </cell>
          <cell r="B1064">
            <v>347300</v>
          </cell>
          <cell r="C1064">
            <v>1</v>
          </cell>
          <cell r="D1064" t="str">
            <v>1347300.490</v>
          </cell>
          <cell r="E1064" t="str">
            <v xml:space="preserve">הכנסות ממטופלים </v>
          </cell>
          <cell r="H1064">
            <v>-100</v>
          </cell>
          <cell r="I1064">
            <v>0</v>
          </cell>
        </row>
        <row r="1065">
          <cell r="A1065" t="str">
            <v>793</v>
          </cell>
          <cell r="B1065">
            <v>347300</v>
          </cell>
          <cell r="C1065">
            <v>1</v>
          </cell>
          <cell r="D1065" t="str">
            <v>1347300.793</v>
          </cell>
          <cell r="E1065" t="str">
            <v xml:space="preserve">השתת.אגודה לשיקום האסיר </v>
          </cell>
          <cell r="H1065">
            <v>-120000</v>
          </cell>
          <cell r="I1065">
            <v>0</v>
          </cell>
        </row>
        <row r="1066">
          <cell r="A1066" t="str">
            <v>930</v>
          </cell>
          <cell r="B1066">
            <v>347300</v>
          </cell>
          <cell r="C1066">
            <v>1</v>
          </cell>
          <cell r="D1066" t="str">
            <v>1347300.930</v>
          </cell>
          <cell r="E1066" t="str">
            <v xml:space="preserve">בדיקות למשתמשים בסמים </v>
          </cell>
          <cell r="H1066">
            <v>-64000</v>
          </cell>
          <cell r="I1066">
            <v>-26593</v>
          </cell>
        </row>
        <row r="1067">
          <cell r="A1067" t="str">
            <v>931</v>
          </cell>
          <cell r="B1067">
            <v>347300</v>
          </cell>
          <cell r="C1067">
            <v>1</v>
          </cell>
          <cell r="D1067" t="str">
            <v>1347300.931</v>
          </cell>
          <cell r="E1067" t="str">
            <v xml:space="preserve">מרכזי יום-נפגעי סמים </v>
          </cell>
          <cell r="H1067">
            <v>-218000</v>
          </cell>
          <cell r="I1067">
            <v>-637192</v>
          </cell>
        </row>
        <row r="1068">
          <cell r="A1068" t="str">
            <v>932</v>
          </cell>
          <cell r="B1068">
            <v>347300</v>
          </cell>
          <cell r="C1068">
            <v>1</v>
          </cell>
          <cell r="D1068" t="str">
            <v>1347300.932</v>
          </cell>
          <cell r="E1068" t="str">
            <v xml:space="preserve">סמים - תוכנית לאומית </v>
          </cell>
          <cell r="H1068">
            <v>0</v>
          </cell>
          <cell r="I1068">
            <v>-20496</v>
          </cell>
        </row>
        <row r="1069">
          <cell r="A1069" t="str">
            <v>935</v>
          </cell>
          <cell r="B1069">
            <v>347300</v>
          </cell>
          <cell r="C1069">
            <v>1</v>
          </cell>
          <cell r="D1069" t="str">
            <v>1347300.935</v>
          </cell>
          <cell r="E1069" t="str">
            <v>צרכים מיוחדים לנגמלי סמים</v>
          </cell>
          <cell r="H1069">
            <v>-190000</v>
          </cell>
          <cell r="I1069">
            <v>0</v>
          </cell>
        </row>
        <row r="1070">
          <cell r="A1070" t="str">
            <v>936</v>
          </cell>
          <cell r="B1070">
            <v>347300</v>
          </cell>
          <cell r="C1070">
            <v>1</v>
          </cell>
          <cell r="D1070" t="str">
            <v>1347300.936</v>
          </cell>
          <cell r="E1070" t="str">
            <v xml:space="preserve">תוכניות תעסוקה </v>
          </cell>
          <cell r="H1070">
            <v>-115000</v>
          </cell>
          <cell r="I1070">
            <v>0</v>
          </cell>
        </row>
        <row r="1071">
          <cell r="A1071" t="str">
            <v>937</v>
          </cell>
          <cell r="B1071">
            <v>347300</v>
          </cell>
          <cell r="C1071">
            <v>1</v>
          </cell>
          <cell r="D1071" t="str">
            <v>1347300.937</v>
          </cell>
          <cell r="E1071" t="str">
            <v>טיפול בנפגעי סמים-פרוייקט</v>
          </cell>
          <cell r="H1071">
            <v>-161204</v>
          </cell>
          <cell r="I1071">
            <v>-139642</v>
          </cell>
        </row>
        <row r="1072">
          <cell r="A1072" t="str">
            <v>938</v>
          </cell>
          <cell r="B1072">
            <v>347300</v>
          </cell>
          <cell r="C1072">
            <v>1</v>
          </cell>
          <cell r="D1072" t="str">
            <v>1347300.938</v>
          </cell>
          <cell r="E1072" t="str">
            <v xml:space="preserve">מרכז יום לנוער-סמים </v>
          </cell>
          <cell r="H1072">
            <v>-640000</v>
          </cell>
          <cell r="I1072">
            <v>-1033597</v>
          </cell>
        </row>
        <row r="1073">
          <cell r="A1073" t="str">
            <v>939</v>
          </cell>
          <cell r="B1073">
            <v>347300</v>
          </cell>
          <cell r="C1073">
            <v>1</v>
          </cell>
          <cell r="D1073" t="str">
            <v>1347300.939</v>
          </cell>
          <cell r="E1073" t="str">
            <v xml:space="preserve">מרכזי יום </v>
          </cell>
          <cell r="H1073">
            <v>-207000</v>
          </cell>
          <cell r="I1073">
            <v>0</v>
          </cell>
        </row>
        <row r="1074">
          <cell r="A1074" t="str">
            <v>942</v>
          </cell>
          <cell r="B1074">
            <v>347300</v>
          </cell>
          <cell r="C1074">
            <v>1</v>
          </cell>
          <cell r="D1074" t="str">
            <v>1347300.942</v>
          </cell>
          <cell r="E1074" t="str">
            <v xml:space="preserve">העברה מיועדת-מ.הבריאות </v>
          </cell>
          <cell r="H1074">
            <v>-28500</v>
          </cell>
          <cell r="I1074">
            <v>0</v>
          </cell>
        </row>
        <row r="1075">
          <cell r="A1075" t="str">
            <v>933</v>
          </cell>
          <cell r="B1075">
            <v>347300</v>
          </cell>
          <cell r="C1075">
            <v>1</v>
          </cell>
          <cell r="D1075" t="str">
            <v>1347300.933</v>
          </cell>
          <cell r="E1075" t="str">
            <v xml:space="preserve">תוכנית לאומית-התמכרויות </v>
          </cell>
          <cell r="H1075">
            <v>-80000</v>
          </cell>
          <cell r="I1075">
            <v>-80000</v>
          </cell>
        </row>
        <row r="1076">
          <cell r="A1076" t="str">
            <v>791</v>
          </cell>
          <cell r="B1076">
            <v>347310</v>
          </cell>
          <cell r="C1076">
            <v>1</v>
          </cell>
          <cell r="D1076" t="str">
            <v>1347310.791</v>
          </cell>
          <cell r="E1076" t="str">
            <v xml:space="preserve">השתת.רשות למלחמה בסמים </v>
          </cell>
          <cell r="H1076">
            <v>-684000</v>
          </cell>
          <cell r="I1076">
            <v>-618065</v>
          </cell>
        </row>
        <row r="1077">
          <cell r="A1077" t="str">
            <v>793</v>
          </cell>
          <cell r="B1077">
            <v>347310</v>
          </cell>
          <cell r="C1077">
            <v>1</v>
          </cell>
          <cell r="D1077" t="str">
            <v>1347310.793</v>
          </cell>
          <cell r="E1077" t="str">
            <v>גרעינים תורניים-ר.מלחמה ב</v>
          </cell>
          <cell r="H1077">
            <v>-65000</v>
          </cell>
          <cell r="I1077">
            <v>0</v>
          </cell>
        </row>
        <row r="1078">
          <cell r="A1078" t="str">
            <v>939</v>
          </cell>
          <cell r="B1078">
            <v>347330</v>
          </cell>
          <cell r="C1078">
            <v>1</v>
          </cell>
          <cell r="D1078" t="str">
            <v>1347330.939</v>
          </cell>
          <cell r="E1078" t="str">
            <v xml:space="preserve">תעסוקה לנגמלים-שכ"ע </v>
          </cell>
          <cell r="H1078">
            <v>-90000</v>
          </cell>
          <cell r="I1078">
            <v>0</v>
          </cell>
        </row>
        <row r="1079">
          <cell r="A1079" t="str">
            <v>939</v>
          </cell>
          <cell r="B1079">
            <v>347340</v>
          </cell>
          <cell r="C1079">
            <v>1</v>
          </cell>
          <cell r="D1079" t="str">
            <v>1347340.939</v>
          </cell>
          <cell r="E1079" t="str">
            <v xml:space="preserve">טיפול בנפגעי סמים </v>
          </cell>
          <cell r="H1079">
            <v>-593843</v>
          </cell>
          <cell r="I1079">
            <v>-685086</v>
          </cell>
        </row>
        <row r="1080">
          <cell r="A1080" t="str">
            <v>490</v>
          </cell>
          <cell r="B1080">
            <v>347350</v>
          </cell>
          <cell r="C1080">
            <v>1</v>
          </cell>
          <cell r="D1080" t="str">
            <v>1347350.490</v>
          </cell>
          <cell r="E1080" t="str">
            <v xml:space="preserve">הכנסות ממטופלים </v>
          </cell>
          <cell r="H1080">
            <v>0</v>
          </cell>
          <cell r="I1080">
            <v>0</v>
          </cell>
        </row>
        <row r="1081">
          <cell r="A1081" t="str">
            <v>793</v>
          </cell>
          <cell r="B1081">
            <v>347350</v>
          </cell>
          <cell r="C1081">
            <v>1</v>
          </cell>
          <cell r="D1081" t="str">
            <v>1347350.793</v>
          </cell>
          <cell r="E1081" t="str">
            <v>השתתפות הרשות לשיקום האסי</v>
          </cell>
          <cell r="H1081">
            <v>0</v>
          </cell>
          <cell r="I1081">
            <v>0</v>
          </cell>
        </row>
        <row r="1082">
          <cell r="A1082" t="str">
            <v>930</v>
          </cell>
          <cell r="B1082">
            <v>347350</v>
          </cell>
          <cell r="C1082">
            <v>1</v>
          </cell>
          <cell r="D1082" t="str">
            <v>1347350.930</v>
          </cell>
          <cell r="E1082" t="str">
            <v xml:space="preserve">בדיקות סמים וסיוע </v>
          </cell>
          <cell r="H1082">
            <v>0</v>
          </cell>
          <cell r="I1082">
            <v>0</v>
          </cell>
        </row>
        <row r="1083">
          <cell r="A1083" t="str">
            <v>931</v>
          </cell>
          <cell r="B1083">
            <v>347350</v>
          </cell>
          <cell r="C1083">
            <v>1</v>
          </cell>
          <cell r="D1083" t="str">
            <v>1347350.931</v>
          </cell>
          <cell r="E1083" t="str">
            <v xml:space="preserve">התמכרויות מבוגרים </v>
          </cell>
          <cell r="H1083">
            <v>0</v>
          </cell>
          <cell r="I1083">
            <v>0</v>
          </cell>
        </row>
        <row r="1084">
          <cell r="A1084" t="str">
            <v>932</v>
          </cell>
          <cell r="B1084">
            <v>347350</v>
          </cell>
          <cell r="C1084">
            <v>1</v>
          </cell>
          <cell r="D1084" t="str">
            <v>1347350.932</v>
          </cell>
          <cell r="E1084" t="str">
            <v xml:space="preserve">תוכניות תעסוקה למתמכרים </v>
          </cell>
          <cell r="H1084">
            <v>0</v>
          </cell>
          <cell r="I1084">
            <v>0</v>
          </cell>
        </row>
        <row r="1085">
          <cell r="A1085" t="str">
            <v>933</v>
          </cell>
          <cell r="B1085">
            <v>347350</v>
          </cell>
          <cell r="C1085">
            <v>1</v>
          </cell>
          <cell r="D1085" t="str">
            <v>1347350.933</v>
          </cell>
          <cell r="E1085" t="str">
            <v xml:space="preserve">פרוייקטים לנגמלים </v>
          </cell>
          <cell r="H1085">
            <v>0</v>
          </cell>
          <cell r="I1085">
            <v>0</v>
          </cell>
        </row>
        <row r="1086">
          <cell r="A1086" t="str">
            <v>934</v>
          </cell>
          <cell r="B1086">
            <v>347350</v>
          </cell>
          <cell r="C1086">
            <v>1</v>
          </cell>
          <cell r="D1086" t="str">
            <v>1347350.934</v>
          </cell>
          <cell r="E1086" t="str">
            <v xml:space="preserve">טיפול בנוער מתמכר </v>
          </cell>
          <cell r="H1086">
            <v>0</v>
          </cell>
          <cell r="I1086">
            <v>0</v>
          </cell>
        </row>
        <row r="1087">
          <cell r="A1087" t="str">
            <v>935</v>
          </cell>
          <cell r="B1087">
            <v>347350</v>
          </cell>
          <cell r="C1087">
            <v>1</v>
          </cell>
          <cell r="D1087" t="str">
            <v>1347350.935</v>
          </cell>
          <cell r="E1087" t="str">
            <v xml:space="preserve">התמכרויות חוץ ביתי </v>
          </cell>
          <cell r="H1087">
            <v>0</v>
          </cell>
          <cell r="I1087">
            <v>0</v>
          </cell>
        </row>
        <row r="1088">
          <cell r="A1088" t="str">
            <v>939</v>
          </cell>
          <cell r="B1088">
            <v>347350</v>
          </cell>
          <cell r="C1088">
            <v>1</v>
          </cell>
          <cell r="D1088" t="str">
            <v>1347350.939</v>
          </cell>
          <cell r="E1088" t="str">
            <v xml:space="preserve">השתתפות בשכר-מרכזי יום </v>
          </cell>
          <cell r="H1088">
            <v>0</v>
          </cell>
          <cell r="I1088">
            <v>0</v>
          </cell>
        </row>
        <row r="1089">
          <cell r="A1089" t="str">
            <v>939</v>
          </cell>
          <cell r="B1089">
            <v>347352</v>
          </cell>
          <cell r="C1089">
            <v>1</v>
          </cell>
          <cell r="D1089" t="str">
            <v>1347352.939</v>
          </cell>
          <cell r="E1089" t="str">
            <v>השתתפות בשכר-תעסוקת נגמלי</v>
          </cell>
          <cell r="H1089">
            <v>0</v>
          </cell>
          <cell r="I1089">
            <v>0</v>
          </cell>
        </row>
        <row r="1090">
          <cell r="A1090" t="str">
            <v>939</v>
          </cell>
          <cell r="B1090">
            <v>347353</v>
          </cell>
          <cell r="C1090">
            <v>1</v>
          </cell>
          <cell r="D1090" t="str">
            <v>1347353.939</v>
          </cell>
          <cell r="E1090" t="str">
            <v>השתתפות בשכר-טיפול בהתמכר</v>
          </cell>
          <cell r="H1090">
            <v>0</v>
          </cell>
          <cell r="I1090">
            <v>0</v>
          </cell>
        </row>
        <row r="1091">
          <cell r="A1091" t="str">
            <v>930</v>
          </cell>
          <cell r="B1091">
            <v>347400</v>
          </cell>
          <cell r="C1091">
            <v>1</v>
          </cell>
          <cell r="D1091" t="str">
            <v>1347400.930</v>
          </cell>
          <cell r="E1091" t="str">
            <v xml:space="preserve">מפת"ן ממשלתי </v>
          </cell>
          <cell r="H1091">
            <v>0</v>
          </cell>
          <cell r="I1091">
            <v>0</v>
          </cell>
        </row>
        <row r="1092">
          <cell r="A1092" t="str">
            <v>931</v>
          </cell>
          <cell r="B1092">
            <v>347400</v>
          </cell>
          <cell r="C1092">
            <v>1</v>
          </cell>
          <cell r="D1092" t="str">
            <v>1347400.931</v>
          </cell>
          <cell r="E1092" t="str">
            <v xml:space="preserve">מפת"ן מקומי-החזקה </v>
          </cell>
          <cell r="H1092">
            <v>-45507</v>
          </cell>
          <cell r="I1092">
            <v>-35657</v>
          </cell>
        </row>
        <row r="1093">
          <cell r="A1093" t="str">
            <v>932</v>
          </cell>
          <cell r="B1093">
            <v>347400</v>
          </cell>
          <cell r="C1093">
            <v>1</v>
          </cell>
          <cell r="D1093" t="str">
            <v>1347400.932</v>
          </cell>
          <cell r="E1093" t="str">
            <v>תוכנית מניעת אלימות במפתנ</v>
          </cell>
          <cell r="H1093">
            <v>-30000</v>
          </cell>
          <cell r="I1093">
            <v>-11222</v>
          </cell>
        </row>
        <row r="1094">
          <cell r="A1094" t="str">
            <v>933</v>
          </cell>
          <cell r="B1094">
            <v>347400</v>
          </cell>
          <cell r="C1094">
            <v>1</v>
          </cell>
          <cell r="D1094" t="str">
            <v>1347400.933</v>
          </cell>
          <cell r="E1094" t="str">
            <v xml:space="preserve">מיתר </v>
          </cell>
          <cell r="H1094">
            <v>-764509</v>
          </cell>
          <cell r="I1094">
            <v>-574452</v>
          </cell>
        </row>
        <row r="1095">
          <cell r="A1095" t="str">
            <v>730</v>
          </cell>
          <cell r="B1095">
            <v>348002</v>
          </cell>
          <cell r="C1095">
            <v>1</v>
          </cell>
          <cell r="D1095" t="str">
            <v>1348002.730</v>
          </cell>
          <cell r="E1095" t="str">
            <v xml:space="preserve">פרוייקט החן </v>
          </cell>
          <cell r="H1095">
            <v>-170664</v>
          </cell>
          <cell r="I1095">
            <v>-256116</v>
          </cell>
        </row>
        <row r="1096">
          <cell r="A1096" t="str">
            <v>930</v>
          </cell>
          <cell r="B1096">
            <v>348002</v>
          </cell>
          <cell r="C1096">
            <v>1</v>
          </cell>
          <cell r="D1096" t="str">
            <v>1348002.930</v>
          </cell>
          <cell r="E1096" t="str">
            <v>תוכנית מעגל החיים ותעסוקה</v>
          </cell>
          <cell r="H1096">
            <v>-502000</v>
          </cell>
          <cell r="I1096">
            <v>0</v>
          </cell>
        </row>
        <row r="1097">
          <cell r="A1097" t="str">
            <v>490</v>
          </cell>
          <cell r="B1097">
            <v>348100</v>
          </cell>
          <cell r="C1097">
            <v>1</v>
          </cell>
          <cell r="D1097" t="str">
            <v>1348100.490</v>
          </cell>
          <cell r="E1097" t="str">
            <v xml:space="preserve">הכנסות עצמיות </v>
          </cell>
          <cell r="H1097">
            <v>0</v>
          </cell>
          <cell r="I1097">
            <v>0</v>
          </cell>
        </row>
        <row r="1098">
          <cell r="A1098" t="str">
            <v>930</v>
          </cell>
          <cell r="B1098">
            <v>348100</v>
          </cell>
          <cell r="C1098">
            <v>1</v>
          </cell>
          <cell r="D1098" t="str">
            <v>1348100.930</v>
          </cell>
          <cell r="E1098" t="str">
            <v xml:space="preserve">פעולות התנדבות </v>
          </cell>
          <cell r="H1098">
            <v>-27000</v>
          </cell>
          <cell r="I1098">
            <v>-23621</v>
          </cell>
        </row>
        <row r="1099">
          <cell r="A1099" t="str">
            <v>491</v>
          </cell>
          <cell r="B1099">
            <v>348200</v>
          </cell>
          <cell r="C1099">
            <v>1</v>
          </cell>
          <cell r="D1099" t="str">
            <v>1348200.491</v>
          </cell>
          <cell r="E1099" t="str">
            <v xml:space="preserve">השתת.מועדון נחל עשן </v>
          </cell>
          <cell r="H1099">
            <v>0</v>
          </cell>
          <cell r="I1099">
            <v>0</v>
          </cell>
        </row>
        <row r="1100">
          <cell r="A1100" t="str">
            <v>495</v>
          </cell>
          <cell r="B1100">
            <v>348200</v>
          </cell>
          <cell r="C1100">
            <v>1</v>
          </cell>
          <cell r="D1100" t="str">
            <v>1348200.495</v>
          </cell>
          <cell r="E1100" t="str">
            <v xml:space="preserve">השתת. מוסדות באחזקה </v>
          </cell>
          <cell r="H1100">
            <v>0</v>
          </cell>
          <cell r="I1100">
            <v>0</v>
          </cell>
        </row>
        <row r="1101">
          <cell r="A1101" t="str">
            <v>930</v>
          </cell>
          <cell r="B1101">
            <v>348200</v>
          </cell>
          <cell r="C1101">
            <v>1</v>
          </cell>
          <cell r="D1101" t="str">
            <v>1348200.930</v>
          </cell>
          <cell r="E1101" t="str">
            <v xml:space="preserve">עבודה קהילתית </v>
          </cell>
          <cell r="H1101">
            <v>-50490</v>
          </cell>
          <cell r="I1101">
            <v>-295253</v>
          </cell>
        </row>
        <row r="1102">
          <cell r="A1102" t="str">
            <v>932</v>
          </cell>
          <cell r="B1102">
            <v>348200</v>
          </cell>
          <cell r="C1102">
            <v>1</v>
          </cell>
          <cell r="D1102" t="str">
            <v>1348200.932</v>
          </cell>
          <cell r="E1102" t="str">
            <v xml:space="preserve">נפגעי תאונות דרכים </v>
          </cell>
          <cell r="H1102">
            <v>0</v>
          </cell>
          <cell r="I1102">
            <v>-39116</v>
          </cell>
        </row>
        <row r="1103">
          <cell r="A1103" t="str">
            <v>939</v>
          </cell>
          <cell r="B1103">
            <v>348200</v>
          </cell>
          <cell r="C1103">
            <v>1</v>
          </cell>
          <cell r="D1103" t="str">
            <v>1348200.939</v>
          </cell>
          <cell r="E1103" t="str">
            <v xml:space="preserve">תאונות דרכים-שכ"ע </v>
          </cell>
          <cell r="H1103">
            <v>-127000</v>
          </cell>
          <cell r="I1103">
            <v>-114136</v>
          </cell>
        </row>
        <row r="1104">
          <cell r="A1104" t="str">
            <v>939</v>
          </cell>
          <cell r="B1104">
            <v>348210</v>
          </cell>
          <cell r="C1104">
            <v>1</v>
          </cell>
          <cell r="D1104" t="str">
            <v>1348210.939</v>
          </cell>
          <cell r="E1104" t="str">
            <v xml:space="preserve">עבודה קהילתית </v>
          </cell>
          <cell r="H1104">
            <v>-1266122</v>
          </cell>
          <cell r="I1104">
            <v>-1449389</v>
          </cell>
        </row>
        <row r="1105">
          <cell r="A1105" t="str">
            <v>939</v>
          </cell>
          <cell r="B1105">
            <v>348220</v>
          </cell>
          <cell r="C1105">
            <v>1</v>
          </cell>
          <cell r="D1105" t="str">
            <v>1348220.939</v>
          </cell>
          <cell r="E1105" t="str">
            <v xml:space="preserve">עבודה קהילתית(פעולה( </v>
          </cell>
          <cell r="H1105">
            <v>-21560</v>
          </cell>
          <cell r="I1105">
            <v>0</v>
          </cell>
        </row>
        <row r="1106">
          <cell r="A1106" t="str">
            <v>930</v>
          </cell>
          <cell r="B1106">
            <v>348400</v>
          </cell>
          <cell r="C1106">
            <v>1</v>
          </cell>
          <cell r="D1106" t="str">
            <v>1348400.930</v>
          </cell>
          <cell r="E1106" t="str">
            <v xml:space="preserve">לשכות יעוץ לאזרח </v>
          </cell>
          <cell r="H1106">
            <v>-6000</v>
          </cell>
          <cell r="I1106">
            <v>0</v>
          </cell>
        </row>
        <row r="1107">
          <cell r="A1107" t="str">
            <v>491</v>
          </cell>
          <cell r="B1107">
            <v>348500</v>
          </cell>
          <cell r="C1107">
            <v>1</v>
          </cell>
          <cell r="D1107" t="str">
            <v>1348500.491</v>
          </cell>
          <cell r="E1107" t="str">
            <v xml:space="preserve">השתתפות קרובים דרום </v>
          </cell>
          <cell r="H1107">
            <v>0</v>
          </cell>
          <cell r="I1107">
            <v>0</v>
          </cell>
        </row>
        <row r="1108">
          <cell r="A1108" t="str">
            <v>931</v>
          </cell>
          <cell r="B1108">
            <v>348500</v>
          </cell>
          <cell r="C1108">
            <v>1</v>
          </cell>
          <cell r="D1108" t="str">
            <v>1348500.931</v>
          </cell>
          <cell r="E1108" t="str">
            <v xml:space="preserve">שיקום שכונות-פעולות </v>
          </cell>
          <cell r="H1108">
            <v>-60000</v>
          </cell>
          <cell r="I1108">
            <v>-51017</v>
          </cell>
        </row>
        <row r="1109">
          <cell r="A1109" t="str">
            <v>982</v>
          </cell>
          <cell r="B1109">
            <v>348500</v>
          </cell>
          <cell r="C1109">
            <v>1</v>
          </cell>
          <cell r="D1109" t="str">
            <v>1348500.982</v>
          </cell>
          <cell r="E1109" t="str">
            <v xml:space="preserve">משרד השיכון-תעסוקה </v>
          </cell>
          <cell r="H1109">
            <v>-794000</v>
          </cell>
          <cell r="I1109">
            <v>-353496</v>
          </cell>
        </row>
        <row r="1110">
          <cell r="A1110" t="str">
            <v>490</v>
          </cell>
          <cell r="B1110">
            <v>349000</v>
          </cell>
          <cell r="C1110">
            <v>1</v>
          </cell>
          <cell r="D1110" t="str">
            <v>1349000.490</v>
          </cell>
          <cell r="E1110" t="str">
            <v xml:space="preserve">הכנסות שונות </v>
          </cell>
          <cell r="H1110">
            <v>0</v>
          </cell>
          <cell r="I1110">
            <v>0</v>
          </cell>
        </row>
        <row r="1111">
          <cell r="A1111" t="str">
            <v>492</v>
          </cell>
          <cell r="B1111">
            <v>349000</v>
          </cell>
          <cell r="C1111">
            <v>1</v>
          </cell>
          <cell r="D1111" t="str">
            <v>1349000.492</v>
          </cell>
          <cell r="E1111" t="str">
            <v xml:space="preserve">הכנס.עצמיות מיוע.עולים </v>
          </cell>
          <cell r="H1111">
            <v>0</v>
          </cell>
          <cell r="I1111">
            <v>0</v>
          </cell>
        </row>
        <row r="1112">
          <cell r="A1112" t="str">
            <v>930</v>
          </cell>
          <cell r="B1112">
            <v>349000</v>
          </cell>
          <cell r="C1112">
            <v>1</v>
          </cell>
          <cell r="D1112" t="str">
            <v>1349000.930</v>
          </cell>
          <cell r="E1112" t="str">
            <v xml:space="preserve">מעונות יום עולים </v>
          </cell>
          <cell r="H1112">
            <v>-62785</v>
          </cell>
          <cell r="I1112">
            <v>-142980</v>
          </cell>
        </row>
        <row r="1113">
          <cell r="A1113" t="str">
            <v>937</v>
          </cell>
          <cell r="B1113">
            <v>349000</v>
          </cell>
          <cell r="C1113">
            <v>1</v>
          </cell>
          <cell r="D1113" t="str">
            <v>1349000.937</v>
          </cell>
          <cell r="E1113" t="str">
            <v xml:space="preserve">מס. יום טיפולי-עולים </v>
          </cell>
          <cell r="H1113">
            <v>-31985</v>
          </cell>
          <cell r="I1113">
            <v>-32312</v>
          </cell>
        </row>
        <row r="1114">
          <cell r="A1114" t="str">
            <v>938</v>
          </cell>
          <cell r="B1114">
            <v>349000</v>
          </cell>
          <cell r="C1114">
            <v>1</v>
          </cell>
          <cell r="D1114" t="str">
            <v>1349000.938</v>
          </cell>
          <cell r="E1114" t="str">
            <v xml:space="preserve">מע"שים - עולים </v>
          </cell>
          <cell r="H1114">
            <v>-52344</v>
          </cell>
          <cell r="I1114">
            <v>-14506</v>
          </cell>
        </row>
        <row r="1115">
          <cell r="A1115" t="str">
            <v>950</v>
          </cell>
          <cell r="B1115">
            <v>349000</v>
          </cell>
          <cell r="C1115">
            <v>1</v>
          </cell>
          <cell r="D1115" t="str">
            <v>1349000.950</v>
          </cell>
          <cell r="E1115" t="str">
            <v>ת.לאומית תמיכה למתבגרים ע</v>
          </cell>
          <cell r="H1115">
            <v>0</v>
          </cell>
          <cell r="I1115">
            <v>0</v>
          </cell>
        </row>
        <row r="1116">
          <cell r="A1116" t="str">
            <v>930</v>
          </cell>
          <cell r="B1116">
            <v>349001</v>
          </cell>
          <cell r="C1116">
            <v>1</v>
          </cell>
          <cell r="D1116" t="str">
            <v>1349001.930</v>
          </cell>
          <cell r="E1116" t="str">
            <v xml:space="preserve">תוכנית מגשרים </v>
          </cell>
          <cell r="H1116">
            <v>-36470</v>
          </cell>
          <cell r="I1116">
            <v>-50485</v>
          </cell>
        </row>
        <row r="1117">
          <cell r="A1117" t="str">
            <v>931</v>
          </cell>
          <cell r="B1117">
            <v>349001</v>
          </cell>
          <cell r="C1117">
            <v>1</v>
          </cell>
          <cell r="D1117" t="str">
            <v>1349001.931</v>
          </cell>
          <cell r="E1117" t="str">
            <v xml:space="preserve">התוכנית הביתית </v>
          </cell>
          <cell r="H1117">
            <v>-68000</v>
          </cell>
          <cell r="I1117">
            <v>-37888</v>
          </cell>
        </row>
        <row r="1118">
          <cell r="A1118" t="str">
            <v>930</v>
          </cell>
          <cell r="B1118">
            <v>349100</v>
          </cell>
          <cell r="C1118">
            <v>1</v>
          </cell>
          <cell r="D1118" t="str">
            <v>1349100.930</v>
          </cell>
          <cell r="E1118" t="str">
            <v xml:space="preserve">ילדים בפנימיות-עולים </v>
          </cell>
          <cell r="H1118">
            <v>-2538142</v>
          </cell>
          <cell r="I1118">
            <v>-2414795</v>
          </cell>
        </row>
        <row r="1119">
          <cell r="A1119" t="str">
            <v>932</v>
          </cell>
          <cell r="B1119">
            <v>349100</v>
          </cell>
          <cell r="C1119">
            <v>1</v>
          </cell>
          <cell r="D1119" t="str">
            <v>1349100.932</v>
          </cell>
          <cell r="E1119" t="str">
            <v xml:space="preserve">טיפול בזקנים - עולים </v>
          </cell>
          <cell r="H1119">
            <v>-316600</v>
          </cell>
          <cell r="I1119">
            <v>-236329</v>
          </cell>
        </row>
        <row r="1120">
          <cell r="A1120" t="str">
            <v>935</v>
          </cell>
          <cell r="B1120">
            <v>349100</v>
          </cell>
          <cell r="C1120">
            <v>1</v>
          </cell>
          <cell r="D1120" t="str">
            <v>1349100.935</v>
          </cell>
          <cell r="E1120" t="str">
            <v xml:space="preserve">תוכ.קב.וקהילה-עולים </v>
          </cell>
          <cell r="H1120">
            <v>-15000</v>
          </cell>
          <cell r="I1120">
            <v>-44165</v>
          </cell>
        </row>
        <row r="1121">
          <cell r="A1121" t="str">
            <v>937</v>
          </cell>
          <cell r="B1121">
            <v>349100</v>
          </cell>
          <cell r="C1121">
            <v>1</v>
          </cell>
          <cell r="D1121" t="str">
            <v>1349100.937</v>
          </cell>
          <cell r="E1121" t="str">
            <v xml:space="preserve">עובדי שכונה-עולים </v>
          </cell>
          <cell r="H1121">
            <v>0</v>
          </cell>
          <cell r="I1121">
            <v>-105556</v>
          </cell>
        </row>
        <row r="1122">
          <cell r="A1122" t="str">
            <v>938</v>
          </cell>
          <cell r="B1122">
            <v>349100</v>
          </cell>
          <cell r="C1122">
            <v>1</v>
          </cell>
          <cell r="D1122" t="str">
            <v>1349100.938</v>
          </cell>
          <cell r="E1122" t="str">
            <v xml:space="preserve">טיפול בעוורים עולים </v>
          </cell>
          <cell r="H1122">
            <v>-17368</v>
          </cell>
          <cell r="I1122">
            <v>-6806</v>
          </cell>
        </row>
        <row r="1123">
          <cell r="A1123" t="str">
            <v>939</v>
          </cell>
          <cell r="B1123">
            <v>349100</v>
          </cell>
          <cell r="C1123">
            <v>1</v>
          </cell>
          <cell r="D1123" t="str">
            <v>1349100.939</v>
          </cell>
          <cell r="E1123" t="str">
            <v xml:space="preserve">טיפול בעיוורים עולים </v>
          </cell>
          <cell r="H1123">
            <v>0</v>
          </cell>
          <cell r="I1123">
            <v>-6569</v>
          </cell>
        </row>
        <row r="1124">
          <cell r="A1124" t="str">
            <v>939</v>
          </cell>
          <cell r="B1124">
            <v>349110</v>
          </cell>
          <cell r="C1124">
            <v>1</v>
          </cell>
          <cell r="D1124" t="str">
            <v>1349110.939</v>
          </cell>
          <cell r="E1124" t="str">
            <v xml:space="preserve">עובדי שכונה-עולים </v>
          </cell>
          <cell r="H1124">
            <v>-269254</v>
          </cell>
          <cell r="I1124">
            <v>-178655</v>
          </cell>
        </row>
        <row r="1125">
          <cell r="A1125" t="str">
            <v>930</v>
          </cell>
          <cell r="B1125">
            <v>349200</v>
          </cell>
          <cell r="C1125">
            <v>1</v>
          </cell>
          <cell r="D1125" t="str">
            <v>1349200.930</v>
          </cell>
          <cell r="E1125" t="str">
            <v xml:space="preserve">ילדים במצוקה- עולים </v>
          </cell>
          <cell r="H1125">
            <v>-180200</v>
          </cell>
          <cell r="I1125">
            <v>-64679</v>
          </cell>
        </row>
        <row r="1126">
          <cell r="A1126" t="str">
            <v>931</v>
          </cell>
          <cell r="B1126">
            <v>349200</v>
          </cell>
          <cell r="C1126">
            <v>1</v>
          </cell>
          <cell r="D1126" t="str">
            <v>1349200.931</v>
          </cell>
          <cell r="E1126" t="str">
            <v xml:space="preserve">משפחות עולים במצוקה </v>
          </cell>
          <cell r="H1126">
            <v>-90500</v>
          </cell>
          <cell r="I1126">
            <v>-90573</v>
          </cell>
        </row>
        <row r="1127">
          <cell r="A1127" t="str">
            <v>932</v>
          </cell>
          <cell r="B1127">
            <v>349200</v>
          </cell>
          <cell r="C1127">
            <v>1</v>
          </cell>
          <cell r="D1127" t="str">
            <v>1349200.932</v>
          </cell>
          <cell r="E1127" t="str">
            <v xml:space="preserve">אבח.ושיקום נכים עולים </v>
          </cell>
          <cell r="H1127">
            <v>-62000</v>
          </cell>
          <cell r="I1127">
            <v>-77743</v>
          </cell>
        </row>
        <row r="1128">
          <cell r="A1128" t="str">
            <v>937</v>
          </cell>
          <cell r="B1128">
            <v>349200</v>
          </cell>
          <cell r="C1128">
            <v>1</v>
          </cell>
          <cell r="D1128" t="str">
            <v>1349200.937</v>
          </cell>
          <cell r="E1128" t="str">
            <v xml:space="preserve">מפגרים בפנימיות עולים </v>
          </cell>
          <cell r="H1128">
            <v>-587394</v>
          </cell>
          <cell r="I1128">
            <v>-465378</v>
          </cell>
        </row>
        <row r="1129">
          <cell r="A1129" t="str">
            <v>930</v>
          </cell>
          <cell r="B1129">
            <v>349300</v>
          </cell>
          <cell r="C1129">
            <v>1</v>
          </cell>
          <cell r="D1129" t="str">
            <v>1349300.930</v>
          </cell>
          <cell r="E1129" t="str">
            <v xml:space="preserve">טיפול בעולים נפגעי סמים </v>
          </cell>
          <cell r="H1129">
            <v>-45000</v>
          </cell>
          <cell r="I1129">
            <v>-47329</v>
          </cell>
        </row>
        <row r="1130">
          <cell r="A1130" t="str">
            <v>950</v>
          </cell>
          <cell r="B1130">
            <v>369000</v>
          </cell>
          <cell r="C1130">
            <v>1</v>
          </cell>
          <cell r="D1130" t="str">
            <v>1369000.950</v>
          </cell>
          <cell r="E1130" t="str">
            <v xml:space="preserve">משרד הקליטה-קליטה בקהילה </v>
          </cell>
          <cell r="H1130">
            <v>-1400000</v>
          </cell>
          <cell r="I1130">
            <v>-740999</v>
          </cell>
        </row>
        <row r="1131">
          <cell r="A1131" t="str">
            <v>951</v>
          </cell>
          <cell r="B1131">
            <v>369000</v>
          </cell>
          <cell r="C1131">
            <v>1</v>
          </cell>
          <cell r="D1131" t="str">
            <v>1369000.951</v>
          </cell>
          <cell r="E1131" t="str">
            <v>משרד הקליטה-קליטה קבוצתית</v>
          </cell>
          <cell r="H1131">
            <v>0</v>
          </cell>
          <cell r="I1131">
            <v>-183803</v>
          </cell>
        </row>
        <row r="1132">
          <cell r="A1132" t="str">
            <v>953</v>
          </cell>
          <cell r="B1132">
            <v>369000</v>
          </cell>
          <cell r="C1132">
            <v>1</v>
          </cell>
          <cell r="D1132" t="str">
            <v>1369000.953</v>
          </cell>
          <cell r="E1132" t="str">
            <v xml:space="preserve">מוקד קליטה לעולי אתיופיה </v>
          </cell>
          <cell r="H1132">
            <v>-553000</v>
          </cell>
          <cell r="I1132">
            <v>-634807</v>
          </cell>
        </row>
        <row r="1133">
          <cell r="A1133" t="str">
            <v>954</v>
          </cell>
          <cell r="B1133">
            <v>369000</v>
          </cell>
          <cell r="C1133">
            <v>1</v>
          </cell>
          <cell r="D1133" t="str">
            <v>1369000.954</v>
          </cell>
          <cell r="E1133" t="str">
            <v xml:space="preserve">פרוייקט עולי קווקז </v>
          </cell>
          <cell r="H1133">
            <v>0</v>
          </cell>
          <cell r="I1133">
            <v>-345895</v>
          </cell>
        </row>
        <row r="1134">
          <cell r="A1134" t="str">
            <v>990</v>
          </cell>
          <cell r="B1134">
            <v>371000</v>
          </cell>
          <cell r="C1134">
            <v>1</v>
          </cell>
          <cell r="D1134" t="str">
            <v>1371000.990</v>
          </cell>
          <cell r="E1134" t="str">
            <v xml:space="preserve">השת משרד איכות הסביבה </v>
          </cell>
          <cell r="H1134">
            <v>-200000</v>
          </cell>
          <cell r="I1134">
            <v>-200000</v>
          </cell>
        </row>
        <row r="1135">
          <cell r="A1135" t="str">
            <v>992</v>
          </cell>
          <cell r="B1135">
            <v>371000</v>
          </cell>
          <cell r="C1135">
            <v>1</v>
          </cell>
          <cell r="D1135" t="str">
            <v>1371000.992</v>
          </cell>
          <cell r="E1135" t="str">
            <v xml:space="preserve">העברה מיועדת </v>
          </cell>
          <cell r="H1135">
            <v>-100</v>
          </cell>
          <cell r="I1135">
            <v>0</v>
          </cell>
        </row>
        <row r="1136">
          <cell r="A1136" t="str">
            <v>990</v>
          </cell>
          <cell r="B1136">
            <v>379000</v>
          </cell>
          <cell r="C1136">
            <v>1</v>
          </cell>
          <cell r="D1136" t="str">
            <v>1379000.990</v>
          </cell>
          <cell r="E1136" t="str">
            <v xml:space="preserve">פרוייקטים-מ.להגנת הסביבה </v>
          </cell>
          <cell r="H1136">
            <v>-100</v>
          </cell>
          <cell r="I1136">
            <v>-147500</v>
          </cell>
        </row>
        <row r="1137">
          <cell r="A1137" t="str">
            <v>990</v>
          </cell>
          <cell r="B1137">
            <v>381000</v>
          </cell>
          <cell r="C1137">
            <v>1</v>
          </cell>
          <cell r="D1137" t="str">
            <v>1381000.990</v>
          </cell>
          <cell r="E1137" t="str">
            <v xml:space="preserve">השתת.משרד בטחון פנים </v>
          </cell>
          <cell r="H1137">
            <v>-1194375</v>
          </cell>
          <cell r="I1137">
            <v>-1113039</v>
          </cell>
        </row>
        <row r="1138">
          <cell r="A1138" t="str">
            <v>210</v>
          </cell>
          <cell r="B1138">
            <v>413110</v>
          </cell>
          <cell r="C1138">
            <v>1</v>
          </cell>
          <cell r="D1138" t="str">
            <v>1413110.210</v>
          </cell>
          <cell r="E1138" t="str">
            <v xml:space="preserve">אגרת מים-גביה מפיגורים </v>
          </cell>
          <cell r="H1138">
            <v>-3000000</v>
          </cell>
          <cell r="I1138">
            <v>-2693349</v>
          </cell>
        </row>
        <row r="1139">
          <cell r="A1139" t="str">
            <v>220</v>
          </cell>
          <cell r="B1139">
            <v>413200</v>
          </cell>
          <cell r="C1139">
            <v>1</v>
          </cell>
          <cell r="D1139" t="str">
            <v>1413200.220</v>
          </cell>
          <cell r="E1139" t="str">
            <v xml:space="preserve">אגרת חידוש חיבור מים </v>
          </cell>
          <cell r="H1139">
            <v>0</v>
          </cell>
          <cell r="I1139">
            <v>-674</v>
          </cell>
        </row>
        <row r="1140">
          <cell r="A1140" t="str">
            <v>221</v>
          </cell>
          <cell r="B1140">
            <v>413200</v>
          </cell>
          <cell r="C1140">
            <v>1</v>
          </cell>
          <cell r="D1140" t="str">
            <v>1413200.221</v>
          </cell>
          <cell r="E1140" t="str">
            <v xml:space="preserve">אגרת חיבור מים </v>
          </cell>
          <cell r="H1140">
            <v>0</v>
          </cell>
          <cell r="I1140">
            <v>360</v>
          </cell>
        </row>
        <row r="1141">
          <cell r="A1141" t="str">
            <v>620</v>
          </cell>
          <cell r="B1141">
            <v>413200</v>
          </cell>
          <cell r="C1141">
            <v>1</v>
          </cell>
          <cell r="D1141" t="str">
            <v>1413200.620</v>
          </cell>
          <cell r="E1141" t="str">
            <v xml:space="preserve">אגרת מדי מים </v>
          </cell>
          <cell r="H1141">
            <v>0</v>
          </cell>
          <cell r="I1141">
            <v>-542</v>
          </cell>
        </row>
        <row r="1142">
          <cell r="A1142" t="str">
            <v>790</v>
          </cell>
          <cell r="B1142">
            <v>413300</v>
          </cell>
          <cell r="C1142">
            <v>1</v>
          </cell>
          <cell r="D1142" t="str">
            <v>1413300.790</v>
          </cell>
          <cell r="E1142" t="str">
            <v xml:space="preserve">מענק תאגוד רשות המים </v>
          </cell>
          <cell r="H1142">
            <v>0</v>
          </cell>
          <cell r="I1142">
            <v>-331250</v>
          </cell>
        </row>
        <row r="1143">
          <cell r="A1143" t="str">
            <v>690</v>
          </cell>
          <cell r="B1143">
            <v>413300</v>
          </cell>
          <cell r="C1143">
            <v>1</v>
          </cell>
          <cell r="D1143" t="str">
            <v>1413300.690</v>
          </cell>
          <cell r="E1143" t="str">
            <v xml:space="preserve">הכנסות מבדיקת מדי מים </v>
          </cell>
          <cell r="H1143">
            <v>0</v>
          </cell>
          <cell r="I1143">
            <v>-1922</v>
          </cell>
        </row>
        <row r="1144">
          <cell r="A1144" t="str">
            <v>220</v>
          </cell>
          <cell r="B1144">
            <v>420000</v>
          </cell>
          <cell r="C1144">
            <v>1</v>
          </cell>
          <cell r="D1144" t="str">
            <v>1420000.220</v>
          </cell>
          <cell r="E1144" t="str">
            <v xml:space="preserve">אגרת שחיטה </v>
          </cell>
          <cell r="H1144">
            <v>-150000</v>
          </cell>
          <cell r="I1144">
            <v>-113761</v>
          </cell>
        </row>
        <row r="1145">
          <cell r="A1145" t="str">
            <v>690</v>
          </cell>
          <cell r="B1145">
            <v>437000</v>
          </cell>
          <cell r="C1145">
            <v>1</v>
          </cell>
          <cell r="D1145" t="str">
            <v>1437000.690</v>
          </cell>
          <cell r="E1145" t="str">
            <v xml:space="preserve">הכנסות משווקים </v>
          </cell>
          <cell r="H1145">
            <v>-3700000</v>
          </cell>
          <cell r="I1145">
            <v>-4434335</v>
          </cell>
        </row>
        <row r="1146">
          <cell r="A1146" t="str">
            <v>540</v>
          </cell>
          <cell r="B1146">
            <v>438000</v>
          </cell>
          <cell r="C1146">
            <v>1</v>
          </cell>
          <cell r="D1146" t="str">
            <v>1438000.540</v>
          </cell>
          <cell r="E1146" t="str">
            <v xml:space="preserve">החזרי ביטוח </v>
          </cell>
          <cell r="H1146">
            <v>0</v>
          </cell>
          <cell r="I1146">
            <v>0</v>
          </cell>
        </row>
        <row r="1147">
          <cell r="A1147" t="str">
            <v>650</v>
          </cell>
          <cell r="B1147">
            <v>439000</v>
          </cell>
          <cell r="C1147">
            <v>1</v>
          </cell>
          <cell r="D1147" t="str">
            <v>1439000.650</v>
          </cell>
          <cell r="E1147" t="str">
            <v xml:space="preserve">דמי שימוש חניונים </v>
          </cell>
          <cell r="H1147">
            <v>-30000</v>
          </cell>
          <cell r="I1147">
            <v>-60000</v>
          </cell>
        </row>
        <row r="1148">
          <cell r="A1148" t="str">
            <v>651</v>
          </cell>
          <cell r="B1148">
            <v>439000</v>
          </cell>
          <cell r="C1148">
            <v>1</v>
          </cell>
          <cell r="D1148" t="str">
            <v>1439000.651</v>
          </cell>
          <cell r="E1148" t="str">
            <v xml:space="preserve">דמי שימוש בנכסים </v>
          </cell>
          <cell r="H1148">
            <v>-450000</v>
          </cell>
          <cell r="I1148">
            <v>-911755</v>
          </cell>
        </row>
        <row r="1149">
          <cell r="A1149" t="str">
            <v>652</v>
          </cell>
          <cell r="B1149">
            <v>439000</v>
          </cell>
          <cell r="C1149">
            <v>1</v>
          </cell>
          <cell r="D1149" t="str">
            <v>1439000.652</v>
          </cell>
          <cell r="E1149" t="str">
            <v xml:space="preserve">דמי שימוש - חברה כלכלית </v>
          </cell>
          <cell r="H1149">
            <v>-960000</v>
          </cell>
          <cell r="I1149">
            <v>-863617</v>
          </cell>
        </row>
        <row r="1150">
          <cell r="A1150" t="str">
            <v>653</v>
          </cell>
          <cell r="B1150">
            <v>439000</v>
          </cell>
          <cell r="C1150">
            <v>1</v>
          </cell>
          <cell r="D1150" t="str">
            <v>1439000.653</v>
          </cell>
          <cell r="E1150" t="str">
            <v>דמי שימוש אנטנות סלולריות</v>
          </cell>
          <cell r="H1150">
            <v>-2260000</v>
          </cell>
          <cell r="I1150">
            <v>-2174839</v>
          </cell>
        </row>
        <row r="1151">
          <cell r="A1151" t="str">
            <v>654</v>
          </cell>
          <cell r="B1151">
            <v>439000</v>
          </cell>
          <cell r="C1151">
            <v>1</v>
          </cell>
          <cell r="D1151" t="str">
            <v>1439000.654</v>
          </cell>
          <cell r="E1151" t="str">
            <v xml:space="preserve">דמי שימוש-מרכז מורים </v>
          </cell>
          <cell r="H1151">
            <v>-200000</v>
          </cell>
          <cell r="I1151">
            <v>0</v>
          </cell>
        </row>
        <row r="1152">
          <cell r="A1152" t="str">
            <v>655</v>
          </cell>
          <cell r="B1152">
            <v>439000</v>
          </cell>
          <cell r="C1152">
            <v>1</v>
          </cell>
          <cell r="D1152" t="str">
            <v>1439000.655</v>
          </cell>
          <cell r="E1152" t="str">
            <v xml:space="preserve">דמי שימוש מועצה דתית </v>
          </cell>
          <cell r="H1152">
            <v>-300000</v>
          </cell>
          <cell r="I1152">
            <v>-300000</v>
          </cell>
        </row>
        <row r="1153">
          <cell r="A1153" t="str">
            <v>657</v>
          </cell>
          <cell r="B1153">
            <v>439000</v>
          </cell>
          <cell r="C1153">
            <v>1</v>
          </cell>
          <cell r="D1153" t="str">
            <v>1439000.657</v>
          </cell>
          <cell r="E1153" t="str">
            <v xml:space="preserve">דמי שימוש במקלטים </v>
          </cell>
          <cell r="H1153">
            <v>-350000</v>
          </cell>
          <cell r="I1153">
            <v>-437382</v>
          </cell>
        </row>
        <row r="1154">
          <cell r="A1154" t="str">
            <v>659</v>
          </cell>
          <cell r="B1154">
            <v>439000</v>
          </cell>
          <cell r="C1154">
            <v>1</v>
          </cell>
          <cell r="D1154" t="str">
            <v>1439000.659</v>
          </cell>
          <cell r="E1154" t="str">
            <v xml:space="preserve">דמי שימוש-בי"ס למשחק </v>
          </cell>
          <cell r="H1154">
            <v>-900000</v>
          </cell>
          <cell r="I1154">
            <v>-900000</v>
          </cell>
        </row>
        <row r="1155">
          <cell r="A1155" t="str">
            <v>690</v>
          </cell>
          <cell r="B1155">
            <v>439000</v>
          </cell>
          <cell r="C1155">
            <v>1</v>
          </cell>
          <cell r="D1155" t="str">
            <v>1439000.690</v>
          </cell>
          <cell r="E1155" t="str">
            <v xml:space="preserve">החזר צריכת חשמל </v>
          </cell>
          <cell r="H1155">
            <v>-100</v>
          </cell>
          <cell r="I1155">
            <v>-196534</v>
          </cell>
        </row>
        <row r="1156">
          <cell r="A1156" t="str">
            <v>651</v>
          </cell>
          <cell r="B1156">
            <v>439100</v>
          </cell>
          <cell r="C1156">
            <v>1</v>
          </cell>
          <cell r="D1156" t="str">
            <v>1439100.651</v>
          </cell>
          <cell r="E1156" t="str">
            <v xml:space="preserve">השתתפות סינפונייטה באולם </v>
          </cell>
          <cell r="H1156">
            <v>-790000</v>
          </cell>
          <cell r="I1156">
            <v>-790000</v>
          </cell>
        </row>
        <row r="1157">
          <cell r="A1157" t="str">
            <v>652</v>
          </cell>
          <cell r="B1157">
            <v>439100</v>
          </cell>
          <cell r="C1157">
            <v>1</v>
          </cell>
          <cell r="D1157" t="str">
            <v>1439100.652</v>
          </cell>
          <cell r="E1157" t="str">
            <v xml:space="preserve">השתתפות תאטרון באולם </v>
          </cell>
          <cell r="H1157">
            <v>-2168500</v>
          </cell>
          <cell r="I1157">
            <v>-2168500</v>
          </cell>
        </row>
        <row r="1158">
          <cell r="A1158" t="str">
            <v>653</v>
          </cell>
          <cell r="B1158">
            <v>439100</v>
          </cell>
          <cell r="C1158">
            <v>1</v>
          </cell>
          <cell r="D1158" t="str">
            <v>1439100.653</v>
          </cell>
          <cell r="E1158" t="str">
            <v xml:space="preserve">דמי שימוש-מזנונים </v>
          </cell>
          <cell r="H1158">
            <v>0</v>
          </cell>
          <cell r="I1158">
            <v>0</v>
          </cell>
        </row>
        <row r="1159">
          <cell r="A1159" t="str">
            <v>490</v>
          </cell>
          <cell r="B1159">
            <v>443000</v>
          </cell>
          <cell r="C1159">
            <v>1</v>
          </cell>
          <cell r="D1159" t="str">
            <v>1443000.490</v>
          </cell>
          <cell r="E1159" t="str">
            <v xml:space="preserve">גזרי דין חנייה </v>
          </cell>
          <cell r="H1159">
            <v>0</v>
          </cell>
          <cell r="I1159">
            <v>-1350</v>
          </cell>
        </row>
        <row r="1160">
          <cell r="A1160" t="str">
            <v>690</v>
          </cell>
          <cell r="B1160">
            <v>443000</v>
          </cell>
          <cell r="C1160">
            <v>1</v>
          </cell>
          <cell r="D1160" t="str">
            <v>1443000.690</v>
          </cell>
          <cell r="E1160" t="str">
            <v xml:space="preserve">דמי חניה </v>
          </cell>
          <cell r="H1160">
            <v>-2300000</v>
          </cell>
          <cell r="I1160">
            <v>-1788539</v>
          </cell>
        </row>
        <row r="1161">
          <cell r="A1161" t="str">
            <v>691</v>
          </cell>
          <cell r="B1161">
            <v>443000</v>
          </cell>
          <cell r="C1161">
            <v>1</v>
          </cell>
          <cell r="D1161" t="str">
            <v>1443000.691</v>
          </cell>
          <cell r="E1161" t="str">
            <v xml:space="preserve">גביית חובות חנייה </v>
          </cell>
          <cell r="H1161">
            <v>-26000000</v>
          </cell>
          <cell r="I1161">
            <v>-19000962</v>
          </cell>
        </row>
        <row r="1162">
          <cell r="A1162" t="str">
            <v>692</v>
          </cell>
          <cell r="B1162">
            <v>443000</v>
          </cell>
          <cell r="C1162">
            <v>1</v>
          </cell>
          <cell r="D1162" t="str">
            <v>1443000.692</v>
          </cell>
          <cell r="E1162" t="str">
            <v xml:space="preserve">זמן חנייה-מדחנים </v>
          </cell>
          <cell r="H1162">
            <v>-3500000</v>
          </cell>
          <cell r="I1162">
            <v>-3032643</v>
          </cell>
        </row>
        <row r="1163">
          <cell r="A1163" t="str">
            <v>694</v>
          </cell>
          <cell r="B1163">
            <v>443000</v>
          </cell>
          <cell r="C1163">
            <v>1</v>
          </cell>
          <cell r="D1163" t="str">
            <v>1443000.694</v>
          </cell>
          <cell r="E1163" t="str">
            <v xml:space="preserve">הנפקת תו חנייה </v>
          </cell>
          <cell r="H1163">
            <v>-30000</v>
          </cell>
          <cell r="I1163">
            <v>-34018</v>
          </cell>
        </row>
        <row r="1164">
          <cell r="A1164" t="str">
            <v>695</v>
          </cell>
          <cell r="B1164">
            <v>443000</v>
          </cell>
          <cell r="C1164">
            <v>1</v>
          </cell>
          <cell r="D1164" t="str">
            <v>1443000.695</v>
          </cell>
          <cell r="E1164" t="str">
            <v xml:space="preserve">הנפקת כרטיסי א.פ.לאגפים </v>
          </cell>
          <cell r="H1164">
            <v>-10000</v>
          </cell>
          <cell r="I1164">
            <v>-485</v>
          </cell>
        </row>
        <row r="1165">
          <cell r="A1165" t="str">
            <v>696</v>
          </cell>
          <cell r="B1165">
            <v>443000</v>
          </cell>
          <cell r="C1165">
            <v>1</v>
          </cell>
          <cell r="D1165" t="str">
            <v>1443000.696</v>
          </cell>
          <cell r="E1165" t="str">
            <v xml:space="preserve">דמי חניה סלולרית </v>
          </cell>
          <cell r="H1165">
            <v>-7080000</v>
          </cell>
          <cell r="I1165">
            <v>-6191429</v>
          </cell>
        </row>
        <row r="1166">
          <cell r="A1166" t="str">
            <v>217</v>
          </cell>
          <cell r="B1166">
            <v>470000</v>
          </cell>
          <cell r="C1166">
            <v>1</v>
          </cell>
          <cell r="D1166" t="str">
            <v>1470000.217</v>
          </cell>
          <cell r="E1166" t="str">
            <v xml:space="preserve">אגרת ביוב-גביה מפיגורים </v>
          </cell>
          <cell r="H1166">
            <v>-1200000</v>
          </cell>
          <cell r="I1166">
            <v>-939727</v>
          </cell>
        </row>
        <row r="1167">
          <cell r="A1167" t="str">
            <v>690</v>
          </cell>
          <cell r="B1167">
            <v>480000</v>
          </cell>
          <cell r="C1167">
            <v>1</v>
          </cell>
          <cell r="D1167" t="str">
            <v>1480000.690</v>
          </cell>
          <cell r="E1167" t="str">
            <v xml:space="preserve">כיסוי הוצאות אספקת מים </v>
          </cell>
          <cell r="H1167">
            <v>-280300</v>
          </cell>
          <cell r="I1167">
            <v>-452437</v>
          </cell>
        </row>
        <row r="1168">
          <cell r="A1168" t="str">
            <v>490</v>
          </cell>
          <cell r="B1168">
            <v>482000</v>
          </cell>
          <cell r="C1168">
            <v>1</v>
          </cell>
          <cell r="D1168" t="str">
            <v>1482000.490</v>
          </cell>
          <cell r="E1168" t="str">
            <v xml:space="preserve">הכנסות שונות </v>
          </cell>
          <cell r="H1168">
            <v>0</v>
          </cell>
          <cell r="I1168">
            <v>-16130</v>
          </cell>
        </row>
        <row r="1169">
          <cell r="A1169" t="str">
            <v>661</v>
          </cell>
          <cell r="B1169">
            <v>483000</v>
          </cell>
          <cell r="C1169">
            <v>1</v>
          </cell>
          <cell r="D1169" t="str">
            <v>1483000.661</v>
          </cell>
          <cell r="E1169" t="str">
            <v xml:space="preserve">ריבית מתאגיד מים וביוב </v>
          </cell>
          <cell r="H1169">
            <v>-4000000</v>
          </cell>
          <cell r="I1169">
            <v>-4000000</v>
          </cell>
        </row>
        <row r="1170">
          <cell r="A1170" t="str">
            <v>511</v>
          </cell>
          <cell r="B1170">
            <v>513000</v>
          </cell>
          <cell r="C1170">
            <v>1</v>
          </cell>
          <cell r="D1170" t="str">
            <v>1513000.511</v>
          </cell>
          <cell r="E1170" t="str">
            <v xml:space="preserve">החזר הוצאות משנים קודמות </v>
          </cell>
          <cell r="H1170">
            <v>-4000000</v>
          </cell>
          <cell r="I1170">
            <v>-1243188</v>
          </cell>
        </row>
        <row r="1171">
          <cell r="A1171" t="str">
            <v>591</v>
          </cell>
          <cell r="B1171">
            <v>591900</v>
          </cell>
          <cell r="C1171">
            <v>1</v>
          </cell>
          <cell r="D1171" t="str">
            <v>1591900.591</v>
          </cell>
          <cell r="E1171" t="str">
            <v xml:space="preserve">החזר מקרנות פנסיה </v>
          </cell>
          <cell r="H1171">
            <v>-500000</v>
          </cell>
          <cell r="I1171">
            <v>-1389526</v>
          </cell>
        </row>
        <row r="1172">
          <cell r="A1172" t="str">
            <v>591</v>
          </cell>
          <cell r="B1172">
            <v>591920</v>
          </cell>
          <cell r="C1172">
            <v>1</v>
          </cell>
          <cell r="D1172" t="str">
            <v>1591920.591</v>
          </cell>
          <cell r="E1172" t="str">
            <v xml:space="preserve">העברה מקרנות פיתוח-קרן </v>
          </cell>
          <cell r="H1172">
            <v>-19645000</v>
          </cell>
          <cell r="I1172">
            <v>-12819379</v>
          </cell>
        </row>
        <row r="1173">
          <cell r="A1173" t="str">
            <v>592</v>
          </cell>
          <cell r="B1173">
            <v>591920</v>
          </cell>
          <cell r="C1173">
            <v>1</v>
          </cell>
          <cell r="D1173" t="str">
            <v>1591920.592</v>
          </cell>
          <cell r="E1173" t="str">
            <v xml:space="preserve">העברה מקרנות פיתוח-ריבית </v>
          </cell>
          <cell r="H1173">
            <v>-9222000</v>
          </cell>
          <cell r="I1173">
            <v>-5965947</v>
          </cell>
        </row>
        <row r="1174">
          <cell r="A1174" t="str">
            <v>593</v>
          </cell>
          <cell r="B1174">
            <v>591920</v>
          </cell>
          <cell r="C1174">
            <v>1</v>
          </cell>
          <cell r="D1174" t="str">
            <v>1591920.593</v>
          </cell>
          <cell r="E1174" t="str">
            <v xml:space="preserve">העברה מקרנות פיתוח-הצמדה </v>
          </cell>
          <cell r="H1174">
            <v>-2602000</v>
          </cell>
          <cell r="I1174">
            <v>-1898813</v>
          </cell>
        </row>
        <row r="1175">
          <cell r="A1175" t="str">
            <v>511</v>
          </cell>
          <cell r="B1175">
            <v>594000</v>
          </cell>
          <cell r="C1175">
            <v>1</v>
          </cell>
          <cell r="D1175" t="str">
            <v>1594000.511</v>
          </cell>
          <cell r="E1175" t="str">
            <v xml:space="preserve">הכנסות משנים קודמות </v>
          </cell>
          <cell r="H1175">
            <v>-2000000</v>
          </cell>
          <cell r="I1175">
            <v>-1011457</v>
          </cell>
        </row>
        <row r="1176">
          <cell r="A1176" t="str">
            <v>690</v>
          </cell>
          <cell r="B1176">
            <v>594000</v>
          </cell>
          <cell r="C1176">
            <v>1</v>
          </cell>
          <cell r="D1176" t="str">
            <v>1594000.690</v>
          </cell>
          <cell r="E1176" t="str">
            <v xml:space="preserve">הכנסות ממכירת ציוד </v>
          </cell>
          <cell r="H1176">
            <v>0</v>
          </cell>
          <cell r="I1176">
            <v>0</v>
          </cell>
        </row>
        <row r="1177">
          <cell r="A1177" t="str">
            <v>522</v>
          </cell>
          <cell r="B1177">
            <v>594000</v>
          </cell>
          <cell r="C1177">
            <v>1</v>
          </cell>
          <cell r="D1177" t="str">
            <v>1594000.522</v>
          </cell>
          <cell r="E1177" t="str">
            <v xml:space="preserve">החזר גמלאות פנסיה </v>
          </cell>
          <cell r="H1177">
            <v>-40000</v>
          </cell>
          <cell r="I1177">
            <v>-1565</v>
          </cell>
        </row>
        <row r="1178">
          <cell r="A1178" t="str">
            <v>522</v>
          </cell>
          <cell r="B1178">
            <v>594100</v>
          </cell>
          <cell r="C1178">
            <v>1</v>
          </cell>
          <cell r="D1178" t="str">
            <v>1594100.522</v>
          </cell>
          <cell r="E1178" t="str">
            <v xml:space="preserve">החזר גמלאות משארים </v>
          </cell>
          <cell r="H1178">
            <v>0</v>
          </cell>
          <cell r="I1178">
            <v>-50</v>
          </cell>
        </row>
        <row r="1179">
          <cell r="A1179" t="str">
            <v>522</v>
          </cell>
          <cell r="B1179">
            <v>594110</v>
          </cell>
          <cell r="C1179">
            <v>1</v>
          </cell>
          <cell r="D1179" t="str">
            <v>1594110.522</v>
          </cell>
          <cell r="E1179" t="str">
            <v xml:space="preserve">החזר הוצאות שכר </v>
          </cell>
          <cell r="H1179">
            <v>0</v>
          </cell>
          <cell r="I1179">
            <v>-19163</v>
          </cell>
        </row>
        <row r="1180">
          <cell r="A1180" t="str">
            <v>490</v>
          </cell>
          <cell r="B1180">
            <v>594500</v>
          </cell>
          <cell r="C1180">
            <v>1</v>
          </cell>
          <cell r="D1180" t="str">
            <v>1594500.490</v>
          </cell>
          <cell r="E1180" t="str">
            <v xml:space="preserve">הכנסות שונות </v>
          </cell>
          <cell r="H1180">
            <v>0</v>
          </cell>
          <cell r="I1180">
            <v>-9355</v>
          </cell>
        </row>
        <row r="1181">
          <cell r="A1181" t="str">
            <v>970</v>
          </cell>
          <cell r="B1181">
            <v>610000</v>
          </cell>
          <cell r="C1181">
            <v>1</v>
          </cell>
          <cell r="D1181" t="str">
            <v>1610000.970</v>
          </cell>
          <cell r="E1181" t="str">
            <v xml:space="preserve">הוצאות עודפות </v>
          </cell>
          <cell r="H1181">
            <v>80000</v>
          </cell>
          <cell r="I1181">
            <v>81253</v>
          </cell>
        </row>
        <row r="1182">
          <cell r="A1182" t="str">
            <v>320</v>
          </cell>
          <cell r="B1182">
            <v>610000</v>
          </cell>
          <cell r="C1182">
            <v>1</v>
          </cell>
          <cell r="D1182" t="str">
            <v>1610000.320</v>
          </cell>
          <cell r="E1182" t="str">
            <v xml:space="preserve">פיצויים והסתגלויות </v>
          </cell>
          <cell r="H1182">
            <v>60000</v>
          </cell>
          <cell r="I1182">
            <v>484794</v>
          </cell>
        </row>
        <row r="1183">
          <cell r="A1183" t="str">
            <v>105</v>
          </cell>
          <cell r="B1183">
            <v>611100</v>
          </cell>
          <cell r="C1183">
            <v>1</v>
          </cell>
          <cell r="D1183" t="str">
            <v>1611100.105</v>
          </cell>
          <cell r="E1183" t="str">
            <v xml:space="preserve">עובדים זמניים </v>
          </cell>
          <cell r="H1183">
            <v>0</v>
          </cell>
          <cell r="I1183">
            <v>44719</v>
          </cell>
        </row>
        <row r="1184">
          <cell r="A1184" t="str">
            <v>110</v>
          </cell>
          <cell r="B1184">
            <v>611100</v>
          </cell>
          <cell r="C1184">
            <v>1</v>
          </cell>
          <cell r="D1184" t="str">
            <v>1611100.110</v>
          </cell>
          <cell r="E1184" t="str">
            <v xml:space="preserve">שכר קובע </v>
          </cell>
          <cell r="H1184">
            <v>3733080</v>
          </cell>
          <cell r="I1184">
            <v>3373840</v>
          </cell>
        </row>
        <row r="1185">
          <cell r="A1185" t="str">
            <v>120</v>
          </cell>
          <cell r="B1185">
            <v>611100</v>
          </cell>
          <cell r="C1185">
            <v>1</v>
          </cell>
          <cell r="D1185" t="str">
            <v>1611100.120</v>
          </cell>
          <cell r="E1185" t="str">
            <v xml:space="preserve">תוספות שאינן בשכר קובע </v>
          </cell>
          <cell r="H1185">
            <v>229250</v>
          </cell>
          <cell r="I1185">
            <v>199877</v>
          </cell>
        </row>
        <row r="1186">
          <cell r="A1186" t="str">
            <v>130</v>
          </cell>
          <cell r="B1186">
            <v>611100</v>
          </cell>
          <cell r="C1186">
            <v>1</v>
          </cell>
          <cell r="D1186" t="str">
            <v>1611100.130</v>
          </cell>
          <cell r="E1186" t="str">
            <v xml:space="preserve">שעות נוספות </v>
          </cell>
          <cell r="H1186">
            <v>19599</v>
          </cell>
          <cell r="I1186">
            <v>16077</v>
          </cell>
        </row>
        <row r="1187">
          <cell r="A1187" t="str">
            <v>140</v>
          </cell>
          <cell r="B1187">
            <v>611100</v>
          </cell>
          <cell r="C1187">
            <v>1</v>
          </cell>
          <cell r="D1187" t="str">
            <v>1611100.140</v>
          </cell>
          <cell r="E1187" t="str">
            <v xml:space="preserve">החזר הוצאות </v>
          </cell>
          <cell r="H1187">
            <v>435373</v>
          </cell>
          <cell r="I1187">
            <v>412926</v>
          </cell>
        </row>
        <row r="1188">
          <cell r="A1188" t="str">
            <v>181</v>
          </cell>
          <cell r="B1188">
            <v>611100</v>
          </cell>
          <cell r="C1188">
            <v>1</v>
          </cell>
          <cell r="D1188" t="str">
            <v>1611100.181</v>
          </cell>
          <cell r="E1188" t="str">
            <v xml:space="preserve">הפרשות סוציאליות </v>
          </cell>
          <cell r="H1188">
            <v>1018647</v>
          </cell>
          <cell r="I1188">
            <v>926632</v>
          </cell>
        </row>
        <row r="1189">
          <cell r="A1189" t="str">
            <v>182</v>
          </cell>
          <cell r="B1189">
            <v>611100</v>
          </cell>
          <cell r="C1189">
            <v>1</v>
          </cell>
          <cell r="D1189" t="str">
            <v>1611100.182</v>
          </cell>
          <cell r="E1189" t="str">
            <v xml:space="preserve">מיסים ועלויות </v>
          </cell>
          <cell r="H1189">
            <v>352385</v>
          </cell>
          <cell r="I1189">
            <v>324329</v>
          </cell>
        </row>
        <row r="1190">
          <cell r="A1190" t="str">
            <v>510</v>
          </cell>
          <cell r="B1190">
            <v>611100</v>
          </cell>
          <cell r="C1190">
            <v>1</v>
          </cell>
          <cell r="D1190" t="str">
            <v>1611100.510</v>
          </cell>
          <cell r="E1190" t="str">
            <v xml:space="preserve">אירוח רשמי </v>
          </cell>
          <cell r="H1190">
            <v>10000</v>
          </cell>
          <cell r="I1190">
            <v>0</v>
          </cell>
        </row>
        <row r="1191">
          <cell r="A1191" t="str">
            <v>511</v>
          </cell>
          <cell r="B1191">
            <v>611100</v>
          </cell>
          <cell r="C1191">
            <v>1</v>
          </cell>
          <cell r="D1191" t="str">
            <v>1611100.511</v>
          </cell>
          <cell r="E1191" t="str">
            <v xml:space="preserve">אירוח וכיבוד </v>
          </cell>
          <cell r="H1191">
            <v>43000</v>
          </cell>
          <cell r="I1191">
            <v>63780</v>
          </cell>
        </row>
        <row r="1192">
          <cell r="A1192" t="str">
            <v>512</v>
          </cell>
          <cell r="B1192">
            <v>611100</v>
          </cell>
          <cell r="C1192">
            <v>1</v>
          </cell>
          <cell r="D1192" t="str">
            <v>1611100.512</v>
          </cell>
          <cell r="E1192" t="str">
            <v xml:space="preserve">אש"ל ונסיעות </v>
          </cell>
          <cell r="H1192">
            <v>1000</v>
          </cell>
          <cell r="I1192">
            <v>129</v>
          </cell>
        </row>
        <row r="1193">
          <cell r="A1193" t="str">
            <v>514</v>
          </cell>
          <cell r="B1193">
            <v>611100</v>
          </cell>
          <cell r="C1193">
            <v>1</v>
          </cell>
          <cell r="D1193" t="str">
            <v>1611100.514</v>
          </cell>
          <cell r="E1193" t="str">
            <v xml:space="preserve">החזר שי בתפקיד </v>
          </cell>
          <cell r="H1193">
            <v>36720</v>
          </cell>
          <cell r="I1193">
            <v>24590</v>
          </cell>
        </row>
        <row r="1194">
          <cell r="A1194" t="str">
            <v>522</v>
          </cell>
          <cell r="B1194">
            <v>611100</v>
          </cell>
          <cell r="C1194">
            <v>1</v>
          </cell>
          <cell r="D1194" t="str">
            <v>1611100.522</v>
          </cell>
          <cell r="E1194" t="str">
            <v xml:space="preserve">ספרות מקצועית ועיתונות </v>
          </cell>
          <cell r="H1194">
            <v>50000</v>
          </cell>
          <cell r="I1194">
            <v>33246</v>
          </cell>
        </row>
        <row r="1195">
          <cell r="A1195" t="str">
            <v>523</v>
          </cell>
          <cell r="B1195">
            <v>611100</v>
          </cell>
          <cell r="C1195">
            <v>1</v>
          </cell>
          <cell r="D1195" t="str">
            <v>1611100.523</v>
          </cell>
          <cell r="E1195" t="str">
            <v xml:space="preserve">דמי חבר בפורום סגנים </v>
          </cell>
          <cell r="H1195">
            <v>3000</v>
          </cell>
          <cell r="I1195">
            <v>2500</v>
          </cell>
        </row>
        <row r="1196">
          <cell r="A1196" t="str">
            <v>531</v>
          </cell>
          <cell r="B1196">
            <v>611100</v>
          </cell>
          <cell r="C1196">
            <v>1</v>
          </cell>
          <cell r="D1196" t="str">
            <v>1611100.531</v>
          </cell>
          <cell r="E1196" t="str">
            <v xml:space="preserve">דלק </v>
          </cell>
          <cell r="H1196">
            <v>161291</v>
          </cell>
          <cell r="I1196">
            <v>172266</v>
          </cell>
        </row>
        <row r="1197">
          <cell r="A1197" t="str">
            <v>540</v>
          </cell>
          <cell r="B1197">
            <v>611100</v>
          </cell>
          <cell r="C1197">
            <v>1</v>
          </cell>
          <cell r="D1197" t="str">
            <v>1611100.540</v>
          </cell>
          <cell r="E1197" t="str">
            <v xml:space="preserve">הוצאות תקשורת </v>
          </cell>
          <cell r="H1197">
            <v>100000</v>
          </cell>
          <cell r="I1197">
            <v>54514</v>
          </cell>
        </row>
        <row r="1198">
          <cell r="A1198" t="str">
            <v>550</v>
          </cell>
          <cell r="B1198">
            <v>611100</v>
          </cell>
          <cell r="C1198">
            <v>1</v>
          </cell>
          <cell r="D1198" t="str">
            <v>1611100.550</v>
          </cell>
          <cell r="E1198" t="str">
            <v xml:space="preserve">פרסום והדפסות </v>
          </cell>
          <cell r="H1198">
            <v>5000</v>
          </cell>
          <cell r="I1198">
            <v>5101</v>
          </cell>
        </row>
        <row r="1199">
          <cell r="A1199" t="str">
            <v>561</v>
          </cell>
          <cell r="B1199">
            <v>611100</v>
          </cell>
          <cell r="C1199">
            <v>1</v>
          </cell>
          <cell r="D1199" t="str">
            <v>1611100.561</v>
          </cell>
          <cell r="E1199" t="str">
            <v xml:space="preserve">צילום מסמכים </v>
          </cell>
          <cell r="H1199">
            <v>17000</v>
          </cell>
          <cell r="I1199">
            <v>17045</v>
          </cell>
        </row>
        <row r="1200">
          <cell r="A1200" t="str">
            <v>580</v>
          </cell>
          <cell r="B1200">
            <v>611100</v>
          </cell>
          <cell r="C1200">
            <v>1</v>
          </cell>
          <cell r="D1200" t="str">
            <v>1611100.580</v>
          </cell>
          <cell r="E1200" t="str">
            <v xml:space="preserve">הוצאות אירגוניות </v>
          </cell>
          <cell r="H1200">
            <v>12500</v>
          </cell>
          <cell r="I1200">
            <v>12453</v>
          </cell>
        </row>
        <row r="1201">
          <cell r="A1201" t="str">
            <v>735</v>
          </cell>
          <cell r="B1201">
            <v>611100</v>
          </cell>
          <cell r="C1201">
            <v>1</v>
          </cell>
          <cell r="D1201" t="str">
            <v>1611100.735</v>
          </cell>
          <cell r="E1201" t="str">
            <v xml:space="preserve">השכרת רכב </v>
          </cell>
          <cell r="H1201">
            <v>250302</v>
          </cell>
          <cell r="I1201">
            <v>242271</v>
          </cell>
        </row>
        <row r="1202">
          <cell r="A1202" t="str">
            <v>759</v>
          </cell>
          <cell r="B1202">
            <v>611100</v>
          </cell>
          <cell r="C1202">
            <v>1</v>
          </cell>
          <cell r="D1202" t="str">
            <v>1611100.759</v>
          </cell>
          <cell r="E1202" t="str">
            <v xml:space="preserve">אבטחת רה"ע </v>
          </cell>
          <cell r="H1202">
            <v>360000</v>
          </cell>
          <cell r="I1202">
            <v>0</v>
          </cell>
        </row>
        <row r="1203">
          <cell r="A1203" t="str">
            <v>769</v>
          </cell>
          <cell r="B1203">
            <v>611100</v>
          </cell>
          <cell r="C1203">
            <v>1</v>
          </cell>
          <cell r="D1203" t="str">
            <v>1611100.769</v>
          </cell>
          <cell r="E1203" t="str">
            <v xml:space="preserve">שירות לאומי </v>
          </cell>
          <cell r="H1203">
            <v>38400</v>
          </cell>
          <cell r="I1203">
            <v>20046</v>
          </cell>
        </row>
        <row r="1204">
          <cell r="A1204" t="str">
            <v>130</v>
          </cell>
          <cell r="B1204">
            <v>611110</v>
          </cell>
          <cell r="C1204">
            <v>1</v>
          </cell>
          <cell r="D1204" t="str">
            <v>1611110.130</v>
          </cell>
          <cell r="E1204" t="str">
            <v xml:space="preserve">שעות נוספות </v>
          </cell>
          <cell r="H1204">
            <v>0</v>
          </cell>
          <cell r="I1204">
            <v>0</v>
          </cell>
        </row>
        <row r="1205">
          <cell r="A1205" t="str">
            <v>181</v>
          </cell>
          <cell r="B1205">
            <v>611110</v>
          </cell>
          <cell r="C1205">
            <v>1</v>
          </cell>
          <cell r="D1205" t="str">
            <v>1611110.181</v>
          </cell>
          <cell r="E1205" t="str">
            <v xml:space="preserve">הפרשות סוציאליות </v>
          </cell>
          <cell r="H1205">
            <v>0</v>
          </cell>
          <cell r="I1205">
            <v>0</v>
          </cell>
        </row>
        <row r="1206">
          <cell r="A1206" t="str">
            <v>182</v>
          </cell>
          <cell r="B1206">
            <v>611110</v>
          </cell>
          <cell r="C1206">
            <v>1</v>
          </cell>
          <cell r="D1206" t="str">
            <v>1611110.182</v>
          </cell>
          <cell r="E1206" t="str">
            <v xml:space="preserve">מיסים ועלויות </v>
          </cell>
          <cell r="H1206">
            <v>0</v>
          </cell>
          <cell r="I1206">
            <v>0</v>
          </cell>
        </row>
        <row r="1207">
          <cell r="A1207" t="str">
            <v>110</v>
          </cell>
          <cell r="B1207">
            <v>611200</v>
          </cell>
          <cell r="C1207">
            <v>1</v>
          </cell>
          <cell r="D1207" t="str">
            <v>1611200.110</v>
          </cell>
          <cell r="E1207" t="str">
            <v xml:space="preserve">שכר קובע </v>
          </cell>
          <cell r="H1207">
            <v>65271</v>
          </cell>
          <cell r="I1207">
            <v>0</v>
          </cell>
        </row>
        <row r="1208">
          <cell r="A1208" t="str">
            <v>120</v>
          </cell>
          <cell r="B1208">
            <v>611200</v>
          </cell>
          <cell r="C1208">
            <v>1</v>
          </cell>
          <cell r="D1208" t="str">
            <v>1611200.120</v>
          </cell>
          <cell r="E1208" t="str">
            <v xml:space="preserve">תוספות שאינן בשכר קובע </v>
          </cell>
          <cell r="H1208">
            <v>3968</v>
          </cell>
          <cell r="I1208">
            <v>0</v>
          </cell>
        </row>
        <row r="1209">
          <cell r="A1209" t="str">
            <v>130</v>
          </cell>
          <cell r="B1209">
            <v>611200</v>
          </cell>
          <cell r="C1209">
            <v>1</v>
          </cell>
          <cell r="D1209" t="str">
            <v>1611200.130</v>
          </cell>
          <cell r="E1209" t="str">
            <v xml:space="preserve">שעות נוספות </v>
          </cell>
          <cell r="H1209">
            <v>1050</v>
          </cell>
          <cell r="I1209">
            <v>0</v>
          </cell>
        </row>
        <row r="1210">
          <cell r="A1210" t="str">
            <v>140</v>
          </cell>
          <cell r="B1210">
            <v>611200</v>
          </cell>
          <cell r="C1210">
            <v>1</v>
          </cell>
          <cell r="D1210" t="str">
            <v>1611200.140</v>
          </cell>
          <cell r="E1210" t="str">
            <v xml:space="preserve">החזר הוצאות </v>
          </cell>
          <cell r="H1210">
            <v>7798</v>
          </cell>
          <cell r="I1210">
            <v>0</v>
          </cell>
        </row>
        <row r="1211">
          <cell r="A1211" t="str">
            <v>181</v>
          </cell>
          <cell r="B1211">
            <v>611200</v>
          </cell>
          <cell r="C1211">
            <v>1</v>
          </cell>
          <cell r="D1211" t="str">
            <v>1611200.181</v>
          </cell>
          <cell r="E1211" t="str">
            <v xml:space="preserve">הפרשות סוציאליות </v>
          </cell>
          <cell r="H1211">
            <v>11101</v>
          </cell>
          <cell r="I1211">
            <v>0</v>
          </cell>
        </row>
        <row r="1212">
          <cell r="A1212" t="str">
            <v>182</v>
          </cell>
          <cell r="B1212">
            <v>611200</v>
          </cell>
          <cell r="C1212">
            <v>1</v>
          </cell>
          <cell r="D1212" t="str">
            <v>1611200.182</v>
          </cell>
          <cell r="E1212" t="str">
            <v xml:space="preserve">מיסים ועלויות </v>
          </cell>
          <cell r="H1212">
            <v>6155</v>
          </cell>
          <cell r="I1212">
            <v>0</v>
          </cell>
        </row>
        <row r="1213">
          <cell r="A1213" t="str">
            <v>440</v>
          </cell>
          <cell r="B1213">
            <v>611200</v>
          </cell>
          <cell r="C1213">
            <v>1</v>
          </cell>
          <cell r="D1213" t="str">
            <v>1611200.440</v>
          </cell>
          <cell r="E1213" t="str">
            <v xml:space="preserve">ביטוח תאונות אישיות </v>
          </cell>
          <cell r="H1213">
            <v>22800</v>
          </cell>
          <cell r="I1213">
            <v>22034</v>
          </cell>
        </row>
        <row r="1214">
          <cell r="A1214" t="str">
            <v>511</v>
          </cell>
          <cell r="B1214">
            <v>611200</v>
          </cell>
          <cell r="C1214">
            <v>1</v>
          </cell>
          <cell r="D1214" t="str">
            <v>1611200.511</v>
          </cell>
          <cell r="E1214" t="str">
            <v xml:space="preserve">אירוח וכיבוד </v>
          </cell>
          <cell r="H1214">
            <v>53000</v>
          </cell>
          <cell r="I1214">
            <v>35883</v>
          </cell>
        </row>
        <row r="1215">
          <cell r="A1215" t="str">
            <v>512</v>
          </cell>
          <cell r="B1215">
            <v>611200</v>
          </cell>
          <cell r="C1215">
            <v>1</v>
          </cell>
          <cell r="D1215" t="str">
            <v>1611200.512</v>
          </cell>
          <cell r="E1215" t="str">
            <v xml:space="preserve">אש"ל ונסיעות </v>
          </cell>
          <cell r="H1215">
            <v>1000</v>
          </cell>
          <cell r="I1215">
            <v>0</v>
          </cell>
        </row>
        <row r="1216">
          <cell r="A1216" t="str">
            <v>522</v>
          </cell>
          <cell r="B1216">
            <v>611200</v>
          </cell>
          <cell r="C1216">
            <v>1</v>
          </cell>
          <cell r="D1216" t="str">
            <v>1611200.522</v>
          </cell>
          <cell r="E1216" t="str">
            <v xml:space="preserve">ספרות מקצועית </v>
          </cell>
          <cell r="H1216">
            <v>6500</v>
          </cell>
          <cell r="I1216">
            <v>1080</v>
          </cell>
        </row>
        <row r="1217">
          <cell r="A1217" t="str">
            <v>540</v>
          </cell>
          <cell r="B1217">
            <v>611200</v>
          </cell>
          <cell r="C1217">
            <v>1</v>
          </cell>
          <cell r="D1217" t="str">
            <v>1611200.540</v>
          </cell>
          <cell r="E1217" t="str">
            <v xml:space="preserve">הוצאות תקשורת </v>
          </cell>
          <cell r="H1217">
            <v>8000</v>
          </cell>
          <cell r="I1217">
            <v>4851</v>
          </cell>
        </row>
        <row r="1218">
          <cell r="A1218" t="str">
            <v>561</v>
          </cell>
          <cell r="B1218">
            <v>611200</v>
          </cell>
          <cell r="C1218">
            <v>1</v>
          </cell>
          <cell r="D1218" t="str">
            <v>1611200.561</v>
          </cell>
          <cell r="E1218" t="str">
            <v xml:space="preserve">צילום מסמכים </v>
          </cell>
          <cell r="H1218">
            <v>21500</v>
          </cell>
          <cell r="I1218">
            <v>15008</v>
          </cell>
        </row>
        <row r="1219">
          <cell r="A1219" t="str">
            <v>580</v>
          </cell>
          <cell r="B1219">
            <v>611200</v>
          </cell>
          <cell r="C1219">
            <v>1</v>
          </cell>
          <cell r="D1219" t="str">
            <v>1611200.580</v>
          </cell>
          <cell r="E1219" t="str">
            <v xml:space="preserve">הוצאות אירגוניות </v>
          </cell>
          <cell r="H1219">
            <v>6000</v>
          </cell>
          <cell r="I1219">
            <v>6198</v>
          </cell>
        </row>
        <row r="1220">
          <cell r="A1220" t="str">
            <v>710</v>
          </cell>
          <cell r="B1220">
            <v>611200</v>
          </cell>
          <cell r="C1220">
            <v>1</v>
          </cell>
          <cell r="D1220" t="str">
            <v>1611200.710</v>
          </cell>
          <cell r="E1220" t="str">
            <v xml:space="preserve">הובלות והסעות </v>
          </cell>
          <cell r="H1220">
            <v>5000</v>
          </cell>
          <cell r="I1220">
            <v>0</v>
          </cell>
        </row>
        <row r="1221">
          <cell r="A1221" t="str">
            <v>731</v>
          </cell>
          <cell r="B1221">
            <v>611200</v>
          </cell>
          <cell r="C1221">
            <v>1</v>
          </cell>
          <cell r="D1221" t="str">
            <v>1611200.731</v>
          </cell>
          <cell r="E1221" t="str">
            <v xml:space="preserve">דלק </v>
          </cell>
          <cell r="H1221">
            <v>13366</v>
          </cell>
          <cell r="I1221">
            <v>12680</v>
          </cell>
        </row>
        <row r="1222">
          <cell r="A1222" t="str">
            <v>735</v>
          </cell>
          <cell r="B1222">
            <v>611200</v>
          </cell>
          <cell r="C1222">
            <v>1</v>
          </cell>
          <cell r="D1222" t="str">
            <v>1611200.735</v>
          </cell>
          <cell r="E1222" t="str">
            <v xml:space="preserve">השכרת רכב </v>
          </cell>
          <cell r="H1222">
            <v>34100</v>
          </cell>
          <cell r="I1222">
            <v>32781</v>
          </cell>
        </row>
        <row r="1223">
          <cell r="A1223" t="str">
            <v>750</v>
          </cell>
          <cell r="B1223">
            <v>611200</v>
          </cell>
          <cell r="C1223">
            <v>1</v>
          </cell>
          <cell r="D1223" t="str">
            <v>1611200.750</v>
          </cell>
          <cell r="E1223" t="str">
            <v xml:space="preserve">שרותי הקלטה ותימלול </v>
          </cell>
          <cell r="H1223">
            <v>71000</v>
          </cell>
          <cell r="I1223">
            <v>75490</v>
          </cell>
        </row>
        <row r="1224">
          <cell r="A1224" t="str">
            <v>751</v>
          </cell>
          <cell r="B1224">
            <v>611200</v>
          </cell>
          <cell r="C1224">
            <v>1</v>
          </cell>
          <cell r="D1224" t="str">
            <v>1611200.751</v>
          </cell>
          <cell r="E1224" t="str">
            <v xml:space="preserve">וועדת ערר לארנונה </v>
          </cell>
          <cell r="H1224">
            <v>80000</v>
          </cell>
          <cell r="I1224">
            <v>0</v>
          </cell>
        </row>
        <row r="1225">
          <cell r="A1225" t="str">
            <v>105</v>
          </cell>
          <cell r="B1225">
            <v>611300</v>
          </cell>
          <cell r="C1225">
            <v>1</v>
          </cell>
          <cell r="D1225" t="str">
            <v>1611300.105</v>
          </cell>
          <cell r="E1225" t="str">
            <v xml:space="preserve">עובדים זמניים </v>
          </cell>
          <cell r="H1225">
            <v>0</v>
          </cell>
          <cell r="I1225">
            <v>1055</v>
          </cell>
        </row>
        <row r="1226">
          <cell r="A1226" t="str">
            <v>110</v>
          </cell>
          <cell r="B1226">
            <v>611300</v>
          </cell>
          <cell r="C1226">
            <v>1</v>
          </cell>
          <cell r="D1226" t="str">
            <v>1611300.110</v>
          </cell>
          <cell r="E1226" t="str">
            <v xml:space="preserve">שכר קובע </v>
          </cell>
          <cell r="H1226">
            <v>855195</v>
          </cell>
          <cell r="I1226">
            <v>616397</v>
          </cell>
        </row>
        <row r="1227">
          <cell r="A1227" t="str">
            <v>120</v>
          </cell>
          <cell r="B1227">
            <v>611300</v>
          </cell>
          <cell r="C1227">
            <v>1</v>
          </cell>
          <cell r="D1227" t="str">
            <v>1611300.120</v>
          </cell>
          <cell r="E1227" t="str">
            <v xml:space="preserve">תוספות שאינן בשכר קובע </v>
          </cell>
          <cell r="H1227">
            <v>22814</v>
          </cell>
          <cell r="I1227">
            <v>22203</v>
          </cell>
        </row>
        <row r="1228">
          <cell r="A1228" t="str">
            <v>130</v>
          </cell>
          <cell r="B1228">
            <v>611300</v>
          </cell>
          <cell r="C1228">
            <v>1</v>
          </cell>
          <cell r="D1228" t="str">
            <v>1611300.130</v>
          </cell>
          <cell r="E1228" t="str">
            <v xml:space="preserve">שעות נוספות </v>
          </cell>
          <cell r="H1228">
            <v>14311</v>
          </cell>
          <cell r="I1228">
            <v>11506</v>
          </cell>
        </row>
        <row r="1229">
          <cell r="A1229" t="str">
            <v>140</v>
          </cell>
          <cell r="B1229">
            <v>611300</v>
          </cell>
          <cell r="C1229">
            <v>1</v>
          </cell>
          <cell r="D1229" t="str">
            <v>1611300.140</v>
          </cell>
          <cell r="E1229" t="str">
            <v xml:space="preserve">החזר הוצאות </v>
          </cell>
          <cell r="H1229">
            <v>97357</v>
          </cell>
          <cell r="I1229">
            <v>102898</v>
          </cell>
        </row>
        <row r="1230">
          <cell r="A1230" t="str">
            <v>181</v>
          </cell>
          <cell r="B1230">
            <v>611300</v>
          </cell>
          <cell r="C1230">
            <v>1</v>
          </cell>
          <cell r="D1230" t="str">
            <v>1611300.181</v>
          </cell>
          <cell r="E1230" t="str">
            <v xml:space="preserve">הפרשות סוציאליות </v>
          </cell>
          <cell r="H1230">
            <v>131394</v>
          </cell>
          <cell r="I1230">
            <v>121946</v>
          </cell>
        </row>
        <row r="1231">
          <cell r="A1231" t="str">
            <v>182</v>
          </cell>
          <cell r="B1231">
            <v>611300</v>
          </cell>
          <cell r="C1231">
            <v>1</v>
          </cell>
          <cell r="D1231" t="str">
            <v>1611300.182</v>
          </cell>
          <cell r="E1231" t="str">
            <v xml:space="preserve">מיסים ועלויות </v>
          </cell>
          <cell r="H1231">
            <v>61306</v>
          </cell>
          <cell r="I1231">
            <v>57571</v>
          </cell>
        </row>
        <row r="1232">
          <cell r="A1232" t="str">
            <v>288</v>
          </cell>
          <cell r="B1232">
            <v>611300</v>
          </cell>
          <cell r="C1232">
            <v>1</v>
          </cell>
          <cell r="D1232" t="str">
            <v>1611300.288</v>
          </cell>
          <cell r="E1232" t="str">
            <v xml:space="preserve">השתתפות בשי לחגים </v>
          </cell>
          <cell r="H1232">
            <v>160000</v>
          </cell>
          <cell r="I1232">
            <v>151279</v>
          </cell>
        </row>
        <row r="1233">
          <cell r="A1233" t="str">
            <v>470</v>
          </cell>
          <cell r="B1233">
            <v>611300</v>
          </cell>
          <cell r="C1233">
            <v>1</v>
          </cell>
          <cell r="D1233" t="str">
            <v>1611300.470</v>
          </cell>
          <cell r="E1233" t="str">
            <v xml:space="preserve">ציוד משרדי </v>
          </cell>
          <cell r="H1233">
            <v>5000</v>
          </cell>
          <cell r="I1233">
            <v>3812</v>
          </cell>
        </row>
        <row r="1234">
          <cell r="A1234" t="str">
            <v>511</v>
          </cell>
          <cell r="B1234">
            <v>611300</v>
          </cell>
          <cell r="C1234">
            <v>1</v>
          </cell>
          <cell r="D1234" t="str">
            <v>1611300.511</v>
          </cell>
          <cell r="E1234" t="str">
            <v xml:space="preserve">אירוח וכיבוד </v>
          </cell>
          <cell r="H1234">
            <v>6000</v>
          </cell>
          <cell r="I1234">
            <v>4841</v>
          </cell>
        </row>
        <row r="1235">
          <cell r="A1235" t="str">
            <v>512</v>
          </cell>
          <cell r="B1235">
            <v>611300</v>
          </cell>
          <cell r="C1235">
            <v>1</v>
          </cell>
          <cell r="D1235" t="str">
            <v>1611300.512</v>
          </cell>
          <cell r="E1235" t="str">
            <v xml:space="preserve">נסיעות ואשל </v>
          </cell>
          <cell r="H1235">
            <v>1000</v>
          </cell>
          <cell r="I1235">
            <v>0</v>
          </cell>
        </row>
        <row r="1236">
          <cell r="A1236" t="str">
            <v>521</v>
          </cell>
          <cell r="B1236">
            <v>611300</v>
          </cell>
          <cell r="C1236">
            <v>1</v>
          </cell>
          <cell r="D1236" t="str">
            <v>1611300.521</v>
          </cell>
          <cell r="E1236" t="str">
            <v xml:space="preserve">השתלמויות </v>
          </cell>
          <cell r="H1236">
            <v>36000</v>
          </cell>
          <cell r="I1236">
            <v>15015</v>
          </cell>
        </row>
        <row r="1237">
          <cell r="A1237" t="str">
            <v>522</v>
          </cell>
          <cell r="B1237">
            <v>611300</v>
          </cell>
          <cell r="C1237">
            <v>1</v>
          </cell>
          <cell r="D1237" t="str">
            <v>1611300.522</v>
          </cell>
          <cell r="E1237" t="str">
            <v xml:space="preserve">ספרות מקצועית </v>
          </cell>
          <cell r="H1237">
            <v>1000</v>
          </cell>
          <cell r="I1237">
            <v>540</v>
          </cell>
        </row>
        <row r="1238">
          <cell r="A1238" t="str">
            <v>540</v>
          </cell>
          <cell r="B1238">
            <v>611300</v>
          </cell>
          <cell r="C1238">
            <v>1</v>
          </cell>
          <cell r="D1238" t="str">
            <v>1611300.540</v>
          </cell>
          <cell r="E1238" t="str">
            <v xml:space="preserve">הוצאות תקשורת </v>
          </cell>
          <cell r="H1238">
            <v>22000</v>
          </cell>
          <cell r="I1238">
            <v>8598</v>
          </cell>
        </row>
        <row r="1239">
          <cell r="A1239" t="str">
            <v>550</v>
          </cell>
          <cell r="B1239">
            <v>611300</v>
          </cell>
          <cell r="C1239">
            <v>1</v>
          </cell>
          <cell r="D1239" t="str">
            <v>1611300.550</v>
          </cell>
          <cell r="E1239" t="str">
            <v xml:space="preserve">פרסום והדפסות </v>
          </cell>
          <cell r="H1239">
            <v>5000</v>
          </cell>
          <cell r="I1239">
            <v>4599</v>
          </cell>
        </row>
        <row r="1240">
          <cell r="A1240" t="str">
            <v>561</v>
          </cell>
          <cell r="B1240">
            <v>611300</v>
          </cell>
          <cell r="C1240">
            <v>1</v>
          </cell>
          <cell r="D1240" t="str">
            <v>1611300.561</v>
          </cell>
          <cell r="E1240" t="str">
            <v xml:space="preserve">צילום מסמכים </v>
          </cell>
          <cell r="H1240">
            <v>7500</v>
          </cell>
          <cell r="I1240">
            <v>8934</v>
          </cell>
        </row>
        <row r="1241">
          <cell r="A1241" t="str">
            <v>574</v>
          </cell>
          <cell r="B1241">
            <v>611300</v>
          </cell>
          <cell r="C1241">
            <v>1</v>
          </cell>
          <cell r="D1241" t="str">
            <v>1611300.574</v>
          </cell>
          <cell r="E1241" t="str">
            <v xml:space="preserve">תקשורת מחשבים </v>
          </cell>
          <cell r="H1241">
            <v>29200</v>
          </cell>
          <cell r="I1241">
            <v>28698</v>
          </cell>
        </row>
        <row r="1242">
          <cell r="A1242" t="str">
            <v>575</v>
          </cell>
          <cell r="B1242">
            <v>611300</v>
          </cell>
          <cell r="C1242">
            <v>1</v>
          </cell>
          <cell r="D1242" t="str">
            <v>1611300.575</v>
          </cell>
          <cell r="E1242" t="str">
            <v xml:space="preserve">אתר אינטרנט עירוני </v>
          </cell>
          <cell r="H1242">
            <v>77734</v>
          </cell>
          <cell r="I1242">
            <v>43487</v>
          </cell>
        </row>
        <row r="1243">
          <cell r="A1243" t="str">
            <v>576</v>
          </cell>
          <cell r="B1243">
            <v>611300</v>
          </cell>
          <cell r="C1243">
            <v>1</v>
          </cell>
          <cell r="D1243" t="str">
            <v>1611300.576</v>
          </cell>
          <cell r="E1243" t="str">
            <v xml:space="preserve">מערכת לניהול מעקב משימות </v>
          </cell>
          <cell r="H1243">
            <v>0</v>
          </cell>
          <cell r="I1243">
            <v>0</v>
          </cell>
        </row>
        <row r="1244">
          <cell r="A1244" t="str">
            <v>579</v>
          </cell>
          <cell r="B1244">
            <v>611300</v>
          </cell>
          <cell r="C1244">
            <v>1</v>
          </cell>
          <cell r="D1244" t="str">
            <v>1611300.579</v>
          </cell>
          <cell r="E1244" t="str">
            <v xml:space="preserve">קישור לרשת המיחשוב </v>
          </cell>
          <cell r="H1244">
            <v>9000</v>
          </cell>
          <cell r="I1244">
            <v>2472</v>
          </cell>
        </row>
        <row r="1245">
          <cell r="A1245" t="str">
            <v>580</v>
          </cell>
          <cell r="B1245">
            <v>611300</v>
          </cell>
          <cell r="C1245">
            <v>1</v>
          </cell>
          <cell r="D1245" t="str">
            <v>1611300.580</v>
          </cell>
          <cell r="E1245" t="str">
            <v xml:space="preserve">הוצאות אירגוניות </v>
          </cell>
          <cell r="H1245">
            <v>4500</v>
          </cell>
          <cell r="I1245">
            <v>3900</v>
          </cell>
        </row>
        <row r="1246">
          <cell r="A1246" t="str">
            <v>731</v>
          </cell>
          <cell r="B1246">
            <v>611300</v>
          </cell>
          <cell r="C1246">
            <v>1</v>
          </cell>
          <cell r="D1246" t="str">
            <v>1611300.731</v>
          </cell>
          <cell r="E1246" t="str">
            <v xml:space="preserve">דלק </v>
          </cell>
          <cell r="H1246">
            <v>0</v>
          </cell>
          <cell r="I1246">
            <v>0</v>
          </cell>
        </row>
        <row r="1247">
          <cell r="A1247" t="str">
            <v>735</v>
          </cell>
          <cell r="B1247">
            <v>611300</v>
          </cell>
          <cell r="C1247">
            <v>1</v>
          </cell>
          <cell r="D1247" t="str">
            <v>1611300.735</v>
          </cell>
          <cell r="E1247" t="str">
            <v xml:space="preserve">השכרת רכב </v>
          </cell>
          <cell r="H1247">
            <v>0</v>
          </cell>
          <cell r="I1247">
            <v>0</v>
          </cell>
        </row>
        <row r="1248">
          <cell r="A1248" t="str">
            <v>743</v>
          </cell>
          <cell r="B1248">
            <v>611300</v>
          </cell>
          <cell r="C1248">
            <v>1</v>
          </cell>
          <cell r="D1248" t="str">
            <v>1611300.743</v>
          </cell>
          <cell r="E1248" t="str">
            <v xml:space="preserve">רכישת כלים מכשירים וציוד </v>
          </cell>
          <cell r="H1248">
            <v>9000</v>
          </cell>
          <cell r="I1248">
            <v>3071</v>
          </cell>
        </row>
        <row r="1249">
          <cell r="A1249" t="str">
            <v>750</v>
          </cell>
          <cell r="B1249">
            <v>611300</v>
          </cell>
          <cell r="C1249">
            <v>1</v>
          </cell>
          <cell r="D1249" t="str">
            <v>1611300.750</v>
          </cell>
          <cell r="E1249" t="str">
            <v xml:space="preserve">עבודות קבלניות </v>
          </cell>
          <cell r="H1249">
            <v>8000</v>
          </cell>
          <cell r="I1249">
            <v>7484</v>
          </cell>
        </row>
        <row r="1250">
          <cell r="A1250" t="str">
            <v>751</v>
          </cell>
          <cell r="B1250">
            <v>611300</v>
          </cell>
          <cell r="C1250">
            <v>1</v>
          </cell>
          <cell r="D1250" t="str">
            <v>1611300.751</v>
          </cell>
          <cell r="E1250" t="str">
            <v xml:space="preserve">משלוחי דאר מסירות אישיות </v>
          </cell>
          <cell r="H1250">
            <v>10000</v>
          </cell>
          <cell r="I1250">
            <v>2524</v>
          </cell>
        </row>
        <row r="1251">
          <cell r="A1251" t="str">
            <v>753</v>
          </cell>
          <cell r="B1251">
            <v>611300</v>
          </cell>
          <cell r="C1251">
            <v>1</v>
          </cell>
          <cell r="D1251" t="str">
            <v>1611300.753</v>
          </cell>
          <cell r="E1251" t="str">
            <v xml:space="preserve">שירותי יעוץ </v>
          </cell>
          <cell r="H1251">
            <v>20000</v>
          </cell>
          <cell r="I1251">
            <v>27855</v>
          </cell>
        </row>
        <row r="1252">
          <cell r="A1252" t="str">
            <v>769</v>
          </cell>
          <cell r="B1252">
            <v>611300</v>
          </cell>
          <cell r="C1252">
            <v>1</v>
          </cell>
          <cell r="D1252" t="str">
            <v>1611300.769</v>
          </cell>
          <cell r="E1252" t="str">
            <v xml:space="preserve">שירות לאומי </v>
          </cell>
          <cell r="H1252">
            <v>19200</v>
          </cell>
          <cell r="I1252">
            <v>3066</v>
          </cell>
        </row>
        <row r="1253">
          <cell r="A1253" t="str">
            <v>780</v>
          </cell>
          <cell r="B1253">
            <v>611300</v>
          </cell>
          <cell r="C1253">
            <v>1</v>
          </cell>
          <cell r="D1253" t="str">
            <v>1611300.780</v>
          </cell>
          <cell r="E1253" t="str">
            <v xml:space="preserve">הוצאות אחרות לפעולה </v>
          </cell>
          <cell r="H1253">
            <v>9500</v>
          </cell>
          <cell r="I1253">
            <v>9535</v>
          </cell>
        </row>
        <row r="1254">
          <cell r="A1254" t="str">
            <v>930</v>
          </cell>
          <cell r="B1254">
            <v>611300</v>
          </cell>
          <cell r="C1254">
            <v>1</v>
          </cell>
          <cell r="D1254" t="str">
            <v>1611300.930</v>
          </cell>
          <cell r="E1254" t="str">
            <v xml:space="preserve">שיפור סביבת העבודה לעובד </v>
          </cell>
          <cell r="H1254">
            <v>0</v>
          </cell>
          <cell r="I1254">
            <v>15692</v>
          </cell>
        </row>
        <row r="1255">
          <cell r="A1255" t="str">
            <v>986</v>
          </cell>
          <cell r="B1255">
            <v>611300</v>
          </cell>
          <cell r="C1255">
            <v>1</v>
          </cell>
          <cell r="D1255" t="str">
            <v>1611300.986</v>
          </cell>
          <cell r="E1255" t="str">
            <v xml:space="preserve">ה.מ.-הטמעת תהליך אירגוני </v>
          </cell>
          <cell r="H1255">
            <v>0</v>
          </cell>
          <cell r="I1255">
            <v>0</v>
          </cell>
        </row>
        <row r="1256">
          <cell r="A1256" t="str">
            <v>540</v>
          </cell>
          <cell r="B1256">
            <v>611310</v>
          </cell>
          <cell r="C1256">
            <v>1</v>
          </cell>
          <cell r="D1256" t="str">
            <v>1611310.540</v>
          </cell>
          <cell r="E1256" t="str">
            <v xml:space="preserve">שדרוג מכשירי סלולר </v>
          </cell>
          <cell r="H1256">
            <v>0</v>
          </cell>
          <cell r="I1256">
            <v>0</v>
          </cell>
        </row>
        <row r="1257">
          <cell r="A1257" t="str">
            <v>105</v>
          </cell>
          <cell r="B1257">
            <v>611400</v>
          </cell>
          <cell r="C1257">
            <v>1</v>
          </cell>
          <cell r="D1257" t="str">
            <v>1611400.105</v>
          </cell>
          <cell r="E1257" t="str">
            <v xml:space="preserve">עובדים זמניים </v>
          </cell>
          <cell r="H1257">
            <v>0</v>
          </cell>
          <cell r="I1257">
            <v>8031</v>
          </cell>
        </row>
        <row r="1258">
          <cell r="A1258" t="str">
            <v>110</v>
          </cell>
          <cell r="B1258">
            <v>611400</v>
          </cell>
          <cell r="C1258">
            <v>1</v>
          </cell>
          <cell r="D1258" t="str">
            <v>1611400.110</v>
          </cell>
          <cell r="E1258" t="str">
            <v xml:space="preserve">שכר קובע </v>
          </cell>
          <cell r="H1258">
            <v>257540</v>
          </cell>
          <cell r="I1258">
            <v>245386</v>
          </cell>
        </row>
        <row r="1259">
          <cell r="A1259" t="str">
            <v>120</v>
          </cell>
          <cell r="B1259">
            <v>611400</v>
          </cell>
          <cell r="C1259">
            <v>1</v>
          </cell>
          <cell r="D1259" t="str">
            <v>1611400.120</v>
          </cell>
          <cell r="E1259" t="str">
            <v xml:space="preserve">תוספות שאינן בשכר קובע </v>
          </cell>
          <cell r="H1259">
            <v>24642</v>
          </cell>
          <cell r="I1259">
            <v>23381</v>
          </cell>
        </row>
        <row r="1260">
          <cell r="A1260" t="str">
            <v>140</v>
          </cell>
          <cell r="B1260">
            <v>611400</v>
          </cell>
          <cell r="C1260">
            <v>1</v>
          </cell>
          <cell r="D1260" t="str">
            <v>1611400.140</v>
          </cell>
          <cell r="E1260" t="str">
            <v xml:space="preserve">החזר הוצאות </v>
          </cell>
          <cell r="H1260">
            <v>55952</v>
          </cell>
          <cell r="I1260">
            <v>44044</v>
          </cell>
        </row>
        <row r="1261">
          <cell r="A1261" t="str">
            <v>181</v>
          </cell>
          <cell r="B1261">
            <v>611400</v>
          </cell>
          <cell r="C1261">
            <v>1</v>
          </cell>
          <cell r="D1261" t="str">
            <v>1611400.181</v>
          </cell>
          <cell r="E1261" t="str">
            <v xml:space="preserve">הפרשות סוציאליות </v>
          </cell>
          <cell r="H1261">
            <v>57441</v>
          </cell>
          <cell r="I1261">
            <v>52630</v>
          </cell>
        </row>
        <row r="1262">
          <cell r="A1262" t="str">
            <v>182</v>
          </cell>
          <cell r="B1262">
            <v>611400</v>
          </cell>
          <cell r="C1262">
            <v>1</v>
          </cell>
          <cell r="D1262" t="str">
            <v>1611400.182</v>
          </cell>
          <cell r="E1262" t="str">
            <v xml:space="preserve">מיסים ועלויות </v>
          </cell>
          <cell r="H1262">
            <v>26374</v>
          </cell>
          <cell r="I1262">
            <v>24351</v>
          </cell>
        </row>
        <row r="1263">
          <cell r="A1263" t="str">
            <v>511</v>
          </cell>
          <cell r="B1263">
            <v>611400</v>
          </cell>
          <cell r="C1263">
            <v>1</v>
          </cell>
          <cell r="D1263" t="str">
            <v>1611400.511</v>
          </cell>
          <cell r="E1263" t="str">
            <v xml:space="preserve">אירוח וכיבוד </v>
          </cell>
          <cell r="H1263">
            <v>8000</v>
          </cell>
          <cell r="I1263">
            <v>6492</v>
          </cell>
        </row>
        <row r="1264">
          <cell r="A1264" t="str">
            <v>512</v>
          </cell>
          <cell r="B1264">
            <v>611400</v>
          </cell>
          <cell r="C1264">
            <v>1</v>
          </cell>
          <cell r="D1264" t="str">
            <v>1611400.512</v>
          </cell>
          <cell r="E1264" t="str">
            <v xml:space="preserve">אש"ל ונסיעות </v>
          </cell>
          <cell r="H1264">
            <v>1000</v>
          </cell>
          <cell r="I1264">
            <v>0</v>
          </cell>
        </row>
        <row r="1265">
          <cell r="A1265" t="str">
            <v>523</v>
          </cell>
          <cell r="B1265">
            <v>611400</v>
          </cell>
          <cell r="C1265">
            <v>1</v>
          </cell>
          <cell r="D1265" t="str">
            <v>1611400.523</v>
          </cell>
          <cell r="E1265" t="str">
            <v xml:space="preserve">דמי חבר בארגונים </v>
          </cell>
          <cell r="H1265">
            <v>400</v>
          </cell>
          <cell r="I1265">
            <v>350</v>
          </cell>
        </row>
        <row r="1266">
          <cell r="A1266" t="str">
            <v>540</v>
          </cell>
          <cell r="B1266">
            <v>611400</v>
          </cell>
          <cell r="C1266">
            <v>1</v>
          </cell>
          <cell r="D1266" t="str">
            <v>1611400.540</v>
          </cell>
          <cell r="E1266" t="str">
            <v xml:space="preserve">הוצאות תקשורת </v>
          </cell>
          <cell r="H1266">
            <v>8000</v>
          </cell>
          <cell r="I1266">
            <v>5700</v>
          </cell>
        </row>
        <row r="1267">
          <cell r="A1267" t="str">
            <v>550</v>
          </cell>
          <cell r="B1267">
            <v>611400</v>
          </cell>
          <cell r="C1267">
            <v>1</v>
          </cell>
          <cell r="D1267" t="str">
            <v>1611400.550</v>
          </cell>
          <cell r="E1267" t="str">
            <v xml:space="preserve">פרסום והדפסות </v>
          </cell>
          <cell r="H1267">
            <v>14000</v>
          </cell>
          <cell r="I1267">
            <v>10578</v>
          </cell>
        </row>
        <row r="1268">
          <cell r="A1268" t="str">
            <v>710</v>
          </cell>
          <cell r="B1268">
            <v>611400</v>
          </cell>
          <cell r="C1268">
            <v>1</v>
          </cell>
          <cell r="D1268" t="str">
            <v>1611400.710</v>
          </cell>
          <cell r="E1268" t="str">
            <v xml:space="preserve">הסעות קבלניות </v>
          </cell>
          <cell r="H1268">
            <v>7000</v>
          </cell>
          <cell r="I1268">
            <v>1400</v>
          </cell>
        </row>
        <row r="1269">
          <cell r="A1269" t="str">
            <v>769</v>
          </cell>
          <cell r="B1269">
            <v>611400</v>
          </cell>
          <cell r="C1269">
            <v>1</v>
          </cell>
          <cell r="D1269" t="str">
            <v>1611400.769</v>
          </cell>
          <cell r="E1269" t="str">
            <v xml:space="preserve">שירות לאומי </v>
          </cell>
          <cell r="H1269">
            <v>19200</v>
          </cell>
          <cell r="I1269">
            <v>5991</v>
          </cell>
        </row>
        <row r="1270">
          <cell r="A1270" t="str">
            <v>780</v>
          </cell>
          <cell r="B1270">
            <v>611400</v>
          </cell>
          <cell r="C1270">
            <v>1</v>
          </cell>
          <cell r="D1270" t="str">
            <v>1611400.780</v>
          </cell>
          <cell r="E1270" t="str">
            <v xml:space="preserve">הוצאות פעולה-מעמד האישה </v>
          </cell>
          <cell r="H1270">
            <v>102500</v>
          </cell>
          <cell r="I1270">
            <v>110718</v>
          </cell>
        </row>
        <row r="1271">
          <cell r="A1271" t="str">
            <v>781</v>
          </cell>
          <cell r="B1271">
            <v>611400</v>
          </cell>
          <cell r="C1271">
            <v>1</v>
          </cell>
          <cell r="D1271" t="str">
            <v>1611400.781</v>
          </cell>
          <cell r="E1271" t="str">
            <v>הוצאות ע"ח הכנסות-מ.האישה</v>
          </cell>
          <cell r="H1271">
            <v>0</v>
          </cell>
          <cell r="I1271">
            <v>0</v>
          </cell>
        </row>
        <row r="1272">
          <cell r="A1272" t="str">
            <v>105</v>
          </cell>
          <cell r="B1272">
            <v>611500</v>
          </cell>
          <cell r="C1272">
            <v>1</v>
          </cell>
          <cell r="D1272" t="str">
            <v>1611500.105</v>
          </cell>
          <cell r="E1272" t="str">
            <v xml:space="preserve">עובדים זמניים </v>
          </cell>
          <cell r="H1272">
            <v>0</v>
          </cell>
          <cell r="I1272">
            <v>60431</v>
          </cell>
        </row>
        <row r="1273">
          <cell r="A1273" t="str">
            <v>110</v>
          </cell>
          <cell r="B1273">
            <v>611500</v>
          </cell>
          <cell r="C1273">
            <v>1</v>
          </cell>
          <cell r="D1273" t="str">
            <v>1611500.110</v>
          </cell>
          <cell r="E1273" t="str">
            <v xml:space="preserve">שכר קובע </v>
          </cell>
          <cell r="H1273">
            <v>321481</v>
          </cell>
          <cell r="I1273">
            <v>330930</v>
          </cell>
        </row>
        <row r="1274">
          <cell r="A1274" t="str">
            <v>120</v>
          </cell>
          <cell r="B1274">
            <v>611500</v>
          </cell>
          <cell r="C1274">
            <v>1</v>
          </cell>
          <cell r="D1274" t="str">
            <v>1611500.120</v>
          </cell>
          <cell r="E1274" t="str">
            <v xml:space="preserve">תוספות שאינן בשכר קובע </v>
          </cell>
          <cell r="H1274">
            <v>10993</v>
          </cell>
          <cell r="I1274">
            <v>9919</v>
          </cell>
        </row>
        <row r="1275">
          <cell r="A1275" t="str">
            <v>130</v>
          </cell>
          <cell r="B1275">
            <v>611500</v>
          </cell>
          <cell r="C1275">
            <v>1</v>
          </cell>
          <cell r="D1275" t="str">
            <v>1611500.130</v>
          </cell>
          <cell r="E1275" t="str">
            <v xml:space="preserve">שעות נוספות </v>
          </cell>
          <cell r="H1275">
            <v>2381</v>
          </cell>
          <cell r="I1275">
            <v>1795</v>
          </cell>
        </row>
        <row r="1276">
          <cell r="A1276" t="str">
            <v>140</v>
          </cell>
          <cell r="B1276">
            <v>611500</v>
          </cell>
          <cell r="C1276">
            <v>1</v>
          </cell>
          <cell r="D1276" t="str">
            <v>1611500.140</v>
          </cell>
          <cell r="E1276" t="str">
            <v xml:space="preserve">החזר הוצאות </v>
          </cell>
          <cell r="H1276">
            <v>61681</v>
          </cell>
          <cell r="I1276">
            <v>52372</v>
          </cell>
        </row>
        <row r="1277">
          <cell r="A1277" t="str">
            <v>181</v>
          </cell>
          <cell r="B1277">
            <v>611500</v>
          </cell>
          <cell r="C1277">
            <v>1</v>
          </cell>
          <cell r="D1277" t="str">
            <v>1611500.181</v>
          </cell>
          <cell r="E1277" t="str">
            <v xml:space="preserve">הפרשות סוציאליות </v>
          </cell>
          <cell r="H1277">
            <v>97957</v>
          </cell>
          <cell r="I1277">
            <v>87286</v>
          </cell>
        </row>
        <row r="1278">
          <cell r="A1278" t="str">
            <v>182</v>
          </cell>
          <cell r="B1278">
            <v>611500</v>
          </cell>
          <cell r="C1278">
            <v>1</v>
          </cell>
          <cell r="D1278" t="str">
            <v>1611500.182</v>
          </cell>
          <cell r="E1278" t="str">
            <v xml:space="preserve">מיסים ועלויות </v>
          </cell>
          <cell r="H1278">
            <v>33320</v>
          </cell>
          <cell r="I1278">
            <v>29856</v>
          </cell>
        </row>
        <row r="1279">
          <cell r="A1279" t="str">
            <v>580</v>
          </cell>
          <cell r="B1279">
            <v>611500</v>
          </cell>
          <cell r="C1279">
            <v>1</v>
          </cell>
          <cell r="D1279" t="str">
            <v>1611500.580</v>
          </cell>
          <cell r="E1279" t="str">
            <v xml:space="preserve">הוצאות אירגוניות </v>
          </cell>
          <cell r="H1279">
            <v>4500</v>
          </cell>
          <cell r="I1279">
            <v>4599</v>
          </cell>
        </row>
        <row r="1280">
          <cell r="A1280" t="str">
            <v>743</v>
          </cell>
          <cell r="B1280">
            <v>611500</v>
          </cell>
          <cell r="C1280">
            <v>1</v>
          </cell>
          <cell r="D1280" t="str">
            <v>1611500.743</v>
          </cell>
          <cell r="E1280" t="str">
            <v xml:space="preserve">רכישת כלים מכשירים וציוד </v>
          </cell>
          <cell r="H1280">
            <v>10000</v>
          </cell>
          <cell r="I1280">
            <v>10000</v>
          </cell>
        </row>
        <row r="1281">
          <cell r="A1281" t="str">
            <v>769</v>
          </cell>
          <cell r="B1281">
            <v>611500</v>
          </cell>
          <cell r="C1281">
            <v>1</v>
          </cell>
          <cell r="D1281" t="str">
            <v>1611500.769</v>
          </cell>
          <cell r="E1281" t="str">
            <v xml:space="preserve">שירות לאומי </v>
          </cell>
          <cell r="H1281">
            <v>19200</v>
          </cell>
          <cell r="I1281">
            <v>12295</v>
          </cell>
        </row>
        <row r="1282">
          <cell r="A1282" t="str">
            <v>110</v>
          </cell>
          <cell r="B1282">
            <v>612000</v>
          </cell>
          <cell r="C1282">
            <v>1</v>
          </cell>
          <cell r="D1282" t="str">
            <v>1612000.110</v>
          </cell>
          <cell r="E1282" t="str">
            <v xml:space="preserve">שכר קובע </v>
          </cell>
          <cell r="H1282">
            <v>1038956</v>
          </cell>
          <cell r="I1282">
            <v>988818</v>
          </cell>
        </row>
        <row r="1283">
          <cell r="A1283" t="str">
            <v>120</v>
          </cell>
          <cell r="B1283">
            <v>612000</v>
          </cell>
          <cell r="C1283">
            <v>1</v>
          </cell>
          <cell r="D1283" t="str">
            <v>1612000.120</v>
          </cell>
          <cell r="E1283" t="str">
            <v xml:space="preserve">תוספות שאינן בשכר קובע </v>
          </cell>
          <cell r="H1283">
            <v>95389</v>
          </cell>
          <cell r="I1283">
            <v>91297</v>
          </cell>
        </row>
        <row r="1284">
          <cell r="A1284" t="str">
            <v>130</v>
          </cell>
          <cell r="B1284">
            <v>612000</v>
          </cell>
          <cell r="C1284">
            <v>1</v>
          </cell>
          <cell r="D1284" t="str">
            <v>1612000.130</v>
          </cell>
          <cell r="E1284" t="str">
            <v xml:space="preserve">שעות נוספות </v>
          </cell>
          <cell r="H1284">
            <v>4858</v>
          </cell>
          <cell r="I1284">
            <v>4406</v>
          </cell>
        </row>
        <row r="1285">
          <cell r="A1285" t="str">
            <v>140</v>
          </cell>
          <cell r="B1285">
            <v>612000</v>
          </cell>
          <cell r="C1285">
            <v>1</v>
          </cell>
          <cell r="D1285" t="str">
            <v>1612000.140</v>
          </cell>
          <cell r="E1285" t="str">
            <v xml:space="preserve">החזר הוצאות </v>
          </cell>
          <cell r="H1285">
            <v>118633</v>
          </cell>
          <cell r="I1285">
            <v>131055</v>
          </cell>
        </row>
        <row r="1286">
          <cell r="A1286" t="str">
            <v>181</v>
          </cell>
          <cell r="B1286">
            <v>612000</v>
          </cell>
          <cell r="C1286">
            <v>1</v>
          </cell>
          <cell r="D1286" t="str">
            <v>1612000.181</v>
          </cell>
          <cell r="E1286" t="str">
            <v xml:space="preserve">הפרשות סוציאליות </v>
          </cell>
          <cell r="H1286">
            <v>195678</v>
          </cell>
          <cell r="I1286">
            <v>184104</v>
          </cell>
        </row>
        <row r="1287">
          <cell r="A1287" t="str">
            <v>182</v>
          </cell>
          <cell r="B1287">
            <v>612000</v>
          </cell>
          <cell r="C1287">
            <v>1</v>
          </cell>
          <cell r="D1287" t="str">
            <v>1612000.182</v>
          </cell>
          <cell r="E1287" t="str">
            <v xml:space="preserve">מיסים ועלויות </v>
          </cell>
          <cell r="H1287">
            <v>98944</v>
          </cell>
          <cell r="I1287">
            <v>95534</v>
          </cell>
        </row>
        <row r="1288">
          <cell r="A1288" t="str">
            <v>511</v>
          </cell>
          <cell r="B1288">
            <v>612000</v>
          </cell>
          <cell r="C1288">
            <v>1</v>
          </cell>
          <cell r="D1288" t="str">
            <v>1612000.511</v>
          </cell>
          <cell r="E1288" t="str">
            <v xml:space="preserve">אירוח וכיבוד </v>
          </cell>
          <cell r="H1288">
            <v>2500</v>
          </cell>
          <cell r="I1288">
            <v>1475</v>
          </cell>
        </row>
        <row r="1289">
          <cell r="A1289" t="str">
            <v>512</v>
          </cell>
          <cell r="B1289">
            <v>612000</v>
          </cell>
          <cell r="C1289">
            <v>1</v>
          </cell>
          <cell r="D1289" t="str">
            <v>1612000.512</v>
          </cell>
          <cell r="E1289" t="str">
            <v xml:space="preserve">אש"ל ונסיעות </v>
          </cell>
          <cell r="H1289">
            <v>1000</v>
          </cell>
          <cell r="I1289">
            <v>0</v>
          </cell>
        </row>
        <row r="1290">
          <cell r="A1290" t="str">
            <v>521</v>
          </cell>
          <cell r="B1290">
            <v>612000</v>
          </cell>
          <cell r="C1290">
            <v>1</v>
          </cell>
          <cell r="D1290" t="str">
            <v>1612000.521</v>
          </cell>
          <cell r="E1290" t="str">
            <v xml:space="preserve">ימי עיון והשתלמויות </v>
          </cell>
          <cell r="H1290">
            <v>5000</v>
          </cell>
          <cell r="I1290">
            <v>2990</v>
          </cell>
        </row>
        <row r="1291">
          <cell r="A1291" t="str">
            <v>522</v>
          </cell>
          <cell r="B1291">
            <v>612000</v>
          </cell>
          <cell r="C1291">
            <v>1</v>
          </cell>
          <cell r="D1291" t="str">
            <v>1612000.522</v>
          </cell>
          <cell r="E1291" t="str">
            <v xml:space="preserve">ספרות מקצועית </v>
          </cell>
          <cell r="H1291">
            <v>7000</v>
          </cell>
          <cell r="I1291">
            <v>3828</v>
          </cell>
        </row>
        <row r="1292">
          <cell r="A1292" t="str">
            <v>523</v>
          </cell>
          <cell r="B1292">
            <v>612000</v>
          </cell>
          <cell r="C1292">
            <v>1</v>
          </cell>
          <cell r="D1292" t="str">
            <v>1612000.523</v>
          </cell>
          <cell r="E1292" t="str">
            <v xml:space="preserve">דמי חבר </v>
          </cell>
          <cell r="H1292">
            <v>3000</v>
          </cell>
          <cell r="I1292">
            <v>2080</v>
          </cell>
        </row>
        <row r="1293">
          <cell r="A1293" t="str">
            <v>540</v>
          </cell>
          <cell r="B1293">
            <v>612000</v>
          </cell>
          <cell r="C1293">
            <v>1</v>
          </cell>
          <cell r="D1293" t="str">
            <v>1612000.540</v>
          </cell>
          <cell r="E1293" t="str">
            <v xml:space="preserve">הוצאות תקשורת </v>
          </cell>
          <cell r="H1293">
            <v>12000</v>
          </cell>
          <cell r="I1293">
            <v>8308</v>
          </cell>
        </row>
        <row r="1294">
          <cell r="A1294" t="str">
            <v>550</v>
          </cell>
          <cell r="B1294">
            <v>612000</v>
          </cell>
          <cell r="C1294">
            <v>1</v>
          </cell>
          <cell r="D1294" t="str">
            <v>1612000.550</v>
          </cell>
          <cell r="E1294" t="str">
            <v xml:space="preserve">פרסום והדפסות </v>
          </cell>
          <cell r="H1294">
            <v>25000</v>
          </cell>
          <cell r="I1294">
            <v>20011</v>
          </cell>
        </row>
        <row r="1295">
          <cell r="A1295" t="str">
            <v>561</v>
          </cell>
          <cell r="B1295">
            <v>612000</v>
          </cell>
          <cell r="C1295">
            <v>1</v>
          </cell>
          <cell r="D1295" t="str">
            <v>1612000.561</v>
          </cell>
          <cell r="E1295" t="str">
            <v xml:space="preserve">צילום מסמכים </v>
          </cell>
          <cell r="H1295">
            <v>3500</v>
          </cell>
          <cell r="I1295">
            <v>2260</v>
          </cell>
        </row>
        <row r="1296">
          <cell r="A1296" t="str">
            <v>574</v>
          </cell>
          <cell r="B1296">
            <v>612000</v>
          </cell>
          <cell r="C1296">
            <v>1</v>
          </cell>
          <cell r="D1296" t="str">
            <v>1612000.574</v>
          </cell>
          <cell r="E1296" t="str">
            <v xml:space="preserve">תקשורת מחשבים </v>
          </cell>
          <cell r="H1296">
            <v>2400</v>
          </cell>
          <cell r="I1296">
            <v>2362</v>
          </cell>
        </row>
        <row r="1297">
          <cell r="A1297" t="str">
            <v>580</v>
          </cell>
          <cell r="B1297">
            <v>612000</v>
          </cell>
          <cell r="C1297">
            <v>1</v>
          </cell>
          <cell r="D1297" t="str">
            <v>1612000.580</v>
          </cell>
          <cell r="E1297" t="str">
            <v xml:space="preserve">הוצאות אירגוניות </v>
          </cell>
          <cell r="H1297">
            <v>2500</v>
          </cell>
          <cell r="I1297">
            <v>1225</v>
          </cell>
        </row>
        <row r="1298">
          <cell r="A1298" t="str">
            <v>731</v>
          </cell>
          <cell r="B1298">
            <v>612000</v>
          </cell>
          <cell r="C1298">
            <v>1</v>
          </cell>
          <cell r="D1298" t="str">
            <v>1612000.731</v>
          </cell>
          <cell r="E1298" t="str">
            <v xml:space="preserve">דלק </v>
          </cell>
          <cell r="H1298">
            <v>22278</v>
          </cell>
          <cell r="I1298">
            <v>19160</v>
          </cell>
        </row>
        <row r="1299">
          <cell r="A1299" t="str">
            <v>735</v>
          </cell>
          <cell r="B1299">
            <v>612000</v>
          </cell>
          <cell r="C1299">
            <v>1</v>
          </cell>
          <cell r="D1299" t="str">
            <v>1612000.735</v>
          </cell>
          <cell r="E1299" t="str">
            <v xml:space="preserve">השכרת רכב </v>
          </cell>
          <cell r="H1299">
            <v>34398</v>
          </cell>
          <cell r="I1299">
            <v>38416</v>
          </cell>
        </row>
        <row r="1300">
          <cell r="A1300" t="str">
            <v>743</v>
          </cell>
          <cell r="B1300">
            <v>612000</v>
          </cell>
          <cell r="C1300">
            <v>1</v>
          </cell>
          <cell r="D1300" t="str">
            <v>1612000.743</v>
          </cell>
          <cell r="E1300" t="str">
            <v xml:space="preserve">רכישת כלים מכשירים וציוד </v>
          </cell>
          <cell r="H1300">
            <v>5000</v>
          </cell>
          <cell r="I1300">
            <v>640</v>
          </cell>
        </row>
        <row r="1301">
          <cell r="A1301" t="str">
            <v>750</v>
          </cell>
          <cell r="B1301">
            <v>612000</v>
          </cell>
          <cell r="C1301">
            <v>1</v>
          </cell>
          <cell r="D1301" t="str">
            <v>1612000.750</v>
          </cell>
          <cell r="E1301" t="str">
            <v xml:space="preserve">עבודות ביקורת ויעוץ </v>
          </cell>
          <cell r="H1301">
            <v>65000</v>
          </cell>
          <cell r="I1301">
            <v>32752</v>
          </cell>
        </row>
        <row r="1302">
          <cell r="A1302" t="str">
            <v>110</v>
          </cell>
          <cell r="B1302">
            <v>613000</v>
          </cell>
          <cell r="C1302">
            <v>1</v>
          </cell>
          <cell r="D1302" t="str">
            <v>1613000.110</v>
          </cell>
          <cell r="E1302" t="str">
            <v xml:space="preserve">שכר קובע </v>
          </cell>
          <cell r="H1302">
            <v>1118684</v>
          </cell>
          <cell r="I1302">
            <v>1318400</v>
          </cell>
        </row>
        <row r="1303">
          <cell r="A1303" t="str">
            <v>120</v>
          </cell>
          <cell r="B1303">
            <v>613000</v>
          </cell>
          <cell r="C1303">
            <v>1</v>
          </cell>
          <cell r="D1303" t="str">
            <v>1613000.120</v>
          </cell>
          <cell r="E1303" t="str">
            <v xml:space="preserve">תוספות שאינן בשכר קובע </v>
          </cell>
          <cell r="H1303">
            <v>68011</v>
          </cell>
          <cell r="I1303">
            <v>69425</v>
          </cell>
        </row>
        <row r="1304">
          <cell r="A1304" t="str">
            <v>130</v>
          </cell>
          <cell r="B1304">
            <v>613000</v>
          </cell>
          <cell r="C1304">
            <v>1</v>
          </cell>
          <cell r="D1304" t="str">
            <v>1613000.130</v>
          </cell>
          <cell r="E1304" t="str">
            <v xml:space="preserve">שעות נוספות </v>
          </cell>
          <cell r="H1304">
            <v>17997</v>
          </cell>
          <cell r="I1304">
            <v>19363</v>
          </cell>
        </row>
        <row r="1305">
          <cell r="A1305" t="str">
            <v>140</v>
          </cell>
          <cell r="B1305">
            <v>613000</v>
          </cell>
          <cell r="C1305">
            <v>1</v>
          </cell>
          <cell r="D1305" t="str">
            <v>1613000.140</v>
          </cell>
          <cell r="E1305" t="str">
            <v xml:space="preserve">החזר הוצאות </v>
          </cell>
          <cell r="H1305">
            <v>133656</v>
          </cell>
          <cell r="I1305">
            <v>164867</v>
          </cell>
        </row>
        <row r="1306">
          <cell r="A1306" t="str">
            <v>181</v>
          </cell>
          <cell r="B1306">
            <v>613000</v>
          </cell>
          <cell r="C1306">
            <v>1</v>
          </cell>
          <cell r="D1306" t="str">
            <v>1613000.181</v>
          </cell>
          <cell r="E1306" t="str">
            <v xml:space="preserve">הפרשות סוציאליות </v>
          </cell>
          <cell r="H1306">
            <v>190262</v>
          </cell>
          <cell r="I1306">
            <v>255492</v>
          </cell>
        </row>
        <row r="1307">
          <cell r="A1307" t="str">
            <v>182</v>
          </cell>
          <cell r="B1307">
            <v>613000</v>
          </cell>
          <cell r="C1307">
            <v>1</v>
          </cell>
          <cell r="D1307" t="str">
            <v>1613000.182</v>
          </cell>
          <cell r="E1307" t="str">
            <v xml:space="preserve">מיסים ועלויות </v>
          </cell>
          <cell r="H1307">
            <v>105491</v>
          </cell>
          <cell r="I1307">
            <v>123927</v>
          </cell>
        </row>
        <row r="1308">
          <cell r="A1308" t="str">
            <v>511</v>
          </cell>
          <cell r="B1308">
            <v>613000</v>
          </cell>
          <cell r="C1308">
            <v>1</v>
          </cell>
          <cell r="D1308" t="str">
            <v>1613000.511</v>
          </cell>
          <cell r="E1308" t="str">
            <v xml:space="preserve">אירוח וכיבוד </v>
          </cell>
          <cell r="H1308">
            <v>4000</v>
          </cell>
          <cell r="I1308">
            <v>3796</v>
          </cell>
        </row>
        <row r="1309">
          <cell r="A1309" t="str">
            <v>512</v>
          </cell>
          <cell r="B1309">
            <v>613000</v>
          </cell>
          <cell r="C1309">
            <v>1</v>
          </cell>
          <cell r="D1309" t="str">
            <v>1613000.512</v>
          </cell>
          <cell r="E1309" t="str">
            <v xml:space="preserve">אש"ל ונסיעות </v>
          </cell>
          <cell r="H1309">
            <v>500</v>
          </cell>
          <cell r="I1309">
            <v>0</v>
          </cell>
        </row>
        <row r="1310">
          <cell r="A1310" t="str">
            <v>522</v>
          </cell>
          <cell r="B1310">
            <v>613000</v>
          </cell>
          <cell r="C1310">
            <v>1</v>
          </cell>
          <cell r="D1310" t="str">
            <v>1613000.522</v>
          </cell>
          <cell r="E1310" t="str">
            <v xml:space="preserve">ספרות מקצועית </v>
          </cell>
          <cell r="H1310">
            <v>5000</v>
          </cell>
          <cell r="I1310">
            <v>4580</v>
          </cell>
        </row>
        <row r="1311">
          <cell r="A1311" t="str">
            <v>523</v>
          </cell>
          <cell r="B1311">
            <v>613000</v>
          </cell>
          <cell r="C1311">
            <v>1</v>
          </cell>
          <cell r="D1311" t="str">
            <v>1613000.523</v>
          </cell>
          <cell r="E1311" t="str">
            <v xml:space="preserve">דמי חבר בארגונים </v>
          </cell>
          <cell r="H1311">
            <v>2500</v>
          </cell>
          <cell r="I1311">
            <v>1650</v>
          </cell>
        </row>
        <row r="1312">
          <cell r="A1312" t="str">
            <v>540</v>
          </cell>
          <cell r="B1312">
            <v>613000</v>
          </cell>
          <cell r="C1312">
            <v>1</v>
          </cell>
          <cell r="D1312" t="str">
            <v>1613000.540</v>
          </cell>
          <cell r="E1312" t="str">
            <v xml:space="preserve">הוצאות תקשורת </v>
          </cell>
          <cell r="H1312">
            <v>24000</v>
          </cell>
          <cell r="I1312">
            <v>20859</v>
          </cell>
        </row>
        <row r="1313">
          <cell r="A1313" t="str">
            <v>550</v>
          </cell>
          <cell r="B1313">
            <v>613000</v>
          </cell>
          <cell r="C1313">
            <v>1</v>
          </cell>
          <cell r="D1313" t="str">
            <v>1613000.550</v>
          </cell>
          <cell r="E1313" t="str">
            <v xml:space="preserve">פרסום והדפסות </v>
          </cell>
          <cell r="H1313">
            <v>2000</v>
          </cell>
          <cell r="I1313">
            <v>1755</v>
          </cell>
        </row>
        <row r="1314">
          <cell r="A1314" t="str">
            <v>561</v>
          </cell>
          <cell r="B1314">
            <v>613000</v>
          </cell>
          <cell r="C1314">
            <v>1</v>
          </cell>
          <cell r="D1314" t="str">
            <v>1613000.561</v>
          </cell>
          <cell r="E1314" t="str">
            <v xml:space="preserve">צילום מסמכים </v>
          </cell>
          <cell r="H1314">
            <v>7000</v>
          </cell>
          <cell r="I1314">
            <v>11547</v>
          </cell>
        </row>
        <row r="1315">
          <cell r="A1315" t="str">
            <v>580</v>
          </cell>
          <cell r="B1315">
            <v>613000</v>
          </cell>
          <cell r="C1315">
            <v>1</v>
          </cell>
          <cell r="D1315" t="str">
            <v>1613000.580</v>
          </cell>
          <cell r="E1315" t="str">
            <v xml:space="preserve">הוצאות אירגוניות </v>
          </cell>
          <cell r="H1315">
            <v>3500</v>
          </cell>
          <cell r="I1315">
            <v>3507</v>
          </cell>
        </row>
        <row r="1316">
          <cell r="A1316" t="str">
            <v>582</v>
          </cell>
          <cell r="B1316">
            <v>613000</v>
          </cell>
          <cell r="C1316">
            <v>1</v>
          </cell>
          <cell r="D1316" t="str">
            <v>1613000.582</v>
          </cell>
          <cell r="E1316" t="str">
            <v xml:space="preserve">כרטיסי איזי פארק </v>
          </cell>
          <cell r="H1316">
            <v>3500</v>
          </cell>
          <cell r="I1316">
            <v>2985</v>
          </cell>
        </row>
        <row r="1317">
          <cell r="A1317" t="str">
            <v>731</v>
          </cell>
          <cell r="B1317">
            <v>613000</v>
          </cell>
          <cell r="C1317">
            <v>1</v>
          </cell>
          <cell r="D1317" t="str">
            <v>1613000.731</v>
          </cell>
          <cell r="E1317" t="str">
            <v xml:space="preserve">דלק </v>
          </cell>
          <cell r="H1317">
            <v>22278</v>
          </cell>
          <cell r="I1317">
            <v>22859</v>
          </cell>
        </row>
        <row r="1318">
          <cell r="A1318" t="str">
            <v>735</v>
          </cell>
          <cell r="B1318">
            <v>613000</v>
          </cell>
          <cell r="C1318">
            <v>1</v>
          </cell>
          <cell r="D1318" t="str">
            <v>1613000.735</v>
          </cell>
          <cell r="E1318" t="str">
            <v xml:space="preserve">שכירת רכב </v>
          </cell>
          <cell r="H1318">
            <v>44447</v>
          </cell>
          <cell r="I1318">
            <v>51777</v>
          </cell>
        </row>
        <row r="1319">
          <cell r="A1319" t="str">
            <v>743</v>
          </cell>
          <cell r="B1319">
            <v>613000</v>
          </cell>
          <cell r="C1319">
            <v>1</v>
          </cell>
          <cell r="D1319" t="str">
            <v>1613000.743</v>
          </cell>
          <cell r="E1319" t="str">
            <v xml:space="preserve">רכישת כלים מכשירים וציוד </v>
          </cell>
          <cell r="H1319">
            <v>9000</v>
          </cell>
          <cell r="I1319">
            <v>6211</v>
          </cell>
        </row>
        <row r="1320">
          <cell r="A1320" t="str">
            <v>750</v>
          </cell>
          <cell r="B1320">
            <v>613000</v>
          </cell>
          <cell r="C1320">
            <v>1</v>
          </cell>
          <cell r="D1320" t="str">
            <v>1613000.750</v>
          </cell>
          <cell r="E1320" t="str">
            <v xml:space="preserve">עבודות קבלניות </v>
          </cell>
          <cell r="H1320">
            <v>6000</v>
          </cell>
          <cell r="I1320">
            <v>1409</v>
          </cell>
        </row>
        <row r="1321">
          <cell r="A1321" t="str">
            <v>751</v>
          </cell>
          <cell r="B1321">
            <v>613000</v>
          </cell>
          <cell r="C1321">
            <v>1</v>
          </cell>
          <cell r="D1321" t="str">
            <v>1613000.751</v>
          </cell>
          <cell r="E1321" t="str">
            <v xml:space="preserve">עבודות ייעוץ </v>
          </cell>
          <cell r="H1321">
            <v>50000</v>
          </cell>
          <cell r="I1321">
            <v>45557</v>
          </cell>
        </row>
        <row r="1322">
          <cell r="A1322" t="str">
            <v>752</v>
          </cell>
          <cell r="B1322">
            <v>613000</v>
          </cell>
          <cell r="C1322">
            <v>1</v>
          </cell>
          <cell r="D1322" t="str">
            <v>1613000.752</v>
          </cell>
          <cell r="E1322" t="str">
            <v xml:space="preserve">בקרה בין אגפית </v>
          </cell>
          <cell r="H1322">
            <v>350000</v>
          </cell>
          <cell r="I1322">
            <v>393563</v>
          </cell>
        </row>
        <row r="1323">
          <cell r="A1323" t="str">
            <v>769</v>
          </cell>
          <cell r="B1323">
            <v>613000</v>
          </cell>
          <cell r="C1323">
            <v>1</v>
          </cell>
          <cell r="D1323" t="str">
            <v>1613000.769</v>
          </cell>
          <cell r="E1323" t="str">
            <v xml:space="preserve">שירות לאומי </v>
          </cell>
          <cell r="H1323">
            <v>19200</v>
          </cell>
          <cell r="I1323">
            <v>13790</v>
          </cell>
        </row>
        <row r="1324">
          <cell r="A1324" t="str">
            <v>750</v>
          </cell>
          <cell r="B1324">
            <v>613100</v>
          </cell>
          <cell r="C1324">
            <v>1</v>
          </cell>
          <cell r="D1324" t="str">
            <v>1613100.750</v>
          </cell>
          <cell r="E1324" t="str">
            <v xml:space="preserve">עבודות גניזה בקבלנות </v>
          </cell>
          <cell r="H1324">
            <v>340000</v>
          </cell>
          <cell r="I1324">
            <v>383818</v>
          </cell>
        </row>
        <row r="1325">
          <cell r="A1325" t="str">
            <v>105</v>
          </cell>
          <cell r="B1325">
            <v>614000</v>
          </cell>
          <cell r="C1325">
            <v>1</v>
          </cell>
          <cell r="D1325" t="str">
            <v>1614000.105</v>
          </cell>
          <cell r="E1325" t="str">
            <v xml:space="preserve">עובדים זמניים </v>
          </cell>
          <cell r="H1325">
            <v>0</v>
          </cell>
          <cell r="I1325">
            <v>0</v>
          </cell>
        </row>
        <row r="1326">
          <cell r="A1326" t="str">
            <v>110</v>
          </cell>
          <cell r="B1326">
            <v>614000</v>
          </cell>
          <cell r="C1326">
            <v>1</v>
          </cell>
          <cell r="D1326" t="str">
            <v>1614000.110</v>
          </cell>
          <cell r="E1326" t="str">
            <v xml:space="preserve">שכר קובע </v>
          </cell>
          <cell r="H1326">
            <v>361539</v>
          </cell>
          <cell r="I1326">
            <v>0</v>
          </cell>
        </row>
        <row r="1327">
          <cell r="A1327" t="str">
            <v>120</v>
          </cell>
          <cell r="B1327">
            <v>614000</v>
          </cell>
          <cell r="C1327">
            <v>1</v>
          </cell>
          <cell r="D1327" t="str">
            <v>1614000.120</v>
          </cell>
          <cell r="E1327" t="str">
            <v xml:space="preserve">תוספות שאינן בשכר קובע </v>
          </cell>
          <cell r="H1327">
            <v>63404</v>
          </cell>
          <cell r="I1327">
            <v>0</v>
          </cell>
        </row>
        <row r="1328">
          <cell r="A1328" t="str">
            <v>130</v>
          </cell>
          <cell r="B1328">
            <v>614000</v>
          </cell>
          <cell r="C1328">
            <v>1</v>
          </cell>
          <cell r="D1328" t="str">
            <v>1614000.130</v>
          </cell>
          <cell r="E1328" t="str">
            <v xml:space="preserve">שעות נוספות </v>
          </cell>
          <cell r="H1328">
            <v>1566</v>
          </cell>
          <cell r="I1328">
            <v>0</v>
          </cell>
        </row>
        <row r="1329">
          <cell r="A1329" t="str">
            <v>140</v>
          </cell>
          <cell r="B1329">
            <v>614000</v>
          </cell>
          <cell r="C1329">
            <v>1</v>
          </cell>
          <cell r="D1329" t="str">
            <v>1614000.140</v>
          </cell>
          <cell r="E1329" t="str">
            <v xml:space="preserve">החזר הוצאות </v>
          </cell>
          <cell r="H1329">
            <v>57653</v>
          </cell>
          <cell r="I1329">
            <v>0</v>
          </cell>
        </row>
        <row r="1330">
          <cell r="A1330" t="str">
            <v>181</v>
          </cell>
          <cell r="B1330">
            <v>614000</v>
          </cell>
          <cell r="C1330">
            <v>1</v>
          </cell>
          <cell r="D1330" t="str">
            <v>1614000.181</v>
          </cell>
          <cell r="E1330" t="str">
            <v xml:space="preserve">הפרשות סוציאליות </v>
          </cell>
          <cell r="H1330">
            <v>76089</v>
          </cell>
          <cell r="I1330">
            <v>0</v>
          </cell>
        </row>
        <row r="1331">
          <cell r="A1331" t="str">
            <v>182</v>
          </cell>
          <cell r="B1331">
            <v>614000</v>
          </cell>
          <cell r="C1331">
            <v>1</v>
          </cell>
          <cell r="D1331" t="str">
            <v>1614000.182</v>
          </cell>
          <cell r="E1331" t="str">
            <v xml:space="preserve">מיסים ועלויות </v>
          </cell>
          <cell r="H1331">
            <v>39030</v>
          </cell>
          <cell r="I1331">
            <v>0</v>
          </cell>
        </row>
        <row r="1332">
          <cell r="A1332" t="str">
            <v>510</v>
          </cell>
          <cell r="B1332">
            <v>614000</v>
          </cell>
          <cell r="C1332">
            <v>1</v>
          </cell>
          <cell r="D1332" t="str">
            <v>1614000.510</v>
          </cell>
          <cell r="E1332" t="str">
            <v xml:space="preserve">אירוח רשמי </v>
          </cell>
          <cell r="H1332">
            <v>20000</v>
          </cell>
          <cell r="I1332">
            <v>0</v>
          </cell>
        </row>
        <row r="1333">
          <cell r="A1333" t="str">
            <v>511</v>
          </cell>
          <cell r="B1333">
            <v>614000</v>
          </cell>
          <cell r="C1333">
            <v>1</v>
          </cell>
          <cell r="D1333" t="str">
            <v>1614000.511</v>
          </cell>
          <cell r="E1333" t="str">
            <v xml:space="preserve">אירוח וכיבוד </v>
          </cell>
          <cell r="H1333">
            <v>10000</v>
          </cell>
          <cell r="I1333">
            <v>21232</v>
          </cell>
        </row>
        <row r="1334">
          <cell r="A1334" t="str">
            <v>514</v>
          </cell>
          <cell r="B1334">
            <v>614000</v>
          </cell>
          <cell r="C1334">
            <v>1</v>
          </cell>
          <cell r="D1334" t="str">
            <v>1614000.514</v>
          </cell>
          <cell r="E1334" t="str">
            <v xml:space="preserve">רכישת מתנות </v>
          </cell>
          <cell r="H1334">
            <v>25600</v>
          </cell>
          <cell r="I1334">
            <v>23707</v>
          </cell>
        </row>
        <row r="1335">
          <cell r="A1335" t="str">
            <v>522</v>
          </cell>
          <cell r="B1335">
            <v>614000</v>
          </cell>
          <cell r="C1335">
            <v>1</v>
          </cell>
          <cell r="D1335" t="str">
            <v>1614000.522</v>
          </cell>
          <cell r="E1335" t="str">
            <v xml:space="preserve">ספרות מקצועית </v>
          </cell>
          <cell r="H1335">
            <v>10000</v>
          </cell>
          <cell r="I1335">
            <v>0</v>
          </cell>
        </row>
        <row r="1336">
          <cell r="A1336" t="str">
            <v>550</v>
          </cell>
          <cell r="B1336">
            <v>614000</v>
          </cell>
          <cell r="C1336">
            <v>1</v>
          </cell>
          <cell r="D1336" t="str">
            <v>1614000.550</v>
          </cell>
          <cell r="E1336" t="str">
            <v xml:space="preserve">פרסום והסברה </v>
          </cell>
          <cell r="H1336">
            <v>104400</v>
          </cell>
          <cell r="I1336">
            <v>108328</v>
          </cell>
        </row>
        <row r="1337">
          <cell r="A1337" t="str">
            <v>575</v>
          </cell>
          <cell r="B1337">
            <v>614000</v>
          </cell>
          <cell r="C1337">
            <v>1</v>
          </cell>
          <cell r="D1337" t="str">
            <v>1614000.575</v>
          </cell>
          <cell r="E1337" t="str">
            <v xml:space="preserve">אתר אינטרנט עירוני </v>
          </cell>
          <cell r="H1337">
            <v>0</v>
          </cell>
          <cell r="I1337">
            <v>0</v>
          </cell>
        </row>
        <row r="1338">
          <cell r="A1338" t="str">
            <v>580</v>
          </cell>
          <cell r="B1338">
            <v>614000</v>
          </cell>
          <cell r="C1338">
            <v>1</v>
          </cell>
          <cell r="D1338" t="str">
            <v>1614000.580</v>
          </cell>
          <cell r="E1338" t="str">
            <v xml:space="preserve">הוצאות ארגוניות </v>
          </cell>
          <cell r="H1338">
            <v>74000</v>
          </cell>
          <cell r="I1338">
            <v>72853</v>
          </cell>
        </row>
        <row r="1339">
          <cell r="A1339" t="str">
            <v>710</v>
          </cell>
          <cell r="B1339">
            <v>614000</v>
          </cell>
          <cell r="C1339">
            <v>1</v>
          </cell>
          <cell r="D1339" t="str">
            <v>1614000.710</v>
          </cell>
          <cell r="E1339" t="str">
            <v xml:space="preserve">הסעות והובלות </v>
          </cell>
          <cell r="H1339">
            <v>25000</v>
          </cell>
          <cell r="I1339">
            <v>11146</v>
          </cell>
        </row>
        <row r="1340">
          <cell r="A1340" t="str">
            <v>731</v>
          </cell>
          <cell r="B1340">
            <v>614000</v>
          </cell>
          <cell r="C1340">
            <v>1</v>
          </cell>
          <cell r="D1340" t="str">
            <v>1614000.731</v>
          </cell>
          <cell r="E1340" t="str">
            <v xml:space="preserve">דלק </v>
          </cell>
          <cell r="H1340">
            <v>22278</v>
          </cell>
          <cell r="I1340">
            <v>0</v>
          </cell>
        </row>
        <row r="1341">
          <cell r="A1341" t="str">
            <v>735</v>
          </cell>
          <cell r="B1341">
            <v>614000</v>
          </cell>
          <cell r="C1341">
            <v>1</v>
          </cell>
          <cell r="D1341" t="str">
            <v>1614000.735</v>
          </cell>
          <cell r="E1341" t="str">
            <v xml:space="preserve">השכרת רכב </v>
          </cell>
          <cell r="H1341">
            <v>33096</v>
          </cell>
          <cell r="I1341">
            <v>0</v>
          </cell>
        </row>
        <row r="1342">
          <cell r="A1342" t="str">
            <v>743</v>
          </cell>
          <cell r="B1342">
            <v>614000</v>
          </cell>
          <cell r="C1342">
            <v>1</v>
          </cell>
          <cell r="D1342" t="str">
            <v>1614000.743</v>
          </cell>
          <cell r="E1342" t="str">
            <v xml:space="preserve">רכישת כלים מכשירים וציוד </v>
          </cell>
          <cell r="H1342">
            <v>0</v>
          </cell>
          <cell r="I1342">
            <v>0</v>
          </cell>
        </row>
        <row r="1343">
          <cell r="A1343" t="str">
            <v>750</v>
          </cell>
          <cell r="B1343">
            <v>614000</v>
          </cell>
          <cell r="C1343">
            <v>1</v>
          </cell>
          <cell r="D1343" t="str">
            <v>1614000.750</v>
          </cell>
          <cell r="E1343" t="str">
            <v xml:space="preserve">הסברה ומיתוג </v>
          </cell>
          <cell r="H1343">
            <v>1093266</v>
          </cell>
          <cell r="I1343">
            <v>1177021</v>
          </cell>
        </row>
        <row r="1344">
          <cell r="A1344" t="str">
            <v>769</v>
          </cell>
          <cell r="B1344">
            <v>614000</v>
          </cell>
          <cell r="C1344">
            <v>1</v>
          </cell>
          <cell r="D1344" t="str">
            <v>1614000.769</v>
          </cell>
          <cell r="E1344" t="str">
            <v xml:space="preserve">שירות לאומי </v>
          </cell>
          <cell r="H1344">
            <v>17600</v>
          </cell>
          <cell r="I1344">
            <v>0</v>
          </cell>
        </row>
        <row r="1345">
          <cell r="A1345" t="str">
            <v>780</v>
          </cell>
          <cell r="B1345">
            <v>614000</v>
          </cell>
          <cell r="C1345">
            <v>1</v>
          </cell>
          <cell r="D1345" t="str">
            <v>1614000.780</v>
          </cell>
          <cell r="E1345" t="str">
            <v xml:space="preserve">הוצאות פעולה </v>
          </cell>
          <cell r="H1345">
            <v>77400</v>
          </cell>
          <cell r="I1345">
            <v>66000</v>
          </cell>
        </row>
        <row r="1346">
          <cell r="A1346" t="str">
            <v>105</v>
          </cell>
          <cell r="B1346">
            <v>614100</v>
          </cell>
          <cell r="C1346">
            <v>1</v>
          </cell>
          <cell r="D1346" t="str">
            <v>1614100.105</v>
          </cell>
          <cell r="E1346" t="str">
            <v xml:space="preserve">עובדים זמניים </v>
          </cell>
          <cell r="H1346">
            <v>0</v>
          </cell>
          <cell r="I1346">
            <v>45131</v>
          </cell>
        </row>
        <row r="1347">
          <cell r="A1347" t="str">
            <v>110</v>
          </cell>
          <cell r="B1347">
            <v>614100</v>
          </cell>
          <cell r="C1347">
            <v>1</v>
          </cell>
          <cell r="D1347" t="str">
            <v>1614100.110</v>
          </cell>
          <cell r="E1347" t="str">
            <v xml:space="preserve">שכר קובע </v>
          </cell>
          <cell r="H1347">
            <v>453076</v>
          </cell>
          <cell r="I1347">
            <v>415048</v>
          </cell>
        </row>
        <row r="1348">
          <cell r="A1348" t="str">
            <v>120</v>
          </cell>
          <cell r="B1348">
            <v>614100</v>
          </cell>
          <cell r="C1348">
            <v>1</v>
          </cell>
          <cell r="D1348" t="str">
            <v>1614100.120</v>
          </cell>
          <cell r="E1348" t="str">
            <v xml:space="preserve">תוספות שאינן בשכר קובע </v>
          </cell>
          <cell r="H1348">
            <v>79457</v>
          </cell>
          <cell r="I1348">
            <v>74712</v>
          </cell>
        </row>
        <row r="1349">
          <cell r="A1349" t="str">
            <v>130</v>
          </cell>
          <cell r="B1349">
            <v>614100</v>
          </cell>
          <cell r="C1349">
            <v>1</v>
          </cell>
          <cell r="D1349" t="str">
            <v>1614100.130</v>
          </cell>
          <cell r="E1349" t="str">
            <v xml:space="preserve">שעות נוספות </v>
          </cell>
          <cell r="H1349">
            <v>1962</v>
          </cell>
          <cell r="I1349">
            <v>4565</v>
          </cell>
        </row>
        <row r="1350">
          <cell r="A1350" t="str">
            <v>140</v>
          </cell>
          <cell r="B1350">
            <v>614100</v>
          </cell>
          <cell r="C1350">
            <v>1</v>
          </cell>
          <cell r="D1350" t="str">
            <v>1614100.140</v>
          </cell>
          <cell r="E1350" t="str">
            <v xml:space="preserve">החזר הוצאות </v>
          </cell>
          <cell r="H1350">
            <v>72250</v>
          </cell>
          <cell r="I1350">
            <v>69860</v>
          </cell>
        </row>
        <row r="1351">
          <cell r="A1351" t="str">
            <v>181</v>
          </cell>
          <cell r="B1351">
            <v>614100</v>
          </cell>
          <cell r="C1351">
            <v>1</v>
          </cell>
          <cell r="D1351" t="str">
            <v>1614100.181</v>
          </cell>
          <cell r="E1351" t="str">
            <v xml:space="preserve">הפרשות סוציאליות </v>
          </cell>
          <cell r="H1351">
            <v>95355</v>
          </cell>
          <cell r="I1351">
            <v>89432</v>
          </cell>
        </row>
        <row r="1352">
          <cell r="A1352" t="str">
            <v>182</v>
          </cell>
          <cell r="B1352">
            <v>614100</v>
          </cell>
          <cell r="C1352">
            <v>1</v>
          </cell>
          <cell r="D1352" t="str">
            <v>1614100.182</v>
          </cell>
          <cell r="E1352" t="str">
            <v xml:space="preserve">מיסים ועלויות </v>
          </cell>
          <cell r="H1352">
            <v>48911</v>
          </cell>
          <cell r="I1352">
            <v>45466</v>
          </cell>
        </row>
        <row r="1353">
          <cell r="A1353" t="str">
            <v>410</v>
          </cell>
          <cell r="B1353">
            <v>614100</v>
          </cell>
          <cell r="C1353">
            <v>1</v>
          </cell>
          <cell r="D1353" t="str">
            <v>1614100.410</v>
          </cell>
          <cell r="E1353" t="str">
            <v xml:space="preserve">השכרת אולם לשבת תרבות </v>
          </cell>
          <cell r="H1353">
            <v>88000</v>
          </cell>
          <cell r="I1353">
            <v>104000</v>
          </cell>
        </row>
        <row r="1354">
          <cell r="A1354" t="str">
            <v>511</v>
          </cell>
          <cell r="B1354">
            <v>614100</v>
          </cell>
          <cell r="C1354">
            <v>1</v>
          </cell>
          <cell r="D1354" t="str">
            <v>1614100.511</v>
          </cell>
          <cell r="E1354" t="str">
            <v xml:space="preserve">אירוח וכיבוד </v>
          </cell>
          <cell r="H1354">
            <v>9500</v>
          </cell>
          <cell r="I1354">
            <v>2435</v>
          </cell>
        </row>
        <row r="1355">
          <cell r="A1355" t="str">
            <v>512</v>
          </cell>
          <cell r="B1355">
            <v>614100</v>
          </cell>
          <cell r="C1355">
            <v>1</v>
          </cell>
          <cell r="D1355" t="str">
            <v>1614100.512</v>
          </cell>
          <cell r="E1355" t="str">
            <v xml:space="preserve">אש"ל ונסיעות </v>
          </cell>
          <cell r="H1355">
            <v>1000</v>
          </cell>
          <cell r="I1355">
            <v>0</v>
          </cell>
        </row>
        <row r="1356">
          <cell r="A1356" t="str">
            <v>522</v>
          </cell>
          <cell r="B1356">
            <v>614100</v>
          </cell>
          <cell r="C1356">
            <v>1</v>
          </cell>
          <cell r="D1356" t="str">
            <v>1614100.522</v>
          </cell>
          <cell r="E1356" t="str">
            <v xml:space="preserve">ספרות מקצועית ועיתונות </v>
          </cell>
          <cell r="H1356">
            <v>30000</v>
          </cell>
          <cell r="I1356">
            <v>24515</v>
          </cell>
        </row>
        <row r="1357">
          <cell r="A1357" t="str">
            <v>523</v>
          </cell>
          <cell r="B1357">
            <v>614100</v>
          </cell>
          <cell r="C1357">
            <v>1</v>
          </cell>
          <cell r="D1357" t="str">
            <v>1614100.523</v>
          </cell>
          <cell r="E1357" t="str">
            <v xml:space="preserve">דמי חבר בארגונים </v>
          </cell>
          <cell r="H1357">
            <v>1000</v>
          </cell>
          <cell r="I1357">
            <v>800</v>
          </cell>
        </row>
        <row r="1358">
          <cell r="A1358" t="str">
            <v>540</v>
          </cell>
          <cell r="B1358">
            <v>614100</v>
          </cell>
          <cell r="C1358">
            <v>1</v>
          </cell>
          <cell r="D1358" t="str">
            <v>1614100.540</v>
          </cell>
          <cell r="E1358" t="str">
            <v xml:space="preserve">הוצאות תקשורת </v>
          </cell>
          <cell r="H1358">
            <v>14000</v>
          </cell>
          <cell r="I1358">
            <v>7920</v>
          </cell>
        </row>
        <row r="1359">
          <cell r="A1359" t="str">
            <v>550</v>
          </cell>
          <cell r="B1359">
            <v>614100</v>
          </cell>
          <cell r="C1359">
            <v>1</v>
          </cell>
          <cell r="D1359" t="str">
            <v>1614100.550</v>
          </cell>
          <cell r="E1359" t="str">
            <v xml:space="preserve">פרסום והדפסות </v>
          </cell>
          <cell r="H1359">
            <v>136000</v>
          </cell>
          <cell r="I1359">
            <v>172811</v>
          </cell>
        </row>
        <row r="1360">
          <cell r="A1360" t="str">
            <v>551</v>
          </cell>
          <cell r="B1360">
            <v>614100</v>
          </cell>
          <cell r="C1360">
            <v>1</v>
          </cell>
          <cell r="D1360" t="str">
            <v>1614100.551</v>
          </cell>
          <cell r="E1360" t="str">
            <v xml:space="preserve">תשדירי רדיו </v>
          </cell>
          <cell r="H1360">
            <v>40000</v>
          </cell>
          <cell r="I1360">
            <v>25540</v>
          </cell>
        </row>
        <row r="1361">
          <cell r="A1361" t="str">
            <v>552</v>
          </cell>
          <cell r="B1361">
            <v>614100</v>
          </cell>
          <cell r="C1361">
            <v>1</v>
          </cell>
          <cell r="D1361" t="str">
            <v>1614100.552</v>
          </cell>
          <cell r="E1361" t="str">
            <v xml:space="preserve">צילום ופיתוח תמונות </v>
          </cell>
          <cell r="H1361">
            <v>135000</v>
          </cell>
          <cell r="I1361">
            <v>132634</v>
          </cell>
        </row>
        <row r="1362">
          <cell r="A1362" t="str">
            <v>561</v>
          </cell>
          <cell r="B1362">
            <v>614100</v>
          </cell>
          <cell r="C1362">
            <v>1</v>
          </cell>
          <cell r="D1362" t="str">
            <v>1614100.561</v>
          </cell>
          <cell r="E1362" t="str">
            <v xml:space="preserve">צילום מסמכים </v>
          </cell>
          <cell r="H1362">
            <v>2000</v>
          </cell>
          <cell r="I1362">
            <v>1829</v>
          </cell>
        </row>
        <row r="1363">
          <cell r="A1363" t="str">
            <v>575</v>
          </cell>
          <cell r="B1363">
            <v>614100</v>
          </cell>
          <cell r="C1363">
            <v>1</v>
          </cell>
          <cell r="D1363" t="str">
            <v>1614100.575</v>
          </cell>
          <cell r="E1363" t="str">
            <v xml:space="preserve">אתר דוברות-אינטרנט </v>
          </cell>
          <cell r="H1363">
            <v>2700</v>
          </cell>
          <cell r="I1363">
            <v>2714</v>
          </cell>
        </row>
        <row r="1364">
          <cell r="A1364" t="str">
            <v>580</v>
          </cell>
          <cell r="B1364">
            <v>614100</v>
          </cell>
          <cell r="C1364">
            <v>1</v>
          </cell>
          <cell r="D1364" t="str">
            <v>1614100.580</v>
          </cell>
          <cell r="E1364" t="str">
            <v xml:space="preserve">הוצאות אירגוניות </v>
          </cell>
          <cell r="H1364">
            <v>3500</v>
          </cell>
          <cell r="I1364">
            <v>3096</v>
          </cell>
        </row>
        <row r="1365">
          <cell r="A1365" t="str">
            <v>731</v>
          </cell>
          <cell r="B1365">
            <v>614100</v>
          </cell>
          <cell r="C1365">
            <v>1</v>
          </cell>
          <cell r="D1365" t="str">
            <v>1614100.731</v>
          </cell>
          <cell r="E1365" t="str">
            <v xml:space="preserve">דלק </v>
          </cell>
          <cell r="H1365">
            <v>22278</v>
          </cell>
          <cell r="I1365">
            <v>22781</v>
          </cell>
        </row>
        <row r="1366">
          <cell r="A1366" t="str">
            <v>735</v>
          </cell>
          <cell r="B1366">
            <v>614100</v>
          </cell>
          <cell r="C1366">
            <v>1</v>
          </cell>
          <cell r="D1366" t="str">
            <v>1614100.735</v>
          </cell>
          <cell r="E1366" t="str">
            <v xml:space="preserve">השכרת רכב </v>
          </cell>
          <cell r="H1366">
            <v>37998</v>
          </cell>
          <cell r="I1366">
            <v>43752</v>
          </cell>
        </row>
        <row r="1367">
          <cell r="A1367" t="str">
            <v>743</v>
          </cell>
          <cell r="B1367">
            <v>614100</v>
          </cell>
          <cell r="C1367">
            <v>1</v>
          </cell>
          <cell r="D1367" t="str">
            <v>1614100.743</v>
          </cell>
          <cell r="E1367" t="str">
            <v xml:space="preserve">רכישת כלים מכשירים וציוד </v>
          </cell>
          <cell r="H1367">
            <v>5000</v>
          </cell>
          <cell r="I1367">
            <v>4328</v>
          </cell>
        </row>
        <row r="1368">
          <cell r="A1368" t="str">
            <v>751</v>
          </cell>
          <cell r="B1368">
            <v>614100</v>
          </cell>
          <cell r="C1368">
            <v>1</v>
          </cell>
          <cell r="D1368" t="str">
            <v>1614100.751</v>
          </cell>
          <cell r="E1368" t="str">
            <v xml:space="preserve">תמלול ומערכתINFO </v>
          </cell>
          <cell r="H1368">
            <v>50000</v>
          </cell>
          <cell r="I1368">
            <v>29999</v>
          </cell>
        </row>
        <row r="1369">
          <cell r="A1369" t="str">
            <v>769</v>
          </cell>
          <cell r="B1369">
            <v>614100</v>
          </cell>
          <cell r="C1369">
            <v>1</v>
          </cell>
          <cell r="D1369" t="str">
            <v>1614100.769</v>
          </cell>
          <cell r="E1369" t="str">
            <v xml:space="preserve">שירות לאומי </v>
          </cell>
          <cell r="H1369">
            <v>19200</v>
          </cell>
          <cell r="I1369">
            <v>2223</v>
          </cell>
        </row>
        <row r="1370">
          <cell r="A1370" t="str">
            <v>781</v>
          </cell>
          <cell r="B1370">
            <v>614100</v>
          </cell>
          <cell r="C1370">
            <v>1</v>
          </cell>
          <cell r="D1370" t="str">
            <v>1614100.781</v>
          </cell>
          <cell r="E1370" t="str">
            <v xml:space="preserve">שבת תרבות </v>
          </cell>
          <cell r="H1370">
            <v>230000</v>
          </cell>
          <cell r="I1370">
            <v>187012</v>
          </cell>
        </row>
        <row r="1371">
          <cell r="A1371" t="str">
            <v>522</v>
          </cell>
          <cell r="B1371">
            <v>614101</v>
          </cell>
          <cell r="C1371">
            <v>1</v>
          </cell>
          <cell r="D1371" t="str">
            <v>1614101.522</v>
          </cell>
          <cell r="E1371" t="str">
            <v xml:space="preserve">ספרות מקצועית ועיתונות </v>
          </cell>
          <cell r="H1371">
            <v>8000</v>
          </cell>
          <cell r="I1371">
            <v>5145</v>
          </cell>
        </row>
        <row r="1372">
          <cell r="A1372" t="str">
            <v>550</v>
          </cell>
          <cell r="B1372">
            <v>614101</v>
          </cell>
          <cell r="C1372">
            <v>1</v>
          </cell>
          <cell r="D1372" t="str">
            <v>1614101.550</v>
          </cell>
          <cell r="E1372" t="str">
            <v xml:space="preserve">פרסום בעתונות בשפה זרה </v>
          </cell>
          <cell r="H1372">
            <v>30000</v>
          </cell>
          <cell r="I1372">
            <v>28743</v>
          </cell>
        </row>
        <row r="1373">
          <cell r="A1373" t="str">
            <v>105</v>
          </cell>
          <cell r="B1373">
            <v>615000</v>
          </cell>
          <cell r="C1373">
            <v>1</v>
          </cell>
          <cell r="D1373" t="str">
            <v>1615000.105</v>
          </cell>
          <cell r="E1373" t="str">
            <v xml:space="preserve">עובדים זמניים </v>
          </cell>
          <cell r="H1373">
            <v>176250</v>
          </cell>
          <cell r="I1373">
            <v>0</v>
          </cell>
        </row>
        <row r="1374">
          <cell r="A1374" t="str">
            <v>110</v>
          </cell>
          <cell r="B1374">
            <v>615000</v>
          </cell>
          <cell r="C1374">
            <v>1</v>
          </cell>
          <cell r="D1374" t="str">
            <v>1615000.110</v>
          </cell>
          <cell r="E1374" t="str">
            <v xml:space="preserve">שכר קובע </v>
          </cell>
          <cell r="H1374">
            <v>521623</v>
          </cell>
          <cell r="I1374">
            <v>591444</v>
          </cell>
        </row>
        <row r="1375">
          <cell r="A1375" t="str">
            <v>120</v>
          </cell>
          <cell r="B1375">
            <v>615000</v>
          </cell>
          <cell r="C1375">
            <v>1</v>
          </cell>
          <cell r="D1375" t="str">
            <v>1615000.120</v>
          </cell>
          <cell r="E1375" t="str">
            <v xml:space="preserve">תוספות שאינן בשכר קובע </v>
          </cell>
          <cell r="H1375">
            <v>27034</v>
          </cell>
          <cell r="I1375">
            <v>23111</v>
          </cell>
        </row>
        <row r="1376">
          <cell r="A1376" t="str">
            <v>130</v>
          </cell>
          <cell r="B1376">
            <v>615000</v>
          </cell>
          <cell r="C1376">
            <v>1</v>
          </cell>
          <cell r="D1376" t="str">
            <v>1615000.130</v>
          </cell>
          <cell r="E1376" t="str">
            <v xml:space="preserve">שעות נוספות </v>
          </cell>
          <cell r="H1376">
            <v>19936</v>
          </cell>
          <cell r="I1376">
            <v>21257</v>
          </cell>
        </row>
        <row r="1377">
          <cell r="A1377" t="str">
            <v>140</v>
          </cell>
          <cell r="B1377">
            <v>615000</v>
          </cell>
          <cell r="C1377">
            <v>1</v>
          </cell>
          <cell r="D1377" t="str">
            <v>1615000.140</v>
          </cell>
          <cell r="E1377" t="str">
            <v xml:space="preserve">החזר הוצאות </v>
          </cell>
          <cell r="H1377">
            <v>89585</v>
          </cell>
          <cell r="I1377">
            <v>79382</v>
          </cell>
        </row>
        <row r="1378">
          <cell r="A1378" t="str">
            <v>181</v>
          </cell>
          <cell r="B1378">
            <v>615000</v>
          </cell>
          <cell r="C1378">
            <v>1</v>
          </cell>
          <cell r="D1378" t="str">
            <v>1615000.181</v>
          </cell>
          <cell r="E1378" t="str">
            <v xml:space="preserve">הפרשות סוציאליות </v>
          </cell>
          <cell r="H1378">
            <v>165913</v>
          </cell>
          <cell r="I1378">
            <v>165323</v>
          </cell>
        </row>
        <row r="1379">
          <cell r="A1379" t="str">
            <v>182</v>
          </cell>
          <cell r="B1379">
            <v>615000</v>
          </cell>
          <cell r="C1379">
            <v>1</v>
          </cell>
          <cell r="D1379" t="str">
            <v>1615000.182</v>
          </cell>
          <cell r="E1379" t="str">
            <v xml:space="preserve">מיסים ועלויות </v>
          </cell>
          <cell r="H1379">
            <v>58102</v>
          </cell>
          <cell r="I1379">
            <v>57688</v>
          </cell>
        </row>
        <row r="1380">
          <cell r="A1380" t="str">
            <v>288</v>
          </cell>
          <cell r="B1380">
            <v>615000</v>
          </cell>
          <cell r="C1380">
            <v>1</v>
          </cell>
          <cell r="D1380" t="str">
            <v>1615000.288</v>
          </cell>
          <cell r="E1380" t="str">
            <v xml:space="preserve">השתתפות בשי לחגים </v>
          </cell>
          <cell r="H1380">
            <v>22100</v>
          </cell>
          <cell r="I1380">
            <v>20893</v>
          </cell>
        </row>
        <row r="1381">
          <cell r="A1381" t="str">
            <v>420</v>
          </cell>
          <cell r="B1381">
            <v>615000</v>
          </cell>
          <cell r="C1381">
            <v>1</v>
          </cell>
          <cell r="D1381" t="str">
            <v>1615000.420</v>
          </cell>
          <cell r="E1381" t="str">
            <v xml:space="preserve">תחזוקה-עבודות וחומרים </v>
          </cell>
          <cell r="H1381">
            <v>9000</v>
          </cell>
          <cell r="I1381">
            <v>7540</v>
          </cell>
        </row>
        <row r="1382">
          <cell r="A1382" t="str">
            <v>440</v>
          </cell>
          <cell r="B1382">
            <v>615000</v>
          </cell>
          <cell r="C1382">
            <v>1</v>
          </cell>
          <cell r="D1382" t="str">
            <v>1615000.440</v>
          </cell>
          <cell r="E1382" t="str">
            <v xml:space="preserve">ביטוח חבות מעבידים </v>
          </cell>
          <cell r="H1382">
            <v>209300</v>
          </cell>
          <cell r="I1382">
            <v>202102</v>
          </cell>
        </row>
        <row r="1383">
          <cell r="A1383" t="str">
            <v>511</v>
          </cell>
          <cell r="B1383">
            <v>615000</v>
          </cell>
          <cell r="C1383">
            <v>1</v>
          </cell>
          <cell r="D1383" t="str">
            <v>1615000.511</v>
          </cell>
          <cell r="E1383" t="str">
            <v xml:space="preserve">אירוח וכיבוד </v>
          </cell>
          <cell r="H1383">
            <v>5000</v>
          </cell>
          <cell r="I1383">
            <v>4776</v>
          </cell>
        </row>
        <row r="1384">
          <cell r="A1384" t="str">
            <v>512</v>
          </cell>
          <cell r="B1384">
            <v>615000</v>
          </cell>
          <cell r="C1384">
            <v>1</v>
          </cell>
          <cell r="D1384" t="str">
            <v>1615000.512</v>
          </cell>
          <cell r="E1384" t="str">
            <v xml:space="preserve">אש"ל ונסיעות </v>
          </cell>
          <cell r="H1384">
            <v>1000</v>
          </cell>
          <cell r="I1384">
            <v>170</v>
          </cell>
        </row>
        <row r="1385">
          <cell r="A1385" t="str">
            <v>521</v>
          </cell>
          <cell r="B1385">
            <v>615000</v>
          </cell>
          <cell r="C1385">
            <v>1</v>
          </cell>
          <cell r="D1385" t="str">
            <v>1615000.521</v>
          </cell>
          <cell r="E1385" t="str">
            <v xml:space="preserve">השתלמויות </v>
          </cell>
          <cell r="H1385">
            <v>0</v>
          </cell>
          <cell r="I1385">
            <v>0</v>
          </cell>
        </row>
        <row r="1386">
          <cell r="A1386" t="str">
            <v>522</v>
          </cell>
          <cell r="B1386">
            <v>615000</v>
          </cell>
          <cell r="C1386">
            <v>1</v>
          </cell>
          <cell r="D1386" t="str">
            <v>1615000.522</v>
          </cell>
          <cell r="E1386" t="str">
            <v xml:space="preserve">ספרות מקצועית </v>
          </cell>
          <cell r="H1386">
            <v>10000</v>
          </cell>
          <cell r="I1386">
            <v>7417</v>
          </cell>
        </row>
        <row r="1387">
          <cell r="A1387" t="str">
            <v>523</v>
          </cell>
          <cell r="B1387">
            <v>615000</v>
          </cell>
          <cell r="C1387">
            <v>1</v>
          </cell>
          <cell r="D1387" t="str">
            <v>1615000.523</v>
          </cell>
          <cell r="E1387" t="str">
            <v xml:space="preserve">דמי חבר בארגונים </v>
          </cell>
          <cell r="H1387">
            <v>2000</v>
          </cell>
          <cell r="I1387">
            <v>750</v>
          </cell>
        </row>
        <row r="1388">
          <cell r="A1388" t="str">
            <v>540</v>
          </cell>
          <cell r="B1388">
            <v>615000</v>
          </cell>
          <cell r="C1388">
            <v>1</v>
          </cell>
          <cell r="D1388" t="str">
            <v>1615000.540</v>
          </cell>
          <cell r="E1388" t="str">
            <v xml:space="preserve">הוצאות תקשורת </v>
          </cell>
          <cell r="H1388">
            <v>43000</v>
          </cell>
          <cell r="I1388">
            <v>37425</v>
          </cell>
        </row>
        <row r="1389">
          <cell r="A1389" t="str">
            <v>550</v>
          </cell>
          <cell r="B1389">
            <v>615000</v>
          </cell>
          <cell r="C1389">
            <v>1</v>
          </cell>
          <cell r="D1389" t="str">
            <v>1615000.550</v>
          </cell>
          <cell r="E1389" t="str">
            <v xml:space="preserve">פרסום והדפסות </v>
          </cell>
          <cell r="H1389">
            <v>80000</v>
          </cell>
          <cell r="I1389">
            <v>156470</v>
          </cell>
        </row>
        <row r="1390">
          <cell r="A1390" t="str">
            <v>561</v>
          </cell>
          <cell r="B1390">
            <v>615000</v>
          </cell>
          <cell r="C1390">
            <v>1</v>
          </cell>
          <cell r="D1390" t="str">
            <v>1615000.561</v>
          </cell>
          <cell r="E1390" t="str">
            <v xml:space="preserve">צילום מסמכים </v>
          </cell>
          <cell r="H1390">
            <v>21500</v>
          </cell>
          <cell r="I1390">
            <v>20158</v>
          </cell>
        </row>
        <row r="1391">
          <cell r="A1391" t="str">
            <v>574</v>
          </cell>
          <cell r="B1391">
            <v>615000</v>
          </cell>
          <cell r="C1391">
            <v>1</v>
          </cell>
          <cell r="D1391" t="str">
            <v>1615000.574</v>
          </cell>
          <cell r="E1391" t="str">
            <v xml:space="preserve">תקשורת מחשבים </v>
          </cell>
          <cell r="H1391">
            <v>16200</v>
          </cell>
          <cell r="I1391">
            <v>15835</v>
          </cell>
        </row>
        <row r="1392">
          <cell r="A1392" t="str">
            <v>576</v>
          </cell>
          <cell r="B1392">
            <v>615000</v>
          </cell>
          <cell r="C1392">
            <v>1</v>
          </cell>
          <cell r="D1392" t="str">
            <v>1615000.576</v>
          </cell>
          <cell r="E1392" t="str">
            <v xml:space="preserve">תוכנת איושי משרה </v>
          </cell>
          <cell r="H1392">
            <v>0</v>
          </cell>
          <cell r="I1392">
            <v>0</v>
          </cell>
        </row>
        <row r="1393">
          <cell r="A1393" t="str">
            <v>580</v>
          </cell>
          <cell r="B1393">
            <v>615000</v>
          </cell>
          <cell r="C1393">
            <v>1</v>
          </cell>
          <cell r="D1393" t="str">
            <v>1615000.580</v>
          </cell>
          <cell r="E1393" t="str">
            <v xml:space="preserve">הוצאות אירגוניות </v>
          </cell>
          <cell r="H1393">
            <v>5000</v>
          </cell>
          <cell r="I1393">
            <v>4181</v>
          </cell>
        </row>
        <row r="1394">
          <cell r="A1394" t="str">
            <v>582</v>
          </cell>
          <cell r="B1394">
            <v>615000</v>
          </cell>
          <cell r="C1394">
            <v>1</v>
          </cell>
          <cell r="D1394" t="str">
            <v>1615000.582</v>
          </cell>
          <cell r="E1394" t="str">
            <v xml:space="preserve">כרטיסי איזי פארק </v>
          </cell>
          <cell r="H1394">
            <v>1000</v>
          </cell>
          <cell r="I1394">
            <v>0</v>
          </cell>
        </row>
        <row r="1395">
          <cell r="A1395" t="str">
            <v>711</v>
          </cell>
          <cell r="B1395">
            <v>615000</v>
          </cell>
          <cell r="C1395">
            <v>1</v>
          </cell>
          <cell r="D1395" t="str">
            <v>1615000.711</v>
          </cell>
          <cell r="E1395" t="str">
            <v xml:space="preserve">הסעות בקבלנות </v>
          </cell>
          <cell r="H1395">
            <v>0</v>
          </cell>
          <cell r="I1395">
            <v>0</v>
          </cell>
        </row>
        <row r="1396">
          <cell r="A1396" t="str">
            <v>731</v>
          </cell>
          <cell r="B1396">
            <v>615000</v>
          </cell>
          <cell r="C1396">
            <v>1</v>
          </cell>
          <cell r="D1396" t="str">
            <v>1615000.731</v>
          </cell>
          <cell r="E1396" t="str">
            <v xml:space="preserve">דלק </v>
          </cell>
          <cell r="H1396">
            <v>22278</v>
          </cell>
          <cell r="I1396">
            <v>21233</v>
          </cell>
        </row>
        <row r="1397">
          <cell r="A1397" t="str">
            <v>735</v>
          </cell>
          <cell r="B1397">
            <v>615000</v>
          </cell>
          <cell r="C1397">
            <v>1</v>
          </cell>
          <cell r="D1397" t="str">
            <v>1615000.735</v>
          </cell>
          <cell r="E1397" t="str">
            <v xml:space="preserve">השכרת רכב </v>
          </cell>
          <cell r="H1397">
            <v>41121</v>
          </cell>
          <cell r="I1397">
            <v>45473</v>
          </cell>
        </row>
        <row r="1398">
          <cell r="A1398" t="str">
            <v>742</v>
          </cell>
          <cell r="B1398">
            <v>615000</v>
          </cell>
          <cell r="C1398">
            <v>1</v>
          </cell>
          <cell r="D1398" t="str">
            <v>1615000.742</v>
          </cell>
          <cell r="E1398" t="str">
            <v xml:space="preserve">אחזקת כלים מכשירים וציוד </v>
          </cell>
          <cell r="H1398">
            <v>4275</v>
          </cell>
          <cell r="I1398">
            <v>267</v>
          </cell>
        </row>
        <row r="1399">
          <cell r="A1399" t="str">
            <v>743</v>
          </cell>
          <cell r="B1399">
            <v>615000</v>
          </cell>
          <cell r="C1399">
            <v>1</v>
          </cell>
          <cell r="D1399" t="str">
            <v>1615000.743</v>
          </cell>
          <cell r="E1399" t="str">
            <v xml:space="preserve">רכישת מכשירים כלים וציוד </v>
          </cell>
          <cell r="H1399">
            <v>25000</v>
          </cell>
          <cell r="I1399">
            <v>59174</v>
          </cell>
        </row>
        <row r="1400">
          <cell r="A1400" t="str">
            <v>750</v>
          </cell>
          <cell r="B1400">
            <v>615000</v>
          </cell>
          <cell r="C1400">
            <v>1</v>
          </cell>
          <cell r="D1400" t="str">
            <v>1615000.750</v>
          </cell>
          <cell r="E1400" t="str">
            <v xml:space="preserve">בדיקה והתאמת כ"א </v>
          </cell>
          <cell r="H1400">
            <v>42000</v>
          </cell>
          <cell r="I1400">
            <v>27712</v>
          </cell>
        </row>
        <row r="1401">
          <cell r="A1401" t="str">
            <v>751</v>
          </cell>
          <cell r="B1401">
            <v>615000</v>
          </cell>
          <cell r="C1401">
            <v>1</v>
          </cell>
          <cell r="D1401" t="str">
            <v>1615000.751</v>
          </cell>
          <cell r="E1401" t="str">
            <v xml:space="preserve">יעוץ </v>
          </cell>
          <cell r="H1401">
            <v>390000</v>
          </cell>
          <cell r="I1401">
            <v>288443</v>
          </cell>
        </row>
        <row r="1402">
          <cell r="A1402" t="str">
            <v>752</v>
          </cell>
          <cell r="B1402">
            <v>615000</v>
          </cell>
          <cell r="C1402">
            <v>1</v>
          </cell>
          <cell r="D1402" t="str">
            <v>1615000.752</v>
          </cell>
          <cell r="E1402" t="str">
            <v xml:space="preserve">עבודות קבלניות </v>
          </cell>
          <cell r="H1402">
            <v>40000</v>
          </cell>
          <cell r="I1402">
            <v>67536</v>
          </cell>
        </row>
        <row r="1403">
          <cell r="A1403" t="str">
            <v>753</v>
          </cell>
          <cell r="B1403">
            <v>615000</v>
          </cell>
          <cell r="C1403">
            <v>1</v>
          </cell>
          <cell r="D1403" t="str">
            <v>1615000.753</v>
          </cell>
          <cell r="E1403" t="str">
            <v xml:space="preserve">ארכיון ממוחשב-תיק עובד </v>
          </cell>
          <cell r="H1403">
            <v>48000</v>
          </cell>
          <cell r="I1403">
            <v>10237</v>
          </cell>
        </row>
        <row r="1404">
          <cell r="A1404" t="str">
            <v>754</v>
          </cell>
          <cell r="B1404">
            <v>615000</v>
          </cell>
          <cell r="C1404">
            <v>1</v>
          </cell>
          <cell r="D1404" t="str">
            <v>1615000.754</v>
          </cell>
          <cell r="E1404" t="str">
            <v xml:space="preserve">שיפור איכות השירות </v>
          </cell>
          <cell r="H1404">
            <v>0</v>
          </cell>
          <cell r="I1404">
            <v>791780</v>
          </cell>
        </row>
        <row r="1405">
          <cell r="A1405" t="str">
            <v>755</v>
          </cell>
          <cell r="B1405">
            <v>615000</v>
          </cell>
          <cell r="C1405">
            <v>1</v>
          </cell>
          <cell r="D1405" t="str">
            <v>1615000.755</v>
          </cell>
          <cell r="E1405" t="str">
            <v xml:space="preserve">הטמעת תהליך ארגוני ונהלי </v>
          </cell>
          <cell r="H1405">
            <v>80960</v>
          </cell>
          <cell r="I1405">
            <v>44034</v>
          </cell>
        </row>
        <row r="1406">
          <cell r="A1406" t="str">
            <v>756</v>
          </cell>
          <cell r="B1406">
            <v>615000</v>
          </cell>
          <cell r="C1406">
            <v>1</v>
          </cell>
          <cell r="D1406" t="str">
            <v>1615000.756</v>
          </cell>
          <cell r="E1406" t="str">
            <v xml:space="preserve">עידוד מצויינות </v>
          </cell>
          <cell r="H1406">
            <v>97148</v>
          </cell>
          <cell r="I1406">
            <v>0</v>
          </cell>
        </row>
        <row r="1407">
          <cell r="A1407" t="str">
            <v>757</v>
          </cell>
          <cell r="B1407">
            <v>615000</v>
          </cell>
          <cell r="C1407">
            <v>1</v>
          </cell>
          <cell r="D1407" t="str">
            <v>1615000.757</v>
          </cell>
          <cell r="E1407" t="str">
            <v xml:space="preserve">משלוחי דאר מסירות אישיות </v>
          </cell>
          <cell r="H1407">
            <v>10000</v>
          </cell>
          <cell r="I1407">
            <v>7479</v>
          </cell>
        </row>
        <row r="1408">
          <cell r="A1408" t="str">
            <v>759</v>
          </cell>
          <cell r="B1408">
            <v>615000</v>
          </cell>
          <cell r="C1408">
            <v>1</v>
          </cell>
          <cell r="D1408" t="str">
            <v>1615000.759</v>
          </cell>
          <cell r="E1408" t="str">
            <v xml:space="preserve">אבטחה </v>
          </cell>
          <cell r="H1408">
            <v>0</v>
          </cell>
          <cell r="I1408">
            <v>0</v>
          </cell>
        </row>
        <row r="1409">
          <cell r="A1409" t="str">
            <v>769</v>
          </cell>
          <cell r="B1409">
            <v>615000</v>
          </cell>
          <cell r="C1409">
            <v>1</v>
          </cell>
          <cell r="D1409" t="str">
            <v>1615000.769</v>
          </cell>
          <cell r="E1409" t="str">
            <v xml:space="preserve">שירות לאומי </v>
          </cell>
          <cell r="H1409">
            <v>57600</v>
          </cell>
          <cell r="I1409">
            <v>32883</v>
          </cell>
        </row>
        <row r="1410">
          <cell r="A1410" t="str">
            <v>781</v>
          </cell>
          <cell r="B1410">
            <v>615000</v>
          </cell>
          <cell r="C1410">
            <v>1</v>
          </cell>
          <cell r="D1410" t="str">
            <v>1615000.781</v>
          </cell>
          <cell r="E1410" t="str">
            <v xml:space="preserve">הוצאות רווחה לעובד </v>
          </cell>
          <cell r="H1410">
            <v>0</v>
          </cell>
          <cell r="I1410">
            <v>27396</v>
          </cell>
        </row>
        <row r="1411">
          <cell r="A1411" t="str">
            <v>930</v>
          </cell>
          <cell r="B1411">
            <v>615000</v>
          </cell>
          <cell r="C1411">
            <v>1</v>
          </cell>
          <cell r="D1411" t="str">
            <v>1615000.930</v>
          </cell>
          <cell r="E1411" t="str">
            <v xml:space="preserve">שיפור סביבת העבודה לעובד </v>
          </cell>
          <cell r="H1411">
            <v>0</v>
          </cell>
          <cell r="I1411">
            <v>8944</v>
          </cell>
        </row>
        <row r="1412">
          <cell r="A1412" t="str">
            <v>440</v>
          </cell>
          <cell r="B1412">
            <v>615001</v>
          </cell>
          <cell r="C1412">
            <v>1</v>
          </cell>
          <cell r="D1412" t="str">
            <v>1615001.440</v>
          </cell>
          <cell r="E1412" t="str">
            <v xml:space="preserve">ביטוח נאמנות </v>
          </cell>
          <cell r="H1412">
            <v>149000</v>
          </cell>
          <cell r="I1412">
            <v>143857</v>
          </cell>
        </row>
        <row r="1413">
          <cell r="A1413" t="str">
            <v>440</v>
          </cell>
          <cell r="B1413">
            <v>615002</v>
          </cell>
          <cell r="C1413">
            <v>1</v>
          </cell>
          <cell r="D1413" t="str">
            <v>1615002.440</v>
          </cell>
          <cell r="E1413" t="str">
            <v xml:space="preserve">ביטוח אחריות נושאי משרה </v>
          </cell>
          <cell r="H1413">
            <v>103900</v>
          </cell>
          <cell r="I1413">
            <v>100350</v>
          </cell>
        </row>
        <row r="1414">
          <cell r="A1414" t="str">
            <v>986</v>
          </cell>
          <cell r="B1414">
            <v>615004</v>
          </cell>
          <cell r="C1414">
            <v>1</v>
          </cell>
          <cell r="D1414" t="str">
            <v>1615004.986</v>
          </cell>
          <cell r="E1414" t="str">
            <v>ה.מ.-ליווי הטמעת תהליך אר</v>
          </cell>
          <cell r="H1414">
            <v>0</v>
          </cell>
          <cell r="I1414">
            <v>0</v>
          </cell>
        </row>
        <row r="1415">
          <cell r="A1415" t="str">
            <v>110</v>
          </cell>
          <cell r="B1415">
            <v>615100</v>
          </cell>
          <cell r="C1415">
            <v>1</v>
          </cell>
          <cell r="D1415" t="str">
            <v>1615100.110</v>
          </cell>
          <cell r="E1415" t="str">
            <v xml:space="preserve">שכר קובע </v>
          </cell>
          <cell r="H1415">
            <v>521351</v>
          </cell>
          <cell r="I1415">
            <v>488944</v>
          </cell>
        </row>
        <row r="1416">
          <cell r="A1416" t="str">
            <v>120</v>
          </cell>
          <cell r="B1416">
            <v>615100</v>
          </cell>
          <cell r="C1416">
            <v>1</v>
          </cell>
          <cell r="D1416" t="str">
            <v>1615100.120</v>
          </cell>
          <cell r="E1416" t="str">
            <v xml:space="preserve">תוספות שאינן בשכר קובע </v>
          </cell>
          <cell r="H1416">
            <v>216954</v>
          </cell>
          <cell r="I1416">
            <v>222173</v>
          </cell>
        </row>
        <row r="1417">
          <cell r="A1417" t="str">
            <v>130</v>
          </cell>
          <cell r="B1417">
            <v>615100</v>
          </cell>
          <cell r="C1417">
            <v>1</v>
          </cell>
          <cell r="D1417" t="str">
            <v>1615100.130</v>
          </cell>
          <cell r="E1417" t="str">
            <v xml:space="preserve">שעות נוספות </v>
          </cell>
          <cell r="H1417">
            <v>9624</v>
          </cell>
          <cell r="I1417">
            <v>5365</v>
          </cell>
        </row>
        <row r="1418">
          <cell r="A1418" t="str">
            <v>140</v>
          </cell>
          <cell r="B1418">
            <v>615100</v>
          </cell>
          <cell r="C1418">
            <v>1</v>
          </cell>
          <cell r="D1418" t="str">
            <v>1615100.140</v>
          </cell>
          <cell r="E1418" t="str">
            <v xml:space="preserve">החזר הוצאות </v>
          </cell>
          <cell r="H1418">
            <v>142378</v>
          </cell>
          <cell r="I1418">
            <v>144066</v>
          </cell>
        </row>
        <row r="1419">
          <cell r="A1419" t="str">
            <v>181</v>
          </cell>
          <cell r="B1419">
            <v>615100</v>
          </cell>
          <cell r="C1419">
            <v>1</v>
          </cell>
          <cell r="D1419" t="str">
            <v>1615100.181</v>
          </cell>
          <cell r="E1419" t="str">
            <v xml:space="preserve">הפרשות סוציאליות </v>
          </cell>
          <cell r="H1419">
            <v>136810</v>
          </cell>
          <cell r="I1419">
            <v>127473</v>
          </cell>
        </row>
        <row r="1420">
          <cell r="A1420" t="str">
            <v>182</v>
          </cell>
          <cell r="B1420">
            <v>615100</v>
          </cell>
          <cell r="C1420">
            <v>1</v>
          </cell>
          <cell r="D1420" t="str">
            <v>1615100.182</v>
          </cell>
          <cell r="E1420" t="str">
            <v xml:space="preserve">מיסים ועלויות </v>
          </cell>
          <cell r="H1420">
            <v>68914</v>
          </cell>
          <cell r="I1420">
            <v>65068</v>
          </cell>
        </row>
        <row r="1421">
          <cell r="A1421" t="str">
            <v>511</v>
          </cell>
          <cell r="B1421">
            <v>615100</v>
          </cell>
          <cell r="C1421">
            <v>1</v>
          </cell>
          <cell r="D1421" t="str">
            <v>1615100.511</v>
          </cell>
          <cell r="E1421" t="str">
            <v xml:space="preserve">אירוח וכיבוד </v>
          </cell>
          <cell r="H1421">
            <v>500</v>
          </cell>
          <cell r="I1421">
            <v>140</v>
          </cell>
        </row>
        <row r="1422">
          <cell r="A1422" t="str">
            <v>523</v>
          </cell>
          <cell r="B1422">
            <v>615100</v>
          </cell>
          <cell r="C1422">
            <v>1</v>
          </cell>
          <cell r="D1422" t="str">
            <v>1615100.523</v>
          </cell>
          <cell r="E1422" t="str">
            <v xml:space="preserve">דמי חבר בארגונים </v>
          </cell>
          <cell r="H1422">
            <v>1120000</v>
          </cell>
          <cell r="I1422">
            <v>1030198</v>
          </cell>
        </row>
        <row r="1423">
          <cell r="A1423" t="str">
            <v>550</v>
          </cell>
          <cell r="B1423">
            <v>615100</v>
          </cell>
          <cell r="C1423">
            <v>1</v>
          </cell>
          <cell r="D1423" t="str">
            <v>1615100.550</v>
          </cell>
          <cell r="E1423" t="str">
            <v xml:space="preserve">פרסום והדפסות </v>
          </cell>
          <cell r="H1423">
            <v>7000</v>
          </cell>
          <cell r="I1423">
            <v>3695</v>
          </cell>
        </row>
        <row r="1424">
          <cell r="A1424" t="str">
            <v>571</v>
          </cell>
          <cell r="B1424">
            <v>615100</v>
          </cell>
          <cell r="C1424">
            <v>1</v>
          </cell>
          <cell r="D1424" t="str">
            <v>1615100.571</v>
          </cell>
          <cell r="E1424" t="str">
            <v xml:space="preserve">מיכון-מערכות פי.סי. </v>
          </cell>
          <cell r="H1424">
            <v>7700</v>
          </cell>
          <cell r="I1424">
            <v>7524</v>
          </cell>
        </row>
        <row r="1425">
          <cell r="A1425" t="str">
            <v>572</v>
          </cell>
          <cell r="B1425">
            <v>615100</v>
          </cell>
          <cell r="C1425">
            <v>1</v>
          </cell>
          <cell r="D1425" t="str">
            <v>1615100.572</v>
          </cell>
          <cell r="E1425" t="str">
            <v xml:space="preserve">מיכון-ניהול נוכחות </v>
          </cell>
          <cell r="H1425">
            <v>12700</v>
          </cell>
          <cell r="I1425">
            <v>12423</v>
          </cell>
        </row>
        <row r="1426">
          <cell r="A1426" t="str">
            <v>574</v>
          </cell>
          <cell r="B1426">
            <v>615100</v>
          </cell>
          <cell r="C1426">
            <v>1</v>
          </cell>
          <cell r="D1426" t="str">
            <v>1615100.574</v>
          </cell>
          <cell r="E1426" t="str">
            <v xml:space="preserve">תקשורת מחשבים </v>
          </cell>
          <cell r="H1426">
            <v>6800</v>
          </cell>
          <cell r="I1426">
            <v>6650</v>
          </cell>
        </row>
        <row r="1427">
          <cell r="A1427" t="str">
            <v>575</v>
          </cell>
          <cell r="B1427">
            <v>615100</v>
          </cell>
          <cell r="C1427">
            <v>1</v>
          </cell>
          <cell r="D1427" t="str">
            <v>1615100.575</v>
          </cell>
          <cell r="E1427" t="str">
            <v xml:space="preserve">רישוי תוכנות </v>
          </cell>
          <cell r="H1427">
            <v>11000</v>
          </cell>
          <cell r="I1427">
            <v>6960</v>
          </cell>
        </row>
        <row r="1428">
          <cell r="A1428" t="str">
            <v>580</v>
          </cell>
          <cell r="B1428">
            <v>615100</v>
          </cell>
          <cell r="C1428">
            <v>1</v>
          </cell>
          <cell r="D1428" t="str">
            <v>1615100.580</v>
          </cell>
          <cell r="E1428" t="str">
            <v xml:space="preserve">הוצאות ארגוניות </v>
          </cell>
          <cell r="H1428">
            <v>600</v>
          </cell>
          <cell r="I1428">
            <v>99</v>
          </cell>
        </row>
        <row r="1429">
          <cell r="A1429" t="str">
            <v>742</v>
          </cell>
          <cell r="B1429">
            <v>615100</v>
          </cell>
          <cell r="C1429">
            <v>1</v>
          </cell>
          <cell r="D1429" t="str">
            <v>1615100.742</v>
          </cell>
          <cell r="E1429" t="str">
            <v xml:space="preserve">אחזקת שעוני נוכחות </v>
          </cell>
          <cell r="H1429">
            <v>44000</v>
          </cell>
          <cell r="I1429">
            <v>10748</v>
          </cell>
        </row>
        <row r="1430">
          <cell r="A1430" t="str">
            <v>743</v>
          </cell>
          <cell r="B1430">
            <v>615100</v>
          </cell>
          <cell r="C1430">
            <v>1</v>
          </cell>
          <cell r="D1430" t="str">
            <v>1615100.743</v>
          </cell>
          <cell r="E1430" t="str">
            <v xml:space="preserve">רכישת כלים מכשירים וציוד </v>
          </cell>
          <cell r="H1430">
            <v>0</v>
          </cell>
          <cell r="I1430">
            <v>0</v>
          </cell>
        </row>
        <row r="1431">
          <cell r="A1431" t="str">
            <v>752</v>
          </cell>
          <cell r="B1431">
            <v>615100</v>
          </cell>
          <cell r="C1431">
            <v>1</v>
          </cell>
          <cell r="D1431" t="str">
            <v>1615100.752</v>
          </cell>
          <cell r="E1431" t="str">
            <v xml:space="preserve">חוות דעת רפואית </v>
          </cell>
          <cell r="H1431">
            <v>30000</v>
          </cell>
          <cell r="I1431">
            <v>15000</v>
          </cell>
        </row>
        <row r="1432">
          <cell r="A1432" t="str">
            <v>753</v>
          </cell>
          <cell r="B1432">
            <v>615100</v>
          </cell>
          <cell r="C1432">
            <v>1</v>
          </cell>
          <cell r="D1432" t="str">
            <v>1615100.753</v>
          </cell>
          <cell r="E1432" t="str">
            <v xml:space="preserve">הפעלת מודלים דווח ובקרה </v>
          </cell>
          <cell r="H1432">
            <v>0</v>
          </cell>
          <cell r="I1432">
            <v>30763</v>
          </cell>
        </row>
        <row r="1433">
          <cell r="A1433" t="str">
            <v>930</v>
          </cell>
          <cell r="B1433">
            <v>615100</v>
          </cell>
          <cell r="C1433">
            <v>1</v>
          </cell>
          <cell r="D1433" t="str">
            <v>1615100.930</v>
          </cell>
          <cell r="E1433" t="str">
            <v xml:space="preserve">רכישת שעוני נוכחות </v>
          </cell>
          <cell r="H1433">
            <v>16000</v>
          </cell>
          <cell r="I1433">
            <v>13456</v>
          </cell>
        </row>
        <row r="1434">
          <cell r="A1434" t="str">
            <v>986</v>
          </cell>
          <cell r="B1434">
            <v>615100</v>
          </cell>
          <cell r="C1434">
            <v>1</v>
          </cell>
          <cell r="D1434" t="str">
            <v>1615100.986</v>
          </cell>
          <cell r="E1434" t="str">
            <v>ה.מ.-מודול שליטה שעוני נו</v>
          </cell>
          <cell r="H1434">
            <v>0</v>
          </cell>
          <cell r="I1434">
            <v>0</v>
          </cell>
        </row>
        <row r="1435">
          <cell r="A1435" t="str">
            <v>989</v>
          </cell>
          <cell r="B1435">
            <v>615101</v>
          </cell>
          <cell r="C1435">
            <v>1</v>
          </cell>
          <cell r="D1435" t="str">
            <v>1615101.989</v>
          </cell>
          <cell r="E1435" t="str">
            <v xml:space="preserve">קרן רווחה לגימלאים </v>
          </cell>
          <cell r="H1435">
            <v>500000</v>
          </cell>
          <cell r="I1435">
            <v>0</v>
          </cell>
        </row>
        <row r="1436">
          <cell r="A1436" t="str">
            <v>989</v>
          </cell>
          <cell r="B1436">
            <v>615102</v>
          </cell>
          <cell r="C1436">
            <v>1</v>
          </cell>
          <cell r="D1436" t="str">
            <v>1615102.989</v>
          </cell>
          <cell r="E1436" t="str">
            <v xml:space="preserve">קרו רווחה לעובדי הרשויות </v>
          </cell>
          <cell r="H1436">
            <v>0</v>
          </cell>
          <cell r="I1436">
            <v>0</v>
          </cell>
        </row>
        <row r="1437">
          <cell r="A1437" t="str">
            <v>110</v>
          </cell>
          <cell r="B1437">
            <v>615200</v>
          </cell>
          <cell r="C1437">
            <v>1</v>
          </cell>
          <cell r="D1437" t="str">
            <v>1615200.110</v>
          </cell>
          <cell r="E1437" t="str">
            <v xml:space="preserve">שכר קובע </v>
          </cell>
          <cell r="H1437">
            <v>540470</v>
          </cell>
          <cell r="I1437">
            <v>535328</v>
          </cell>
        </row>
        <row r="1438">
          <cell r="A1438" t="str">
            <v>120</v>
          </cell>
          <cell r="B1438">
            <v>615200</v>
          </cell>
          <cell r="C1438">
            <v>1</v>
          </cell>
          <cell r="D1438" t="str">
            <v>1615200.120</v>
          </cell>
          <cell r="E1438" t="str">
            <v xml:space="preserve">תוספות שאינן בשכר קובע </v>
          </cell>
          <cell r="H1438">
            <v>68189</v>
          </cell>
          <cell r="I1438">
            <v>65788</v>
          </cell>
        </row>
        <row r="1439">
          <cell r="A1439" t="str">
            <v>130</v>
          </cell>
          <cell r="B1439">
            <v>615200</v>
          </cell>
          <cell r="C1439">
            <v>1</v>
          </cell>
          <cell r="D1439" t="str">
            <v>1615200.130</v>
          </cell>
          <cell r="E1439" t="str">
            <v xml:space="preserve">שעות נוספות </v>
          </cell>
          <cell r="H1439">
            <v>30193</v>
          </cell>
          <cell r="I1439">
            <v>25390</v>
          </cell>
        </row>
        <row r="1440">
          <cell r="A1440" t="str">
            <v>140</v>
          </cell>
          <cell r="B1440">
            <v>615200</v>
          </cell>
          <cell r="C1440">
            <v>1</v>
          </cell>
          <cell r="D1440" t="str">
            <v>1615200.140</v>
          </cell>
          <cell r="E1440" t="str">
            <v xml:space="preserve">החזר הוצאות </v>
          </cell>
          <cell r="H1440">
            <v>102146</v>
          </cell>
          <cell r="I1440">
            <v>89676</v>
          </cell>
        </row>
        <row r="1441">
          <cell r="A1441" t="str">
            <v>181</v>
          </cell>
          <cell r="B1441">
            <v>615200</v>
          </cell>
          <cell r="C1441">
            <v>1</v>
          </cell>
          <cell r="D1441" t="str">
            <v>1615200.181</v>
          </cell>
          <cell r="E1441" t="str">
            <v xml:space="preserve">הפרשות סוציאליות </v>
          </cell>
          <cell r="H1441">
            <v>143199</v>
          </cell>
          <cell r="I1441">
            <v>137443</v>
          </cell>
        </row>
        <row r="1442">
          <cell r="A1442" t="str">
            <v>182</v>
          </cell>
          <cell r="B1442">
            <v>615200</v>
          </cell>
          <cell r="C1442">
            <v>1</v>
          </cell>
          <cell r="D1442" t="str">
            <v>1615200.182</v>
          </cell>
          <cell r="E1442" t="str">
            <v xml:space="preserve">מיסים ועלויות </v>
          </cell>
          <cell r="H1442">
            <v>56165</v>
          </cell>
          <cell r="I1442">
            <v>54244</v>
          </cell>
        </row>
        <row r="1443">
          <cell r="A1443" t="str">
            <v>511</v>
          </cell>
          <cell r="B1443">
            <v>615200</v>
          </cell>
          <cell r="C1443">
            <v>1</v>
          </cell>
          <cell r="D1443" t="str">
            <v>1615200.511</v>
          </cell>
          <cell r="E1443" t="str">
            <v xml:space="preserve">אירוח וכיבוד </v>
          </cell>
          <cell r="H1443">
            <v>500</v>
          </cell>
          <cell r="I1443">
            <v>157</v>
          </cell>
        </row>
        <row r="1444">
          <cell r="A1444" t="str">
            <v>512</v>
          </cell>
          <cell r="B1444">
            <v>615200</v>
          </cell>
          <cell r="C1444">
            <v>1</v>
          </cell>
          <cell r="D1444" t="str">
            <v>1615200.512</v>
          </cell>
          <cell r="E1444" t="str">
            <v xml:space="preserve">אש"ל ונסיעות </v>
          </cell>
          <cell r="H1444">
            <v>500</v>
          </cell>
          <cell r="I1444">
            <v>0</v>
          </cell>
        </row>
        <row r="1445">
          <cell r="A1445" t="str">
            <v>522</v>
          </cell>
          <cell r="B1445">
            <v>615200</v>
          </cell>
          <cell r="C1445">
            <v>1</v>
          </cell>
          <cell r="D1445" t="str">
            <v>1615200.522</v>
          </cell>
          <cell r="E1445" t="str">
            <v xml:space="preserve">ספרות מקצועית </v>
          </cell>
          <cell r="H1445">
            <v>5000</v>
          </cell>
          <cell r="I1445">
            <v>770</v>
          </cell>
        </row>
        <row r="1446">
          <cell r="A1446" t="str">
            <v>524</v>
          </cell>
          <cell r="B1446">
            <v>615200</v>
          </cell>
          <cell r="C1446">
            <v>1</v>
          </cell>
          <cell r="D1446" t="str">
            <v>1615200.524</v>
          </cell>
          <cell r="E1446" t="str">
            <v>השתתפות בהוצאות בי"הד למש</v>
          </cell>
          <cell r="H1446">
            <v>54120</v>
          </cell>
          <cell r="I1446">
            <v>39600</v>
          </cell>
        </row>
        <row r="1447">
          <cell r="A1447" t="str">
            <v>550</v>
          </cell>
          <cell r="B1447">
            <v>615200</v>
          </cell>
          <cell r="C1447">
            <v>1</v>
          </cell>
          <cell r="D1447" t="str">
            <v>1615200.550</v>
          </cell>
          <cell r="E1447" t="str">
            <v xml:space="preserve">פרסום והדפסות </v>
          </cell>
          <cell r="H1447">
            <v>7000</v>
          </cell>
          <cell r="I1447">
            <v>468</v>
          </cell>
        </row>
        <row r="1448">
          <cell r="A1448" t="str">
            <v>574</v>
          </cell>
          <cell r="B1448">
            <v>615200</v>
          </cell>
          <cell r="C1448">
            <v>1</v>
          </cell>
          <cell r="D1448" t="str">
            <v>1615200.574</v>
          </cell>
          <cell r="E1448" t="str">
            <v xml:space="preserve">תקשורת מחשבים </v>
          </cell>
          <cell r="H1448">
            <v>2400</v>
          </cell>
          <cell r="I1448">
            <v>2362</v>
          </cell>
        </row>
        <row r="1449">
          <cell r="A1449" t="str">
            <v>580</v>
          </cell>
          <cell r="B1449">
            <v>615200</v>
          </cell>
          <cell r="C1449">
            <v>1</v>
          </cell>
          <cell r="D1449" t="str">
            <v>1615200.580</v>
          </cell>
          <cell r="E1449" t="str">
            <v xml:space="preserve">הוצאות ארגוניות </v>
          </cell>
          <cell r="H1449">
            <v>600</v>
          </cell>
          <cell r="I1449">
            <v>90</v>
          </cell>
        </row>
        <row r="1450">
          <cell r="A1450" t="str">
            <v>751</v>
          </cell>
          <cell r="B1450">
            <v>615200</v>
          </cell>
          <cell r="C1450">
            <v>1</v>
          </cell>
          <cell r="D1450" t="str">
            <v>1615200.751</v>
          </cell>
          <cell r="E1450" t="str">
            <v xml:space="preserve">יעוץ פנסיוני </v>
          </cell>
          <cell r="H1450">
            <v>130000</v>
          </cell>
          <cell r="I1450">
            <v>0</v>
          </cell>
        </row>
        <row r="1451">
          <cell r="A1451" t="str">
            <v>110</v>
          </cell>
          <cell r="B1451">
            <v>615300</v>
          </cell>
          <cell r="C1451">
            <v>1</v>
          </cell>
          <cell r="D1451" t="str">
            <v>1615300.110</v>
          </cell>
          <cell r="E1451" t="str">
            <v xml:space="preserve">שכר קובע </v>
          </cell>
          <cell r="H1451">
            <v>176868</v>
          </cell>
          <cell r="I1451">
            <v>0</v>
          </cell>
        </row>
        <row r="1452">
          <cell r="A1452" t="str">
            <v>120</v>
          </cell>
          <cell r="B1452">
            <v>615300</v>
          </cell>
          <cell r="C1452">
            <v>1</v>
          </cell>
          <cell r="D1452" t="str">
            <v>1615300.120</v>
          </cell>
          <cell r="E1452" t="str">
            <v xml:space="preserve">תוספות שאינן בשכר קובע </v>
          </cell>
          <cell r="H1452">
            <v>10593</v>
          </cell>
          <cell r="I1452">
            <v>0</v>
          </cell>
        </row>
        <row r="1453">
          <cell r="A1453" t="str">
            <v>130</v>
          </cell>
          <cell r="B1453">
            <v>615300</v>
          </cell>
          <cell r="C1453">
            <v>1</v>
          </cell>
          <cell r="D1453" t="str">
            <v>1615300.130</v>
          </cell>
          <cell r="E1453" t="str">
            <v xml:space="preserve">שעות נוספות </v>
          </cell>
          <cell r="H1453">
            <v>7592</v>
          </cell>
          <cell r="I1453">
            <v>0</v>
          </cell>
        </row>
        <row r="1454">
          <cell r="A1454" t="str">
            <v>140</v>
          </cell>
          <cell r="B1454">
            <v>615300</v>
          </cell>
          <cell r="C1454">
            <v>1</v>
          </cell>
          <cell r="D1454" t="str">
            <v>1615300.140</v>
          </cell>
          <cell r="E1454" t="str">
            <v xml:space="preserve">החזר הוצאות </v>
          </cell>
          <cell r="H1454">
            <v>62932</v>
          </cell>
          <cell r="I1454">
            <v>0</v>
          </cell>
        </row>
        <row r="1455">
          <cell r="A1455" t="str">
            <v>181</v>
          </cell>
          <cell r="B1455">
            <v>615300</v>
          </cell>
          <cell r="C1455">
            <v>1</v>
          </cell>
          <cell r="D1455" t="str">
            <v>1615300.181</v>
          </cell>
          <cell r="E1455" t="str">
            <v xml:space="preserve">הפרשות סוציאליות </v>
          </cell>
          <cell r="H1455">
            <v>50166</v>
          </cell>
          <cell r="I1455">
            <v>0</v>
          </cell>
        </row>
        <row r="1456">
          <cell r="A1456" t="str">
            <v>182</v>
          </cell>
          <cell r="B1456">
            <v>615300</v>
          </cell>
          <cell r="C1456">
            <v>1</v>
          </cell>
          <cell r="D1456" t="str">
            <v>1615300.182</v>
          </cell>
          <cell r="E1456" t="str">
            <v xml:space="preserve">מיסים ועלויות </v>
          </cell>
          <cell r="H1456">
            <v>19598</v>
          </cell>
          <cell r="I1456">
            <v>0</v>
          </cell>
        </row>
        <row r="1457">
          <cell r="A1457" t="str">
            <v>110</v>
          </cell>
          <cell r="B1457">
            <v>615400</v>
          </cell>
          <cell r="C1457">
            <v>1</v>
          </cell>
          <cell r="D1457" t="str">
            <v>1615400.110</v>
          </cell>
          <cell r="E1457" t="str">
            <v xml:space="preserve">שכר קובע </v>
          </cell>
          <cell r="H1457">
            <v>422860</v>
          </cell>
          <cell r="I1457">
            <v>431000</v>
          </cell>
        </row>
        <row r="1458">
          <cell r="A1458" t="str">
            <v>120</v>
          </cell>
          <cell r="B1458">
            <v>615400</v>
          </cell>
          <cell r="C1458">
            <v>1</v>
          </cell>
          <cell r="D1458" t="str">
            <v>1615400.120</v>
          </cell>
          <cell r="E1458" t="str">
            <v xml:space="preserve">תוספות שאינן בשכר קובע </v>
          </cell>
          <cell r="H1458">
            <v>149777</v>
          </cell>
          <cell r="I1458">
            <v>148282</v>
          </cell>
        </row>
        <row r="1459">
          <cell r="A1459" t="str">
            <v>130</v>
          </cell>
          <cell r="B1459">
            <v>615400</v>
          </cell>
          <cell r="C1459">
            <v>1</v>
          </cell>
          <cell r="D1459" t="str">
            <v>1615400.130</v>
          </cell>
          <cell r="E1459" t="str">
            <v xml:space="preserve">שעות נוספות </v>
          </cell>
          <cell r="H1459">
            <v>2752</v>
          </cell>
          <cell r="I1459">
            <v>2439</v>
          </cell>
        </row>
        <row r="1460">
          <cell r="A1460" t="str">
            <v>140</v>
          </cell>
          <cell r="B1460">
            <v>615400</v>
          </cell>
          <cell r="C1460">
            <v>1</v>
          </cell>
          <cell r="D1460" t="str">
            <v>1615400.140</v>
          </cell>
          <cell r="E1460" t="str">
            <v xml:space="preserve">החזר הוצאות </v>
          </cell>
          <cell r="H1460">
            <v>99941</v>
          </cell>
          <cell r="I1460">
            <v>96976</v>
          </cell>
        </row>
        <row r="1461">
          <cell r="A1461" t="str">
            <v>181</v>
          </cell>
          <cell r="B1461">
            <v>615400</v>
          </cell>
          <cell r="C1461">
            <v>1</v>
          </cell>
          <cell r="D1461" t="str">
            <v>1615400.181</v>
          </cell>
          <cell r="E1461" t="str">
            <v xml:space="preserve">הפרשות סוציאליות </v>
          </cell>
          <cell r="H1461">
            <v>108142</v>
          </cell>
          <cell r="I1461">
            <v>110730</v>
          </cell>
        </row>
        <row r="1462">
          <cell r="A1462" t="str">
            <v>182</v>
          </cell>
          <cell r="B1462">
            <v>615400</v>
          </cell>
          <cell r="C1462">
            <v>1</v>
          </cell>
          <cell r="D1462" t="str">
            <v>1615400.182</v>
          </cell>
          <cell r="E1462" t="str">
            <v xml:space="preserve">מיסים ועלויות </v>
          </cell>
          <cell r="H1462">
            <v>51073</v>
          </cell>
          <cell r="I1462">
            <v>51316</v>
          </cell>
        </row>
        <row r="1463">
          <cell r="A1463" t="str">
            <v>511</v>
          </cell>
          <cell r="B1463">
            <v>615400</v>
          </cell>
          <cell r="C1463">
            <v>1</v>
          </cell>
          <cell r="D1463" t="str">
            <v>1615400.511</v>
          </cell>
          <cell r="E1463" t="str">
            <v xml:space="preserve">אירוח וכיבוד </v>
          </cell>
          <cell r="H1463">
            <v>0</v>
          </cell>
          <cell r="I1463">
            <v>0</v>
          </cell>
        </row>
        <row r="1464">
          <cell r="A1464" t="str">
            <v>576</v>
          </cell>
          <cell r="B1464">
            <v>615400</v>
          </cell>
          <cell r="C1464">
            <v>1</v>
          </cell>
          <cell r="D1464" t="str">
            <v>1615400.576</v>
          </cell>
          <cell r="E1464" t="str">
            <v>מערכת ניהול ימי מחלה מורי</v>
          </cell>
          <cell r="H1464">
            <v>26000</v>
          </cell>
          <cell r="I1464">
            <v>16287</v>
          </cell>
        </row>
        <row r="1465">
          <cell r="A1465" t="str">
            <v>580</v>
          </cell>
          <cell r="B1465">
            <v>615400</v>
          </cell>
          <cell r="C1465">
            <v>1</v>
          </cell>
          <cell r="D1465" t="str">
            <v>1615400.580</v>
          </cell>
          <cell r="E1465" t="str">
            <v xml:space="preserve">הוצאות אירגוניות </v>
          </cell>
          <cell r="H1465">
            <v>2000</v>
          </cell>
          <cell r="I1465">
            <v>0</v>
          </cell>
        </row>
        <row r="1466">
          <cell r="A1466" t="str">
            <v>750</v>
          </cell>
          <cell r="B1466">
            <v>615400</v>
          </cell>
          <cell r="C1466">
            <v>1</v>
          </cell>
          <cell r="D1466" t="str">
            <v>1615400.750</v>
          </cell>
          <cell r="E1466" t="str">
            <v xml:space="preserve">שירותי תמיכה </v>
          </cell>
          <cell r="H1466">
            <v>120000</v>
          </cell>
          <cell r="I1466">
            <v>120142</v>
          </cell>
        </row>
        <row r="1467">
          <cell r="A1467" t="str">
            <v>751</v>
          </cell>
          <cell r="B1467">
            <v>615400</v>
          </cell>
          <cell r="C1467">
            <v>1</v>
          </cell>
          <cell r="D1467" t="str">
            <v>1615400.751</v>
          </cell>
          <cell r="E1467" t="str">
            <v xml:space="preserve">יעוץ </v>
          </cell>
          <cell r="H1467">
            <v>45000</v>
          </cell>
          <cell r="I1467">
            <v>7500</v>
          </cell>
        </row>
        <row r="1468">
          <cell r="A1468" t="str">
            <v>110</v>
          </cell>
          <cell r="B1468">
            <v>615500</v>
          </cell>
          <cell r="C1468">
            <v>1</v>
          </cell>
          <cell r="D1468" t="str">
            <v>1615500.110</v>
          </cell>
          <cell r="E1468" t="str">
            <v xml:space="preserve">שכר קובע </v>
          </cell>
          <cell r="H1468">
            <v>0</v>
          </cell>
          <cell r="I1468">
            <v>0</v>
          </cell>
        </row>
        <row r="1469">
          <cell r="A1469" t="str">
            <v>120</v>
          </cell>
          <cell r="B1469">
            <v>615500</v>
          </cell>
          <cell r="C1469">
            <v>1</v>
          </cell>
          <cell r="D1469" t="str">
            <v>1615500.120</v>
          </cell>
          <cell r="E1469" t="str">
            <v xml:space="preserve">תוספות שאינן בשכר קובע </v>
          </cell>
          <cell r="H1469">
            <v>0</v>
          </cell>
          <cell r="I1469">
            <v>0</v>
          </cell>
        </row>
        <row r="1470">
          <cell r="A1470" t="str">
            <v>130</v>
          </cell>
          <cell r="B1470">
            <v>615500</v>
          </cell>
          <cell r="C1470">
            <v>1</v>
          </cell>
          <cell r="D1470" t="str">
            <v>1615500.130</v>
          </cell>
          <cell r="E1470" t="str">
            <v xml:space="preserve">שעות נוספות </v>
          </cell>
          <cell r="H1470">
            <v>0</v>
          </cell>
          <cell r="I1470">
            <v>0</v>
          </cell>
        </row>
        <row r="1471">
          <cell r="A1471" t="str">
            <v>140</v>
          </cell>
          <cell r="B1471">
            <v>615500</v>
          </cell>
          <cell r="C1471">
            <v>1</v>
          </cell>
          <cell r="D1471" t="str">
            <v>1615500.140</v>
          </cell>
          <cell r="E1471" t="str">
            <v xml:space="preserve">החזר הוצאות </v>
          </cell>
          <cell r="H1471">
            <v>0</v>
          </cell>
          <cell r="I1471">
            <v>0</v>
          </cell>
        </row>
        <row r="1472">
          <cell r="A1472" t="str">
            <v>181</v>
          </cell>
          <cell r="B1472">
            <v>615500</v>
          </cell>
          <cell r="C1472">
            <v>1</v>
          </cell>
          <cell r="D1472" t="str">
            <v>1615500.181</v>
          </cell>
          <cell r="E1472" t="str">
            <v xml:space="preserve">הפרשות סוציאליות </v>
          </cell>
          <cell r="H1472">
            <v>0</v>
          </cell>
          <cell r="I1472">
            <v>0</v>
          </cell>
        </row>
        <row r="1473">
          <cell r="A1473" t="str">
            <v>182</v>
          </cell>
          <cell r="B1473">
            <v>615500</v>
          </cell>
          <cell r="C1473">
            <v>1</v>
          </cell>
          <cell r="D1473" t="str">
            <v>1615500.182</v>
          </cell>
          <cell r="E1473" t="str">
            <v xml:space="preserve">מיסים ועלויות </v>
          </cell>
          <cell r="H1473">
            <v>0</v>
          </cell>
          <cell r="I1473">
            <v>0</v>
          </cell>
        </row>
        <row r="1474">
          <cell r="A1474" t="str">
            <v>511</v>
          </cell>
          <cell r="B1474">
            <v>615500</v>
          </cell>
          <cell r="C1474">
            <v>1</v>
          </cell>
          <cell r="D1474" t="str">
            <v>1615500.511</v>
          </cell>
          <cell r="E1474" t="str">
            <v xml:space="preserve">אירוח וכיבוד </v>
          </cell>
          <cell r="H1474">
            <v>0</v>
          </cell>
          <cell r="I1474">
            <v>0</v>
          </cell>
        </row>
        <row r="1475">
          <cell r="A1475" t="str">
            <v>550</v>
          </cell>
          <cell r="B1475">
            <v>615500</v>
          </cell>
          <cell r="C1475">
            <v>1</v>
          </cell>
          <cell r="D1475" t="str">
            <v>1615500.550</v>
          </cell>
          <cell r="E1475" t="str">
            <v xml:space="preserve">פרסום והדפסות </v>
          </cell>
          <cell r="H1475">
            <v>0</v>
          </cell>
          <cell r="I1475">
            <v>0</v>
          </cell>
        </row>
        <row r="1476">
          <cell r="A1476" t="str">
            <v>750</v>
          </cell>
          <cell r="B1476">
            <v>615500</v>
          </cell>
          <cell r="C1476">
            <v>1</v>
          </cell>
          <cell r="D1476" t="str">
            <v>1615500.750</v>
          </cell>
          <cell r="E1476" t="str">
            <v xml:space="preserve">בדיקה והתאמת כ"א </v>
          </cell>
          <cell r="H1476">
            <v>0</v>
          </cell>
          <cell r="I1476">
            <v>0</v>
          </cell>
        </row>
        <row r="1477">
          <cell r="A1477" t="str">
            <v>105</v>
          </cell>
          <cell r="B1477">
            <v>616100</v>
          </cell>
          <cell r="C1477">
            <v>1</v>
          </cell>
          <cell r="D1477" t="str">
            <v>1616100.105</v>
          </cell>
          <cell r="E1477" t="str">
            <v xml:space="preserve">עובדים זמניים </v>
          </cell>
          <cell r="H1477">
            <v>0</v>
          </cell>
          <cell r="I1477">
            <v>20299</v>
          </cell>
        </row>
        <row r="1478">
          <cell r="A1478" t="str">
            <v>110</v>
          </cell>
          <cell r="B1478">
            <v>616100</v>
          </cell>
          <cell r="C1478">
            <v>1</v>
          </cell>
          <cell r="D1478" t="str">
            <v>1616100.110</v>
          </cell>
          <cell r="E1478" t="str">
            <v xml:space="preserve">שכר קובע </v>
          </cell>
          <cell r="H1478">
            <v>660971</v>
          </cell>
          <cell r="I1478">
            <v>706891</v>
          </cell>
        </row>
        <row r="1479">
          <cell r="A1479" t="str">
            <v>120</v>
          </cell>
          <cell r="B1479">
            <v>616100</v>
          </cell>
          <cell r="C1479">
            <v>1</v>
          </cell>
          <cell r="D1479" t="str">
            <v>1616100.120</v>
          </cell>
          <cell r="E1479" t="str">
            <v xml:space="preserve">תוספות שאינן בשכר קובע </v>
          </cell>
          <cell r="H1479">
            <v>39586</v>
          </cell>
          <cell r="I1479">
            <v>43975</v>
          </cell>
        </row>
        <row r="1480">
          <cell r="A1480" t="str">
            <v>130</v>
          </cell>
          <cell r="B1480">
            <v>616100</v>
          </cell>
          <cell r="C1480">
            <v>1</v>
          </cell>
          <cell r="D1480" t="str">
            <v>1616100.130</v>
          </cell>
          <cell r="E1480" t="str">
            <v xml:space="preserve">שעות נוספות </v>
          </cell>
          <cell r="H1480">
            <v>28374</v>
          </cell>
          <cell r="I1480">
            <v>39291</v>
          </cell>
        </row>
        <row r="1481">
          <cell r="A1481" t="str">
            <v>140</v>
          </cell>
          <cell r="B1481">
            <v>616100</v>
          </cell>
          <cell r="C1481">
            <v>1</v>
          </cell>
          <cell r="D1481" t="str">
            <v>1616100.140</v>
          </cell>
          <cell r="E1481" t="str">
            <v xml:space="preserve">החזר הוצאות </v>
          </cell>
          <cell r="H1481">
            <v>235184</v>
          </cell>
          <cell r="I1481">
            <v>230257</v>
          </cell>
        </row>
        <row r="1482">
          <cell r="A1482" t="str">
            <v>181</v>
          </cell>
          <cell r="B1482">
            <v>616100</v>
          </cell>
          <cell r="C1482">
            <v>1</v>
          </cell>
          <cell r="D1482" t="str">
            <v>1616100.181</v>
          </cell>
          <cell r="E1482" t="str">
            <v xml:space="preserve">הפרשות סוציאליות </v>
          </cell>
          <cell r="H1482">
            <v>187475</v>
          </cell>
          <cell r="I1482">
            <v>202874</v>
          </cell>
        </row>
        <row r="1483">
          <cell r="A1483" t="str">
            <v>182</v>
          </cell>
          <cell r="B1483">
            <v>616100</v>
          </cell>
          <cell r="C1483">
            <v>1</v>
          </cell>
          <cell r="D1483" t="str">
            <v>1616100.182</v>
          </cell>
          <cell r="E1483" t="str">
            <v xml:space="preserve">מיסים ועלויות </v>
          </cell>
          <cell r="H1483">
            <v>73241</v>
          </cell>
          <cell r="I1483">
            <v>77496</v>
          </cell>
        </row>
        <row r="1484">
          <cell r="A1484" t="str">
            <v>511</v>
          </cell>
          <cell r="B1484">
            <v>616100</v>
          </cell>
          <cell r="C1484">
            <v>1</v>
          </cell>
          <cell r="D1484" t="str">
            <v>1616100.511</v>
          </cell>
          <cell r="E1484" t="str">
            <v xml:space="preserve">אירוח וכיבוד </v>
          </cell>
          <cell r="H1484">
            <v>58009</v>
          </cell>
          <cell r="I1484">
            <v>8871</v>
          </cell>
        </row>
        <row r="1485">
          <cell r="A1485" t="str">
            <v>512</v>
          </cell>
          <cell r="B1485">
            <v>616100</v>
          </cell>
          <cell r="C1485">
            <v>1</v>
          </cell>
          <cell r="D1485" t="str">
            <v>1616100.512</v>
          </cell>
          <cell r="E1485" t="str">
            <v xml:space="preserve">נסיעות ואש"ל </v>
          </cell>
          <cell r="H1485">
            <v>500</v>
          </cell>
          <cell r="I1485">
            <v>0</v>
          </cell>
        </row>
        <row r="1486">
          <cell r="A1486" t="str">
            <v>550</v>
          </cell>
          <cell r="B1486">
            <v>616100</v>
          </cell>
          <cell r="C1486">
            <v>1</v>
          </cell>
          <cell r="D1486" t="str">
            <v>1616100.550</v>
          </cell>
          <cell r="E1486" t="str">
            <v xml:space="preserve">פרסום והדפסות </v>
          </cell>
          <cell r="H1486">
            <v>18000</v>
          </cell>
          <cell r="I1486">
            <v>9994</v>
          </cell>
        </row>
        <row r="1487">
          <cell r="A1487" t="str">
            <v>580</v>
          </cell>
          <cell r="B1487">
            <v>616100</v>
          </cell>
          <cell r="C1487">
            <v>1</v>
          </cell>
          <cell r="D1487" t="str">
            <v>1616100.580</v>
          </cell>
          <cell r="E1487" t="str">
            <v xml:space="preserve">הוצאות ארגוניות </v>
          </cell>
          <cell r="H1487">
            <v>0</v>
          </cell>
          <cell r="I1487">
            <v>63</v>
          </cell>
        </row>
        <row r="1488">
          <cell r="A1488" t="str">
            <v>743</v>
          </cell>
          <cell r="B1488">
            <v>616100</v>
          </cell>
          <cell r="C1488">
            <v>1</v>
          </cell>
          <cell r="D1488" t="str">
            <v>1616100.743</v>
          </cell>
          <cell r="E1488" t="str">
            <v xml:space="preserve">רכישת כלים מכשירים וציוד </v>
          </cell>
          <cell r="H1488">
            <v>0</v>
          </cell>
          <cell r="I1488">
            <v>0</v>
          </cell>
        </row>
        <row r="1489">
          <cell r="A1489" t="str">
            <v>752</v>
          </cell>
          <cell r="B1489">
            <v>616100</v>
          </cell>
          <cell r="C1489">
            <v>1</v>
          </cell>
          <cell r="D1489" t="str">
            <v>1616100.752</v>
          </cell>
          <cell r="E1489" t="str">
            <v xml:space="preserve">אימון אישי למנהלים </v>
          </cell>
          <cell r="H1489">
            <v>85000</v>
          </cell>
          <cell r="I1489">
            <v>38040</v>
          </cell>
        </row>
        <row r="1490">
          <cell r="A1490" t="str">
            <v>753</v>
          </cell>
          <cell r="B1490">
            <v>616100</v>
          </cell>
          <cell r="C1490">
            <v>1</v>
          </cell>
          <cell r="D1490" t="str">
            <v>1616100.753</v>
          </cell>
          <cell r="E1490" t="str">
            <v xml:space="preserve">סדנאות ניהול </v>
          </cell>
          <cell r="H1490">
            <v>0</v>
          </cell>
          <cell r="I1490">
            <v>172405</v>
          </cell>
        </row>
        <row r="1491">
          <cell r="A1491" t="str">
            <v>754</v>
          </cell>
          <cell r="B1491">
            <v>616100</v>
          </cell>
          <cell r="C1491">
            <v>1</v>
          </cell>
          <cell r="D1491" t="str">
            <v>1616100.754</v>
          </cell>
          <cell r="E1491" t="str">
            <v>ת.פיילוט להשלמת 12 שנות ל</v>
          </cell>
          <cell r="H1491">
            <v>47000</v>
          </cell>
          <cell r="I1491">
            <v>0</v>
          </cell>
        </row>
        <row r="1492">
          <cell r="A1492" t="str">
            <v>756</v>
          </cell>
          <cell r="B1492">
            <v>616100</v>
          </cell>
          <cell r="C1492">
            <v>1</v>
          </cell>
          <cell r="D1492" t="str">
            <v>1616100.756</v>
          </cell>
          <cell r="E1492" t="str">
            <v xml:space="preserve">הדרכה-בטיחות </v>
          </cell>
          <cell r="H1492">
            <v>0</v>
          </cell>
          <cell r="I1492">
            <v>0</v>
          </cell>
        </row>
        <row r="1493">
          <cell r="A1493" t="str">
            <v>780</v>
          </cell>
          <cell r="B1493">
            <v>616100</v>
          </cell>
          <cell r="C1493">
            <v>1</v>
          </cell>
          <cell r="D1493" t="str">
            <v>1616100.780</v>
          </cell>
          <cell r="E1493" t="str">
            <v xml:space="preserve">הדרכות וטיפוח העובד </v>
          </cell>
          <cell r="H1493">
            <v>28800</v>
          </cell>
          <cell r="I1493">
            <v>9532</v>
          </cell>
        </row>
        <row r="1494">
          <cell r="A1494" t="str">
            <v>986</v>
          </cell>
          <cell r="B1494">
            <v>616100</v>
          </cell>
          <cell r="C1494">
            <v>1</v>
          </cell>
          <cell r="D1494" t="str">
            <v>1616100.986</v>
          </cell>
          <cell r="E1494" t="str">
            <v xml:space="preserve">ה.מותנית סדנאות ניהול </v>
          </cell>
          <cell r="H1494">
            <v>0</v>
          </cell>
          <cell r="I1494">
            <v>0</v>
          </cell>
        </row>
        <row r="1495">
          <cell r="A1495" t="str">
            <v>750</v>
          </cell>
          <cell r="B1495">
            <v>616101</v>
          </cell>
          <cell r="C1495">
            <v>1</v>
          </cell>
          <cell r="D1495" t="str">
            <v>1616101.750</v>
          </cell>
          <cell r="E1495" t="str">
            <v xml:space="preserve">הדרכה-מנהל כללי </v>
          </cell>
          <cell r="H1495">
            <v>20188</v>
          </cell>
          <cell r="I1495">
            <v>20188</v>
          </cell>
        </row>
        <row r="1496">
          <cell r="A1496" t="str">
            <v>986</v>
          </cell>
          <cell r="B1496">
            <v>616101</v>
          </cell>
          <cell r="C1496">
            <v>1</v>
          </cell>
          <cell r="D1496" t="str">
            <v>1616101.986</v>
          </cell>
          <cell r="E1496" t="str">
            <v>ה.מותנית הדרכות וטיפוח עו</v>
          </cell>
          <cell r="H1496">
            <v>0</v>
          </cell>
          <cell r="I1496">
            <v>0</v>
          </cell>
        </row>
        <row r="1497">
          <cell r="A1497" t="str">
            <v>750</v>
          </cell>
          <cell r="B1497">
            <v>616102</v>
          </cell>
          <cell r="C1497">
            <v>1</v>
          </cell>
          <cell r="D1497" t="str">
            <v>1616102.750</v>
          </cell>
          <cell r="E1497" t="str">
            <v xml:space="preserve">הדרכה-רישוי עסקים </v>
          </cell>
          <cell r="H1497">
            <v>8085</v>
          </cell>
          <cell r="I1497">
            <v>4067</v>
          </cell>
        </row>
        <row r="1498">
          <cell r="A1498" t="str">
            <v>750</v>
          </cell>
          <cell r="B1498">
            <v>616103</v>
          </cell>
          <cell r="C1498">
            <v>1</v>
          </cell>
          <cell r="D1498" t="str">
            <v>1616103.750</v>
          </cell>
          <cell r="E1498" t="str">
            <v xml:space="preserve">הדרכה-הנדסה </v>
          </cell>
          <cell r="H1498">
            <v>12238</v>
          </cell>
          <cell r="I1498">
            <v>3072</v>
          </cell>
        </row>
        <row r="1499">
          <cell r="A1499" t="str">
            <v>750</v>
          </cell>
          <cell r="B1499">
            <v>616104</v>
          </cell>
          <cell r="C1499">
            <v>1</v>
          </cell>
          <cell r="D1499" t="str">
            <v>1616104.750</v>
          </cell>
          <cell r="E1499" t="str">
            <v xml:space="preserve">הדרכה-חינוך </v>
          </cell>
          <cell r="H1499">
            <v>60037</v>
          </cell>
          <cell r="I1499">
            <v>46905</v>
          </cell>
        </row>
        <row r="1500">
          <cell r="A1500" t="str">
            <v>986</v>
          </cell>
          <cell r="B1500">
            <v>616104</v>
          </cell>
          <cell r="C1500">
            <v>1</v>
          </cell>
          <cell r="D1500" t="str">
            <v>1616104.986</v>
          </cell>
          <cell r="E1500" t="str">
            <v xml:space="preserve">ה.מותנית הדרכה-חינוך </v>
          </cell>
          <cell r="H1500">
            <v>0</v>
          </cell>
          <cell r="I1500">
            <v>0</v>
          </cell>
        </row>
        <row r="1501">
          <cell r="A1501" t="str">
            <v>750</v>
          </cell>
          <cell r="B1501">
            <v>616105</v>
          </cell>
          <cell r="C1501">
            <v>1</v>
          </cell>
          <cell r="D1501" t="str">
            <v>1616105.750</v>
          </cell>
          <cell r="E1501" t="str">
            <v xml:space="preserve">הדרכה-שפ"ע </v>
          </cell>
          <cell r="H1501">
            <v>25553</v>
          </cell>
          <cell r="I1501">
            <v>5714</v>
          </cell>
        </row>
        <row r="1502">
          <cell r="A1502" t="str">
            <v>750</v>
          </cell>
          <cell r="B1502">
            <v>616106</v>
          </cell>
          <cell r="C1502">
            <v>1</v>
          </cell>
          <cell r="D1502" t="str">
            <v>1616106.750</v>
          </cell>
          <cell r="E1502" t="str">
            <v xml:space="preserve">הדרכה-רווחה </v>
          </cell>
          <cell r="H1502">
            <v>37635</v>
          </cell>
          <cell r="I1502">
            <v>24807</v>
          </cell>
        </row>
        <row r="1503">
          <cell r="A1503" t="str">
            <v>750</v>
          </cell>
          <cell r="B1503">
            <v>616107</v>
          </cell>
          <cell r="C1503">
            <v>1</v>
          </cell>
          <cell r="D1503" t="str">
            <v>1616107.750</v>
          </cell>
          <cell r="E1503" t="str">
            <v xml:space="preserve">הדרכה-גזברות </v>
          </cell>
          <cell r="H1503">
            <v>12124</v>
          </cell>
          <cell r="I1503">
            <v>8173</v>
          </cell>
        </row>
        <row r="1504">
          <cell r="A1504" t="str">
            <v>750</v>
          </cell>
          <cell r="B1504">
            <v>616108</v>
          </cell>
          <cell r="C1504">
            <v>1</v>
          </cell>
          <cell r="D1504" t="str">
            <v>1616108.750</v>
          </cell>
          <cell r="E1504" t="str">
            <v xml:space="preserve">הדרכה-משאבי אנוש </v>
          </cell>
          <cell r="H1504">
            <v>6064</v>
          </cell>
          <cell r="I1504">
            <v>6064</v>
          </cell>
        </row>
        <row r="1505">
          <cell r="A1505" t="str">
            <v>750</v>
          </cell>
          <cell r="B1505">
            <v>616109</v>
          </cell>
          <cell r="C1505">
            <v>1</v>
          </cell>
          <cell r="D1505" t="str">
            <v>1616109.750</v>
          </cell>
          <cell r="E1505" t="str">
            <v xml:space="preserve">הדרכה-פיקוח </v>
          </cell>
          <cell r="H1505">
            <v>13552</v>
          </cell>
          <cell r="I1505">
            <v>14116</v>
          </cell>
        </row>
        <row r="1506">
          <cell r="A1506" t="str">
            <v>750</v>
          </cell>
          <cell r="B1506">
            <v>616110</v>
          </cell>
          <cell r="C1506">
            <v>1</v>
          </cell>
          <cell r="D1506" t="str">
            <v>1616110.750</v>
          </cell>
          <cell r="E1506" t="str">
            <v xml:space="preserve">הדרכה-אחזקה </v>
          </cell>
          <cell r="H1506">
            <v>12238</v>
          </cell>
          <cell r="I1506">
            <v>0</v>
          </cell>
        </row>
        <row r="1507">
          <cell r="A1507" t="str">
            <v>110</v>
          </cell>
          <cell r="B1507">
            <v>616200</v>
          </cell>
          <cell r="C1507">
            <v>1</v>
          </cell>
          <cell r="D1507" t="str">
            <v>1616200.110</v>
          </cell>
          <cell r="E1507" t="str">
            <v xml:space="preserve">שכר קובע </v>
          </cell>
          <cell r="H1507">
            <v>0</v>
          </cell>
          <cell r="I1507">
            <v>0</v>
          </cell>
        </row>
        <row r="1508">
          <cell r="A1508" t="str">
            <v>120</v>
          </cell>
          <cell r="B1508">
            <v>616200</v>
          </cell>
          <cell r="C1508">
            <v>1</v>
          </cell>
          <cell r="D1508" t="str">
            <v>1616200.120</v>
          </cell>
          <cell r="E1508" t="str">
            <v xml:space="preserve">תוספות שאינן בשכר קובע </v>
          </cell>
          <cell r="H1508">
            <v>0</v>
          </cell>
          <cell r="I1508">
            <v>0</v>
          </cell>
        </row>
        <row r="1509">
          <cell r="A1509" t="str">
            <v>130</v>
          </cell>
          <cell r="B1509">
            <v>616200</v>
          </cell>
          <cell r="C1509">
            <v>1</v>
          </cell>
          <cell r="D1509" t="str">
            <v>1616200.130</v>
          </cell>
          <cell r="E1509" t="str">
            <v xml:space="preserve">שעות נוספות </v>
          </cell>
          <cell r="H1509">
            <v>0</v>
          </cell>
          <cell r="I1509">
            <v>0</v>
          </cell>
        </row>
        <row r="1510">
          <cell r="A1510" t="str">
            <v>140</v>
          </cell>
          <cell r="B1510">
            <v>616200</v>
          </cell>
          <cell r="C1510">
            <v>1</v>
          </cell>
          <cell r="D1510" t="str">
            <v>1616200.140</v>
          </cell>
          <cell r="E1510" t="str">
            <v xml:space="preserve">החזר הוצאות </v>
          </cell>
          <cell r="H1510">
            <v>0</v>
          </cell>
          <cell r="I1510">
            <v>0</v>
          </cell>
        </row>
        <row r="1511">
          <cell r="A1511" t="str">
            <v>181</v>
          </cell>
          <cell r="B1511">
            <v>616200</v>
          </cell>
          <cell r="C1511">
            <v>1</v>
          </cell>
          <cell r="D1511" t="str">
            <v>1616200.181</v>
          </cell>
          <cell r="E1511" t="str">
            <v xml:space="preserve">הפרשות סוציאליות </v>
          </cell>
          <cell r="H1511">
            <v>0</v>
          </cell>
          <cell r="I1511">
            <v>0</v>
          </cell>
        </row>
        <row r="1512">
          <cell r="A1512" t="str">
            <v>182</v>
          </cell>
          <cell r="B1512">
            <v>616200</v>
          </cell>
          <cell r="C1512">
            <v>1</v>
          </cell>
          <cell r="D1512" t="str">
            <v>1616200.182</v>
          </cell>
          <cell r="E1512" t="str">
            <v xml:space="preserve">מיסים ועלויות </v>
          </cell>
          <cell r="H1512">
            <v>0</v>
          </cell>
          <cell r="I1512">
            <v>0</v>
          </cell>
        </row>
        <row r="1513">
          <cell r="A1513" t="str">
            <v>511</v>
          </cell>
          <cell r="B1513">
            <v>616300</v>
          </cell>
          <cell r="C1513">
            <v>1</v>
          </cell>
          <cell r="D1513" t="str">
            <v>1616300.511</v>
          </cell>
          <cell r="E1513" t="str">
            <v xml:space="preserve">אירוח וכיבוד </v>
          </cell>
          <cell r="H1513">
            <v>2000</v>
          </cell>
          <cell r="I1513">
            <v>1089</v>
          </cell>
        </row>
        <row r="1514">
          <cell r="A1514" t="str">
            <v>512</v>
          </cell>
          <cell r="B1514">
            <v>616300</v>
          </cell>
          <cell r="C1514">
            <v>1</v>
          </cell>
          <cell r="D1514" t="str">
            <v>1616300.512</v>
          </cell>
          <cell r="E1514" t="str">
            <v xml:space="preserve">נסיעות ואש"ל </v>
          </cell>
          <cell r="H1514">
            <v>500</v>
          </cell>
          <cell r="I1514">
            <v>0</v>
          </cell>
        </row>
        <row r="1515">
          <cell r="A1515" t="str">
            <v>521</v>
          </cell>
          <cell r="B1515">
            <v>616300</v>
          </cell>
          <cell r="C1515">
            <v>1</v>
          </cell>
          <cell r="D1515" t="str">
            <v>1616300.521</v>
          </cell>
          <cell r="E1515" t="str">
            <v xml:space="preserve">השתלמויות </v>
          </cell>
          <cell r="H1515">
            <v>43400</v>
          </cell>
          <cell r="I1515">
            <v>45062</v>
          </cell>
        </row>
        <row r="1516">
          <cell r="A1516" t="str">
            <v>580</v>
          </cell>
          <cell r="B1516">
            <v>616300</v>
          </cell>
          <cell r="C1516">
            <v>1</v>
          </cell>
          <cell r="D1516" t="str">
            <v>1616300.580</v>
          </cell>
          <cell r="E1516" t="str">
            <v xml:space="preserve">הוצאות ארגוניות </v>
          </cell>
          <cell r="H1516">
            <v>1000</v>
          </cell>
          <cell r="I1516">
            <v>0</v>
          </cell>
        </row>
        <row r="1517">
          <cell r="A1517" t="str">
            <v>751</v>
          </cell>
          <cell r="B1517">
            <v>616400</v>
          </cell>
          <cell r="C1517">
            <v>1</v>
          </cell>
          <cell r="D1517" t="str">
            <v>1616400.751</v>
          </cell>
          <cell r="E1517" t="str">
            <v xml:space="preserve">הפקת טקס עובד מצטיין </v>
          </cell>
          <cell r="H1517">
            <v>0</v>
          </cell>
          <cell r="I1517">
            <v>106758</v>
          </cell>
        </row>
        <row r="1518">
          <cell r="A1518" t="str">
            <v>986</v>
          </cell>
          <cell r="B1518">
            <v>616401</v>
          </cell>
          <cell r="C1518">
            <v>1</v>
          </cell>
          <cell r="D1518" t="str">
            <v>1616401.986</v>
          </cell>
          <cell r="E1518" t="str">
            <v xml:space="preserve">ה.מותנית יום עובד מצטיין </v>
          </cell>
          <cell r="H1518">
            <v>0</v>
          </cell>
          <cell r="I1518">
            <v>0</v>
          </cell>
        </row>
        <row r="1519">
          <cell r="A1519" t="str">
            <v>751</v>
          </cell>
          <cell r="B1519">
            <v>616500</v>
          </cell>
          <cell r="C1519">
            <v>1</v>
          </cell>
          <cell r="D1519" t="str">
            <v>1616500.751</v>
          </cell>
          <cell r="E1519" t="str">
            <v xml:space="preserve">הפקת יום ספורט </v>
          </cell>
          <cell r="H1519">
            <v>170000</v>
          </cell>
          <cell r="I1519">
            <v>178057</v>
          </cell>
        </row>
        <row r="1520">
          <cell r="A1520" t="str">
            <v>780</v>
          </cell>
          <cell r="B1520">
            <v>616500</v>
          </cell>
          <cell r="C1520">
            <v>1</v>
          </cell>
          <cell r="D1520" t="str">
            <v>1616500.780</v>
          </cell>
          <cell r="E1520" t="str">
            <v xml:space="preserve">הוצאות פעולה </v>
          </cell>
          <cell r="H1520">
            <v>0</v>
          </cell>
          <cell r="I1520">
            <v>0</v>
          </cell>
        </row>
        <row r="1521">
          <cell r="A1521" t="str">
            <v>781</v>
          </cell>
          <cell r="B1521">
            <v>616500</v>
          </cell>
          <cell r="C1521">
            <v>1</v>
          </cell>
          <cell r="D1521" t="str">
            <v>1616500.781</v>
          </cell>
          <cell r="E1521" t="str">
            <v xml:space="preserve">אירוע לסייעות </v>
          </cell>
          <cell r="H1521">
            <v>20000</v>
          </cell>
          <cell r="I1521">
            <v>0</v>
          </cell>
        </row>
        <row r="1522">
          <cell r="A1522" t="str">
            <v>710</v>
          </cell>
          <cell r="B1522">
            <v>616600</v>
          </cell>
          <cell r="C1522">
            <v>1</v>
          </cell>
          <cell r="D1522" t="str">
            <v>1616600.710</v>
          </cell>
          <cell r="E1522" t="str">
            <v xml:space="preserve">הסעות לימי גיבוש </v>
          </cell>
          <cell r="H1522">
            <v>0</v>
          </cell>
          <cell r="I1522">
            <v>0</v>
          </cell>
        </row>
        <row r="1523">
          <cell r="A1523" t="str">
            <v>759</v>
          </cell>
          <cell r="B1523">
            <v>616600</v>
          </cell>
          <cell r="C1523">
            <v>1</v>
          </cell>
          <cell r="D1523" t="str">
            <v>1616600.759</v>
          </cell>
          <cell r="E1523" t="str">
            <v xml:space="preserve">אבטחה </v>
          </cell>
          <cell r="H1523">
            <v>0</v>
          </cell>
          <cell r="I1523">
            <v>0</v>
          </cell>
        </row>
        <row r="1524">
          <cell r="A1524" t="str">
            <v>780</v>
          </cell>
          <cell r="B1524">
            <v>616600</v>
          </cell>
          <cell r="C1524">
            <v>1</v>
          </cell>
          <cell r="D1524" t="str">
            <v>1616600.780</v>
          </cell>
          <cell r="E1524" t="str">
            <v xml:space="preserve">ימי גיבוש אגפיים </v>
          </cell>
          <cell r="H1524">
            <v>0</v>
          </cell>
          <cell r="I1524">
            <v>0</v>
          </cell>
        </row>
        <row r="1525">
          <cell r="A1525" t="str">
            <v>781</v>
          </cell>
          <cell r="B1525">
            <v>616600</v>
          </cell>
          <cell r="C1525">
            <v>1</v>
          </cell>
          <cell r="D1525" t="str">
            <v>1616600.781</v>
          </cell>
          <cell r="E1525" t="str">
            <v xml:space="preserve">ימי גיבוש-מנהל כללי </v>
          </cell>
          <cell r="H1525">
            <v>0</v>
          </cell>
          <cell r="I1525">
            <v>29559</v>
          </cell>
        </row>
        <row r="1526">
          <cell r="A1526" t="str">
            <v>782</v>
          </cell>
          <cell r="B1526">
            <v>616600</v>
          </cell>
          <cell r="C1526">
            <v>1</v>
          </cell>
          <cell r="D1526" t="str">
            <v>1616600.782</v>
          </cell>
          <cell r="E1526" t="str">
            <v xml:space="preserve">ימי גיבוש-רישוי עסקים </v>
          </cell>
          <cell r="H1526">
            <v>0</v>
          </cell>
          <cell r="I1526">
            <v>6670</v>
          </cell>
        </row>
        <row r="1527">
          <cell r="A1527" t="str">
            <v>783</v>
          </cell>
          <cell r="B1527">
            <v>616600</v>
          </cell>
          <cell r="C1527">
            <v>1</v>
          </cell>
          <cell r="D1527" t="str">
            <v>1616600.783</v>
          </cell>
          <cell r="E1527" t="str">
            <v xml:space="preserve">ימי גיבוש-הנדסה </v>
          </cell>
          <cell r="H1527">
            <v>0</v>
          </cell>
          <cell r="I1527">
            <v>22078</v>
          </cell>
        </row>
        <row r="1528">
          <cell r="A1528" t="str">
            <v>784</v>
          </cell>
          <cell r="B1528">
            <v>616600</v>
          </cell>
          <cell r="C1528">
            <v>1</v>
          </cell>
          <cell r="D1528" t="str">
            <v>1616600.784</v>
          </cell>
          <cell r="E1528" t="str">
            <v xml:space="preserve">ימי גיבוש-חינוך </v>
          </cell>
          <cell r="H1528">
            <v>0</v>
          </cell>
          <cell r="I1528">
            <v>118453</v>
          </cell>
        </row>
        <row r="1529">
          <cell r="A1529" t="str">
            <v>785</v>
          </cell>
          <cell r="B1529">
            <v>616600</v>
          </cell>
          <cell r="C1529">
            <v>1</v>
          </cell>
          <cell r="D1529" t="str">
            <v>1616600.785</v>
          </cell>
          <cell r="E1529" t="str">
            <v xml:space="preserve">ימי גיבוש-שפ"ע </v>
          </cell>
          <cell r="H1529">
            <v>0</v>
          </cell>
          <cell r="I1529">
            <v>28337</v>
          </cell>
        </row>
        <row r="1530">
          <cell r="A1530" t="str">
            <v>786</v>
          </cell>
          <cell r="B1530">
            <v>616600</v>
          </cell>
          <cell r="C1530">
            <v>1</v>
          </cell>
          <cell r="D1530" t="str">
            <v>1616600.786</v>
          </cell>
          <cell r="E1530" t="str">
            <v xml:space="preserve">ימי גיבוש-רווחה </v>
          </cell>
          <cell r="H1530">
            <v>0</v>
          </cell>
          <cell r="I1530">
            <v>28337</v>
          </cell>
        </row>
        <row r="1531">
          <cell r="A1531" t="str">
            <v>787</v>
          </cell>
          <cell r="B1531">
            <v>616600</v>
          </cell>
          <cell r="C1531">
            <v>1</v>
          </cell>
          <cell r="D1531" t="str">
            <v>1616600.787</v>
          </cell>
          <cell r="E1531" t="str">
            <v xml:space="preserve">ימי גיבוש-גזברות </v>
          </cell>
          <cell r="H1531">
            <v>0</v>
          </cell>
          <cell r="I1531">
            <v>32594</v>
          </cell>
        </row>
        <row r="1532">
          <cell r="A1532" t="str">
            <v>788</v>
          </cell>
          <cell r="B1532">
            <v>616600</v>
          </cell>
          <cell r="C1532">
            <v>1</v>
          </cell>
          <cell r="D1532" t="str">
            <v>1616600.788</v>
          </cell>
          <cell r="E1532" t="str">
            <v xml:space="preserve">ימי גיבוש-משאבי אנוש </v>
          </cell>
          <cell r="H1532">
            <v>0</v>
          </cell>
          <cell r="I1532">
            <v>17568</v>
          </cell>
        </row>
        <row r="1533">
          <cell r="A1533" t="str">
            <v>789</v>
          </cell>
          <cell r="B1533">
            <v>616600</v>
          </cell>
          <cell r="C1533">
            <v>1</v>
          </cell>
          <cell r="D1533" t="str">
            <v>1616600.789</v>
          </cell>
          <cell r="E1533" t="str">
            <v xml:space="preserve">ימי גיבוש-פיקוח </v>
          </cell>
          <cell r="H1533">
            <v>0</v>
          </cell>
          <cell r="I1533">
            <v>22897</v>
          </cell>
        </row>
        <row r="1534">
          <cell r="A1534" t="str">
            <v>986</v>
          </cell>
          <cell r="B1534">
            <v>616600</v>
          </cell>
          <cell r="C1534">
            <v>1</v>
          </cell>
          <cell r="D1534" t="str">
            <v>1616600.986</v>
          </cell>
          <cell r="E1534" t="str">
            <v>ה.מותנית ימי גיבוש אגפיים</v>
          </cell>
          <cell r="H1534">
            <v>0</v>
          </cell>
          <cell r="I1534">
            <v>0</v>
          </cell>
        </row>
        <row r="1535">
          <cell r="A1535" t="str">
            <v>110</v>
          </cell>
          <cell r="B1535">
            <v>616700</v>
          </cell>
          <cell r="C1535">
            <v>1</v>
          </cell>
          <cell r="D1535" t="str">
            <v>1616700.110</v>
          </cell>
          <cell r="E1535" t="str">
            <v xml:space="preserve">שכר קובע </v>
          </cell>
          <cell r="H1535">
            <v>78721</v>
          </cell>
          <cell r="I1535">
            <v>0</v>
          </cell>
        </row>
        <row r="1536">
          <cell r="A1536" t="str">
            <v>120</v>
          </cell>
          <cell r="B1536">
            <v>616700</v>
          </cell>
          <cell r="C1536">
            <v>1</v>
          </cell>
          <cell r="D1536" t="str">
            <v>1616700.120</v>
          </cell>
          <cell r="E1536" t="str">
            <v xml:space="preserve">תוספות שאינן בשכר קובע </v>
          </cell>
          <cell r="H1536">
            <v>4715</v>
          </cell>
          <cell r="I1536">
            <v>0</v>
          </cell>
        </row>
        <row r="1537">
          <cell r="A1537" t="str">
            <v>130</v>
          </cell>
          <cell r="B1537">
            <v>616700</v>
          </cell>
          <cell r="C1537">
            <v>1</v>
          </cell>
          <cell r="D1537" t="str">
            <v>1616700.130</v>
          </cell>
          <cell r="E1537" t="str">
            <v xml:space="preserve">שעות נוספות </v>
          </cell>
          <cell r="H1537">
            <v>3379</v>
          </cell>
          <cell r="I1537">
            <v>0</v>
          </cell>
        </row>
        <row r="1538">
          <cell r="A1538" t="str">
            <v>140</v>
          </cell>
          <cell r="B1538">
            <v>616700</v>
          </cell>
          <cell r="C1538">
            <v>1</v>
          </cell>
          <cell r="D1538" t="str">
            <v>1616700.140</v>
          </cell>
          <cell r="E1538" t="str">
            <v xml:space="preserve">החזר הוצאות </v>
          </cell>
          <cell r="H1538">
            <v>28010</v>
          </cell>
          <cell r="I1538">
            <v>0</v>
          </cell>
        </row>
        <row r="1539">
          <cell r="A1539" t="str">
            <v>181</v>
          </cell>
          <cell r="B1539">
            <v>616700</v>
          </cell>
          <cell r="C1539">
            <v>1</v>
          </cell>
          <cell r="D1539" t="str">
            <v>1616700.181</v>
          </cell>
          <cell r="E1539" t="str">
            <v xml:space="preserve">הפרשות סוציאליות </v>
          </cell>
          <cell r="H1539">
            <v>22328</v>
          </cell>
          <cell r="I1539">
            <v>0</v>
          </cell>
        </row>
        <row r="1540">
          <cell r="A1540" t="str">
            <v>182</v>
          </cell>
          <cell r="B1540">
            <v>616700</v>
          </cell>
          <cell r="C1540">
            <v>1</v>
          </cell>
          <cell r="D1540" t="str">
            <v>1616700.182</v>
          </cell>
          <cell r="E1540" t="str">
            <v xml:space="preserve">מיסים ועלויות </v>
          </cell>
          <cell r="H1540">
            <v>8722</v>
          </cell>
          <cell r="I1540">
            <v>0</v>
          </cell>
        </row>
        <row r="1541">
          <cell r="A1541" t="str">
            <v>511</v>
          </cell>
          <cell r="B1541">
            <v>616700</v>
          </cell>
          <cell r="C1541">
            <v>1</v>
          </cell>
          <cell r="D1541" t="str">
            <v>1616700.511</v>
          </cell>
          <cell r="E1541" t="str">
            <v xml:space="preserve">אירוח וכיבוד </v>
          </cell>
          <cell r="H1541">
            <v>9500</v>
          </cell>
          <cell r="I1541">
            <v>7329</v>
          </cell>
        </row>
        <row r="1542">
          <cell r="A1542" t="str">
            <v>710</v>
          </cell>
          <cell r="B1542">
            <v>616700</v>
          </cell>
          <cell r="C1542">
            <v>1</v>
          </cell>
          <cell r="D1542" t="str">
            <v>1616700.710</v>
          </cell>
          <cell r="E1542" t="str">
            <v xml:space="preserve">הסעות ללויות </v>
          </cell>
          <cell r="H1542">
            <v>45000</v>
          </cell>
          <cell r="I1542">
            <v>38638</v>
          </cell>
        </row>
        <row r="1543">
          <cell r="A1543" t="str">
            <v>743</v>
          </cell>
          <cell r="B1543">
            <v>616700</v>
          </cell>
          <cell r="C1543">
            <v>1</v>
          </cell>
          <cell r="D1543" t="str">
            <v>1616700.743</v>
          </cell>
          <cell r="E1543" t="str">
            <v xml:space="preserve">רכישת כלים מכשירים וציוד </v>
          </cell>
          <cell r="H1543">
            <v>41000</v>
          </cell>
          <cell r="I1543">
            <v>28173</v>
          </cell>
        </row>
        <row r="1544">
          <cell r="A1544" t="str">
            <v>751</v>
          </cell>
          <cell r="B1544">
            <v>616700</v>
          </cell>
          <cell r="C1544">
            <v>1</v>
          </cell>
          <cell r="D1544" t="str">
            <v>1616700.751</v>
          </cell>
          <cell r="E1544" t="str">
            <v xml:space="preserve">סדנאות לפורשים </v>
          </cell>
          <cell r="H1544">
            <v>50500</v>
          </cell>
          <cell r="I1544">
            <v>35399</v>
          </cell>
        </row>
        <row r="1545">
          <cell r="A1545" t="str">
            <v>752</v>
          </cell>
          <cell r="B1545">
            <v>616700</v>
          </cell>
          <cell r="C1545">
            <v>1</v>
          </cell>
          <cell r="D1545" t="str">
            <v>1616700.752</v>
          </cell>
          <cell r="E1545" t="str">
            <v>ליווי עובדים בניהול משק ב</v>
          </cell>
          <cell r="H1545">
            <v>8750</v>
          </cell>
          <cell r="I1545">
            <v>0</v>
          </cell>
        </row>
        <row r="1546">
          <cell r="A1546" t="str">
            <v>753</v>
          </cell>
          <cell r="B1546">
            <v>616700</v>
          </cell>
          <cell r="C1546">
            <v>1</v>
          </cell>
          <cell r="D1546" t="str">
            <v>1616700.753</v>
          </cell>
          <cell r="E1546" t="str">
            <v xml:space="preserve">סל אבלים </v>
          </cell>
          <cell r="H1546">
            <v>0</v>
          </cell>
          <cell r="I1546">
            <v>0</v>
          </cell>
        </row>
        <row r="1547">
          <cell r="A1547" t="str">
            <v>780</v>
          </cell>
          <cell r="B1547">
            <v>616700</v>
          </cell>
          <cell r="C1547">
            <v>1</v>
          </cell>
          <cell r="D1547" t="str">
            <v>1616700.780</v>
          </cell>
          <cell r="E1547" t="str">
            <v xml:space="preserve">אירועים לילדי עובדים </v>
          </cell>
          <cell r="H1547">
            <v>24000</v>
          </cell>
          <cell r="I1547">
            <v>15204</v>
          </cell>
        </row>
        <row r="1548">
          <cell r="A1548" t="str">
            <v>782</v>
          </cell>
          <cell r="B1548">
            <v>616700</v>
          </cell>
          <cell r="C1548">
            <v>1</v>
          </cell>
          <cell r="D1548" t="str">
            <v>1616700.782</v>
          </cell>
          <cell r="E1548" t="str">
            <v xml:space="preserve">אירוע לפורשים </v>
          </cell>
          <cell r="H1548">
            <v>16000</v>
          </cell>
          <cell r="I1548">
            <v>0</v>
          </cell>
        </row>
        <row r="1549">
          <cell r="A1549" t="str">
            <v>110</v>
          </cell>
          <cell r="B1549">
            <v>616800</v>
          </cell>
          <cell r="C1549">
            <v>1</v>
          </cell>
          <cell r="D1549" t="str">
            <v>1616800.110</v>
          </cell>
          <cell r="E1549" t="str">
            <v xml:space="preserve">שכר קובע </v>
          </cell>
          <cell r="H1549">
            <v>147004</v>
          </cell>
          <cell r="I1549">
            <v>0</v>
          </cell>
        </row>
        <row r="1550">
          <cell r="A1550" t="str">
            <v>120</v>
          </cell>
          <cell r="B1550">
            <v>616800</v>
          </cell>
          <cell r="C1550">
            <v>1</v>
          </cell>
          <cell r="D1550" t="str">
            <v>1616800.120</v>
          </cell>
          <cell r="E1550" t="str">
            <v xml:space="preserve">תוספות שאינן בשכר קובע </v>
          </cell>
          <cell r="H1550">
            <v>8804</v>
          </cell>
          <cell r="I1550">
            <v>0</v>
          </cell>
        </row>
        <row r="1551">
          <cell r="A1551" t="str">
            <v>130</v>
          </cell>
          <cell r="B1551">
            <v>616800</v>
          </cell>
          <cell r="C1551">
            <v>1</v>
          </cell>
          <cell r="D1551" t="str">
            <v>1616800.130</v>
          </cell>
          <cell r="E1551" t="str">
            <v xml:space="preserve">שעות נוספות </v>
          </cell>
          <cell r="H1551">
            <v>6310</v>
          </cell>
          <cell r="I1551">
            <v>0</v>
          </cell>
        </row>
        <row r="1552">
          <cell r="A1552" t="str">
            <v>140</v>
          </cell>
          <cell r="B1552">
            <v>616800</v>
          </cell>
          <cell r="C1552">
            <v>1</v>
          </cell>
          <cell r="D1552" t="str">
            <v>1616800.140</v>
          </cell>
          <cell r="E1552" t="str">
            <v xml:space="preserve">החזר הוצאות </v>
          </cell>
          <cell r="H1552">
            <v>52306</v>
          </cell>
          <cell r="I1552">
            <v>0</v>
          </cell>
        </row>
        <row r="1553">
          <cell r="A1553" t="str">
            <v>181</v>
          </cell>
          <cell r="B1553">
            <v>616800</v>
          </cell>
          <cell r="C1553">
            <v>1</v>
          </cell>
          <cell r="D1553" t="str">
            <v>1616800.181</v>
          </cell>
          <cell r="E1553" t="str">
            <v xml:space="preserve">הפרשות סוציאליות </v>
          </cell>
          <cell r="H1553">
            <v>41695</v>
          </cell>
          <cell r="I1553">
            <v>0</v>
          </cell>
        </row>
        <row r="1554">
          <cell r="A1554" t="str">
            <v>182</v>
          </cell>
          <cell r="B1554">
            <v>616800</v>
          </cell>
          <cell r="C1554">
            <v>1</v>
          </cell>
          <cell r="D1554" t="str">
            <v>1616800.182</v>
          </cell>
          <cell r="E1554" t="str">
            <v xml:space="preserve">מיסים ועלויות </v>
          </cell>
          <cell r="H1554">
            <v>16289</v>
          </cell>
          <cell r="I1554">
            <v>0</v>
          </cell>
        </row>
        <row r="1555">
          <cell r="A1555" t="str">
            <v>511</v>
          </cell>
          <cell r="B1555">
            <v>616800</v>
          </cell>
          <cell r="C1555">
            <v>1</v>
          </cell>
          <cell r="D1555" t="str">
            <v>1616800.511</v>
          </cell>
          <cell r="E1555" t="str">
            <v xml:space="preserve">אירוח וכיבוד </v>
          </cell>
          <cell r="H1555">
            <v>1000</v>
          </cell>
          <cell r="I1555">
            <v>0</v>
          </cell>
        </row>
        <row r="1556">
          <cell r="A1556" t="str">
            <v>522</v>
          </cell>
          <cell r="B1556">
            <v>616800</v>
          </cell>
          <cell r="C1556">
            <v>1</v>
          </cell>
          <cell r="D1556" t="str">
            <v>1616800.522</v>
          </cell>
          <cell r="E1556" t="str">
            <v xml:space="preserve">ספרות מקצועית </v>
          </cell>
          <cell r="H1556">
            <v>2000</v>
          </cell>
          <cell r="I1556">
            <v>0</v>
          </cell>
        </row>
        <row r="1557">
          <cell r="A1557" t="str">
            <v>550</v>
          </cell>
          <cell r="B1557">
            <v>616800</v>
          </cell>
          <cell r="C1557">
            <v>1</v>
          </cell>
          <cell r="D1557" t="str">
            <v>1616800.550</v>
          </cell>
          <cell r="E1557" t="str">
            <v xml:space="preserve">פרסום והדפסות </v>
          </cell>
          <cell r="H1557">
            <v>27000</v>
          </cell>
          <cell r="I1557">
            <v>0</v>
          </cell>
        </row>
        <row r="1558">
          <cell r="A1558" t="str">
            <v>580</v>
          </cell>
          <cell r="B1558">
            <v>616800</v>
          </cell>
          <cell r="C1558">
            <v>1</v>
          </cell>
          <cell r="D1558" t="str">
            <v>1616800.580</v>
          </cell>
          <cell r="E1558" t="str">
            <v xml:space="preserve">הוצאות אירגוניות </v>
          </cell>
          <cell r="H1558">
            <v>2000</v>
          </cell>
          <cell r="I1558">
            <v>0</v>
          </cell>
        </row>
        <row r="1559">
          <cell r="A1559" t="str">
            <v>747</v>
          </cell>
          <cell r="B1559">
            <v>616800</v>
          </cell>
          <cell r="C1559">
            <v>1</v>
          </cell>
          <cell r="D1559" t="str">
            <v>1616800.747</v>
          </cell>
          <cell r="E1559" t="str">
            <v xml:space="preserve">ביגוד לצרכי עבודה </v>
          </cell>
          <cell r="H1559">
            <v>0</v>
          </cell>
          <cell r="I1559">
            <v>0</v>
          </cell>
        </row>
        <row r="1560">
          <cell r="A1560" t="str">
            <v>751</v>
          </cell>
          <cell r="B1560">
            <v>616800</v>
          </cell>
          <cell r="C1560">
            <v>1</v>
          </cell>
          <cell r="D1560" t="str">
            <v>1616800.751</v>
          </cell>
          <cell r="E1560" t="str">
            <v xml:space="preserve">שיפור איכות השירות </v>
          </cell>
          <cell r="H1560">
            <v>698040</v>
          </cell>
          <cell r="I1560">
            <v>0</v>
          </cell>
        </row>
        <row r="1561">
          <cell r="A1561" t="str">
            <v>752</v>
          </cell>
          <cell r="B1561">
            <v>616800</v>
          </cell>
          <cell r="C1561">
            <v>1</v>
          </cell>
          <cell r="D1561" t="str">
            <v>1616800.752</v>
          </cell>
          <cell r="E1561" t="str">
            <v xml:space="preserve">סקרים </v>
          </cell>
          <cell r="H1561">
            <v>0</v>
          </cell>
          <cell r="I1561">
            <v>0</v>
          </cell>
        </row>
        <row r="1562">
          <cell r="A1562" t="str">
            <v>110</v>
          </cell>
          <cell r="B1562">
            <v>617000</v>
          </cell>
          <cell r="C1562">
            <v>1</v>
          </cell>
          <cell r="D1562" t="str">
            <v>1617000.110</v>
          </cell>
          <cell r="E1562" t="str">
            <v xml:space="preserve">שכר קובע </v>
          </cell>
          <cell r="H1562">
            <v>3793901</v>
          </cell>
          <cell r="I1562">
            <v>3207879</v>
          </cell>
        </row>
        <row r="1563">
          <cell r="A1563" t="str">
            <v>120</v>
          </cell>
          <cell r="B1563">
            <v>617000</v>
          </cell>
          <cell r="C1563">
            <v>1</v>
          </cell>
          <cell r="D1563" t="str">
            <v>1617000.120</v>
          </cell>
          <cell r="E1563" t="str">
            <v xml:space="preserve">תוספות שאינן בשכר קובע </v>
          </cell>
          <cell r="H1563">
            <v>221574</v>
          </cell>
          <cell r="I1563">
            <v>191537</v>
          </cell>
        </row>
        <row r="1564">
          <cell r="A1564" t="str">
            <v>130</v>
          </cell>
          <cell r="B1564">
            <v>617000</v>
          </cell>
          <cell r="C1564">
            <v>1</v>
          </cell>
          <cell r="D1564" t="str">
            <v>1617000.130</v>
          </cell>
          <cell r="E1564" t="str">
            <v xml:space="preserve">שעות נוספות </v>
          </cell>
          <cell r="H1564">
            <v>50610</v>
          </cell>
          <cell r="I1564">
            <v>47579</v>
          </cell>
        </row>
        <row r="1565">
          <cell r="A1565" t="str">
            <v>140</v>
          </cell>
          <cell r="B1565">
            <v>617000</v>
          </cell>
          <cell r="C1565">
            <v>1</v>
          </cell>
          <cell r="D1565" t="str">
            <v>1617000.140</v>
          </cell>
          <cell r="E1565" t="str">
            <v xml:space="preserve">החזר הוצאות </v>
          </cell>
          <cell r="H1565">
            <v>677300</v>
          </cell>
          <cell r="I1565">
            <v>585890</v>
          </cell>
        </row>
        <row r="1566">
          <cell r="A1566" t="str">
            <v>181</v>
          </cell>
          <cell r="B1566">
            <v>617000</v>
          </cell>
          <cell r="C1566">
            <v>1</v>
          </cell>
          <cell r="D1566" t="str">
            <v>1617000.181</v>
          </cell>
          <cell r="E1566" t="str">
            <v xml:space="preserve">הפרשות סוציאליות </v>
          </cell>
          <cell r="H1566">
            <v>894382</v>
          </cell>
          <cell r="I1566">
            <v>748176</v>
          </cell>
        </row>
        <row r="1567">
          <cell r="A1567" t="str">
            <v>182</v>
          </cell>
          <cell r="B1567">
            <v>617000</v>
          </cell>
          <cell r="C1567">
            <v>1</v>
          </cell>
          <cell r="D1567" t="str">
            <v>1617000.182</v>
          </cell>
          <cell r="E1567" t="str">
            <v xml:space="preserve">מיסים ועלויות </v>
          </cell>
          <cell r="H1567">
            <v>369758</v>
          </cell>
          <cell r="I1567">
            <v>309952</v>
          </cell>
        </row>
        <row r="1568">
          <cell r="A1568" t="str">
            <v>440</v>
          </cell>
          <cell r="B1568">
            <v>617000</v>
          </cell>
          <cell r="C1568">
            <v>1</v>
          </cell>
          <cell r="D1568" t="str">
            <v>1617000.440</v>
          </cell>
          <cell r="E1568" t="str">
            <v xml:space="preserve">ביטוח אחריות מקצועית </v>
          </cell>
          <cell r="H1568">
            <v>8600</v>
          </cell>
          <cell r="I1568">
            <v>8266</v>
          </cell>
        </row>
        <row r="1569">
          <cell r="A1569" t="str">
            <v>511</v>
          </cell>
          <cell r="B1569">
            <v>617000</v>
          </cell>
          <cell r="C1569">
            <v>1</v>
          </cell>
          <cell r="D1569" t="str">
            <v>1617000.511</v>
          </cell>
          <cell r="E1569" t="str">
            <v xml:space="preserve">אירוח וכיבוד </v>
          </cell>
          <cell r="H1569">
            <v>7500</v>
          </cell>
          <cell r="I1569">
            <v>5842</v>
          </cell>
        </row>
        <row r="1570">
          <cell r="A1570" t="str">
            <v>512</v>
          </cell>
          <cell r="B1570">
            <v>617000</v>
          </cell>
          <cell r="C1570">
            <v>1</v>
          </cell>
          <cell r="D1570" t="str">
            <v>1617000.512</v>
          </cell>
          <cell r="E1570" t="str">
            <v xml:space="preserve">אש"ל ונסיעות </v>
          </cell>
          <cell r="H1570">
            <v>1000</v>
          </cell>
          <cell r="I1570">
            <v>0</v>
          </cell>
        </row>
        <row r="1571">
          <cell r="A1571" t="str">
            <v>521</v>
          </cell>
          <cell r="B1571">
            <v>617000</v>
          </cell>
          <cell r="C1571">
            <v>1</v>
          </cell>
          <cell r="D1571" t="str">
            <v>1617000.521</v>
          </cell>
          <cell r="E1571" t="str">
            <v xml:space="preserve">השתלמויות וכנסים </v>
          </cell>
          <cell r="H1571">
            <v>10000</v>
          </cell>
          <cell r="I1571">
            <v>18100</v>
          </cell>
        </row>
        <row r="1572">
          <cell r="A1572" t="str">
            <v>522</v>
          </cell>
          <cell r="B1572">
            <v>617000</v>
          </cell>
          <cell r="C1572">
            <v>1</v>
          </cell>
          <cell r="D1572" t="str">
            <v>1617000.522</v>
          </cell>
          <cell r="E1572" t="str">
            <v xml:space="preserve">ספרות מקצועית </v>
          </cell>
          <cell r="H1572">
            <v>48000</v>
          </cell>
          <cell r="I1572">
            <v>47436</v>
          </cell>
        </row>
        <row r="1573">
          <cell r="A1573" t="str">
            <v>523</v>
          </cell>
          <cell r="B1573">
            <v>617000</v>
          </cell>
          <cell r="C1573">
            <v>1</v>
          </cell>
          <cell r="D1573" t="str">
            <v>1617000.523</v>
          </cell>
          <cell r="E1573" t="str">
            <v xml:space="preserve">דמי חבר בלשכת עו"ד </v>
          </cell>
          <cell r="H1573">
            <v>25000</v>
          </cell>
          <cell r="I1573">
            <v>18000</v>
          </cell>
        </row>
        <row r="1574">
          <cell r="A1574" t="str">
            <v>540</v>
          </cell>
          <cell r="B1574">
            <v>617000</v>
          </cell>
          <cell r="C1574">
            <v>1</v>
          </cell>
          <cell r="D1574" t="str">
            <v>1617000.540</v>
          </cell>
          <cell r="E1574" t="str">
            <v xml:space="preserve">הוצאות תקשורת </v>
          </cell>
          <cell r="H1574">
            <v>30000</v>
          </cell>
          <cell r="I1574">
            <v>26099</v>
          </cell>
        </row>
        <row r="1575">
          <cell r="A1575" t="str">
            <v>550</v>
          </cell>
          <cell r="B1575">
            <v>617000</v>
          </cell>
          <cell r="C1575">
            <v>1</v>
          </cell>
          <cell r="D1575" t="str">
            <v>1617000.550</v>
          </cell>
          <cell r="E1575" t="str">
            <v xml:space="preserve">פרסום והדפסות </v>
          </cell>
          <cell r="H1575">
            <v>4750</v>
          </cell>
          <cell r="I1575">
            <v>900</v>
          </cell>
        </row>
        <row r="1576">
          <cell r="A1576" t="str">
            <v>561</v>
          </cell>
          <cell r="B1576">
            <v>617000</v>
          </cell>
          <cell r="C1576">
            <v>1</v>
          </cell>
          <cell r="D1576" t="str">
            <v>1617000.561</v>
          </cell>
          <cell r="E1576" t="str">
            <v xml:space="preserve">צילום מסמכים </v>
          </cell>
          <cell r="H1576">
            <v>9000</v>
          </cell>
          <cell r="I1576">
            <v>7327</v>
          </cell>
        </row>
        <row r="1577">
          <cell r="A1577" t="str">
            <v>580</v>
          </cell>
          <cell r="B1577">
            <v>617000</v>
          </cell>
          <cell r="C1577">
            <v>1</v>
          </cell>
          <cell r="D1577" t="str">
            <v>1617000.580</v>
          </cell>
          <cell r="E1577" t="str">
            <v xml:space="preserve">הוצאות אירגוניות </v>
          </cell>
          <cell r="H1577">
            <v>14000</v>
          </cell>
          <cell r="I1577">
            <v>9741</v>
          </cell>
        </row>
        <row r="1578">
          <cell r="A1578" t="str">
            <v>582</v>
          </cell>
          <cell r="B1578">
            <v>617000</v>
          </cell>
          <cell r="C1578">
            <v>1</v>
          </cell>
          <cell r="D1578" t="str">
            <v>1617000.582</v>
          </cell>
          <cell r="E1578" t="str">
            <v xml:space="preserve">הוצאות משפטיות </v>
          </cell>
          <cell r="H1578">
            <v>6000</v>
          </cell>
          <cell r="I1578">
            <v>5292</v>
          </cell>
        </row>
        <row r="1579">
          <cell r="A1579" t="str">
            <v>710</v>
          </cell>
          <cell r="B1579">
            <v>617000</v>
          </cell>
          <cell r="C1579">
            <v>1</v>
          </cell>
          <cell r="D1579" t="str">
            <v>1617000.710</v>
          </cell>
          <cell r="E1579" t="str">
            <v xml:space="preserve">הובלות והסעות קבלניות </v>
          </cell>
          <cell r="H1579">
            <v>2500</v>
          </cell>
          <cell r="I1579">
            <v>0</v>
          </cell>
        </row>
        <row r="1580">
          <cell r="A1580" t="str">
            <v>731</v>
          </cell>
          <cell r="B1580">
            <v>617000</v>
          </cell>
          <cell r="C1580">
            <v>1</v>
          </cell>
          <cell r="D1580" t="str">
            <v>1617000.731</v>
          </cell>
          <cell r="E1580" t="str">
            <v xml:space="preserve">דלק </v>
          </cell>
          <cell r="H1580">
            <v>22278</v>
          </cell>
          <cell r="I1580">
            <v>16199</v>
          </cell>
        </row>
        <row r="1581">
          <cell r="A1581" t="str">
            <v>735</v>
          </cell>
          <cell r="B1581">
            <v>617000</v>
          </cell>
          <cell r="C1581">
            <v>1</v>
          </cell>
          <cell r="D1581" t="str">
            <v>1617000.735</v>
          </cell>
          <cell r="E1581" t="str">
            <v xml:space="preserve">השכרת רכב </v>
          </cell>
          <cell r="H1581">
            <v>37788</v>
          </cell>
          <cell r="I1581">
            <v>42725</v>
          </cell>
        </row>
        <row r="1582">
          <cell r="A1582" t="str">
            <v>743</v>
          </cell>
          <cell r="B1582">
            <v>617000</v>
          </cell>
          <cell r="C1582">
            <v>1</v>
          </cell>
          <cell r="D1582" t="str">
            <v>1617000.743</v>
          </cell>
          <cell r="E1582" t="str">
            <v xml:space="preserve">רכישת כלים מכשירים וציוד </v>
          </cell>
          <cell r="H1582">
            <v>25000</v>
          </cell>
          <cell r="I1582">
            <v>19601</v>
          </cell>
        </row>
        <row r="1583">
          <cell r="A1583" t="str">
            <v>750</v>
          </cell>
          <cell r="B1583">
            <v>617000</v>
          </cell>
          <cell r="C1583">
            <v>1</v>
          </cell>
          <cell r="D1583" t="str">
            <v>1617000.750</v>
          </cell>
          <cell r="E1583" t="str">
            <v xml:space="preserve">שכ"ט -עו"ד ויועצים </v>
          </cell>
          <cell r="H1583">
            <v>40000</v>
          </cell>
          <cell r="I1583">
            <v>35378</v>
          </cell>
        </row>
        <row r="1584">
          <cell r="A1584" t="str">
            <v>751</v>
          </cell>
          <cell r="B1584">
            <v>617000</v>
          </cell>
          <cell r="C1584">
            <v>1</v>
          </cell>
          <cell r="D1584" t="str">
            <v>1617000.751</v>
          </cell>
          <cell r="E1584" t="str">
            <v xml:space="preserve">איתור ובדיקת חייבים </v>
          </cell>
          <cell r="H1584">
            <v>0</v>
          </cell>
          <cell r="I1584">
            <v>0</v>
          </cell>
        </row>
        <row r="1585">
          <cell r="A1585" t="str">
            <v>753</v>
          </cell>
          <cell r="B1585">
            <v>617000</v>
          </cell>
          <cell r="C1585">
            <v>1</v>
          </cell>
          <cell r="D1585" t="str">
            <v>1617000.753</v>
          </cell>
          <cell r="E1585" t="str">
            <v xml:space="preserve">משלוחי דאר מסירות אישיות </v>
          </cell>
          <cell r="H1585">
            <v>40000</v>
          </cell>
          <cell r="I1585">
            <v>25056</v>
          </cell>
        </row>
        <row r="1586">
          <cell r="A1586" t="str">
            <v>758</v>
          </cell>
          <cell r="B1586">
            <v>617000</v>
          </cell>
          <cell r="C1586">
            <v>1</v>
          </cell>
          <cell r="D1586" t="str">
            <v>1617000.758</v>
          </cell>
          <cell r="E1586" t="str">
            <v xml:space="preserve">סריקת תיקים </v>
          </cell>
          <cell r="H1586">
            <v>60000</v>
          </cell>
          <cell r="I1586">
            <v>0</v>
          </cell>
        </row>
        <row r="1587">
          <cell r="A1587" t="str">
            <v>759</v>
          </cell>
          <cell r="B1587">
            <v>617000</v>
          </cell>
          <cell r="C1587">
            <v>1</v>
          </cell>
          <cell r="D1587" t="str">
            <v>1617000.759</v>
          </cell>
          <cell r="E1587" t="str">
            <v xml:space="preserve">שכירות ואבטחה </v>
          </cell>
          <cell r="H1587">
            <v>104000</v>
          </cell>
          <cell r="I1587">
            <v>0</v>
          </cell>
        </row>
        <row r="1588">
          <cell r="A1588" t="str">
            <v>769</v>
          </cell>
          <cell r="B1588">
            <v>617000</v>
          </cell>
          <cell r="C1588">
            <v>1</v>
          </cell>
          <cell r="D1588" t="str">
            <v>1617000.769</v>
          </cell>
          <cell r="E1588" t="str">
            <v xml:space="preserve">שירות לאומי </v>
          </cell>
          <cell r="H1588">
            <v>38400</v>
          </cell>
          <cell r="I1588">
            <v>18600</v>
          </cell>
        </row>
        <row r="1589">
          <cell r="A1589" t="str">
            <v>110</v>
          </cell>
          <cell r="B1589">
            <v>617200</v>
          </cell>
          <cell r="C1589">
            <v>1</v>
          </cell>
          <cell r="D1589" t="str">
            <v>1617200.110</v>
          </cell>
          <cell r="E1589" t="str">
            <v xml:space="preserve">שכר קובע </v>
          </cell>
          <cell r="H1589">
            <v>121802</v>
          </cell>
          <cell r="I1589">
            <v>124363</v>
          </cell>
        </row>
        <row r="1590">
          <cell r="A1590" t="str">
            <v>120</v>
          </cell>
          <cell r="B1590">
            <v>617200</v>
          </cell>
          <cell r="C1590">
            <v>1</v>
          </cell>
          <cell r="D1590" t="str">
            <v>1617200.120</v>
          </cell>
          <cell r="E1590" t="str">
            <v xml:space="preserve">תוספות שאינן בשכר קובע </v>
          </cell>
          <cell r="H1590">
            <v>12585</v>
          </cell>
          <cell r="I1590">
            <v>12610</v>
          </cell>
        </row>
        <row r="1591">
          <cell r="A1591" t="str">
            <v>130</v>
          </cell>
          <cell r="B1591">
            <v>617200</v>
          </cell>
          <cell r="C1591">
            <v>1</v>
          </cell>
          <cell r="D1591" t="str">
            <v>1617200.130</v>
          </cell>
          <cell r="E1591" t="str">
            <v xml:space="preserve">שעות נוספות </v>
          </cell>
          <cell r="H1591">
            <v>0</v>
          </cell>
          <cell r="I1591">
            <v>0</v>
          </cell>
        </row>
        <row r="1592">
          <cell r="A1592" t="str">
            <v>140</v>
          </cell>
          <cell r="B1592">
            <v>617200</v>
          </cell>
          <cell r="C1592">
            <v>1</v>
          </cell>
          <cell r="D1592" t="str">
            <v>1617200.140</v>
          </cell>
          <cell r="E1592" t="str">
            <v xml:space="preserve">החזר הוצאות </v>
          </cell>
          <cell r="H1592">
            <v>3618</v>
          </cell>
          <cell r="I1592">
            <v>3652</v>
          </cell>
        </row>
        <row r="1593">
          <cell r="A1593" t="str">
            <v>181</v>
          </cell>
          <cell r="B1593">
            <v>617200</v>
          </cell>
          <cell r="C1593">
            <v>1</v>
          </cell>
          <cell r="D1593" t="str">
            <v>1617200.181</v>
          </cell>
          <cell r="E1593" t="str">
            <v xml:space="preserve">הפרשות סוציאליות </v>
          </cell>
          <cell r="H1593">
            <v>22604</v>
          </cell>
          <cell r="I1593">
            <v>23798</v>
          </cell>
        </row>
        <row r="1594">
          <cell r="A1594" t="str">
            <v>182</v>
          </cell>
          <cell r="B1594">
            <v>617200</v>
          </cell>
          <cell r="C1594">
            <v>1</v>
          </cell>
          <cell r="D1594" t="str">
            <v>1617200.182</v>
          </cell>
          <cell r="E1594" t="str">
            <v xml:space="preserve">מיסים ועלויות </v>
          </cell>
          <cell r="H1594">
            <v>10517</v>
          </cell>
          <cell r="I1594">
            <v>10714</v>
          </cell>
        </row>
        <row r="1595">
          <cell r="A1595" t="str">
            <v>410</v>
          </cell>
          <cell r="B1595">
            <v>617200</v>
          </cell>
          <cell r="C1595">
            <v>1</v>
          </cell>
          <cell r="D1595" t="str">
            <v>1617200.410</v>
          </cell>
          <cell r="E1595" t="str">
            <v xml:space="preserve">שכ"ד ודמי אחזקה </v>
          </cell>
          <cell r="H1595">
            <v>0</v>
          </cell>
          <cell r="I1595">
            <v>0</v>
          </cell>
        </row>
        <row r="1596">
          <cell r="A1596" t="str">
            <v>511</v>
          </cell>
          <cell r="B1596">
            <v>617200</v>
          </cell>
          <cell r="C1596">
            <v>1</v>
          </cell>
          <cell r="D1596" t="str">
            <v>1617200.511</v>
          </cell>
          <cell r="E1596" t="str">
            <v xml:space="preserve">כיבוד </v>
          </cell>
          <cell r="H1596">
            <v>0</v>
          </cell>
          <cell r="I1596">
            <v>0</v>
          </cell>
        </row>
        <row r="1597">
          <cell r="A1597" t="str">
            <v>760</v>
          </cell>
          <cell r="B1597">
            <v>617200</v>
          </cell>
          <cell r="C1597">
            <v>1</v>
          </cell>
          <cell r="D1597" t="str">
            <v>1617200.760</v>
          </cell>
          <cell r="E1597" t="str">
            <v xml:space="preserve">ימי שיפוט </v>
          </cell>
          <cell r="H1597">
            <v>0</v>
          </cell>
          <cell r="I1597">
            <v>207640</v>
          </cell>
        </row>
        <row r="1598">
          <cell r="A1598" t="str">
            <v>769</v>
          </cell>
          <cell r="B1598">
            <v>617200</v>
          </cell>
          <cell r="C1598">
            <v>1</v>
          </cell>
          <cell r="D1598" t="str">
            <v>1617200.769</v>
          </cell>
          <cell r="E1598" t="str">
            <v xml:space="preserve">שירות לאומי </v>
          </cell>
          <cell r="H1598">
            <v>38400</v>
          </cell>
          <cell r="I1598">
            <v>13274</v>
          </cell>
        </row>
        <row r="1599">
          <cell r="A1599" t="str">
            <v>986</v>
          </cell>
          <cell r="B1599">
            <v>617201</v>
          </cell>
          <cell r="C1599">
            <v>1</v>
          </cell>
          <cell r="D1599" t="str">
            <v>1617201.986</v>
          </cell>
          <cell r="E1599" t="str">
            <v>ה.מותנית בי"מ עיניינים מק</v>
          </cell>
          <cell r="H1599">
            <v>0</v>
          </cell>
          <cell r="I1599">
            <v>0</v>
          </cell>
        </row>
        <row r="1600">
          <cell r="A1600" t="str">
            <v>105</v>
          </cell>
          <cell r="B1600">
            <v>618200</v>
          </cell>
          <cell r="C1600">
            <v>1</v>
          </cell>
          <cell r="D1600" t="str">
            <v>1618200.105</v>
          </cell>
          <cell r="E1600" t="str">
            <v xml:space="preserve">עובדים זמניים </v>
          </cell>
          <cell r="H1600">
            <v>0</v>
          </cell>
          <cell r="I1600">
            <v>0</v>
          </cell>
        </row>
        <row r="1601">
          <cell r="A1601" t="str">
            <v>110</v>
          </cell>
          <cell r="B1601">
            <v>618200</v>
          </cell>
          <cell r="C1601">
            <v>1</v>
          </cell>
          <cell r="D1601" t="str">
            <v>1618200.110</v>
          </cell>
          <cell r="E1601" t="str">
            <v xml:space="preserve">שכר קובע </v>
          </cell>
          <cell r="H1601">
            <v>516074</v>
          </cell>
          <cell r="I1601">
            <v>258066</v>
          </cell>
        </row>
        <row r="1602">
          <cell r="A1602" t="str">
            <v>120</v>
          </cell>
          <cell r="B1602">
            <v>618200</v>
          </cell>
          <cell r="C1602">
            <v>1</v>
          </cell>
          <cell r="D1602" t="str">
            <v>1618200.120</v>
          </cell>
          <cell r="E1602" t="str">
            <v xml:space="preserve">תוספות שאינן בשכר קובע </v>
          </cell>
          <cell r="H1602">
            <v>102158</v>
          </cell>
          <cell r="I1602">
            <v>38096</v>
          </cell>
        </row>
        <row r="1603">
          <cell r="A1603" t="str">
            <v>130</v>
          </cell>
          <cell r="B1603">
            <v>618200</v>
          </cell>
          <cell r="C1603">
            <v>1</v>
          </cell>
          <cell r="D1603" t="str">
            <v>1618200.130</v>
          </cell>
          <cell r="E1603" t="str">
            <v xml:space="preserve">שעות נוספות </v>
          </cell>
          <cell r="H1603">
            <v>1428</v>
          </cell>
          <cell r="I1603">
            <v>307</v>
          </cell>
        </row>
        <row r="1604">
          <cell r="A1604" t="str">
            <v>140</v>
          </cell>
          <cell r="B1604">
            <v>618200</v>
          </cell>
          <cell r="C1604">
            <v>1</v>
          </cell>
          <cell r="D1604" t="str">
            <v>1618200.140</v>
          </cell>
          <cell r="E1604" t="str">
            <v xml:space="preserve">החזר הוצאות </v>
          </cell>
          <cell r="H1604">
            <v>180074</v>
          </cell>
          <cell r="I1604">
            <v>56248</v>
          </cell>
        </row>
        <row r="1605">
          <cell r="A1605" t="str">
            <v>181</v>
          </cell>
          <cell r="B1605">
            <v>618200</v>
          </cell>
          <cell r="C1605">
            <v>1</v>
          </cell>
          <cell r="D1605" t="str">
            <v>1618200.181</v>
          </cell>
          <cell r="E1605" t="str">
            <v xml:space="preserve">הפרשות סוציאליות </v>
          </cell>
          <cell r="H1605">
            <v>123949</v>
          </cell>
          <cell r="I1605">
            <v>55720</v>
          </cell>
        </row>
        <row r="1606">
          <cell r="A1606" t="str">
            <v>182</v>
          </cell>
          <cell r="B1606">
            <v>618200</v>
          </cell>
          <cell r="C1606">
            <v>1</v>
          </cell>
          <cell r="D1606" t="str">
            <v>1618200.182</v>
          </cell>
          <cell r="E1606" t="str">
            <v xml:space="preserve">מיסים ועלויות </v>
          </cell>
          <cell r="H1606">
            <v>65930</v>
          </cell>
          <cell r="I1606">
            <v>26787</v>
          </cell>
        </row>
        <row r="1607">
          <cell r="A1607" t="str">
            <v>511</v>
          </cell>
          <cell r="B1607">
            <v>618200</v>
          </cell>
          <cell r="C1607">
            <v>1</v>
          </cell>
          <cell r="D1607" t="str">
            <v>1618200.511</v>
          </cell>
          <cell r="E1607" t="str">
            <v xml:space="preserve">אירוח וכיבוד </v>
          </cell>
          <cell r="H1607">
            <v>500</v>
          </cell>
          <cell r="I1607">
            <v>60</v>
          </cell>
        </row>
        <row r="1608">
          <cell r="A1608" t="str">
            <v>522</v>
          </cell>
          <cell r="B1608">
            <v>618200</v>
          </cell>
          <cell r="C1608">
            <v>1</v>
          </cell>
          <cell r="D1608" t="str">
            <v>1618200.522</v>
          </cell>
          <cell r="E1608" t="str">
            <v xml:space="preserve">ספרות מקצועית </v>
          </cell>
          <cell r="H1608">
            <v>500</v>
          </cell>
          <cell r="I1608">
            <v>0</v>
          </cell>
        </row>
        <row r="1609">
          <cell r="A1609" t="str">
            <v>540</v>
          </cell>
          <cell r="B1609">
            <v>618200</v>
          </cell>
          <cell r="C1609">
            <v>1</v>
          </cell>
          <cell r="D1609" t="str">
            <v>1618200.540</v>
          </cell>
          <cell r="E1609" t="str">
            <v xml:space="preserve">הוצאות תקשורת </v>
          </cell>
          <cell r="H1609">
            <v>35000</v>
          </cell>
          <cell r="I1609">
            <v>50419</v>
          </cell>
        </row>
        <row r="1610">
          <cell r="A1610" t="str">
            <v>561</v>
          </cell>
          <cell r="B1610">
            <v>618200</v>
          </cell>
          <cell r="C1610">
            <v>1</v>
          </cell>
          <cell r="D1610" t="str">
            <v>1618200.561</v>
          </cell>
          <cell r="E1610" t="str">
            <v xml:space="preserve">צילום מסמכים </v>
          </cell>
          <cell r="H1610">
            <v>1900</v>
          </cell>
          <cell r="I1610">
            <v>1758</v>
          </cell>
        </row>
        <row r="1611">
          <cell r="A1611" t="str">
            <v>570</v>
          </cell>
          <cell r="B1611">
            <v>618200</v>
          </cell>
          <cell r="C1611">
            <v>1</v>
          </cell>
          <cell r="D1611" t="str">
            <v>1618200.570</v>
          </cell>
          <cell r="E1611" t="str">
            <v xml:space="preserve">מיכון יחידת המיחשוב </v>
          </cell>
          <cell r="H1611">
            <v>71600</v>
          </cell>
          <cell r="I1611">
            <v>70340</v>
          </cell>
        </row>
        <row r="1612">
          <cell r="A1612" t="str">
            <v>573</v>
          </cell>
          <cell r="B1612">
            <v>618200</v>
          </cell>
          <cell r="C1612">
            <v>1</v>
          </cell>
          <cell r="D1612" t="str">
            <v>1618200.573</v>
          </cell>
          <cell r="E1612" t="str">
            <v xml:space="preserve">מיכון-ניהול אוכלוסין </v>
          </cell>
          <cell r="H1612">
            <v>21600</v>
          </cell>
          <cell r="I1612">
            <v>21213</v>
          </cell>
        </row>
        <row r="1613">
          <cell r="A1613" t="str">
            <v>575</v>
          </cell>
          <cell r="B1613">
            <v>618200</v>
          </cell>
          <cell r="C1613">
            <v>1</v>
          </cell>
          <cell r="D1613" t="str">
            <v>1618200.575</v>
          </cell>
          <cell r="E1613" t="str">
            <v xml:space="preserve">רישוי תוכנות </v>
          </cell>
          <cell r="H1613">
            <v>573000</v>
          </cell>
          <cell r="I1613">
            <v>321521</v>
          </cell>
        </row>
        <row r="1614">
          <cell r="A1614" t="str">
            <v>576</v>
          </cell>
          <cell r="B1614">
            <v>618200</v>
          </cell>
          <cell r="C1614">
            <v>1</v>
          </cell>
          <cell r="D1614" t="str">
            <v>1618200.576</v>
          </cell>
          <cell r="E1614" t="str">
            <v xml:space="preserve">רכישת מערכות תוכנה </v>
          </cell>
          <cell r="H1614">
            <v>0</v>
          </cell>
          <cell r="I1614">
            <v>0</v>
          </cell>
        </row>
        <row r="1615">
          <cell r="A1615" t="str">
            <v>580</v>
          </cell>
          <cell r="B1615">
            <v>618200</v>
          </cell>
          <cell r="C1615">
            <v>1</v>
          </cell>
          <cell r="D1615" t="str">
            <v>1618200.580</v>
          </cell>
          <cell r="E1615" t="str">
            <v xml:space="preserve">הוצאות אירגוניות </v>
          </cell>
          <cell r="H1615">
            <v>2000</v>
          </cell>
          <cell r="I1615">
            <v>2013</v>
          </cell>
        </row>
        <row r="1616">
          <cell r="A1616" t="str">
            <v>743</v>
          </cell>
          <cell r="B1616">
            <v>618200</v>
          </cell>
          <cell r="C1616">
            <v>1</v>
          </cell>
          <cell r="D1616" t="str">
            <v>1618200.743</v>
          </cell>
          <cell r="E1616" t="str">
            <v xml:space="preserve">רכישת כלים מכשירים וציוד </v>
          </cell>
          <cell r="H1616">
            <v>15000</v>
          </cell>
          <cell r="I1616">
            <v>18390</v>
          </cell>
        </row>
        <row r="1617">
          <cell r="A1617" t="str">
            <v>744</v>
          </cell>
          <cell r="B1617">
            <v>618200</v>
          </cell>
          <cell r="C1617">
            <v>1</v>
          </cell>
          <cell r="D1617" t="str">
            <v>1618200.744</v>
          </cell>
          <cell r="E1617" t="str">
            <v xml:space="preserve">ציוד אוטומציה </v>
          </cell>
          <cell r="H1617">
            <v>0</v>
          </cell>
          <cell r="I1617">
            <v>0</v>
          </cell>
        </row>
        <row r="1618">
          <cell r="A1618" t="str">
            <v>745</v>
          </cell>
          <cell r="B1618">
            <v>618200</v>
          </cell>
          <cell r="C1618">
            <v>1</v>
          </cell>
          <cell r="D1618" t="str">
            <v>1618200.745</v>
          </cell>
          <cell r="E1618" t="str">
            <v xml:space="preserve">ציוד תקשורת ע"ח הכנסות </v>
          </cell>
          <cell r="H1618">
            <v>0</v>
          </cell>
          <cell r="I1618">
            <v>0</v>
          </cell>
        </row>
        <row r="1619">
          <cell r="A1619" t="str">
            <v>746</v>
          </cell>
          <cell r="B1619">
            <v>618200</v>
          </cell>
          <cell r="C1619">
            <v>1</v>
          </cell>
          <cell r="D1619" t="str">
            <v>1618200.746</v>
          </cell>
          <cell r="E1619" t="str">
            <v xml:space="preserve">ציוד מיחשוב מרכזי </v>
          </cell>
          <cell r="H1619">
            <v>20000</v>
          </cell>
          <cell r="I1619">
            <v>15100</v>
          </cell>
        </row>
        <row r="1620">
          <cell r="A1620" t="str">
            <v>750</v>
          </cell>
          <cell r="B1620">
            <v>618200</v>
          </cell>
          <cell r="C1620">
            <v>1</v>
          </cell>
          <cell r="D1620" t="str">
            <v>1618200.750</v>
          </cell>
          <cell r="E1620" t="str">
            <v xml:space="preserve">רשם החברות </v>
          </cell>
          <cell r="H1620">
            <v>0</v>
          </cell>
          <cell r="I1620">
            <v>0</v>
          </cell>
        </row>
        <row r="1621">
          <cell r="A1621" t="str">
            <v>751</v>
          </cell>
          <cell r="B1621">
            <v>618200</v>
          </cell>
          <cell r="C1621">
            <v>1</v>
          </cell>
          <cell r="D1621" t="str">
            <v>1618200.751</v>
          </cell>
          <cell r="E1621" t="str">
            <v xml:space="preserve">עבודות קבלניות </v>
          </cell>
          <cell r="H1621">
            <v>242370</v>
          </cell>
          <cell r="I1621">
            <v>0</v>
          </cell>
        </row>
        <row r="1622">
          <cell r="A1622" t="str">
            <v>754</v>
          </cell>
          <cell r="B1622">
            <v>618200</v>
          </cell>
          <cell r="C1622">
            <v>1</v>
          </cell>
          <cell r="D1622" t="str">
            <v>1618200.754</v>
          </cell>
          <cell r="E1622" t="str">
            <v xml:space="preserve">אחזקת מיחשוב </v>
          </cell>
          <cell r="H1622">
            <v>3000</v>
          </cell>
          <cell r="I1622">
            <v>845</v>
          </cell>
        </row>
        <row r="1623">
          <cell r="A1623" t="str">
            <v>756</v>
          </cell>
          <cell r="B1623">
            <v>618200</v>
          </cell>
          <cell r="C1623">
            <v>1</v>
          </cell>
          <cell r="D1623" t="str">
            <v>1618200.756</v>
          </cell>
          <cell r="E1623" t="str">
            <v xml:space="preserve">נותני שירות </v>
          </cell>
          <cell r="H1623">
            <v>160000</v>
          </cell>
          <cell r="I1623">
            <v>150070</v>
          </cell>
        </row>
        <row r="1624">
          <cell r="A1624" t="str">
            <v>760</v>
          </cell>
          <cell r="B1624">
            <v>618200</v>
          </cell>
          <cell r="C1624">
            <v>1</v>
          </cell>
          <cell r="D1624" t="str">
            <v>1618200.760</v>
          </cell>
          <cell r="E1624" t="str">
            <v xml:space="preserve">שירותי תקשוב </v>
          </cell>
          <cell r="H1624">
            <v>30000</v>
          </cell>
          <cell r="I1624">
            <v>29936</v>
          </cell>
        </row>
        <row r="1625">
          <cell r="A1625" t="str">
            <v>761</v>
          </cell>
          <cell r="B1625">
            <v>618200</v>
          </cell>
          <cell r="C1625">
            <v>1</v>
          </cell>
          <cell r="D1625" t="str">
            <v>1618200.761</v>
          </cell>
          <cell r="E1625" t="str">
            <v xml:space="preserve">שירותי תקשורת אינטרנט </v>
          </cell>
          <cell r="H1625">
            <v>30000</v>
          </cell>
          <cell r="I1625">
            <v>24435</v>
          </cell>
        </row>
        <row r="1626">
          <cell r="A1626" t="str">
            <v>769</v>
          </cell>
          <cell r="B1626">
            <v>618200</v>
          </cell>
          <cell r="C1626">
            <v>1</v>
          </cell>
          <cell r="D1626" t="str">
            <v>1618200.769</v>
          </cell>
          <cell r="E1626" t="str">
            <v xml:space="preserve">שירות לאומי </v>
          </cell>
          <cell r="H1626">
            <v>19200</v>
          </cell>
          <cell r="I1626">
            <v>19999</v>
          </cell>
        </row>
        <row r="1627">
          <cell r="A1627" t="str">
            <v>781</v>
          </cell>
          <cell r="B1627">
            <v>618200</v>
          </cell>
          <cell r="C1627">
            <v>1</v>
          </cell>
          <cell r="D1627" t="str">
            <v>1618200.781</v>
          </cell>
          <cell r="E1627" t="str">
            <v xml:space="preserve">רשתות תקשורת </v>
          </cell>
          <cell r="H1627">
            <v>20000</v>
          </cell>
          <cell r="I1627">
            <v>12491</v>
          </cell>
        </row>
        <row r="1628">
          <cell r="A1628" t="str">
            <v>986</v>
          </cell>
          <cell r="B1628">
            <v>618201</v>
          </cell>
          <cell r="C1628">
            <v>1</v>
          </cell>
          <cell r="D1628" t="str">
            <v>1618201.986</v>
          </cell>
          <cell r="E1628" t="str">
            <v xml:space="preserve">ה.מותנית מערכות מיחשוב </v>
          </cell>
          <cell r="H1628">
            <v>0</v>
          </cell>
          <cell r="I1628">
            <v>0</v>
          </cell>
        </row>
        <row r="1629">
          <cell r="A1629" t="str">
            <v>110</v>
          </cell>
          <cell r="B1629">
            <v>618300</v>
          </cell>
          <cell r="C1629">
            <v>1</v>
          </cell>
          <cell r="D1629" t="str">
            <v>1618300.110</v>
          </cell>
          <cell r="E1629" t="str">
            <v xml:space="preserve">שכר קובע </v>
          </cell>
          <cell r="H1629">
            <v>0</v>
          </cell>
          <cell r="I1629">
            <v>0</v>
          </cell>
        </row>
        <row r="1630">
          <cell r="A1630" t="str">
            <v>120</v>
          </cell>
          <cell r="B1630">
            <v>618300</v>
          </cell>
          <cell r="C1630">
            <v>1</v>
          </cell>
          <cell r="D1630" t="str">
            <v>1618300.120</v>
          </cell>
          <cell r="E1630" t="str">
            <v xml:space="preserve">תוספות שאינן בשכר קובע </v>
          </cell>
          <cell r="H1630">
            <v>0</v>
          </cell>
          <cell r="I1630">
            <v>0</v>
          </cell>
        </row>
        <row r="1631">
          <cell r="A1631" t="str">
            <v>130</v>
          </cell>
          <cell r="B1631">
            <v>618300</v>
          </cell>
          <cell r="C1631">
            <v>1</v>
          </cell>
          <cell r="D1631" t="str">
            <v>1618300.130</v>
          </cell>
          <cell r="E1631" t="str">
            <v xml:space="preserve">שעות נוספות </v>
          </cell>
          <cell r="H1631">
            <v>0</v>
          </cell>
          <cell r="I1631">
            <v>0</v>
          </cell>
        </row>
        <row r="1632">
          <cell r="A1632" t="str">
            <v>140</v>
          </cell>
          <cell r="B1632">
            <v>618300</v>
          </cell>
          <cell r="C1632">
            <v>1</v>
          </cell>
          <cell r="D1632" t="str">
            <v>1618300.140</v>
          </cell>
          <cell r="E1632" t="str">
            <v xml:space="preserve">החזר הוצאות </v>
          </cell>
          <cell r="H1632">
            <v>0</v>
          </cell>
          <cell r="I1632">
            <v>0</v>
          </cell>
        </row>
        <row r="1633">
          <cell r="A1633" t="str">
            <v>181</v>
          </cell>
          <cell r="B1633">
            <v>618300</v>
          </cell>
          <cell r="C1633">
            <v>1</v>
          </cell>
          <cell r="D1633" t="str">
            <v>1618300.181</v>
          </cell>
          <cell r="E1633" t="str">
            <v xml:space="preserve">הפרשות סוציאליות </v>
          </cell>
          <cell r="H1633">
            <v>0</v>
          </cell>
          <cell r="I1633">
            <v>0</v>
          </cell>
        </row>
        <row r="1634">
          <cell r="A1634" t="str">
            <v>182</v>
          </cell>
          <cell r="B1634">
            <v>618300</v>
          </cell>
          <cell r="C1634">
            <v>1</v>
          </cell>
          <cell r="D1634" t="str">
            <v>1618300.182</v>
          </cell>
          <cell r="E1634" t="str">
            <v xml:space="preserve">מיסים ועלויות </v>
          </cell>
          <cell r="H1634">
            <v>0</v>
          </cell>
          <cell r="I1634">
            <v>0</v>
          </cell>
        </row>
        <row r="1635">
          <cell r="A1635" t="str">
            <v>421</v>
          </cell>
          <cell r="B1635">
            <v>618300</v>
          </cell>
          <cell r="C1635">
            <v>1</v>
          </cell>
          <cell r="D1635" t="str">
            <v>1618300.421</v>
          </cell>
          <cell r="E1635" t="str">
            <v xml:space="preserve">אחזקת מרכזיות תקשורת </v>
          </cell>
          <cell r="H1635">
            <v>0</v>
          </cell>
          <cell r="I1635">
            <v>0</v>
          </cell>
        </row>
        <row r="1636">
          <cell r="A1636" t="str">
            <v>743</v>
          </cell>
          <cell r="B1636">
            <v>618300</v>
          </cell>
          <cell r="C1636">
            <v>1</v>
          </cell>
          <cell r="D1636" t="str">
            <v>1618300.743</v>
          </cell>
          <cell r="E1636" t="str">
            <v>רכישה ושדרוג מערכות טלפונ</v>
          </cell>
          <cell r="H1636">
            <v>0</v>
          </cell>
          <cell r="I1636">
            <v>0</v>
          </cell>
        </row>
        <row r="1637">
          <cell r="A1637" t="str">
            <v>751</v>
          </cell>
          <cell r="B1637">
            <v>618300</v>
          </cell>
          <cell r="C1637">
            <v>1</v>
          </cell>
          <cell r="D1637" t="str">
            <v>1618300.751</v>
          </cell>
          <cell r="E1637" t="str">
            <v xml:space="preserve">בקרת הוצאות תקשורת </v>
          </cell>
          <cell r="H1637">
            <v>0</v>
          </cell>
          <cell r="I1637">
            <v>0</v>
          </cell>
        </row>
        <row r="1638">
          <cell r="A1638" t="str">
            <v>752</v>
          </cell>
          <cell r="B1638">
            <v>618300</v>
          </cell>
          <cell r="C1638">
            <v>1</v>
          </cell>
          <cell r="D1638" t="str">
            <v>1618300.752</v>
          </cell>
          <cell r="E1638" t="str">
            <v xml:space="preserve">הרחבת רשת טלפונים </v>
          </cell>
          <cell r="H1638">
            <v>0</v>
          </cell>
          <cell r="I1638">
            <v>0</v>
          </cell>
        </row>
        <row r="1639">
          <cell r="A1639" t="str">
            <v>756</v>
          </cell>
          <cell r="B1639">
            <v>618300</v>
          </cell>
          <cell r="C1639">
            <v>1</v>
          </cell>
          <cell r="D1639" t="str">
            <v>1618300.756</v>
          </cell>
          <cell r="E1639" t="str">
            <v xml:space="preserve">נותני שירות </v>
          </cell>
          <cell r="H1639">
            <v>0</v>
          </cell>
          <cell r="I1639">
            <v>0</v>
          </cell>
        </row>
        <row r="1640">
          <cell r="A1640" t="str">
            <v>986</v>
          </cell>
          <cell r="B1640">
            <v>618300</v>
          </cell>
          <cell r="C1640">
            <v>1</v>
          </cell>
          <cell r="D1640" t="str">
            <v>1618300.986</v>
          </cell>
          <cell r="E1640" t="str">
            <v xml:space="preserve">ה.מותנית מערכות טלפוניה </v>
          </cell>
          <cell r="H1640">
            <v>0</v>
          </cell>
          <cell r="I1640">
            <v>0</v>
          </cell>
        </row>
        <row r="1641">
          <cell r="A1641" t="str">
            <v>540</v>
          </cell>
          <cell r="B1641">
            <v>619000</v>
          </cell>
          <cell r="C1641">
            <v>1</v>
          </cell>
          <cell r="D1641" t="str">
            <v>1619000.540</v>
          </cell>
          <cell r="E1641" t="str">
            <v xml:space="preserve">הוצאות תקשורת-בחירות </v>
          </cell>
          <cell r="H1641">
            <v>30000</v>
          </cell>
          <cell r="I1641">
            <v>0</v>
          </cell>
        </row>
        <row r="1642">
          <cell r="A1642" t="str">
            <v>759</v>
          </cell>
          <cell r="B1642">
            <v>619000</v>
          </cell>
          <cell r="C1642">
            <v>1</v>
          </cell>
          <cell r="D1642" t="str">
            <v>1619000.759</v>
          </cell>
          <cell r="E1642" t="str">
            <v xml:space="preserve">אבטחה </v>
          </cell>
          <cell r="H1642">
            <v>110000</v>
          </cell>
          <cell r="I1642">
            <v>0</v>
          </cell>
        </row>
        <row r="1643">
          <cell r="A1643" t="str">
            <v>780</v>
          </cell>
          <cell r="B1643">
            <v>619000</v>
          </cell>
          <cell r="C1643">
            <v>1</v>
          </cell>
          <cell r="D1643" t="str">
            <v>1619000.780</v>
          </cell>
          <cell r="E1643" t="str">
            <v>הוצאות פעולה-בחירות לרשות</v>
          </cell>
          <cell r="H1643">
            <v>700000</v>
          </cell>
          <cell r="I1643">
            <v>0</v>
          </cell>
        </row>
        <row r="1644">
          <cell r="A1644" t="str">
            <v>105</v>
          </cell>
          <cell r="B1644">
            <v>619000</v>
          </cell>
          <cell r="C1644">
            <v>1</v>
          </cell>
          <cell r="D1644" t="str">
            <v>1619000.105</v>
          </cell>
          <cell r="E1644" t="str">
            <v xml:space="preserve">עובדים זמניים </v>
          </cell>
          <cell r="H1644">
            <v>2000000</v>
          </cell>
          <cell r="I1644">
            <v>0</v>
          </cell>
        </row>
        <row r="1645">
          <cell r="A1645" t="str">
            <v>110</v>
          </cell>
          <cell r="B1645">
            <v>619000</v>
          </cell>
          <cell r="C1645">
            <v>1</v>
          </cell>
          <cell r="D1645" t="str">
            <v>1619000.110</v>
          </cell>
          <cell r="E1645" t="str">
            <v xml:space="preserve">שכר קובע </v>
          </cell>
          <cell r="H1645">
            <v>289800</v>
          </cell>
          <cell r="I1645">
            <v>0</v>
          </cell>
        </row>
        <row r="1646">
          <cell r="A1646" t="str">
            <v>120</v>
          </cell>
          <cell r="B1646">
            <v>619000</v>
          </cell>
          <cell r="C1646">
            <v>1</v>
          </cell>
          <cell r="D1646" t="str">
            <v>1619000.120</v>
          </cell>
          <cell r="E1646" t="str">
            <v xml:space="preserve">תוספות שאינן בשכר קובע </v>
          </cell>
          <cell r="H1646">
            <v>0</v>
          </cell>
          <cell r="I1646">
            <v>0</v>
          </cell>
        </row>
        <row r="1647">
          <cell r="A1647" t="str">
            <v>181</v>
          </cell>
          <cell r="B1647">
            <v>619000</v>
          </cell>
          <cell r="C1647">
            <v>1</v>
          </cell>
          <cell r="D1647" t="str">
            <v>1619000.181</v>
          </cell>
          <cell r="E1647" t="str">
            <v xml:space="preserve">הפרשות סוציאליות </v>
          </cell>
          <cell r="H1647">
            <v>0</v>
          </cell>
          <cell r="I1647">
            <v>0</v>
          </cell>
        </row>
        <row r="1648">
          <cell r="A1648" t="str">
            <v>182</v>
          </cell>
          <cell r="B1648">
            <v>619000</v>
          </cell>
          <cell r="C1648">
            <v>1</v>
          </cell>
          <cell r="D1648" t="str">
            <v>1619000.182</v>
          </cell>
          <cell r="E1648" t="str">
            <v xml:space="preserve">מיסים ועלויות </v>
          </cell>
          <cell r="H1648">
            <v>0</v>
          </cell>
          <cell r="I1648">
            <v>0</v>
          </cell>
        </row>
        <row r="1649">
          <cell r="A1649" t="str">
            <v>320</v>
          </cell>
          <cell r="B1649">
            <v>620000</v>
          </cell>
          <cell r="C1649">
            <v>1</v>
          </cell>
          <cell r="D1649" t="str">
            <v>1620000.320</v>
          </cell>
          <cell r="E1649" t="str">
            <v xml:space="preserve">פיצויים והסתגלויות </v>
          </cell>
          <cell r="H1649">
            <v>100000</v>
          </cell>
          <cell r="I1649">
            <v>567017</v>
          </cell>
        </row>
        <row r="1650">
          <cell r="A1650" t="str">
            <v>110</v>
          </cell>
          <cell r="B1650">
            <v>621100</v>
          </cell>
          <cell r="C1650">
            <v>1</v>
          </cell>
          <cell r="D1650" t="str">
            <v>1621100.110</v>
          </cell>
          <cell r="E1650" t="str">
            <v xml:space="preserve">שכר קובע </v>
          </cell>
          <cell r="H1650">
            <v>858522</v>
          </cell>
          <cell r="I1650">
            <v>838194</v>
          </cell>
        </row>
        <row r="1651">
          <cell r="A1651" t="str">
            <v>120</v>
          </cell>
          <cell r="B1651">
            <v>621100</v>
          </cell>
          <cell r="C1651">
            <v>1</v>
          </cell>
          <cell r="D1651" t="str">
            <v>1621100.120</v>
          </cell>
          <cell r="E1651" t="str">
            <v xml:space="preserve">תוספות שאינן בשכר קובע </v>
          </cell>
          <cell r="H1651">
            <v>115802</v>
          </cell>
          <cell r="I1651">
            <v>109385</v>
          </cell>
        </row>
        <row r="1652">
          <cell r="A1652" t="str">
            <v>130</v>
          </cell>
          <cell r="B1652">
            <v>621100</v>
          </cell>
          <cell r="C1652">
            <v>1</v>
          </cell>
          <cell r="D1652" t="str">
            <v>1621100.130</v>
          </cell>
          <cell r="E1652" t="str">
            <v xml:space="preserve">שעות נוספות </v>
          </cell>
          <cell r="H1652">
            <v>11003</v>
          </cell>
          <cell r="I1652">
            <v>15538</v>
          </cell>
        </row>
        <row r="1653">
          <cell r="A1653" t="str">
            <v>140</v>
          </cell>
          <cell r="B1653">
            <v>621100</v>
          </cell>
          <cell r="C1653">
            <v>1</v>
          </cell>
          <cell r="D1653" t="str">
            <v>1621100.140</v>
          </cell>
          <cell r="E1653" t="str">
            <v xml:space="preserve">החזר הוצאות </v>
          </cell>
          <cell r="H1653">
            <v>68031</v>
          </cell>
          <cell r="I1653">
            <v>75005</v>
          </cell>
        </row>
        <row r="1654">
          <cell r="A1654" t="str">
            <v>181</v>
          </cell>
          <cell r="B1654">
            <v>621100</v>
          </cell>
          <cell r="C1654">
            <v>1</v>
          </cell>
          <cell r="D1654" t="str">
            <v>1621100.181</v>
          </cell>
          <cell r="E1654" t="str">
            <v xml:space="preserve">הפרשות סוציאליות </v>
          </cell>
          <cell r="H1654">
            <v>238400</v>
          </cell>
          <cell r="I1654">
            <v>235147</v>
          </cell>
        </row>
        <row r="1655">
          <cell r="A1655" t="str">
            <v>182</v>
          </cell>
          <cell r="B1655">
            <v>621100</v>
          </cell>
          <cell r="C1655">
            <v>1</v>
          </cell>
          <cell r="D1655" t="str">
            <v>1621100.182</v>
          </cell>
          <cell r="E1655" t="str">
            <v xml:space="preserve">מיסים ועלויות </v>
          </cell>
          <cell r="H1655">
            <v>86684</v>
          </cell>
          <cell r="I1655">
            <v>85076</v>
          </cell>
        </row>
        <row r="1656">
          <cell r="A1656" t="str">
            <v>288</v>
          </cell>
          <cell r="B1656">
            <v>621100</v>
          </cell>
          <cell r="C1656">
            <v>1</v>
          </cell>
          <cell r="D1656" t="str">
            <v>1621100.288</v>
          </cell>
          <cell r="E1656" t="str">
            <v xml:space="preserve">השתתפות בשי לחגים </v>
          </cell>
          <cell r="H1656">
            <v>133400</v>
          </cell>
          <cell r="I1656">
            <v>126128</v>
          </cell>
        </row>
        <row r="1657">
          <cell r="A1657" t="str">
            <v>440</v>
          </cell>
          <cell r="B1657">
            <v>621100</v>
          </cell>
          <cell r="C1657">
            <v>1</v>
          </cell>
          <cell r="D1657" t="str">
            <v>1621100.440</v>
          </cell>
          <cell r="E1657" t="str">
            <v xml:space="preserve">ביטוח כספי מוסדות עיר </v>
          </cell>
          <cell r="H1657">
            <v>9100</v>
          </cell>
          <cell r="I1657">
            <v>8779</v>
          </cell>
        </row>
        <row r="1658">
          <cell r="A1658" t="str">
            <v>470</v>
          </cell>
          <cell r="B1658">
            <v>621100</v>
          </cell>
          <cell r="C1658">
            <v>1</v>
          </cell>
          <cell r="D1658" t="str">
            <v>1621100.470</v>
          </cell>
          <cell r="E1658" t="str">
            <v xml:space="preserve">ציוד משרדי </v>
          </cell>
          <cell r="H1658">
            <v>1000</v>
          </cell>
          <cell r="I1658">
            <v>143</v>
          </cell>
        </row>
        <row r="1659">
          <cell r="A1659" t="str">
            <v>511</v>
          </cell>
          <cell r="B1659">
            <v>621100</v>
          </cell>
          <cell r="C1659">
            <v>1</v>
          </cell>
          <cell r="D1659" t="str">
            <v>1621100.511</v>
          </cell>
          <cell r="E1659" t="str">
            <v xml:space="preserve">אירוח וכיבוד </v>
          </cell>
          <cell r="H1659">
            <v>6000</v>
          </cell>
          <cell r="I1659">
            <v>8885</v>
          </cell>
        </row>
        <row r="1660">
          <cell r="A1660" t="str">
            <v>521</v>
          </cell>
          <cell r="B1660">
            <v>621100</v>
          </cell>
          <cell r="C1660">
            <v>1</v>
          </cell>
          <cell r="D1660" t="str">
            <v>1621100.521</v>
          </cell>
          <cell r="E1660" t="str">
            <v xml:space="preserve">השתלמויות </v>
          </cell>
          <cell r="H1660">
            <v>8000</v>
          </cell>
          <cell r="I1660">
            <v>7950</v>
          </cell>
        </row>
        <row r="1661">
          <cell r="A1661" t="str">
            <v>522</v>
          </cell>
          <cell r="B1661">
            <v>621100</v>
          </cell>
          <cell r="C1661">
            <v>1</v>
          </cell>
          <cell r="D1661" t="str">
            <v>1621100.522</v>
          </cell>
          <cell r="E1661" t="str">
            <v xml:space="preserve">ספרות מקצועית </v>
          </cell>
          <cell r="H1661">
            <v>6500</v>
          </cell>
          <cell r="I1661">
            <v>6204</v>
          </cell>
        </row>
        <row r="1662">
          <cell r="A1662" t="str">
            <v>523</v>
          </cell>
          <cell r="B1662">
            <v>621100</v>
          </cell>
          <cell r="C1662">
            <v>1</v>
          </cell>
          <cell r="D1662" t="str">
            <v>1621100.523</v>
          </cell>
          <cell r="E1662" t="str">
            <v xml:space="preserve">דמי חבר </v>
          </cell>
          <cell r="H1662">
            <v>4000</v>
          </cell>
          <cell r="I1662">
            <v>2967</v>
          </cell>
        </row>
        <row r="1663">
          <cell r="A1663" t="str">
            <v>540</v>
          </cell>
          <cell r="B1663">
            <v>621100</v>
          </cell>
          <cell r="C1663">
            <v>1</v>
          </cell>
          <cell r="D1663" t="str">
            <v>1621100.540</v>
          </cell>
          <cell r="E1663" t="str">
            <v xml:space="preserve">הוצאות תקשורת </v>
          </cell>
          <cell r="H1663">
            <v>20000</v>
          </cell>
          <cell r="I1663">
            <v>12792</v>
          </cell>
        </row>
        <row r="1664">
          <cell r="A1664" t="str">
            <v>561</v>
          </cell>
          <cell r="B1664">
            <v>621100</v>
          </cell>
          <cell r="C1664">
            <v>1</v>
          </cell>
          <cell r="D1664" t="str">
            <v>1621100.561</v>
          </cell>
          <cell r="E1664" t="str">
            <v xml:space="preserve">צילום מסמכים </v>
          </cell>
          <cell r="H1664">
            <v>9500</v>
          </cell>
          <cell r="I1664">
            <v>6897</v>
          </cell>
        </row>
        <row r="1665">
          <cell r="A1665" t="str">
            <v>574</v>
          </cell>
          <cell r="B1665">
            <v>621100</v>
          </cell>
          <cell r="C1665">
            <v>1</v>
          </cell>
          <cell r="D1665" t="str">
            <v>1621100.574</v>
          </cell>
          <cell r="E1665" t="str">
            <v xml:space="preserve">תקשורת מחשבים </v>
          </cell>
          <cell r="H1665">
            <v>2400</v>
          </cell>
          <cell r="I1665">
            <v>2362</v>
          </cell>
        </row>
        <row r="1666">
          <cell r="A1666" t="str">
            <v>580</v>
          </cell>
          <cell r="B1666">
            <v>621100</v>
          </cell>
          <cell r="C1666">
            <v>1</v>
          </cell>
          <cell r="D1666" t="str">
            <v>1621100.580</v>
          </cell>
          <cell r="E1666" t="str">
            <v xml:space="preserve">הוצאות אירגוניות </v>
          </cell>
          <cell r="H1666">
            <v>4000</v>
          </cell>
          <cell r="I1666">
            <v>6387</v>
          </cell>
        </row>
        <row r="1667">
          <cell r="A1667" t="str">
            <v>582</v>
          </cell>
          <cell r="B1667">
            <v>621100</v>
          </cell>
          <cell r="C1667">
            <v>1</v>
          </cell>
          <cell r="D1667" t="str">
            <v>1621100.582</v>
          </cell>
          <cell r="E1667" t="str">
            <v xml:space="preserve">כרטיסי איזי פארק </v>
          </cell>
          <cell r="H1667">
            <v>0</v>
          </cell>
          <cell r="I1667">
            <v>0</v>
          </cell>
        </row>
        <row r="1668">
          <cell r="A1668" t="str">
            <v>731</v>
          </cell>
          <cell r="B1668">
            <v>621100</v>
          </cell>
          <cell r="C1668">
            <v>1</v>
          </cell>
          <cell r="D1668" t="str">
            <v>1621100.731</v>
          </cell>
          <cell r="E1668" t="str">
            <v xml:space="preserve">דלק </v>
          </cell>
          <cell r="H1668">
            <v>35644</v>
          </cell>
          <cell r="I1668">
            <v>34342</v>
          </cell>
        </row>
        <row r="1669">
          <cell r="A1669" t="str">
            <v>735</v>
          </cell>
          <cell r="B1669">
            <v>621100</v>
          </cell>
          <cell r="C1669">
            <v>1</v>
          </cell>
          <cell r="D1669" t="str">
            <v>1621100.735</v>
          </cell>
          <cell r="E1669" t="str">
            <v xml:space="preserve">השכרת רכב </v>
          </cell>
          <cell r="H1669">
            <v>75995</v>
          </cell>
          <cell r="I1669">
            <v>85294</v>
          </cell>
        </row>
        <row r="1670">
          <cell r="A1670" t="str">
            <v>751</v>
          </cell>
          <cell r="B1670">
            <v>621100</v>
          </cell>
          <cell r="C1670">
            <v>1</v>
          </cell>
          <cell r="D1670" t="str">
            <v>1621100.751</v>
          </cell>
          <cell r="E1670" t="str">
            <v xml:space="preserve">יעוץ כלכלי וחשבונאי </v>
          </cell>
          <cell r="H1670">
            <v>184000</v>
          </cell>
          <cell r="I1670">
            <v>182863</v>
          </cell>
        </row>
        <row r="1671">
          <cell r="A1671" t="str">
            <v>752</v>
          </cell>
          <cell r="B1671">
            <v>621100</v>
          </cell>
          <cell r="C1671">
            <v>1</v>
          </cell>
          <cell r="D1671" t="str">
            <v>1621100.752</v>
          </cell>
          <cell r="E1671" t="str">
            <v xml:space="preserve">שרותי יעוץ </v>
          </cell>
          <cell r="H1671">
            <v>700000</v>
          </cell>
          <cell r="I1671">
            <v>636019</v>
          </cell>
        </row>
        <row r="1672">
          <cell r="A1672" t="str">
            <v>753</v>
          </cell>
          <cell r="B1672">
            <v>621100</v>
          </cell>
          <cell r="C1672">
            <v>1</v>
          </cell>
          <cell r="D1672" t="str">
            <v>1621100.753</v>
          </cell>
          <cell r="E1672" t="str">
            <v xml:space="preserve">עבודות קבלניות </v>
          </cell>
          <cell r="H1672">
            <v>20000</v>
          </cell>
          <cell r="I1672">
            <v>1225</v>
          </cell>
        </row>
        <row r="1673">
          <cell r="A1673" t="str">
            <v>754</v>
          </cell>
          <cell r="B1673">
            <v>621100</v>
          </cell>
          <cell r="C1673">
            <v>1</v>
          </cell>
          <cell r="D1673" t="str">
            <v>1621100.754</v>
          </cell>
          <cell r="E1673" t="str">
            <v xml:space="preserve">משלוחי דאר מסירות אישיות </v>
          </cell>
          <cell r="H1673">
            <v>10000</v>
          </cell>
          <cell r="I1673">
            <v>7831</v>
          </cell>
        </row>
        <row r="1674">
          <cell r="A1674" t="str">
            <v>769</v>
          </cell>
          <cell r="B1674">
            <v>621100</v>
          </cell>
          <cell r="C1674">
            <v>1</v>
          </cell>
          <cell r="D1674" t="str">
            <v>1621100.769</v>
          </cell>
          <cell r="E1674" t="str">
            <v xml:space="preserve">שירות לאומי </v>
          </cell>
          <cell r="H1674">
            <v>38000</v>
          </cell>
          <cell r="I1674">
            <v>45743</v>
          </cell>
        </row>
        <row r="1675">
          <cell r="A1675" t="str">
            <v>780</v>
          </cell>
          <cell r="B1675">
            <v>621100</v>
          </cell>
          <cell r="C1675">
            <v>1</v>
          </cell>
          <cell r="D1675" t="str">
            <v>1621100.780</v>
          </cell>
          <cell r="E1675" t="str">
            <v xml:space="preserve">פרוייקטים מיוחדים </v>
          </cell>
          <cell r="H1675">
            <v>20000</v>
          </cell>
          <cell r="I1675">
            <v>17090</v>
          </cell>
        </row>
        <row r="1676">
          <cell r="A1676" t="str">
            <v>930</v>
          </cell>
          <cell r="B1676">
            <v>621100</v>
          </cell>
          <cell r="C1676">
            <v>1</v>
          </cell>
          <cell r="D1676" t="str">
            <v>1621100.930</v>
          </cell>
          <cell r="E1676" t="str">
            <v xml:space="preserve">רכישת ציוד יסודי </v>
          </cell>
          <cell r="H1676">
            <v>24000</v>
          </cell>
          <cell r="I1676">
            <v>20958</v>
          </cell>
        </row>
        <row r="1677">
          <cell r="A1677" t="str">
            <v>931</v>
          </cell>
          <cell r="B1677">
            <v>621100</v>
          </cell>
          <cell r="C1677">
            <v>1</v>
          </cell>
          <cell r="D1677" t="str">
            <v>1621100.931</v>
          </cell>
          <cell r="E1677" t="str">
            <v xml:space="preserve">שיפור סביבת העבודה לעובד </v>
          </cell>
          <cell r="H1677">
            <v>0</v>
          </cell>
          <cell r="I1677">
            <v>14550</v>
          </cell>
        </row>
        <row r="1678">
          <cell r="A1678" t="str">
            <v>105</v>
          </cell>
          <cell r="B1678">
            <v>621200</v>
          </cell>
          <cell r="C1678">
            <v>1</v>
          </cell>
          <cell r="D1678" t="str">
            <v>1621200.105</v>
          </cell>
          <cell r="E1678" t="str">
            <v xml:space="preserve">עובדים זמניים </v>
          </cell>
          <cell r="H1678">
            <v>0</v>
          </cell>
          <cell r="I1678">
            <v>97592</v>
          </cell>
        </row>
        <row r="1679">
          <cell r="A1679" t="str">
            <v>110</v>
          </cell>
          <cell r="B1679">
            <v>621200</v>
          </cell>
          <cell r="C1679">
            <v>1</v>
          </cell>
          <cell r="D1679" t="str">
            <v>1621200.110</v>
          </cell>
          <cell r="E1679" t="str">
            <v xml:space="preserve">שכר קובע </v>
          </cell>
          <cell r="H1679">
            <v>2137856</v>
          </cell>
          <cell r="I1679">
            <v>2320185</v>
          </cell>
        </row>
        <row r="1680">
          <cell r="A1680" t="str">
            <v>120</v>
          </cell>
          <cell r="B1680">
            <v>621200</v>
          </cell>
          <cell r="C1680">
            <v>1</v>
          </cell>
          <cell r="D1680" t="str">
            <v>1621200.120</v>
          </cell>
          <cell r="E1680" t="str">
            <v xml:space="preserve">תוספות שאינן בשכר קובע </v>
          </cell>
          <cell r="H1680">
            <v>267266</v>
          </cell>
          <cell r="I1680">
            <v>285916</v>
          </cell>
        </row>
        <row r="1681">
          <cell r="A1681" t="str">
            <v>130</v>
          </cell>
          <cell r="B1681">
            <v>621200</v>
          </cell>
          <cell r="C1681">
            <v>1</v>
          </cell>
          <cell r="D1681" t="str">
            <v>1621200.130</v>
          </cell>
          <cell r="E1681" t="str">
            <v xml:space="preserve">שעות נוספות </v>
          </cell>
          <cell r="H1681">
            <v>52391</v>
          </cell>
          <cell r="I1681">
            <v>75701</v>
          </cell>
        </row>
        <row r="1682">
          <cell r="A1682" t="str">
            <v>140</v>
          </cell>
          <cell r="B1682">
            <v>621200</v>
          </cell>
          <cell r="C1682">
            <v>1</v>
          </cell>
          <cell r="D1682" t="str">
            <v>1621200.140</v>
          </cell>
          <cell r="E1682" t="str">
            <v xml:space="preserve">החזר הוצאות </v>
          </cell>
          <cell r="H1682">
            <v>370392</v>
          </cell>
          <cell r="I1682">
            <v>410123</v>
          </cell>
        </row>
        <row r="1683">
          <cell r="A1683" t="str">
            <v>181</v>
          </cell>
          <cell r="B1683">
            <v>621200</v>
          </cell>
          <cell r="C1683">
            <v>1</v>
          </cell>
          <cell r="D1683" t="str">
            <v>1621200.181</v>
          </cell>
          <cell r="E1683" t="str">
            <v xml:space="preserve">הפרשות סוציאליות </v>
          </cell>
          <cell r="H1683">
            <v>462845</v>
          </cell>
          <cell r="I1683">
            <v>516470</v>
          </cell>
        </row>
        <row r="1684">
          <cell r="A1684" t="str">
            <v>182</v>
          </cell>
          <cell r="B1684">
            <v>621200</v>
          </cell>
          <cell r="C1684">
            <v>1</v>
          </cell>
          <cell r="D1684" t="str">
            <v>1621200.182</v>
          </cell>
          <cell r="E1684" t="str">
            <v xml:space="preserve">מיסים ועלויות </v>
          </cell>
          <cell r="H1684">
            <v>219427</v>
          </cell>
          <cell r="I1684">
            <v>240261</v>
          </cell>
        </row>
        <row r="1685">
          <cell r="A1685" t="str">
            <v>511</v>
          </cell>
          <cell r="B1685">
            <v>621200</v>
          </cell>
          <cell r="C1685">
            <v>1</v>
          </cell>
          <cell r="D1685" t="str">
            <v>1621200.511</v>
          </cell>
          <cell r="E1685" t="str">
            <v xml:space="preserve">אירוח וכיבוד </v>
          </cell>
          <cell r="H1685">
            <v>500</v>
          </cell>
          <cell r="I1685">
            <v>95</v>
          </cell>
        </row>
        <row r="1686">
          <cell r="A1686" t="str">
            <v>521</v>
          </cell>
          <cell r="B1686">
            <v>621200</v>
          </cell>
          <cell r="C1686">
            <v>1</v>
          </cell>
          <cell r="D1686" t="str">
            <v>1621200.521</v>
          </cell>
          <cell r="E1686" t="str">
            <v xml:space="preserve">השתלמויות </v>
          </cell>
          <cell r="H1686">
            <v>0</v>
          </cell>
          <cell r="I1686">
            <v>0</v>
          </cell>
        </row>
        <row r="1687">
          <cell r="A1687" t="str">
            <v>522</v>
          </cell>
          <cell r="B1687">
            <v>621200</v>
          </cell>
          <cell r="C1687">
            <v>1</v>
          </cell>
          <cell r="D1687" t="str">
            <v>1621200.522</v>
          </cell>
          <cell r="E1687" t="str">
            <v xml:space="preserve">ספרות מקצועית </v>
          </cell>
          <cell r="H1687">
            <v>600</v>
          </cell>
          <cell r="I1687">
            <v>0</v>
          </cell>
        </row>
        <row r="1688">
          <cell r="A1688" t="str">
            <v>540</v>
          </cell>
          <cell r="B1688">
            <v>621200</v>
          </cell>
          <cell r="C1688">
            <v>1</v>
          </cell>
          <cell r="D1688" t="str">
            <v>1621200.540</v>
          </cell>
          <cell r="E1688" t="str">
            <v xml:space="preserve">הוצאות תקשורת </v>
          </cell>
          <cell r="H1688">
            <v>4000</v>
          </cell>
          <cell r="I1688">
            <v>2234</v>
          </cell>
        </row>
        <row r="1689">
          <cell r="A1689" t="str">
            <v>550</v>
          </cell>
          <cell r="B1689">
            <v>621200</v>
          </cell>
          <cell r="C1689">
            <v>1</v>
          </cell>
          <cell r="D1689" t="str">
            <v>1621200.550</v>
          </cell>
          <cell r="E1689" t="str">
            <v xml:space="preserve">פרסום והדפסות </v>
          </cell>
          <cell r="H1689">
            <v>12000</v>
          </cell>
          <cell r="I1689">
            <v>9370</v>
          </cell>
        </row>
        <row r="1690">
          <cell r="A1690" t="str">
            <v>570</v>
          </cell>
          <cell r="B1690">
            <v>621200</v>
          </cell>
          <cell r="C1690">
            <v>1</v>
          </cell>
          <cell r="D1690" t="str">
            <v>1621200.570</v>
          </cell>
          <cell r="E1690" t="str">
            <v xml:space="preserve">מיכון - מערכת תקציב </v>
          </cell>
          <cell r="H1690">
            <v>10000</v>
          </cell>
          <cell r="I1690">
            <v>9712</v>
          </cell>
        </row>
        <row r="1691">
          <cell r="A1691" t="str">
            <v>571</v>
          </cell>
          <cell r="B1691">
            <v>621200</v>
          </cell>
          <cell r="C1691">
            <v>1</v>
          </cell>
          <cell r="D1691" t="str">
            <v>1621200.571</v>
          </cell>
          <cell r="E1691" t="str">
            <v xml:space="preserve">מיכון - מערכת רכש </v>
          </cell>
          <cell r="H1691">
            <v>6200</v>
          </cell>
          <cell r="I1691">
            <v>6123</v>
          </cell>
        </row>
        <row r="1692">
          <cell r="A1692" t="str">
            <v>574</v>
          </cell>
          <cell r="B1692">
            <v>621200</v>
          </cell>
          <cell r="C1692">
            <v>1</v>
          </cell>
          <cell r="D1692" t="str">
            <v>1621200.574</v>
          </cell>
          <cell r="E1692" t="str">
            <v xml:space="preserve">תקשורת מחשבים </v>
          </cell>
          <cell r="H1692">
            <v>35700</v>
          </cell>
          <cell r="I1692">
            <v>35083</v>
          </cell>
        </row>
        <row r="1693">
          <cell r="A1693" t="str">
            <v>580</v>
          </cell>
          <cell r="B1693">
            <v>621200</v>
          </cell>
          <cell r="C1693">
            <v>1</v>
          </cell>
          <cell r="D1693" t="str">
            <v>1621200.580</v>
          </cell>
          <cell r="E1693" t="str">
            <v xml:space="preserve">הוצאות אירגוניות </v>
          </cell>
          <cell r="H1693">
            <v>600</v>
          </cell>
          <cell r="I1693">
            <v>51</v>
          </cell>
        </row>
        <row r="1694">
          <cell r="A1694" t="str">
            <v>731</v>
          </cell>
          <cell r="B1694">
            <v>621200</v>
          </cell>
          <cell r="C1694">
            <v>1</v>
          </cell>
          <cell r="D1694" t="str">
            <v>1621200.731</v>
          </cell>
          <cell r="E1694" t="str">
            <v xml:space="preserve">דלק </v>
          </cell>
          <cell r="H1694">
            <v>13366</v>
          </cell>
          <cell r="I1694">
            <v>30266</v>
          </cell>
        </row>
        <row r="1695">
          <cell r="A1695" t="str">
            <v>735</v>
          </cell>
          <cell r="B1695">
            <v>621200</v>
          </cell>
          <cell r="C1695">
            <v>1</v>
          </cell>
          <cell r="D1695" t="str">
            <v>1621200.735</v>
          </cell>
          <cell r="E1695" t="str">
            <v xml:space="preserve">השכרת רכב </v>
          </cell>
          <cell r="H1695">
            <v>37998</v>
          </cell>
          <cell r="I1695">
            <v>71458</v>
          </cell>
        </row>
        <row r="1696">
          <cell r="A1696" t="str">
            <v>750</v>
          </cell>
          <cell r="B1696">
            <v>621200</v>
          </cell>
          <cell r="C1696">
            <v>1</v>
          </cell>
          <cell r="D1696" t="str">
            <v>1621200.750</v>
          </cell>
          <cell r="E1696" t="str">
            <v xml:space="preserve">פיקוח קבלנים </v>
          </cell>
          <cell r="H1696">
            <v>0</v>
          </cell>
          <cell r="I1696">
            <v>24209</v>
          </cell>
        </row>
        <row r="1697">
          <cell r="A1697" t="str">
            <v>753</v>
          </cell>
          <cell r="B1697">
            <v>621200</v>
          </cell>
          <cell r="C1697">
            <v>1</v>
          </cell>
          <cell r="D1697" t="str">
            <v>1621200.753</v>
          </cell>
          <cell r="E1697" t="str">
            <v xml:space="preserve">עבודות קבלניות </v>
          </cell>
          <cell r="H1697">
            <v>12000</v>
          </cell>
          <cell r="I1697">
            <v>10762</v>
          </cell>
        </row>
        <row r="1698">
          <cell r="A1698" t="str">
            <v>769</v>
          </cell>
          <cell r="B1698">
            <v>621200</v>
          </cell>
          <cell r="C1698">
            <v>1</v>
          </cell>
          <cell r="D1698" t="str">
            <v>1621200.769</v>
          </cell>
          <cell r="E1698" t="str">
            <v xml:space="preserve">שירות לאומי </v>
          </cell>
          <cell r="H1698">
            <v>19000</v>
          </cell>
          <cell r="I1698">
            <v>6479</v>
          </cell>
        </row>
        <row r="1699">
          <cell r="A1699" t="str">
            <v>110</v>
          </cell>
          <cell r="B1699">
            <v>621210</v>
          </cell>
          <cell r="C1699">
            <v>1</v>
          </cell>
          <cell r="D1699" t="str">
            <v>1621210.110</v>
          </cell>
          <cell r="E1699" t="str">
            <v xml:space="preserve">שכר קובע </v>
          </cell>
          <cell r="H1699">
            <v>522283</v>
          </cell>
          <cell r="I1699">
            <v>514337</v>
          </cell>
        </row>
        <row r="1700">
          <cell r="A1700" t="str">
            <v>120</v>
          </cell>
          <cell r="B1700">
            <v>621210</v>
          </cell>
          <cell r="C1700">
            <v>1</v>
          </cell>
          <cell r="D1700" t="str">
            <v>1621210.120</v>
          </cell>
          <cell r="E1700" t="str">
            <v xml:space="preserve">תוספות שאינן בשכר קובע </v>
          </cell>
          <cell r="H1700">
            <v>123199</v>
          </cell>
          <cell r="I1700">
            <v>119353</v>
          </cell>
        </row>
        <row r="1701">
          <cell r="A1701" t="str">
            <v>130</v>
          </cell>
          <cell r="B1701">
            <v>621210</v>
          </cell>
          <cell r="C1701">
            <v>1</v>
          </cell>
          <cell r="D1701" t="str">
            <v>1621210.130</v>
          </cell>
          <cell r="E1701" t="str">
            <v xml:space="preserve">שעות נוספןת </v>
          </cell>
          <cell r="H1701">
            <v>1920</v>
          </cell>
          <cell r="I1701">
            <v>1728</v>
          </cell>
        </row>
        <row r="1702">
          <cell r="A1702" t="str">
            <v>140</v>
          </cell>
          <cell r="B1702">
            <v>621210</v>
          </cell>
          <cell r="C1702">
            <v>1</v>
          </cell>
          <cell r="D1702" t="str">
            <v>1621210.140</v>
          </cell>
          <cell r="E1702" t="str">
            <v xml:space="preserve">החזר הוצאות </v>
          </cell>
          <cell r="H1702">
            <v>101788</v>
          </cell>
          <cell r="I1702">
            <v>123472</v>
          </cell>
        </row>
        <row r="1703">
          <cell r="A1703" t="str">
            <v>181</v>
          </cell>
          <cell r="B1703">
            <v>621210</v>
          </cell>
          <cell r="C1703">
            <v>1</v>
          </cell>
          <cell r="D1703" t="str">
            <v>1621210.181</v>
          </cell>
          <cell r="E1703" t="str">
            <v xml:space="preserve">הפרשות סוציאליות </v>
          </cell>
          <cell r="H1703">
            <v>113157</v>
          </cell>
          <cell r="I1703">
            <v>113092</v>
          </cell>
        </row>
        <row r="1704">
          <cell r="A1704" t="str">
            <v>182</v>
          </cell>
          <cell r="B1704">
            <v>621210</v>
          </cell>
          <cell r="C1704">
            <v>1</v>
          </cell>
          <cell r="D1704" t="str">
            <v>1621210.182</v>
          </cell>
          <cell r="E1704" t="str">
            <v xml:space="preserve">מיסים ועלויות </v>
          </cell>
          <cell r="H1704">
            <v>56945</v>
          </cell>
          <cell r="I1704">
            <v>57623</v>
          </cell>
        </row>
        <row r="1705">
          <cell r="A1705" t="str">
            <v>470</v>
          </cell>
          <cell r="B1705">
            <v>621210</v>
          </cell>
          <cell r="C1705">
            <v>1</v>
          </cell>
          <cell r="D1705" t="str">
            <v>1621210.470</v>
          </cell>
          <cell r="E1705" t="str">
            <v xml:space="preserve">ציוד משרדי </v>
          </cell>
          <cell r="H1705">
            <v>800</v>
          </cell>
          <cell r="I1705">
            <v>0</v>
          </cell>
        </row>
        <row r="1706">
          <cell r="A1706" t="str">
            <v>511</v>
          </cell>
          <cell r="B1706">
            <v>621210</v>
          </cell>
          <cell r="C1706">
            <v>1</v>
          </cell>
          <cell r="D1706" t="str">
            <v>1621210.511</v>
          </cell>
          <cell r="E1706" t="str">
            <v xml:space="preserve">אירוח וכיבוד </v>
          </cell>
          <cell r="H1706">
            <v>1500</v>
          </cell>
          <cell r="I1706">
            <v>1321</v>
          </cell>
        </row>
        <row r="1707">
          <cell r="A1707" t="str">
            <v>522</v>
          </cell>
          <cell r="B1707">
            <v>621210</v>
          </cell>
          <cell r="C1707">
            <v>1</v>
          </cell>
          <cell r="D1707" t="str">
            <v>1621210.522</v>
          </cell>
          <cell r="E1707" t="str">
            <v xml:space="preserve">ספרות מקצועית </v>
          </cell>
          <cell r="H1707">
            <v>600</v>
          </cell>
          <cell r="I1707">
            <v>540</v>
          </cell>
        </row>
        <row r="1708">
          <cell r="A1708" t="str">
            <v>540</v>
          </cell>
          <cell r="B1708">
            <v>621210</v>
          </cell>
          <cell r="C1708">
            <v>1</v>
          </cell>
          <cell r="D1708" t="str">
            <v>1621210.540</v>
          </cell>
          <cell r="E1708" t="str">
            <v xml:space="preserve">הוצאות תקשורת </v>
          </cell>
          <cell r="H1708">
            <v>8000</v>
          </cell>
          <cell r="I1708">
            <v>4489</v>
          </cell>
        </row>
        <row r="1709">
          <cell r="A1709" t="str">
            <v>550</v>
          </cell>
          <cell r="B1709">
            <v>621210</v>
          </cell>
          <cell r="C1709">
            <v>1</v>
          </cell>
          <cell r="D1709" t="str">
            <v>1621210.550</v>
          </cell>
          <cell r="E1709" t="str">
            <v xml:space="preserve">פרסום והדפסות </v>
          </cell>
          <cell r="H1709">
            <v>3500</v>
          </cell>
          <cell r="I1709">
            <v>3500</v>
          </cell>
        </row>
        <row r="1710">
          <cell r="A1710" t="str">
            <v>561</v>
          </cell>
          <cell r="B1710">
            <v>621210</v>
          </cell>
          <cell r="C1710">
            <v>1</v>
          </cell>
          <cell r="D1710" t="str">
            <v>1621210.561</v>
          </cell>
          <cell r="E1710" t="str">
            <v xml:space="preserve">צילום מסמכים </v>
          </cell>
          <cell r="H1710">
            <v>5100</v>
          </cell>
          <cell r="I1710">
            <v>4318</v>
          </cell>
        </row>
        <row r="1711">
          <cell r="A1711" t="str">
            <v>570</v>
          </cell>
          <cell r="B1711">
            <v>621210</v>
          </cell>
          <cell r="C1711">
            <v>1</v>
          </cell>
          <cell r="D1711" t="str">
            <v>1621210.570</v>
          </cell>
          <cell r="E1711" t="str">
            <v xml:space="preserve">מיכון-ניהול פרויקטים </v>
          </cell>
          <cell r="H1711">
            <v>5500</v>
          </cell>
          <cell r="I1711">
            <v>5423</v>
          </cell>
        </row>
        <row r="1712">
          <cell r="A1712" t="str">
            <v>574</v>
          </cell>
          <cell r="B1712">
            <v>621210</v>
          </cell>
          <cell r="C1712">
            <v>1</v>
          </cell>
          <cell r="D1712" t="str">
            <v>1621210.574</v>
          </cell>
          <cell r="E1712" t="str">
            <v xml:space="preserve">תקשורת מחשבים </v>
          </cell>
          <cell r="H1712">
            <v>9100</v>
          </cell>
          <cell r="I1712">
            <v>8836</v>
          </cell>
        </row>
        <row r="1713">
          <cell r="A1713" t="str">
            <v>580</v>
          </cell>
          <cell r="B1713">
            <v>621210</v>
          </cell>
          <cell r="C1713">
            <v>1</v>
          </cell>
          <cell r="D1713" t="str">
            <v>1621210.580</v>
          </cell>
          <cell r="E1713" t="str">
            <v xml:space="preserve">הוצאות ארגוניות </v>
          </cell>
          <cell r="H1713">
            <v>800</v>
          </cell>
          <cell r="I1713">
            <v>1750</v>
          </cell>
        </row>
        <row r="1714">
          <cell r="A1714" t="str">
            <v>105</v>
          </cell>
          <cell r="B1714">
            <v>621220</v>
          </cell>
          <cell r="C1714">
            <v>1</v>
          </cell>
          <cell r="D1714" t="str">
            <v>1621220.105</v>
          </cell>
          <cell r="E1714" t="str">
            <v xml:space="preserve">עובדים זמניים </v>
          </cell>
          <cell r="H1714">
            <v>0</v>
          </cell>
          <cell r="I1714">
            <v>0</v>
          </cell>
        </row>
        <row r="1715">
          <cell r="A1715" t="str">
            <v>110</v>
          </cell>
          <cell r="B1715">
            <v>621220</v>
          </cell>
          <cell r="C1715">
            <v>1</v>
          </cell>
          <cell r="D1715" t="str">
            <v>1621220.110</v>
          </cell>
          <cell r="E1715" t="str">
            <v xml:space="preserve">שכר קובע </v>
          </cell>
          <cell r="H1715">
            <v>488443</v>
          </cell>
          <cell r="I1715">
            <v>0</v>
          </cell>
        </row>
        <row r="1716">
          <cell r="A1716" t="str">
            <v>120</v>
          </cell>
          <cell r="B1716">
            <v>621220</v>
          </cell>
          <cell r="C1716">
            <v>1</v>
          </cell>
          <cell r="D1716" t="str">
            <v>1621220.120</v>
          </cell>
          <cell r="E1716" t="str">
            <v xml:space="preserve">תוספות שאינן בשכר קובע </v>
          </cell>
          <cell r="H1716">
            <v>60218</v>
          </cell>
          <cell r="I1716">
            <v>0</v>
          </cell>
        </row>
        <row r="1717">
          <cell r="A1717" t="str">
            <v>130</v>
          </cell>
          <cell r="B1717">
            <v>621220</v>
          </cell>
          <cell r="C1717">
            <v>1</v>
          </cell>
          <cell r="D1717" t="str">
            <v>1621220.130</v>
          </cell>
          <cell r="E1717" t="str">
            <v xml:space="preserve">שעות נוספות </v>
          </cell>
          <cell r="H1717">
            <v>5721</v>
          </cell>
          <cell r="I1717">
            <v>0</v>
          </cell>
        </row>
        <row r="1718">
          <cell r="A1718" t="str">
            <v>140</v>
          </cell>
          <cell r="B1718">
            <v>621220</v>
          </cell>
          <cell r="C1718">
            <v>1</v>
          </cell>
          <cell r="D1718" t="str">
            <v>1621220.140</v>
          </cell>
          <cell r="E1718" t="str">
            <v xml:space="preserve">החזר הוצאות </v>
          </cell>
          <cell r="H1718">
            <v>35377</v>
          </cell>
          <cell r="I1718">
            <v>0</v>
          </cell>
        </row>
        <row r="1719">
          <cell r="A1719" t="str">
            <v>181</v>
          </cell>
          <cell r="B1719">
            <v>621220</v>
          </cell>
          <cell r="C1719">
            <v>1</v>
          </cell>
          <cell r="D1719" t="str">
            <v>1621220.181</v>
          </cell>
          <cell r="E1719" t="str">
            <v xml:space="preserve">הפרשות סוציאליות </v>
          </cell>
          <cell r="H1719">
            <v>123971</v>
          </cell>
          <cell r="I1719">
            <v>0</v>
          </cell>
        </row>
        <row r="1720">
          <cell r="A1720" t="str">
            <v>182</v>
          </cell>
          <cell r="B1720">
            <v>621220</v>
          </cell>
          <cell r="C1720">
            <v>1</v>
          </cell>
          <cell r="D1720" t="str">
            <v>1621220.182</v>
          </cell>
          <cell r="E1720" t="str">
            <v xml:space="preserve">מיסים ועלויות </v>
          </cell>
          <cell r="H1720">
            <v>45077</v>
          </cell>
          <cell r="I1720">
            <v>0</v>
          </cell>
        </row>
        <row r="1721">
          <cell r="A1721" t="str">
            <v>521</v>
          </cell>
          <cell r="B1721">
            <v>621220</v>
          </cell>
          <cell r="C1721">
            <v>1</v>
          </cell>
          <cell r="D1721" t="str">
            <v>1621220.521</v>
          </cell>
          <cell r="E1721" t="str">
            <v xml:space="preserve">השתלמויות </v>
          </cell>
          <cell r="H1721">
            <v>3000</v>
          </cell>
          <cell r="I1721">
            <v>0</v>
          </cell>
        </row>
        <row r="1722">
          <cell r="A1722" t="str">
            <v>522</v>
          </cell>
          <cell r="B1722">
            <v>621220</v>
          </cell>
          <cell r="C1722">
            <v>1</v>
          </cell>
          <cell r="D1722" t="str">
            <v>1621220.522</v>
          </cell>
          <cell r="E1722" t="str">
            <v xml:space="preserve">ספרות מקצועית </v>
          </cell>
          <cell r="H1722">
            <v>600</v>
          </cell>
          <cell r="I1722">
            <v>0</v>
          </cell>
        </row>
        <row r="1723">
          <cell r="A1723" t="str">
            <v>575</v>
          </cell>
          <cell r="B1723">
            <v>621220</v>
          </cell>
          <cell r="C1723">
            <v>1</v>
          </cell>
          <cell r="D1723" t="str">
            <v>1621220.575</v>
          </cell>
          <cell r="E1723" t="str">
            <v xml:space="preserve">תוכנות ורשיונות </v>
          </cell>
          <cell r="H1723">
            <v>10000</v>
          </cell>
          <cell r="I1723">
            <v>1190</v>
          </cell>
        </row>
        <row r="1724">
          <cell r="A1724" t="str">
            <v>580</v>
          </cell>
          <cell r="B1724">
            <v>621220</v>
          </cell>
          <cell r="C1724">
            <v>1</v>
          </cell>
          <cell r="D1724" t="str">
            <v>1621220.580</v>
          </cell>
          <cell r="E1724" t="str">
            <v xml:space="preserve">הוצאות ארגוניות </v>
          </cell>
          <cell r="H1724">
            <v>1000</v>
          </cell>
          <cell r="I1724">
            <v>0</v>
          </cell>
        </row>
        <row r="1725">
          <cell r="A1725" t="str">
            <v>731</v>
          </cell>
          <cell r="B1725">
            <v>621220</v>
          </cell>
          <cell r="C1725">
            <v>1</v>
          </cell>
          <cell r="D1725" t="str">
            <v>1621220.731</v>
          </cell>
          <cell r="E1725" t="str">
            <v xml:space="preserve">דלק </v>
          </cell>
          <cell r="H1725">
            <v>13366</v>
          </cell>
          <cell r="I1725">
            <v>0</v>
          </cell>
        </row>
        <row r="1726">
          <cell r="A1726" t="str">
            <v>735</v>
          </cell>
          <cell r="B1726">
            <v>621220</v>
          </cell>
          <cell r="C1726">
            <v>1</v>
          </cell>
          <cell r="D1726" t="str">
            <v>1621220.735</v>
          </cell>
          <cell r="E1726" t="str">
            <v xml:space="preserve">השכרת רכב </v>
          </cell>
          <cell r="H1726">
            <v>30621</v>
          </cell>
          <cell r="I1726">
            <v>0</v>
          </cell>
        </row>
        <row r="1727">
          <cell r="A1727" t="str">
            <v>750</v>
          </cell>
          <cell r="B1727">
            <v>621220</v>
          </cell>
          <cell r="C1727">
            <v>1</v>
          </cell>
          <cell r="D1727" t="str">
            <v>1621220.750</v>
          </cell>
          <cell r="E1727" t="str">
            <v xml:space="preserve">פיקוח קבלנים </v>
          </cell>
          <cell r="H1727">
            <v>220000</v>
          </cell>
          <cell r="I1727">
            <v>0</v>
          </cell>
        </row>
        <row r="1728">
          <cell r="A1728" t="str">
            <v>751</v>
          </cell>
          <cell r="B1728">
            <v>621220</v>
          </cell>
          <cell r="C1728">
            <v>1</v>
          </cell>
          <cell r="D1728" t="str">
            <v>1621220.751</v>
          </cell>
          <cell r="E1728" t="str">
            <v xml:space="preserve">יעוץ כלכלי </v>
          </cell>
          <cell r="H1728">
            <v>80000</v>
          </cell>
          <cell r="I1728">
            <v>0</v>
          </cell>
        </row>
        <row r="1729">
          <cell r="A1729" t="str">
            <v>769</v>
          </cell>
          <cell r="B1729">
            <v>621220</v>
          </cell>
          <cell r="C1729">
            <v>1</v>
          </cell>
          <cell r="D1729" t="str">
            <v>1621220.769</v>
          </cell>
          <cell r="E1729" t="str">
            <v xml:space="preserve">שירות לאומי </v>
          </cell>
          <cell r="H1729">
            <v>0</v>
          </cell>
          <cell r="I1729">
            <v>0</v>
          </cell>
        </row>
        <row r="1730">
          <cell r="A1730" t="str">
            <v>105</v>
          </cell>
          <cell r="B1730">
            <v>621300</v>
          </cell>
          <cell r="C1730">
            <v>1</v>
          </cell>
          <cell r="D1730" t="str">
            <v>1621300.105</v>
          </cell>
          <cell r="E1730" t="str">
            <v xml:space="preserve">עובדים זמניים </v>
          </cell>
          <cell r="H1730">
            <v>91000</v>
          </cell>
          <cell r="I1730">
            <v>47387</v>
          </cell>
        </row>
        <row r="1731">
          <cell r="A1731" t="str">
            <v>110</v>
          </cell>
          <cell r="B1731">
            <v>621300</v>
          </cell>
          <cell r="C1731">
            <v>1</v>
          </cell>
          <cell r="D1731" t="str">
            <v>1621300.110</v>
          </cell>
          <cell r="E1731" t="str">
            <v xml:space="preserve">שכר קובע </v>
          </cell>
          <cell r="H1731">
            <v>1088255</v>
          </cell>
          <cell r="I1731">
            <v>996841</v>
          </cell>
        </row>
        <row r="1732">
          <cell r="A1732" t="str">
            <v>120</v>
          </cell>
          <cell r="B1732">
            <v>621300</v>
          </cell>
          <cell r="C1732">
            <v>1</v>
          </cell>
          <cell r="D1732" t="str">
            <v>1621300.120</v>
          </cell>
          <cell r="E1732" t="str">
            <v xml:space="preserve">תוספות שאינן בשכר קובע </v>
          </cell>
          <cell r="H1732">
            <v>152740</v>
          </cell>
          <cell r="I1732">
            <v>140953</v>
          </cell>
        </row>
        <row r="1733">
          <cell r="A1733" t="str">
            <v>130</v>
          </cell>
          <cell r="B1733">
            <v>621300</v>
          </cell>
          <cell r="C1733">
            <v>1</v>
          </cell>
          <cell r="D1733" t="str">
            <v>1621300.130</v>
          </cell>
          <cell r="E1733" t="str">
            <v xml:space="preserve">שעות נוספות </v>
          </cell>
          <cell r="H1733">
            <v>6215</v>
          </cell>
          <cell r="I1733">
            <v>4090</v>
          </cell>
        </row>
        <row r="1734">
          <cell r="A1734" t="str">
            <v>140</v>
          </cell>
          <cell r="B1734">
            <v>621300</v>
          </cell>
          <cell r="C1734">
            <v>1</v>
          </cell>
          <cell r="D1734" t="str">
            <v>1621300.140</v>
          </cell>
          <cell r="E1734" t="str">
            <v xml:space="preserve">החזר הוצאות </v>
          </cell>
          <cell r="H1734">
            <v>174359</v>
          </cell>
          <cell r="I1734">
            <v>183883</v>
          </cell>
        </row>
        <row r="1735">
          <cell r="A1735" t="str">
            <v>181</v>
          </cell>
          <cell r="B1735">
            <v>621300</v>
          </cell>
          <cell r="C1735">
            <v>1</v>
          </cell>
          <cell r="D1735" t="str">
            <v>1621300.181</v>
          </cell>
          <cell r="E1735" t="str">
            <v xml:space="preserve">הפרשות סוציאליות </v>
          </cell>
          <cell r="H1735">
            <v>264577</v>
          </cell>
          <cell r="I1735">
            <v>238450</v>
          </cell>
        </row>
        <row r="1736">
          <cell r="A1736" t="str">
            <v>182</v>
          </cell>
          <cell r="B1736">
            <v>621300</v>
          </cell>
          <cell r="C1736">
            <v>1</v>
          </cell>
          <cell r="D1736" t="str">
            <v>1621300.182</v>
          </cell>
          <cell r="E1736" t="str">
            <v xml:space="preserve">מיסים ועלויות </v>
          </cell>
          <cell r="H1736">
            <v>107849</v>
          </cell>
          <cell r="I1736">
            <v>100448</v>
          </cell>
        </row>
        <row r="1737">
          <cell r="A1737" t="str">
            <v>511</v>
          </cell>
          <cell r="B1737">
            <v>621300</v>
          </cell>
          <cell r="C1737">
            <v>1</v>
          </cell>
          <cell r="D1737" t="str">
            <v>1621300.511</v>
          </cell>
          <cell r="E1737" t="str">
            <v xml:space="preserve">אירוח וכיבוד </v>
          </cell>
          <cell r="H1737">
            <v>1000</v>
          </cell>
          <cell r="I1737">
            <v>156</v>
          </cell>
        </row>
        <row r="1738">
          <cell r="A1738" t="str">
            <v>540</v>
          </cell>
          <cell r="B1738">
            <v>621300</v>
          </cell>
          <cell r="C1738">
            <v>1</v>
          </cell>
          <cell r="D1738" t="str">
            <v>1621300.540</v>
          </cell>
          <cell r="E1738" t="str">
            <v xml:space="preserve">הוצאות תקשורת </v>
          </cell>
          <cell r="H1738">
            <v>23000</v>
          </cell>
          <cell r="I1738">
            <v>14054</v>
          </cell>
        </row>
        <row r="1739">
          <cell r="A1739" t="str">
            <v>550</v>
          </cell>
          <cell r="B1739">
            <v>621300</v>
          </cell>
          <cell r="C1739">
            <v>1</v>
          </cell>
          <cell r="D1739" t="str">
            <v>1621300.550</v>
          </cell>
          <cell r="E1739" t="str">
            <v xml:space="preserve">פרסום והדפסות </v>
          </cell>
          <cell r="H1739">
            <v>1000</v>
          </cell>
          <cell r="I1739">
            <v>300</v>
          </cell>
        </row>
        <row r="1740">
          <cell r="A1740" t="str">
            <v>561</v>
          </cell>
          <cell r="B1740">
            <v>621300</v>
          </cell>
          <cell r="C1740">
            <v>1</v>
          </cell>
          <cell r="D1740" t="str">
            <v>1621300.561</v>
          </cell>
          <cell r="E1740" t="str">
            <v xml:space="preserve">צילום מסמכים </v>
          </cell>
          <cell r="H1740">
            <v>8500</v>
          </cell>
          <cell r="I1740">
            <v>7973</v>
          </cell>
        </row>
        <row r="1741">
          <cell r="A1741" t="str">
            <v>570</v>
          </cell>
          <cell r="B1741">
            <v>621300</v>
          </cell>
          <cell r="C1741">
            <v>1</v>
          </cell>
          <cell r="D1741" t="str">
            <v>1621300.570</v>
          </cell>
          <cell r="E1741" t="str">
            <v xml:space="preserve">מיכון - דו"חות ורשומות </v>
          </cell>
          <cell r="H1741">
            <v>304000</v>
          </cell>
          <cell r="I1741">
            <v>298614</v>
          </cell>
        </row>
        <row r="1742">
          <cell r="A1742" t="str">
            <v>571</v>
          </cell>
          <cell r="B1742">
            <v>621300</v>
          </cell>
          <cell r="C1742">
            <v>1</v>
          </cell>
          <cell r="D1742" t="str">
            <v>1621300.571</v>
          </cell>
          <cell r="E1742" t="str">
            <v xml:space="preserve">מיכון - קבצי בנקים </v>
          </cell>
          <cell r="H1742">
            <v>13000</v>
          </cell>
          <cell r="I1742">
            <v>12773</v>
          </cell>
        </row>
        <row r="1743">
          <cell r="A1743" t="str">
            <v>572</v>
          </cell>
          <cell r="B1743">
            <v>621300</v>
          </cell>
          <cell r="C1743">
            <v>1</v>
          </cell>
          <cell r="D1743" t="str">
            <v>1621300.572</v>
          </cell>
          <cell r="E1743" t="str">
            <v xml:space="preserve">מיכון - מלוות </v>
          </cell>
          <cell r="H1743">
            <v>16400</v>
          </cell>
          <cell r="I1743">
            <v>16013</v>
          </cell>
        </row>
        <row r="1744">
          <cell r="A1744" t="str">
            <v>573</v>
          </cell>
          <cell r="B1744">
            <v>621300</v>
          </cell>
          <cell r="C1744">
            <v>1</v>
          </cell>
          <cell r="D1744" t="str">
            <v>1621300.573</v>
          </cell>
          <cell r="E1744" t="str">
            <v xml:space="preserve">מיכון-ערבויות </v>
          </cell>
          <cell r="H1744">
            <v>6200</v>
          </cell>
          <cell r="I1744">
            <v>6123</v>
          </cell>
        </row>
        <row r="1745">
          <cell r="A1745" t="str">
            <v>574</v>
          </cell>
          <cell r="B1745">
            <v>621300</v>
          </cell>
          <cell r="C1745">
            <v>1</v>
          </cell>
          <cell r="D1745" t="str">
            <v>1621300.574</v>
          </cell>
          <cell r="E1745" t="str">
            <v xml:space="preserve">תקשורת מחשבים </v>
          </cell>
          <cell r="H1745">
            <v>20600</v>
          </cell>
          <cell r="I1745">
            <v>20211</v>
          </cell>
        </row>
        <row r="1746">
          <cell r="A1746" t="str">
            <v>580</v>
          </cell>
          <cell r="B1746">
            <v>621300</v>
          </cell>
          <cell r="C1746">
            <v>1</v>
          </cell>
          <cell r="D1746" t="str">
            <v>1621300.580</v>
          </cell>
          <cell r="E1746" t="str">
            <v xml:space="preserve">הוצאות אירגוניות </v>
          </cell>
          <cell r="H1746">
            <v>3000</v>
          </cell>
          <cell r="I1746">
            <v>4478</v>
          </cell>
        </row>
        <row r="1747">
          <cell r="A1747" t="str">
            <v>743</v>
          </cell>
          <cell r="B1747">
            <v>621300</v>
          </cell>
          <cell r="C1747">
            <v>1</v>
          </cell>
          <cell r="D1747" t="str">
            <v>1621300.743</v>
          </cell>
          <cell r="E1747" t="str">
            <v xml:space="preserve">רכישת כלים מכשירים וציוד </v>
          </cell>
          <cell r="H1747">
            <v>22000</v>
          </cell>
          <cell r="I1747">
            <v>22638</v>
          </cell>
        </row>
        <row r="1748">
          <cell r="A1748" t="str">
            <v>752</v>
          </cell>
          <cell r="B1748">
            <v>621300</v>
          </cell>
          <cell r="C1748">
            <v>1</v>
          </cell>
          <cell r="D1748" t="str">
            <v>1621300.752</v>
          </cell>
          <cell r="E1748" t="str">
            <v xml:space="preserve">שרותי הנהלת חשבונות </v>
          </cell>
          <cell r="H1748">
            <v>205000</v>
          </cell>
          <cell r="I1748">
            <v>198218</v>
          </cell>
        </row>
        <row r="1749">
          <cell r="A1749" t="str">
            <v>769</v>
          </cell>
          <cell r="B1749">
            <v>621300</v>
          </cell>
          <cell r="C1749">
            <v>1</v>
          </cell>
          <cell r="D1749" t="str">
            <v>1621300.769</v>
          </cell>
          <cell r="E1749" t="str">
            <v xml:space="preserve">שירות לאומי </v>
          </cell>
          <cell r="H1749">
            <v>0</v>
          </cell>
          <cell r="I1749">
            <v>13737</v>
          </cell>
        </row>
        <row r="1750">
          <cell r="A1750" t="str">
            <v>110</v>
          </cell>
          <cell r="B1750">
            <v>621310</v>
          </cell>
          <cell r="C1750">
            <v>1</v>
          </cell>
          <cell r="D1750" t="str">
            <v>1621310.110</v>
          </cell>
          <cell r="E1750" t="str">
            <v xml:space="preserve">שכר קובע </v>
          </cell>
          <cell r="H1750">
            <v>506200</v>
          </cell>
          <cell r="I1750">
            <v>462066</v>
          </cell>
        </row>
        <row r="1751">
          <cell r="A1751" t="str">
            <v>120</v>
          </cell>
          <cell r="B1751">
            <v>621310</v>
          </cell>
          <cell r="C1751">
            <v>1</v>
          </cell>
          <cell r="D1751" t="str">
            <v>1621310.120</v>
          </cell>
          <cell r="E1751" t="str">
            <v xml:space="preserve">תוספות שאינן בשכר קובע </v>
          </cell>
          <cell r="H1751">
            <v>50186</v>
          </cell>
          <cell r="I1751">
            <v>41021</v>
          </cell>
        </row>
        <row r="1752">
          <cell r="A1752" t="str">
            <v>130</v>
          </cell>
          <cell r="B1752">
            <v>621310</v>
          </cell>
          <cell r="C1752">
            <v>1</v>
          </cell>
          <cell r="D1752" t="str">
            <v>1621310.130</v>
          </cell>
          <cell r="E1752" t="str">
            <v xml:space="preserve">שעות נוספות </v>
          </cell>
          <cell r="H1752">
            <v>1204</v>
          </cell>
          <cell r="I1752">
            <v>547</v>
          </cell>
        </row>
        <row r="1753">
          <cell r="A1753" t="str">
            <v>140</v>
          </cell>
          <cell r="B1753">
            <v>621310</v>
          </cell>
          <cell r="C1753">
            <v>1</v>
          </cell>
          <cell r="D1753" t="str">
            <v>1621310.140</v>
          </cell>
          <cell r="E1753" t="str">
            <v xml:space="preserve">החזר הוצאות </v>
          </cell>
          <cell r="H1753">
            <v>58755</v>
          </cell>
          <cell r="I1753">
            <v>51628</v>
          </cell>
        </row>
        <row r="1754">
          <cell r="A1754" t="str">
            <v>181</v>
          </cell>
          <cell r="B1754">
            <v>621310</v>
          </cell>
          <cell r="C1754">
            <v>1</v>
          </cell>
          <cell r="D1754" t="str">
            <v>1621310.181</v>
          </cell>
          <cell r="E1754" t="str">
            <v xml:space="preserve">הפרשות סוציאליות </v>
          </cell>
          <cell r="H1754">
            <v>151298</v>
          </cell>
          <cell r="I1754">
            <v>126659</v>
          </cell>
        </row>
        <row r="1755">
          <cell r="A1755" t="str">
            <v>182</v>
          </cell>
          <cell r="B1755">
            <v>621310</v>
          </cell>
          <cell r="C1755">
            <v>1</v>
          </cell>
          <cell r="D1755" t="str">
            <v>1621310.182</v>
          </cell>
          <cell r="E1755" t="str">
            <v xml:space="preserve">מיסים ועלויות </v>
          </cell>
          <cell r="H1755">
            <v>54169</v>
          </cell>
          <cell r="I1755">
            <v>44832</v>
          </cell>
        </row>
        <row r="1756">
          <cell r="A1756" t="str">
            <v>521</v>
          </cell>
          <cell r="B1756">
            <v>621310</v>
          </cell>
          <cell r="C1756">
            <v>1</v>
          </cell>
          <cell r="D1756" t="str">
            <v>1621310.521</v>
          </cell>
          <cell r="E1756" t="str">
            <v xml:space="preserve">השתלמויות </v>
          </cell>
          <cell r="H1756">
            <v>4000</v>
          </cell>
          <cell r="I1756">
            <v>468</v>
          </cell>
        </row>
        <row r="1757">
          <cell r="A1757" t="str">
            <v>522</v>
          </cell>
          <cell r="B1757">
            <v>621310</v>
          </cell>
          <cell r="C1757">
            <v>1</v>
          </cell>
          <cell r="D1757" t="str">
            <v>1621310.522</v>
          </cell>
          <cell r="E1757" t="str">
            <v xml:space="preserve">ספרות מקצועית </v>
          </cell>
          <cell r="H1757">
            <v>2000</v>
          </cell>
          <cell r="I1757">
            <v>0</v>
          </cell>
        </row>
        <row r="1758">
          <cell r="A1758" t="str">
            <v>523</v>
          </cell>
          <cell r="B1758">
            <v>621310</v>
          </cell>
          <cell r="C1758">
            <v>1</v>
          </cell>
          <cell r="D1758" t="str">
            <v>1621310.523</v>
          </cell>
          <cell r="E1758" t="str">
            <v xml:space="preserve">דמי חבר </v>
          </cell>
          <cell r="H1758">
            <v>4000</v>
          </cell>
          <cell r="I1758">
            <v>3578</v>
          </cell>
        </row>
        <row r="1759">
          <cell r="A1759" t="str">
            <v>540</v>
          </cell>
          <cell r="B1759">
            <v>621310</v>
          </cell>
          <cell r="C1759">
            <v>1</v>
          </cell>
          <cell r="D1759" t="str">
            <v>1621310.540</v>
          </cell>
          <cell r="E1759" t="str">
            <v xml:space="preserve">הוצאות תקשורת </v>
          </cell>
          <cell r="H1759">
            <v>3000</v>
          </cell>
          <cell r="I1759">
            <v>1861</v>
          </cell>
        </row>
        <row r="1760">
          <cell r="A1760" t="str">
            <v>550</v>
          </cell>
          <cell r="B1760">
            <v>621310</v>
          </cell>
          <cell r="C1760">
            <v>1</v>
          </cell>
          <cell r="D1760" t="str">
            <v>1621310.550</v>
          </cell>
          <cell r="E1760" t="str">
            <v xml:space="preserve">פרסום והדפסות </v>
          </cell>
          <cell r="H1760">
            <v>5000</v>
          </cell>
          <cell r="I1760">
            <v>2703</v>
          </cell>
        </row>
        <row r="1761">
          <cell r="A1761" t="str">
            <v>580</v>
          </cell>
          <cell r="B1761">
            <v>621310</v>
          </cell>
          <cell r="C1761">
            <v>1</v>
          </cell>
          <cell r="D1761" t="str">
            <v>1621310.580</v>
          </cell>
          <cell r="E1761" t="str">
            <v xml:space="preserve">הוצאות אירגוניות </v>
          </cell>
          <cell r="H1761">
            <v>1000</v>
          </cell>
          <cell r="I1761">
            <v>520</v>
          </cell>
        </row>
        <row r="1762">
          <cell r="A1762" t="str">
            <v>731</v>
          </cell>
          <cell r="B1762">
            <v>621310</v>
          </cell>
          <cell r="C1762">
            <v>1</v>
          </cell>
          <cell r="D1762" t="str">
            <v>1621310.731</v>
          </cell>
          <cell r="E1762" t="str">
            <v xml:space="preserve">דלק </v>
          </cell>
          <cell r="H1762">
            <v>13366</v>
          </cell>
          <cell r="I1762">
            <v>15220</v>
          </cell>
        </row>
        <row r="1763">
          <cell r="A1763" t="str">
            <v>735</v>
          </cell>
          <cell r="B1763">
            <v>621310</v>
          </cell>
          <cell r="C1763">
            <v>1</v>
          </cell>
          <cell r="D1763" t="str">
            <v>1621310.735</v>
          </cell>
          <cell r="E1763" t="str">
            <v xml:space="preserve">השכרת רכב </v>
          </cell>
          <cell r="H1763">
            <v>41137</v>
          </cell>
          <cell r="I1763">
            <v>39841</v>
          </cell>
        </row>
        <row r="1764">
          <cell r="A1764" t="str">
            <v>750</v>
          </cell>
          <cell r="B1764">
            <v>621310</v>
          </cell>
          <cell r="C1764">
            <v>1</v>
          </cell>
          <cell r="D1764" t="str">
            <v>1621310.750</v>
          </cell>
          <cell r="E1764" t="str">
            <v>שירותי פיקוח ובקרה לתמיכו</v>
          </cell>
          <cell r="H1764">
            <v>150000</v>
          </cell>
          <cell r="I1764">
            <v>140883</v>
          </cell>
        </row>
        <row r="1765">
          <cell r="A1765" t="str">
            <v>751</v>
          </cell>
          <cell r="B1765">
            <v>621310</v>
          </cell>
          <cell r="C1765">
            <v>1</v>
          </cell>
          <cell r="D1765" t="str">
            <v>1621310.751</v>
          </cell>
          <cell r="E1765" t="str">
            <v xml:space="preserve">שירותי תוכנה לתמיכות </v>
          </cell>
          <cell r="H1765">
            <v>25000</v>
          </cell>
          <cell r="I1765">
            <v>8253</v>
          </cell>
        </row>
        <row r="1766">
          <cell r="A1766" t="str">
            <v>752</v>
          </cell>
          <cell r="B1766">
            <v>621310</v>
          </cell>
          <cell r="C1766">
            <v>1</v>
          </cell>
          <cell r="D1766" t="str">
            <v>1621310.752</v>
          </cell>
          <cell r="E1766" t="str">
            <v xml:space="preserve">בקרה פיננסית </v>
          </cell>
          <cell r="H1766">
            <v>330000</v>
          </cell>
          <cell r="I1766">
            <v>312493</v>
          </cell>
        </row>
        <row r="1767">
          <cell r="A1767" t="str">
            <v>753</v>
          </cell>
          <cell r="B1767">
            <v>621310</v>
          </cell>
          <cell r="C1767">
            <v>1</v>
          </cell>
          <cell r="D1767" t="str">
            <v>1621310.753</v>
          </cell>
          <cell r="E1767" t="str">
            <v xml:space="preserve">ניהול תיקי השקעות </v>
          </cell>
          <cell r="H1767">
            <v>0</v>
          </cell>
          <cell r="I1767">
            <v>0</v>
          </cell>
        </row>
        <row r="1768">
          <cell r="A1768" t="str">
            <v>754</v>
          </cell>
          <cell r="B1768">
            <v>621310</v>
          </cell>
          <cell r="C1768">
            <v>1</v>
          </cell>
          <cell r="D1768" t="str">
            <v>1621310.754</v>
          </cell>
          <cell r="E1768" t="str">
            <v>ריכוז ופיקוח תמיכות ותאגי</v>
          </cell>
          <cell r="H1768">
            <v>50000</v>
          </cell>
          <cell r="I1768">
            <v>0</v>
          </cell>
        </row>
        <row r="1769">
          <cell r="A1769" t="str">
            <v>769</v>
          </cell>
          <cell r="B1769">
            <v>621310</v>
          </cell>
          <cell r="C1769">
            <v>1</v>
          </cell>
          <cell r="D1769" t="str">
            <v>1621310.769</v>
          </cell>
          <cell r="E1769" t="str">
            <v xml:space="preserve">שירות לאומי </v>
          </cell>
          <cell r="H1769">
            <v>38400</v>
          </cell>
          <cell r="I1769">
            <v>0</v>
          </cell>
        </row>
        <row r="1770">
          <cell r="A1770" t="str">
            <v>110</v>
          </cell>
          <cell r="B1770">
            <v>621400</v>
          </cell>
          <cell r="C1770">
            <v>1</v>
          </cell>
          <cell r="D1770" t="str">
            <v>1621400.110</v>
          </cell>
          <cell r="E1770" t="str">
            <v xml:space="preserve">שכר קובע </v>
          </cell>
          <cell r="H1770">
            <v>265692</v>
          </cell>
          <cell r="I1770">
            <v>240073</v>
          </cell>
        </row>
        <row r="1771">
          <cell r="A1771" t="str">
            <v>120</v>
          </cell>
          <cell r="B1771">
            <v>621400</v>
          </cell>
          <cell r="C1771">
            <v>1</v>
          </cell>
          <cell r="D1771" t="str">
            <v>1621400.120</v>
          </cell>
          <cell r="E1771" t="str">
            <v xml:space="preserve">תוספות שאינן בשכר קובע </v>
          </cell>
          <cell r="H1771">
            <v>38725</v>
          </cell>
          <cell r="I1771">
            <v>38069</v>
          </cell>
        </row>
        <row r="1772">
          <cell r="A1772" t="str">
            <v>130</v>
          </cell>
          <cell r="B1772">
            <v>621400</v>
          </cell>
          <cell r="C1772">
            <v>1</v>
          </cell>
          <cell r="D1772" t="str">
            <v>1621400.130</v>
          </cell>
          <cell r="E1772" t="str">
            <v xml:space="preserve">שעות נוספות </v>
          </cell>
          <cell r="H1772">
            <v>41516</v>
          </cell>
          <cell r="I1772">
            <v>0</v>
          </cell>
        </row>
        <row r="1773">
          <cell r="A1773" t="str">
            <v>140</v>
          </cell>
          <cell r="B1773">
            <v>621400</v>
          </cell>
          <cell r="C1773">
            <v>1</v>
          </cell>
          <cell r="D1773" t="str">
            <v>1621400.140</v>
          </cell>
          <cell r="E1773" t="str">
            <v xml:space="preserve">החזר הוצאות </v>
          </cell>
          <cell r="H1773">
            <v>0</v>
          </cell>
          <cell r="I1773">
            <v>50399</v>
          </cell>
        </row>
        <row r="1774">
          <cell r="A1774" t="str">
            <v>181</v>
          </cell>
          <cell r="B1774">
            <v>621400</v>
          </cell>
          <cell r="C1774">
            <v>1</v>
          </cell>
          <cell r="D1774" t="str">
            <v>1621400.181</v>
          </cell>
          <cell r="E1774" t="str">
            <v xml:space="preserve">הפרשות סוציאליות </v>
          </cell>
          <cell r="H1774">
            <v>58982</v>
          </cell>
          <cell r="I1774">
            <v>54646</v>
          </cell>
        </row>
        <row r="1775">
          <cell r="A1775" t="str">
            <v>182</v>
          </cell>
          <cell r="B1775">
            <v>621400</v>
          </cell>
          <cell r="C1775">
            <v>1</v>
          </cell>
          <cell r="D1775" t="str">
            <v>1621400.182</v>
          </cell>
          <cell r="E1775" t="str">
            <v xml:space="preserve">מיסים ועלויות </v>
          </cell>
          <cell r="H1775">
            <v>26091</v>
          </cell>
          <cell r="I1775">
            <v>24784</v>
          </cell>
        </row>
        <row r="1776">
          <cell r="A1776" t="str">
            <v>470</v>
          </cell>
          <cell r="B1776">
            <v>621400</v>
          </cell>
          <cell r="C1776">
            <v>1</v>
          </cell>
          <cell r="D1776" t="str">
            <v>1621400.470</v>
          </cell>
          <cell r="E1776" t="str">
            <v xml:space="preserve">ציוד משרדי </v>
          </cell>
          <cell r="H1776">
            <v>400</v>
          </cell>
          <cell r="I1776">
            <v>0</v>
          </cell>
        </row>
        <row r="1777">
          <cell r="A1777" t="str">
            <v>511</v>
          </cell>
          <cell r="B1777">
            <v>621400</v>
          </cell>
          <cell r="C1777">
            <v>1</v>
          </cell>
          <cell r="D1777" t="str">
            <v>1621400.511</v>
          </cell>
          <cell r="E1777" t="str">
            <v xml:space="preserve">אירוח וכיבוד </v>
          </cell>
          <cell r="H1777">
            <v>500</v>
          </cell>
          <cell r="I1777">
            <v>0</v>
          </cell>
        </row>
        <row r="1778">
          <cell r="A1778" t="str">
            <v>540</v>
          </cell>
          <cell r="B1778">
            <v>621400</v>
          </cell>
          <cell r="C1778">
            <v>1</v>
          </cell>
          <cell r="D1778" t="str">
            <v>1621400.540</v>
          </cell>
          <cell r="E1778" t="str">
            <v xml:space="preserve">הוצאות תקשורת </v>
          </cell>
          <cell r="H1778">
            <v>4000</v>
          </cell>
          <cell r="I1778">
            <v>3430</v>
          </cell>
        </row>
        <row r="1779">
          <cell r="A1779" t="str">
            <v>550</v>
          </cell>
          <cell r="B1779">
            <v>621400</v>
          </cell>
          <cell r="C1779">
            <v>1</v>
          </cell>
          <cell r="D1779" t="str">
            <v>1621400.550</v>
          </cell>
          <cell r="E1779" t="str">
            <v xml:space="preserve">פרסום והדפסות </v>
          </cell>
          <cell r="H1779">
            <v>1000</v>
          </cell>
          <cell r="I1779">
            <v>290</v>
          </cell>
        </row>
        <row r="1780">
          <cell r="A1780" t="str">
            <v>561</v>
          </cell>
          <cell r="B1780">
            <v>621400</v>
          </cell>
          <cell r="C1780">
            <v>1</v>
          </cell>
          <cell r="D1780" t="str">
            <v>1621400.561</v>
          </cell>
          <cell r="E1780" t="str">
            <v xml:space="preserve">צילום מסמכים </v>
          </cell>
          <cell r="H1780">
            <v>3000</v>
          </cell>
          <cell r="I1780">
            <v>1565</v>
          </cell>
        </row>
        <row r="1781">
          <cell r="A1781" t="str">
            <v>574</v>
          </cell>
          <cell r="B1781">
            <v>621400</v>
          </cell>
          <cell r="C1781">
            <v>1</v>
          </cell>
          <cell r="D1781" t="str">
            <v>1621400.574</v>
          </cell>
          <cell r="E1781" t="str">
            <v xml:space="preserve">תקשורת מחשבים </v>
          </cell>
          <cell r="H1781">
            <v>7100</v>
          </cell>
          <cell r="I1781">
            <v>6998</v>
          </cell>
        </row>
        <row r="1782">
          <cell r="A1782" t="str">
            <v>576</v>
          </cell>
          <cell r="B1782">
            <v>621400</v>
          </cell>
          <cell r="C1782">
            <v>1</v>
          </cell>
          <cell r="D1782" t="str">
            <v>1621400.576</v>
          </cell>
          <cell r="E1782" t="str">
            <v xml:space="preserve">משלוח הודעות פקס </v>
          </cell>
          <cell r="H1782">
            <v>2000</v>
          </cell>
          <cell r="I1782">
            <v>0</v>
          </cell>
        </row>
        <row r="1783">
          <cell r="A1783" t="str">
            <v>580</v>
          </cell>
          <cell r="B1783">
            <v>621400</v>
          </cell>
          <cell r="C1783">
            <v>1</v>
          </cell>
          <cell r="D1783" t="str">
            <v>1621400.580</v>
          </cell>
          <cell r="E1783" t="str">
            <v xml:space="preserve">הוצאות ארגוניות </v>
          </cell>
          <cell r="H1783">
            <v>500</v>
          </cell>
          <cell r="I1783">
            <v>0</v>
          </cell>
        </row>
        <row r="1784">
          <cell r="A1784" t="str">
            <v>110</v>
          </cell>
          <cell r="B1784">
            <v>621500</v>
          </cell>
          <cell r="C1784">
            <v>1</v>
          </cell>
          <cell r="D1784" t="str">
            <v>1621500.110</v>
          </cell>
          <cell r="E1784" t="str">
            <v xml:space="preserve">שכר קובע </v>
          </cell>
          <cell r="H1784">
            <v>564148</v>
          </cell>
          <cell r="I1784">
            <v>494113</v>
          </cell>
        </row>
        <row r="1785">
          <cell r="A1785" t="str">
            <v>120</v>
          </cell>
          <cell r="B1785">
            <v>621500</v>
          </cell>
          <cell r="C1785">
            <v>1</v>
          </cell>
          <cell r="D1785" t="str">
            <v>1621500.120</v>
          </cell>
          <cell r="E1785" t="str">
            <v xml:space="preserve">תוספות שאינן בשכר קובע </v>
          </cell>
          <cell r="H1785">
            <v>201629</v>
          </cell>
          <cell r="I1785">
            <v>159939</v>
          </cell>
        </row>
        <row r="1786">
          <cell r="A1786" t="str">
            <v>130</v>
          </cell>
          <cell r="B1786">
            <v>621500</v>
          </cell>
          <cell r="C1786">
            <v>1</v>
          </cell>
          <cell r="D1786" t="str">
            <v>1621500.130</v>
          </cell>
          <cell r="E1786" t="str">
            <v xml:space="preserve">שעות נוספות </v>
          </cell>
          <cell r="H1786">
            <v>5072</v>
          </cell>
          <cell r="I1786">
            <v>2298</v>
          </cell>
        </row>
        <row r="1787">
          <cell r="A1787" t="str">
            <v>140</v>
          </cell>
          <cell r="B1787">
            <v>621500</v>
          </cell>
          <cell r="C1787">
            <v>1</v>
          </cell>
          <cell r="D1787" t="str">
            <v>1621500.140</v>
          </cell>
          <cell r="E1787" t="str">
            <v xml:space="preserve">החזר הוצאות </v>
          </cell>
          <cell r="H1787">
            <v>174600</v>
          </cell>
          <cell r="I1787">
            <v>150150</v>
          </cell>
        </row>
        <row r="1788">
          <cell r="A1788" t="str">
            <v>181</v>
          </cell>
          <cell r="B1788">
            <v>621500</v>
          </cell>
          <cell r="C1788">
            <v>1</v>
          </cell>
          <cell r="D1788" t="str">
            <v>1621500.181</v>
          </cell>
          <cell r="E1788" t="str">
            <v xml:space="preserve">הפרשות סוציאליות </v>
          </cell>
          <cell r="H1788">
            <v>186271</v>
          </cell>
          <cell r="I1788">
            <v>149196</v>
          </cell>
        </row>
        <row r="1789">
          <cell r="A1789" t="str">
            <v>182</v>
          </cell>
          <cell r="B1789">
            <v>621500</v>
          </cell>
          <cell r="C1789">
            <v>1</v>
          </cell>
          <cell r="D1789" t="str">
            <v>1621500.182</v>
          </cell>
          <cell r="E1789" t="str">
            <v xml:space="preserve">מיסים ועלויות </v>
          </cell>
          <cell r="H1789">
            <v>72173</v>
          </cell>
          <cell r="I1789">
            <v>61180</v>
          </cell>
        </row>
        <row r="1790">
          <cell r="A1790" t="str">
            <v>511</v>
          </cell>
          <cell r="B1790">
            <v>621500</v>
          </cell>
          <cell r="C1790">
            <v>1</v>
          </cell>
          <cell r="D1790" t="str">
            <v>1621500.511</v>
          </cell>
          <cell r="E1790" t="str">
            <v xml:space="preserve">אירוח וכיבוד </v>
          </cell>
          <cell r="H1790">
            <v>900</v>
          </cell>
          <cell r="I1790">
            <v>171</v>
          </cell>
        </row>
        <row r="1791">
          <cell r="A1791" t="str">
            <v>522</v>
          </cell>
          <cell r="B1791">
            <v>621500</v>
          </cell>
          <cell r="C1791">
            <v>1</v>
          </cell>
          <cell r="D1791" t="str">
            <v>1621500.522</v>
          </cell>
          <cell r="E1791" t="str">
            <v xml:space="preserve">ספרות מקצועית </v>
          </cell>
          <cell r="H1791">
            <v>8000</v>
          </cell>
          <cell r="I1791">
            <v>5134</v>
          </cell>
        </row>
        <row r="1792">
          <cell r="A1792" t="str">
            <v>523</v>
          </cell>
          <cell r="B1792">
            <v>621500</v>
          </cell>
          <cell r="C1792">
            <v>1</v>
          </cell>
          <cell r="D1792" t="str">
            <v>1621500.523</v>
          </cell>
          <cell r="E1792" t="str">
            <v xml:space="preserve">דמי חבר </v>
          </cell>
          <cell r="H1792">
            <v>1000</v>
          </cell>
          <cell r="I1792">
            <v>1000</v>
          </cell>
        </row>
        <row r="1793">
          <cell r="A1793" t="str">
            <v>570</v>
          </cell>
          <cell r="B1793">
            <v>621500</v>
          </cell>
          <cell r="C1793">
            <v>1</v>
          </cell>
          <cell r="D1793" t="str">
            <v>1621500.570</v>
          </cell>
          <cell r="E1793" t="str">
            <v xml:space="preserve">מיכון-משכורת </v>
          </cell>
          <cell r="H1793">
            <v>791700</v>
          </cell>
          <cell r="I1793">
            <v>777499</v>
          </cell>
        </row>
        <row r="1794">
          <cell r="A1794" t="str">
            <v>574</v>
          </cell>
          <cell r="B1794">
            <v>621500</v>
          </cell>
          <cell r="C1794">
            <v>1</v>
          </cell>
          <cell r="D1794" t="str">
            <v>1621500.574</v>
          </cell>
          <cell r="E1794" t="str">
            <v xml:space="preserve">תקשורת מחשבים </v>
          </cell>
          <cell r="H1794">
            <v>9000</v>
          </cell>
          <cell r="I1794">
            <v>8836</v>
          </cell>
        </row>
        <row r="1795">
          <cell r="A1795" t="str">
            <v>575</v>
          </cell>
          <cell r="B1795">
            <v>621500</v>
          </cell>
          <cell r="C1795">
            <v>1</v>
          </cell>
          <cell r="D1795" t="str">
            <v>1621500.575</v>
          </cell>
          <cell r="E1795" t="str">
            <v xml:space="preserve">אימות גמלאים </v>
          </cell>
          <cell r="H1795">
            <v>20000</v>
          </cell>
          <cell r="I1795">
            <v>7408</v>
          </cell>
        </row>
        <row r="1796">
          <cell r="A1796" t="str">
            <v>576</v>
          </cell>
          <cell r="B1796">
            <v>621500</v>
          </cell>
          <cell r="C1796">
            <v>1</v>
          </cell>
          <cell r="D1796" t="str">
            <v>1621500.576</v>
          </cell>
          <cell r="E1796" t="str">
            <v xml:space="preserve">מיכון-תלושי שכר </v>
          </cell>
          <cell r="H1796">
            <v>20000</v>
          </cell>
          <cell r="I1796">
            <v>0</v>
          </cell>
        </row>
        <row r="1797">
          <cell r="A1797" t="str">
            <v>580</v>
          </cell>
          <cell r="B1797">
            <v>621500</v>
          </cell>
          <cell r="C1797">
            <v>1</v>
          </cell>
          <cell r="D1797" t="str">
            <v>1621500.580</v>
          </cell>
          <cell r="E1797" t="str">
            <v xml:space="preserve">הוצאות ארגוניות </v>
          </cell>
          <cell r="H1797">
            <v>2000</v>
          </cell>
          <cell r="I1797">
            <v>2005</v>
          </cell>
        </row>
        <row r="1798">
          <cell r="A1798" t="str">
            <v>743</v>
          </cell>
          <cell r="B1798">
            <v>621500</v>
          </cell>
          <cell r="C1798">
            <v>1</v>
          </cell>
          <cell r="D1798" t="str">
            <v>1621500.743</v>
          </cell>
          <cell r="E1798" t="str">
            <v xml:space="preserve">רכישת כלים מכשירים וציוד </v>
          </cell>
          <cell r="H1798">
            <v>2500</v>
          </cell>
          <cell r="I1798">
            <v>1113</v>
          </cell>
        </row>
        <row r="1799">
          <cell r="A1799" t="str">
            <v>769</v>
          </cell>
          <cell r="B1799">
            <v>621500</v>
          </cell>
          <cell r="C1799">
            <v>1</v>
          </cell>
          <cell r="D1799" t="str">
            <v>1621500.769</v>
          </cell>
          <cell r="E1799" t="str">
            <v xml:space="preserve">שירות לאומי </v>
          </cell>
          <cell r="H1799">
            <v>0</v>
          </cell>
          <cell r="I1799">
            <v>0</v>
          </cell>
        </row>
        <row r="1800">
          <cell r="A1800" t="str">
            <v>105</v>
          </cell>
          <cell r="B1800">
            <v>621600</v>
          </cell>
          <cell r="C1800">
            <v>1</v>
          </cell>
          <cell r="D1800" t="str">
            <v>1621600.105</v>
          </cell>
          <cell r="E1800" t="str">
            <v xml:space="preserve">עובדים זמניים </v>
          </cell>
          <cell r="H1800">
            <v>300000</v>
          </cell>
          <cell r="I1800">
            <v>284264</v>
          </cell>
        </row>
        <row r="1801">
          <cell r="A1801" t="str">
            <v>110</v>
          </cell>
          <cell r="B1801">
            <v>621600</v>
          </cell>
          <cell r="C1801">
            <v>1</v>
          </cell>
          <cell r="D1801" t="str">
            <v>1621600.110</v>
          </cell>
          <cell r="E1801" t="str">
            <v xml:space="preserve">שכר קובע </v>
          </cell>
          <cell r="H1801">
            <v>1384998</v>
          </cell>
          <cell r="I1801">
            <v>1090999</v>
          </cell>
        </row>
        <row r="1802">
          <cell r="A1802" t="str">
            <v>120</v>
          </cell>
          <cell r="B1802">
            <v>621600</v>
          </cell>
          <cell r="C1802">
            <v>1</v>
          </cell>
          <cell r="D1802" t="str">
            <v>1621600.120</v>
          </cell>
          <cell r="E1802" t="str">
            <v xml:space="preserve">תוספות שאינן בשכר קובע </v>
          </cell>
          <cell r="H1802">
            <v>171231</v>
          </cell>
          <cell r="I1802">
            <v>145825</v>
          </cell>
        </row>
        <row r="1803">
          <cell r="A1803" t="str">
            <v>130</v>
          </cell>
          <cell r="B1803">
            <v>621600</v>
          </cell>
          <cell r="C1803">
            <v>1</v>
          </cell>
          <cell r="D1803" t="str">
            <v>1621600.130</v>
          </cell>
          <cell r="E1803" t="str">
            <v xml:space="preserve">שעות נוספות </v>
          </cell>
          <cell r="H1803">
            <v>32181</v>
          </cell>
          <cell r="I1803">
            <v>23015</v>
          </cell>
        </row>
        <row r="1804">
          <cell r="A1804" t="str">
            <v>140</v>
          </cell>
          <cell r="B1804">
            <v>621600</v>
          </cell>
          <cell r="C1804">
            <v>1</v>
          </cell>
          <cell r="D1804" t="str">
            <v>1621600.140</v>
          </cell>
          <cell r="E1804" t="str">
            <v xml:space="preserve">החזר הוצאות </v>
          </cell>
          <cell r="H1804">
            <v>173988</v>
          </cell>
          <cell r="I1804">
            <v>156931</v>
          </cell>
        </row>
        <row r="1805">
          <cell r="A1805" t="str">
            <v>181</v>
          </cell>
          <cell r="B1805">
            <v>621600</v>
          </cell>
          <cell r="C1805">
            <v>1</v>
          </cell>
          <cell r="D1805" t="str">
            <v>1621600.181</v>
          </cell>
          <cell r="E1805" t="str">
            <v xml:space="preserve">הפרשות סוציאליות </v>
          </cell>
          <cell r="H1805">
            <v>321820</v>
          </cell>
          <cell r="I1805">
            <v>265390</v>
          </cell>
        </row>
        <row r="1806">
          <cell r="A1806" t="str">
            <v>182</v>
          </cell>
          <cell r="B1806">
            <v>621600</v>
          </cell>
          <cell r="C1806">
            <v>1</v>
          </cell>
          <cell r="D1806" t="str">
            <v>1621600.182</v>
          </cell>
          <cell r="E1806" t="str">
            <v xml:space="preserve">מיסים ועלויות </v>
          </cell>
          <cell r="H1806">
            <v>129912</v>
          </cell>
          <cell r="I1806">
            <v>109576</v>
          </cell>
        </row>
        <row r="1807">
          <cell r="A1807" t="str">
            <v>412</v>
          </cell>
          <cell r="B1807">
            <v>621600</v>
          </cell>
          <cell r="C1807">
            <v>1</v>
          </cell>
          <cell r="D1807" t="str">
            <v>1621600.412</v>
          </cell>
          <cell r="E1807" t="str">
            <v xml:space="preserve">שכירת משרד </v>
          </cell>
          <cell r="H1807">
            <v>75000</v>
          </cell>
          <cell r="I1807">
            <v>40980</v>
          </cell>
        </row>
        <row r="1808">
          <cell r="A1808" t="str">
            <v>420</v>
          </cell>
          <cell r="B1808">
            <v>621600</v>
          </cell>
          <cell r="C1808">
            <v>1</v>
          </cell>
          <cell r="D1808" t="str">
            <v>1621600.420</v>
          </cell>
          <cell r="E1808" t="str">
            <v xml:space="preserve">תחזוקת מבנים </v>
          </cell>
          <cell r="H1808">
            <v>100000</v>
          </cell>
          <cell r="I1808">
            <v>102978</v>
          </cell>
        </row>
        <row r="1809">
          <cell r="A1809" t="str">
            <v>421</v>
          </cell>
          <cell r="B1809">
            <v>621600</v>
          </cell>
          <cell r="C1809">
            <v>1</v>
          </cell>
          <cell r="D1809" t="str">
            <v>1621600.421</v>
          </cell>
          <cell r="E1809" t="str">
            <v xml:space="preserve">אחזקת בנין </v>
          </cell>
          <cell r="H1809">
            <v>154000</v>
          </cell>
          <cell r="I1809">
            <v>137083</v>
          </cell>
        </row>
        <row r="1810">
          <cell r="A1810" t="str">
            <v>431</v>
          </cell>
          <cell r="B1810">
            <v>621600</v>
          </cell>
          <cell r="C1810">
            <v>1</v>
          </cell>
          <cell r="D1810" t="str">
            <v>1621600.431</v>
          </cell>
          <cell r="E1810" t="str">
            <v xml:space="preserve">חשמל </v>
          </cell>
          <cell r="H1810">
            <v>126500</v>
          </cell>
          <cell r="I1810">
            <v>140015</v>
          </cell>
        </row>
        <row r="1811">
          <cell r="A1811" t="str">
            <v>432</v>
          </cell>
          <cell r="B1811">
            <v>621600</v>
          </cell>
          <cell r="C1811">
            <v>1</v>
          </cell>
          <cell r="D1811" t="str">
            <v>1621600.432</v>
          </cell>
          <cell r="E1811" t="str">
            <v xml:space="preserve">מים </v>
          </cell>
          <cell r="H1811">
            <v>4700</v>
          </cell>
          <cell r="I1811">
            <v>3889</v>
          </cell>
        </row>
        <row r="1812">
          <cell r="A1812" t="str">
            <v>433</v>
          </cell>
          <cell r="B1812">
            <v>621600</v>
          </cell>
          <cell r="C1812">
            <v>1</v>
          </cell>
          <cell r="D1812" t="str">
            <v>1621600.433</v>
          </cell>
          <cell r="E1812" t="str">
            <v xml:space="preserve">חומרי נקיון </v>
          </cell>
          <cell r="H1812">
            <v>27000</v>
          </cell>
          <cell r="I1812">
            <v>21818</v>
          </cell>
        </row>
        <row r="1813">
          <cell r="A1813" t="str">
            <v>434</v>
          </cell>
          <cell r="B1813">
            <v>621600</v>
          </cell>
          <cell r="C1813">
            <v>1</v>
          </cell>
          <cell r="D1813" t="str">
            <v>1621600.434</v>
          </cell>
          <cell r="E1813" t="str">
            <v xml:space="preserve">שרותי נקיון </v>
          </cell>
          <cell r="H1813">
            <v>242000</v>
          </cell>
          <cell r="I1813">
            <v>197331</v>
          </cell>
        </row>
        <row r="1814">
          <cell r="A1814" t="str">
            <v>440</v>
          </cell>
          <cell r="B1814">
            <v>621600</v>
          </cell>
          <cell r="C1814">
            <v>1</v>
          </cell>
          <cell r="D1814" t="str">
            <v>1621600.440</v>
          </cell>
          <cell r="E1814" t="str">
            <v xml:space="preserve">ביטוח תכולה </v>
          </cell>
          <cell r="H1814">
            <v>17700</v>
          </cell>
          <cell r="I1814">
            <v>17060</v>
          </cell>
        </row>
        <row r="1815">
          <cell r="A1815" t="str">
            <v>470</v>
          </cell>
          <cell r="B1815">
            <v>621600</v>
          </cell>
          <cell r="C1815">
            <v>1</v>
          </cell>
          <cell r="D1815" t="str">
            <v>1621600.470</v>
          </cell>
          <cell r="E1815" t="str">
            <v xml:space="preserve">ציוד משרדי מתכלה </v>
          </cell>
          <cell r="H1815">
            <v>68000</v>
          </cell>
          <cell r="I1815">
            <v>32343</v>
          </cell>
        </row>
        <row r="1816">
          <cell r="A1816" t="str">
            <v>511</v>
          </cell>
          <cell r="B1816">
            <v>621600</v>
          </cell>
          <cell r="C1816">
            <v>1</v>
          </cell>
          <cell r="D1816" t="str">
            <v>1621600.511</v>
          </cell>
          <cell r="E1816" t="str">
            <v xml:space="preserve">אירוח וכיבוד </v>
          </cell>
          <cell r="H1816">
            <v>45000</v>
          </cell>
          <cell r="I1816">
            <v>31128</v>
          </cell>
        </row>
        <row r="1817">
          <cell r="A1817" t="str">
            <v>521</v>
          </cell>
          <cell r="B1817">
            <v>621600</v>
          </cell>
          <cell r="C1817">
            <v>1</v>
          </cell>
          <cell r="D1817" t="str">
            <v>1621600.521</v>
          </cell>
          <cell r="E1817" t="str">
            <v xml:space="preserve">השתלמויות </v>
          </cell>
          <cell r="H1817">
            <v>50000</v>
          </cell>
          <cell r="I1817">
            <v>0</v>
          </cell>
        </row>
        <row r="1818">
          <cell r="A1818" t="str">
            <v>522</v>
          </cell>
          <cell r="B1818">
            <v>621600</v>
          </cell>
          <cell r="C1818">
            <v>1</v>
          </cell>
          <cell r="D1818" t="str">
            <v>1621600.522</v>
          </cell>
          <cell r="E1818" t="str">
            <v xml:space="preserve">ספרות מקצועית </v>
          </cell>
          <cell r="H1818">
            <v>1200</v>
          </cell>
          <cell r="I1818">
            <v>1080</v>
          </cell>
        </row>
        <row r="1819">
          <cell r="A1819" t="str">
            <v>523</v>
          </cell>
          <cell r="B1819">
            <v>621600</v>
          </cell>
          <cell r="C1819">
            <v>1</v>
          </cell>
          <cell r="D1819" t="str">
            <v>1621600.523</v>
          </cell>
          <cell r="E1819" t="str">
            <v xml:space="preserve">דמי חבר </v>
          </cell>
          <cell r="H1819">
            <v>0</v>
          </cell>
          <cell r="I1819">
            <v>0</v>
          </cell>
        </row>
        <row r="1820">
          <cell r="A1820" t="str">
            <v>540</v>
          </cell>
          <cell r="B1820">
            <v>621600</v>
          </cell>
          <cell r="C1820">
            <v>1</v>
          </cell>
          <cell r="D1820" t="str">
            <v>1621600.540</v>
          </cell>
          <cell r="E1820" t="str">
            <v xml:space="preserve">הוצאות תקשורת </v>
          </cell>
          <cell r="H1820">
            <v>83000</v>
          </cell>
          <cell r="I1820">
            <v>54636</v>
          </cell>
        </row>
        <row r="1821">
          <cell r="A1821" t="str">
            <v>541</v>
          </cell>
          <cell r="B1821">
            <v>621600</v>
          </cell>
          <cell r="C1821">
            <v>1</v>
          </cell>
          <cell r="D1821" t="str">
            <v>1621600.541</v>
          </cell>
          <cell r="E1821" t="str">
            <v xml:space="preserve">דואר כמותי </v>
          </cell>
          <cell r="H1821">
            <v>270000</v>
          </cell>
          <cell r="I1821">
            <v>221829</v>
          </cell>
        </row>
        <row r="1822">
          <cell r="A1822" t="str">
            <v>542</v>
          </cell>
          <cell r="B1822">
            <v>621600</v>
          </cell>
          <cell r="C1822">
            <v>1</v>
          </cell>
          <cell r="D1822" t="str">
            <v>1621600.542</v>
          </cell>
          <cell r="E1822" t="str">
            <v xml:space="preserve">קו תמסורת </v>
          </cell>
          <cell r="H1822">
            <v>34000</v>
          </cell>
          <cell r="I1822">
            <v>32585</v>
          </cell>
        </row>
        <row r="1823">
          <cell r="A1823" t="str">
            <v>550</v>
          </cell>
          <cell r="B1823">
            <v>621600</v>
          </cell>
          <cell r="C1823">
            <v>1</v>
          </cell>
          <cell r="D1823" t="str">
            <v>1621600.550</v>
          </cell>
          <cell r="E1823" t="str">
            <v xml:space="preserve">פרסום והדפסות </v>
          </cell>
          <cell r="H1823">
            <v>190000</v>
          </cell>
          <cell r="I1823">
            <v>181051</v>
          </cell>
        </row>
        <row r="1824">
          <cell r="A1824" t="str">
            <v>561</v>
          </cell>
          <cell r="B1824">
            <v>621600</v>
          </cell>
          <cell r="C1824">
            <v>1</v>
          </cell>
          <cell r="D1824" t="str">
            <v>1621600.561</v>
          </cell>
          <cell r="E1824" t="str">
            <v xml:space="preserve">צילום מסמכים </v>
          </cell>
          <cell r="H1824">
            <v>25000</v>
          </cell>
          <cell r="I1824">
            <v>28890</v>
          </cell>
        </row>
        <row r="1825">
          <cell r="A1825" t="str">
            <v>570</v>
          </cell>
          <cell r="B1825">
            <v>621600</v>
          </cell>
          <cell r="C1825">
            <v>1</v>
          </cell>
          <cell r="D1825" t="str">
            <v>1621600.570</v>
          </cell>
          <cell r="E1825" t="str">
            <v>מיכון-כרטיס אב מיסים ומים</v>
          </cell>
          <cell r="H1825">
            <v>4008800</v>
          </cell>
          <cell r="I1825">
            <v>3938204</v>
          </cell>
        </row>
        <row r="1826">
          <cell r="A1826" t="str">
            <v>572</v>
          </cell>
          <cell r="B1826">
            <v>621600</v>
          </cell>
          <cell r="C1826">
            <v>1</v>
          </cell>
          <cell r="D1826" t="str">
            <v>1621600.572</v>
          </cell>
          <cell r="E1826" t="str">
            <v xml:space="preserve">מיכון - דו"חות </v>
          </cell>
          <cell r="H1826">
            <v>67200</v>
          </cell>
          <cell r="I1826">
            <v>65968</v>
          </cell>
        </row>
        <row r="1827">
          <cell r="A1827" t="str">
            <v>574</v>
          </cell>
          <cell r="B1827">
            <v>621600</v>
          </cell>
          <cell r="C1827">
            <v>1</v>
          </cell>
          <cell r="D1827" t="str">
            <v>1621600.574</v>
          </cell>
          <cell r="E1827" t="str">
            <v xml:space="preserve">תקשורת מחשבים </v>
          </cell>
          <cell r="H1827">
            <v>107400</v>
          </cell>
          <cell r="I1827">
            <v>105428</v>
          </cell>
        </row>
        <row r="1828">
          <cell r="A1828" t="str">
            <v>576</v>
          </cell>
          <cell r="B1828">
            <v>621600</v>
          </cell>
          <cell r="C1828">
            <v>1</v>
          </cell>
          <cell r="D1828" t="str">
            <v>1621600.576</v>
          </cell>
          <cell r="E1828" t="str">
            <v xml:space="preserve">מערכת ניהול אכיפת גביה </v>
          </cell>
          <cell r="H1828">
            <v>0</v>
          </cell>
          <cell r="I1828">
            <v>0</v>
          </cell>
        </row>
        <row r="1829">
          <cell r="A1829" t="str">
            <v>577</v>
          </cell>
          <cell r="B1829">
            <v>621600</v>
          </cell>
          <cell r="C1829">
            <v>1</v>
          </cell>
          <cell r="D1829" t="str">
            <v>1621600.577</v>
          </cell>
          <cell r="E1829" t="str">
            <v xml:space="preserve">הקמת מערכת מיחשוב </v>
          </cell>
          <cell r="H1829">
            <v>902000</v>
          </cell>
          <cell r="I1829">
            <v>706902</v>
          </cell>
        </row>
        <row r="1830">
          <cell r="A1830" t="str">
            <v>578</v>
          </cell>
          <cell r="B1830">
            <v>621600</v>
          </cell>
          <cell r="C1830">
            <v>1</v>
          </cell>
          <cell r="D1830" t="str">
            <v>1621600.578</v>
          </cell>
          <cell r="E1830" t="str">
            <v xml:space="preserve">קישור מחשב בייתי </v>
          </cell>
          <cell r="H1830">
            <v>0</v>
          </cell>
          <cell r="I1830">
            <v>0</v>
          </cell>
        </row>
        <row r="1831">
          <cell r="A1831" t="str">
            <v>580</v>
          </cell>
          <cell r="B1831">
            <v>621600</v>
          </cell>
          <cell r="C1831">
            <v>1</v>
          </cell>
          <cell r="D1831" t="str">
            <v>1621600.580</v>
          </cell>
          <cell r="E1831" t="str">
            <v xml:space="preserve">הוצאות אירגוניות </v>
          </cell>
          <cell r="H1831">
            <v>6000</v>
          </cell>
          <cell r="I1831">
            <v>6673</v>
          </cell>
        </row>
        <row r="1832">
          <cell r="A1832" t="str">
            <v>581</v>
          </cell>
          <cell r="B1832">
            <v>621600</v>
          </cell>
          <cell r="C1832">
            <v>1</v>
          </cell>
          <cell r="D1832" t="str">
            <v>1621600.581</v>
          </cell>
          <cell r="E1832" t="str">
            <v xml:space="preserve">הוצאות חניה </v>
          </cell>
          <cell r="H1832">
            <v>85000</v>
          </cell>
          <cell r="I1832">
            <v>72934</v>
          </cell>
        </row>
        <row r="1833">
          <cell r="A1833" t="str">
            <v>731</v>
          </cell>
          <cell r="B1833">
            <v>621600</v>
          </cell>
          <cell r="C1833">
            <v>1</v>
          </cell>
          <cell r="D1833" t="str">
            <v>1621600.731</v>
          </cell>
          <cell r="E1833" t="str">
            <v xml:space="preserve">דלק </v>
          </cell>
          <cell r="H1833">
            <v>13366</v>
          </cell>
          <cell r="I1833">
            <v>21356</v>
          </cell>
        </row>
        <row r="1834">
          <cell r="A1834" t="str">
            <v>735</v>
          </cell>
          <cell r="B1834">
            <v>621600</v>
          </cell>
          <cell r="C1834">
            <v>1</v>
          </cell>
          <cell r="D1834" t="str">
            <v>1621600.735</v>
          </cell>
          <cell r="E1834" t="str">
            <v xml:space="preserve">השכרת רכב </v>
          </cell>
          <cell r="H1834">
            <v>33936</v>
          </cell>
          <cell r="I1834">
            <v>24533</v>
          </cell>
        </row>
        <row r="1835">
          <cell r="A1835" t="str">
            <v>743</v>
          </cell>
          <cell r="B1835">
            <v>621600</v>
          </cell>
          <cell r="C1835">
            <v>1</v>
          </cell>
          <cell r="D1835" t="str">
            <v>1621600.743</v>
          </cell>
          <cell r="E1835" t="str">
            <v xml:space="preserve">רכישת כלים מכשירים וציוד </v>
          </cell>
          <cell r="H1835">
            <v>122000</v>
          </cell>
          <cell r="I1835">
            <v>147347</v>
          </cell>
        </row>
        <row r="1836">
          <cell r="A1836" t="str">
            <v>745</v>
          </cell>
          <cell r="B1836">
            <v>621600</v>
          </cell>
          <cell r="C1836">
            <v>1</v>
          </cell>
          <cell r="D1836" t="str">
            <v>1621600.745</v>
          </cell>
          <cell r="E1836" t="str">
            <v xml:space="preserve">רכישת ציוד מיחשוב מתכלה </v>
          </cell>
          <cell r="H1836">
            <v>50000</v>
          </cell>
          <cell r="I1836">
            <v>38915</v>
          </cell>
        </row>
        <row r="1837">
          <cell r="A1837" t="str">
            <v>750</v>
          </cell>
          <cell r="B1837">
            <v>621600</v>
          </cell>
          <cell r="C1837">
            <v>1</v>
          </cell>
          <cell r="D1837" t="str">
            <v>1621600.750</v>
          </cell>
          <cell r="E1837" t="str">
            <v xml:space="preserve">צרכנות מים מוסדות עירייה </v>
          </cell>
          <cell r="H1837">
            <v>0</v>
          </cell>
          <cell r="I1837">
            <v>0</v>
          </cell>
        </row>
        <row r="1838">
          <cell r="A1838" t="str">
            <v>751</v>
          </cell>
          <cell r="B1838">
            <v>621600</v>
          </cell>
          <cell r="C1838">
            <v>1</v>
          </cell>
          <cell r="D1838" t="str">
            <v>1621600.751</v>
          </cell>
          <cell r="E1838" t="str">
            <v xml:space="preserve">שרותי יעוץ </v>
          </cell>
          <cell r="H1838">
            <v>158000</v>
          </cell>
          <cell r="I1838">
            <v>181230</v>
          </cell>
        </row>
        <row r="1839">
          <cell r="A1839" t="str">
            <v>752</v>
          </cell>
          <cell r="B1839">
            <v>621600</v>
          </cell>
          <cell r="C1839">
            <v>1</v>
          </cell>
          <cell r="D1839" t="str">
            <v>1621600.752</v>
          </cell>
          <cell r="E1839" t="str">
            <v xml:space="preserve">שרותי שמירה בקבלנות </v>
          </cell>
          <cell r="H1839">
            <v>120000</v>
          </cell>
          <cell r="I1839">
            <v>100235</v>
          </cell>
        </row>
        <row r="1840">
          <cell r="A1840" t="str">
            <v>753</v>
          </cell>
          <cell r="B1840">
            <v>621600</v>
          </cell>
          <cell r="C1840">
            <v>1</v>
          </cell>
          <cell r="D1840" t="str">
            <v>1621600.753</v>
          </cell>
          <cell r="E1840" t="str">
            <v xml:space="preserve">קופת בנק הדואר </v>
          </cell>
          <cell r="H1840">
            <v>45000</v>
          </cell>
          <cell r="I1840">
            <v>42623</v>
          </cell>
        </row>
        <row r="1841">
          <cell r="A1841" t="str">
            <v>754</v>
          </cell>
          <cell r="B1841">
            <v>621600</v>
          </cell>
          <cell r="C1841">
            <v>1</v>
          </cell>
          <cell r="D1841" t="str">
            <v>1621600.754</v>
          </cell>
          <cell r="E1841" t="str">
            <v xml:space="preserve">רכישת מידע עסקי </v>
          </cell>
          <cell r="H1841">
            <v>32000</v>
          </cell>
          <cell r="I1841">
            <v>28280</v>
          </cell>
        </row>
        <row r="1842">
          <cell r="A1842" t="str">
            <v>755</v>
          </cell>
          <cell r="B1842">
            <v>621600</v>
          </cell>
          <cell r="C1842">
            <v>1</v>
          </cell>
          <cell r="D1842" t="str">
            <v>1621600.755</v>
          </cell>
          <cell r="E1842" t="str">
            <v>הפרדת מוני מים החלפת מוני</v>
          </cell>
          <cell r="H1842">
            <v>0</v>
          </cell>
          <cell r="I1842">
            <v>0</v>
          </cell>
        </row>
        <row r="1843">
          <cell r="A1843" t="str">
            <v>756</v>
          </cell>
          <cell r="B1843">
            <v>621600</v>
          </cell>
          <cell r="C1843">
            <v>1</v>
          </cell>
          <cell r="D1843" t="str">
            <v>1621600.756</v>
          </cell>
          <cell r="E1843" t="str">
            <v xml:space="preserve">יעוץ גביה </v>
          </cell>
          <cell r="H1843">
            <v>300000</v>
          </cell>
          <cell r="I1843">
            <v>273812</v>
          </cell>
        </row>
        <row r="1844">
          <cell r="A1844" t="str">
            <v>757</v>
          </cell>
          <cell r="B1844">
            <v>621600</v>
          </cell>
          <cell r="C1844">
            <v>1</v>
          </cell>
          <cell r="D1844" t="str">
            <v>1621600.757</v>
          </cell>
          <cell r="E1844" t="str">
            <v>סקר מוני מים מוסדות עירונ</v>
          </cell>
          <cell r="H1844">
            <v>30000</v>
          </cell>
          <cell r="I1844">
            <v>0</v>
          </cell>
        </row>
        <row r="1845">
          <cell r="A1845" t="str">
            <v>758</v>
          </cell>
          <cell r="B1845">
            <v>621600</v>
          </cell>
          <cell r="C1845">
            <v>1</v>
          </cell>
          <cell r="D1845" t="str">
            <v>1621600.758</v>
          </cell>
          <cell r="E1845" t="str">
            <v xml:space="preserve">מערכת ניהול תורים ומדיה </v>
          </cell>
          <cell r="H1845">
            <v>50000</v>
          </cell>
          <cell r="I1845">
            <v>21850</v>
          </cell>
        </row>
        <row r="1846">
          <cell r="A1846" t="str">
            <v>769</v>
          </cell>
          <cell r="B1846">
            <v>621600</v>
          </cell>
          <cell r="C1846">
            <v>1</v>
          </cell>
          <cell r="D1846" t="str">
            <v>1621600.769</v>
          </cell>
          <cell r="E1846" t="str">
            <v xml:space="preserve">שירות לאומי </v>
          </cell>
          <cell r="H1846">
            <v>58000</v>
          </cell>
          <cell r="I1846">
            <v>33559</v>
          </cell>
        </row>
        <row r="1847">
          <cell r="A1847" t="str">
            <v>781</v>
          </cell>
          <cell r="B1847">
            <v>621600</v>
          </cell>
          <cell r="C1847">
            <v>1</v>
          </cell>
          <cell r="D1847" t="str">
            <v>1621600.781</v>
          </cell>
          <cell r="E1847" t="str">
            <v xml:space="preserve">ימי עיון </v>
          </cell>
          <cell r="H1847">
            <v>10000</v>
          </cell>
          <cell r="I1847">
            <v>9900</v>
          </cell>
        </row>
        <row r="1848">
          <cell r="A1848" t="str">
            <v>930</v>
          </cell>
          <cell r="B1848">
            <v>621600</v>
          </cell>
          <cell r="C1848">
            <v>1</v>
          </cell>
          <cell r="D1848" t="str">
            <v>1621600.930</v>
          </cell>
          <cell r="E1848" t="str">
            <v xml:space="preserve">רכישת ציוד יסודי </v>
          </cell>
          <cell r="H1848">
            <v>140000</v>
          </cell>
          <cell r="I1848">
            <v>149163</v>
          </cell>
        </row>
        <row r="1849">
          <cell r="A1849" t="str">
            <v>105</v>
          </cell>
          <cell r="B1849">
            <v>621610</v>
          </cell>
          <cell r="C1849">
            <v>1</v>
          </cell>
          <cell r="D1849" t="str">
            <v>1621610.105</v>
          </cell>
          <cell r="E1849" t="str">
            <v xml:space="preserve">עובדים זמניים </v>
          </cell>
          <cell r="H1849">
            <v>0</v>
          </cell>
          <cell r="I1849">
            <v>0</v>
          </cell>
        </row>
        <row r="1850">
          <cell r="A1850" t="str">
            <v>110</v>
          </cell>
          <cell r="B1850">
            <v>621610</v>
          </cell>
          <cell r="C1850">
            <v>1</v>
          </cell>
          <cell r="D1850" t="str">
            <v>1621610.110</v>
          </cell>
          <cell r="E1850" t="str">
            <v xml:space="preserve">שכר קובע </v>
          </cell>
          <cell r="H1850">
            <v>630087</v>
          </cell>
          <cell r="I1850">
            <v>602689</v>
          </cell>
        </row>
        <row r="1851">
          <cell r="A1851" t="str">
            <v>120</v>
          </cell>
          <cell r="B1851">
            <v>621610</v>
          </cell>
          <cell r="C1851">
            <v>1</v>
          </cell>
          <cell r="D1851" t="str">
            <v>1621610.120</v>
          </cell>
          <cell r="E1851" t="str">
            <v xml:space="preserve">תוספות שאינן בשכר קובע </v>
          </cell>
          <cell r="H1851">
            <v>58585</v>
          </cell>
          <cell r="I1851">
            <v>56306</v>
          </cell>
        </row>
        <row r="1852">
          <cell r="A1852" t="str">
            <v>130</v>
          </cell>
          <cell r="B1852">
            <v>621610</v>
          </cell>
          <cell r="C1852">
            <v>1</v>
          </cell>
          <cell r="D1852" t="str">
            <v>1621610.130</v>
          </cell>
          <cell r="E1852" t="str">
            <v xml:space="preserve">שעות נוספות </v>
          </cell>
          <cell r="H1852">
            <v>46273</v>
          </cell>
          <cell r="I1852">
            <v>42476</v>
          </cell>
        </row>
        <row r="1853">
          <cell r="A1853" t="str">
            <v>140</v>
          </cell>
          <cell r="B1853">
            <v>621610</v>
          </cell>
          <cell r="C1853">
            <v>1</v>
          </cell>
          <cell r="D1853" t="str">
            <v>1621610.140</v>
          </cell>
          <cell r="E1853" t="str">
            <v xml:space="preserve">החזר הוצאות </v>
          </cell>
          <cell r="H1853">
            <v>112523</v>
          </cell>
          <cell r="I1853">
            <v>111705</v>
          </cell>
        </row>
        <row r="1854">
          <cell r="A1854" t="str">
            <v>181</v>
          </cell>
          <cell r="B1854">
            <v>621610</v>
          </cell>
          <cell r="C1854">
            <v>1</v>
          </cell>
          <cell r="D1854" t="str">
            <v>1621610.181</v>
          </cell>
          <cell r="E1854" t="str">
            <v xml:space="preserve">הפרשות סוציאליות </v>
          </cell>
          <cell r="H1854">
            <v>167552</v>
          </cell>
          <cell r="I1854">
            <v>159942</v>
          </cell>
        </row>
        <row r="1855">
          <cell r="A1855" t="str">
            <v>182</v>
          </cell>
          <cell r="B1855">
            <v>621610</v>
          </cell>
          <cell r="C1855">
            <v>1</v>
          </cell>
          <cell r="D1855" t="str">
            <v>1621610.182</v>
          </cell>
          <cell r="E1855" t="str">
            <v xml:space="preserve">מיסים ועלויות </v>
          </cell>
          <cell r="H1855">
            <v>64082</v>
          </cell>
          <cell r="I1855">
            <v>61533</v>
          </cell>
        </row>
        <row r="1856">
          <cell r="A1856" t="str">
            <v>410</v>
          </cell>
          <cell r="B1856">
            <v>621610</v>
          </cell>
          <cell r="C1856">
            <v>1</v>
          </cell>
          <cell r="D1856" t="str">
            <v>1621610.410</v>
          </cell>
          <cell r="E1856" t="str">
            <v xml:space="preserve">שכירת משרדים </v>
          </cell>
          <cell r="H1856">
            <v>44500</v>
          </cell>
          <cell r="I1856">
            <v>43410</v>
          </cell>
        </row>
        <row r="1857">
          <cell r="A1857" t="str">
            <v>420</v>
          </cell>
          <cell r="B1857">
            <v>621610</v>
          </cell>
          <cell r="C1857">
            <v>1</v>
          </cell>
          <cell r="D1857" t="str">
            <v>1621610.420</v>
          </cell>
          <cell r="E1857" t="str">
            <v xml:space="preserve">תחזוקת מבנים </v>
          </cell>
          <cell r="H1857">
            <v>0</v>
          </cell>
          <cell r="I1857">
            <v>0</v>
          </cell>
        </row>
        <row r="1858">
          <cell r="A1858" t="str">
            <v>431</v>
          </cell>
          <cell r="B1858">
            <v>621610</v>
          </cell>
          <cell r="C1858">
            <v>1</v>
          </cell>
          <cell r="D1858" t="str">
            <v>1621610.431</v>
          </cell>
          <cell r="E1858" t="str">
            <v xml:space="preserve">חשמל </v>
          </cell>
          <cell r="H1858">
            <v>12000</v>
          </cell>
          <cell r="I1858">
            <v>0</v>
          </cell>
        </row>
        <row r="1859">
          <cell r="A1859" t="str">
            <v>470</v>
          </cell>
          <cell r="B1859">
            <v>621610</v>
          </cell>
          <cell r="C1859">
            <v>1</v>
          </cell>
          <cell r="D1859" t="str">
            <v>1621610.470</v>
          </cell>
          <cell r="E1859" t="str">
            <v xml:space="preserve">ציוד משרדי </v>
          </cell>
          <cell r="H1859">
            <v>1000</v>
          </cell>
          <cell r="I1859">
            <v>0</v>
          </cell>
        </row>
        <row r="1860">
          <cell r="A1860" t="str">
            <v>511</v>
          </cell>
          <cell r="B1860">
            <v>621610</v>
          </cell>
          <cell r="C1860">
            <v>1</v>
          </cell>
          <cell r="D1860" t="str">
            <v>1621610.511</v>
          </cell>
          <cell r="E1860" t="str">
            <v xml:space="preserve">כיבוד </v>
          </cell>
          <cell r="H1860">
            <v>500</v>
          </cell>
          <cell r="I1860">
            <v>0</v>
          </cell>
        </row>
        <row r="1861">
          <cell r="A1861" t="str">
            <v>540</v>
          </cell>
          <cell r="B1861">
            <v>621610</v>
          </cell>
          <cell r="C1861">
            <v>1</v>
          </cell>
          <cell r="D1861" t="str">
            <v>1621610.540</v>
          </cell>
          <cell r="E1861" t="str">
            <v xml:space="preserve">הוצאות תקשורת </v>
          </cell>
          <cell r="H1861">
            <v>6000</v>
          </cell>
          <cell r="I1861">
            <v>0</v>
          </cell>
        </row>
        <row r="1862">
          <cell r="A1862" t="str">
            <v>561</v>
          </cell>
          <cell r="B1862">
            <v>621610</v>
          </cell>
          <cell r="C1862">
            <v>1</v>
          </cell>
          <cell r="D1862" t="str">
            <v>1621610.561</v>
          </cell>
          <cell r="E1862" t="str">
            <v xml:space="preserve">צילום מסמכים </v>
          </cell>
          <cell r="H1862">
            <v>5600</v>
          </cell>
          <cell r="I1862">
            <v>4233</v>
          </cell>
        </row>
        <row r="1863">
          <cell r="A1863" t="str">
            <v>576</v>
          </cell>
          <cell r="B1863">
            <v>621610</v>
          </cell>
          <cell r="C1863">
            <v>1</v>
          </cell>
          <cell r="D1863" t="str">
            <v>1621610.576</v>
          </cell>
          <cell r="E1863" t="str">
            <v xml:space="preserve">תוכנת בקרה </v>
          </cell>
          <cell r="H1863">
            <v>0</v>
          </cell>
          <cell r="I1863">
            <v>34398</v>
          </cell>
        </row>
        <row r="1864">
          <cell r="A1864" t="str">
            <v>743</v>
          </cell>
          <cell r="B1864">
            <v>621610</v>
          </cell>
          <cell r="C1864">
            <v>1</v>
          </cell>
          <cell r="D1864" t="str">
            <v>1621610.743</v>
          </cell>
          <cell r="E1864" t="str">
            <v xml:space="preserve">רכישת כלים מכשירים וציוד </v>
          </cell>
          <cell r="H1864">
            <v>18000</v>
          </cell>
          <cell r="I1864">
            <v>9522</v>
          </cell>
        </row>
        <row r="1865">
          <cell r="A1865" t="str">
            <v>750</v>
          </cell>
          <cell r="B1865">
            <v>621610</v>
          </cell>
          <cell r="C1865">
            <v>1</v>
          </cell>
          <cell r="D1865" t="str">
            <v>1621610.750</v>
          </cell>
          <cell r="E1865" t="str">
            <v xml:space="preserve">יעוץ מחשוב </v>
          </cell>
          <cell r="H1865">
            <v>45000</v>
          </cell>
          <cell r="I1865">
            <v>0</v>
          </cell>
        </row>
        <row r="1866">
          <cell r="A1866" t="str">
            <v>751</v>
          </cell>
          <cell r="B1866">
            <v>621610</v>
          </cell>
          <cell r="C1866">
            <v>1</v>
          </cell>
          <cell r="D1866" t="str">
            <v>1621610.751</v>
          </cell>
          <cell r="E1866" t="str">
            <v xml:space="preserve">חקירות </v>
          </cell>
          <cell r="H1866">
            <v>100000</v>
          </cell>
          <cell r="I1866">
            <v>0</v>
          </cell>
        </row>
        <row r="1867">
          <cell r="A1867" t="str">
            <v>752</v>
          </cell>
          <cell r="B1867">
            <v>621610</v>
          </cell>
          <cell r="C1867">
            <v>1</v>
          </cell>
          <cell r="D1867" t="str">
            <v>1621610.752</v>
          </cell>
          <cell r="E1867" t="str">
            <v>בדיקת פעילות גבייה ע"י עו</v>
          </cell>
          <cell r="H1867">
            <v>0</v>
          </cell>
          <cell r="I1867">
            <v>0</v>
          </cell>
        </row>
        <row r="1868">
          <cell r="A1868" t="str">
            <v>105</v>
          </cell>
          <cell r="B1868">
            <v>621700</v>
          </cell>
          <cell r="C1868">
            <v>1</v>
          </cell>
          <cell r="D1868" t="str">
            <v>1621700.105</v>
          </cell>
          <cell r="E1868" t="str">
            <v xml:space="preserve">עובדים זמניים </v>
          </cell>
          <cell r="H1868">
            <v>60000</v>
          </cell>
          <cell r="I1868">
            <v>0</v>
          </cell>
        </row>
        <row r="1869">
          <cell r="A1869" t="str">
            <v>110</v>
          </cell>
          <cell r="B1869">
            <v>621700</v>
          </cell>
          <cell r="C1869">
            <v>1</v>
          </cell>
          <cell r="D1869" t="str">
            <v>1621700.110</v>
          </cell>
          <cell r="E1869" t="str">
            <v xml:space="preserve">שכר קובע </v>
          </cell>
          <cell r="H1869">
            <v>318946</v>
          </cell>
          <cell r="I1869">
            <v>248650</v>
          </cell>
        </row>
        <row r="1870">
          <cell r="A1870" t="str">
            <v>120</v>
          </cell>
          <cell r="B1870">
            <v>621700</v>
          </cell>
          <cell r="C1870">
            <v>1</v>
          </cell>
          <cell r="D1870" t="str">
            <v>1621700.120</v>
          </cell>
          <cell r="E1870" t="str">
            <v xml:space="preserve">תוספות שאינן בשכר קובע </v>
          </cell>
          <cell r="H1870">
            <v>43318</v>
          </cell>
          <cell r="I1870">
            <v>36588</v>
          </cell>
        </row>
        <row r="1871">
          <cell r="A1871" t="str">
            <v>130</v>
          </cell>
          <cell r="B1871">
            <v>621700</v>
          </cell>
          <cell r="C1871">
            <v>1</v>
          </cell>
          <cell r="D1871" t="str">
            <v>1621700.130</v>
          </cell>
          <cell r="E1871" t="str">
            <v xml:space="preserve">שעות נוספות </v>
          </cell>
          <cell r="H1871">
            <v>1513</v>
          </cell>
          <cell r="I1871">
            <v>904</v>
          </cell>
        </row>
        <row r="1872">
          <cell r="A1872" t="str">
            <v>140</v>
          </cell>
          <cell r="B1872">
            <v>621700</v>
          </cell>
          <cell r="C1872">
            <v>1</v>
          </cell>
          <cell r="D1872" t="str">
            <v>1621700.140</v>
          </cell>
          <cell r="E1872" t="str">
            <v xml:space="preserve">החזר הוצאות </v>
          </cell>
          <cell r="H1872">
            <v>55731</v>
          </cell>
          <cell r="I1872">
            <v>47410</v>
          </cell>
        </row>
        <row r="1873">
          <cell r="A1873" t="str">
            <v>181</v>
          </cell>
          <cell r="B1873">
            <v>621700</v>
          </cell>
          <cell r="C1873">
            <v>1</v>
          </cell>
          <cell r="D1873" t="str">
            <v>1621700.181</v>
          </cell>
          <cell r="E1873" t="str">
            <v xml:space="preserve">הפרשות סוציאליות </v>
          </cell>
          <cell r="H1873">
            <v>102511</v>
          </cell>
          <cell r="I1873">
            <v>66755</v>
          </cell>
        </row>
        <row r="1874">
          <cell r="A1874" t="str">
            <v>182</v>
          </cell>
          <cell r="B1874">
            <v>621700</v>
          </cell>
          <cell r="C1874">
            <v>1</v>
          </cell>
          <cell r="D1874" t="str">
            <v>1621700.182</v>
          </cell>
          <cell r="E1874" t="str">
            <v xml:space="preserve">מיסים ועלויות </v>
          </cell>
          <cell r="H1874">
            <v>36652</v>
          </cell>
          <cell r="I1874">
            <v>25421</v>
          </cell>
        </row>
        <row r="1875">
          <cell r="A1875" t="str">
            <v>511</v>
          </cell>
          <cell r="B1875">
            <v>621700</v>
          </cell>
          <cell r="C1875">
            <v>1</v>
          </cell>
          <cell r="D1875" t="str">
            <v>1621700.511</v>
          </cell>
          <cell r="E1875" t="str">
            <v xml:space="preserve">אירוח וכיבוד </v>
          </cell>
          <cell r="H1875">
            <v>500</v>
          </cell>
          <cell r="I1875">
            <v>0</v>
          </cell>
        </row>
        <row r="1876">
          <cell r="A1876" t="str">
            <v>522</v>
          </cell>
          <cell r="B1876">
            <v>621700</v>
          </cell>
          <cell r="C1876">
            <v>1</v>
          </cell>
          <cell r="D1876" t="str">
            <v>1621700.522</v>
          </cell>
          <cell r="E1876" t="str">
            <v xml:space="preserve">ספרות מקצועית </v>
          </cell>
          <cell r="H1876">
            <v>600</v>
          </cell>
          <cell r="I1876">
            <v>0</v>
          </cell>
        </row>
        <row r="1877">
          <cell r="A1877" t="str">
            <v>523</v>
          </cell>
          <cell r="B1877">
            <v>621700</v>
          </cell>
          <cell r="C1877">
            <v>1</v>
          </cell>
          <cell r="D1877" t="str">
            <v>1621700.523</v>
          </cell>
          <cell r="E1877" t="str">
            <v xml:space="preserve">דמי חבר בלשכת עו"ד </v>
          </cell>
          <cell r="H1877">
            <v>1200</v>
          </cell>
          <cell r="I1877">
            <v>1130</v>
          </cell>
        </row>
        <row r="1878">
          <cell r="A1878" t="str">
            <v>540</v>
          </cell>
          <cell r="B1878">
            <v>621700</v>
          </cell>
          <cell r="C1878">
            <v>1</v>
          </cell>
          <cell r="D1878" t="str">
            <v>1621700.540</v>
          </cell>
          <cell r="E1878" t="str">
            <v xml:space="preserve">הוצאות תקשורת </v>
          </cell>
          <cell r="H1878">
            <v>9000</v>
          </cell>
          <cell r="I1878">
            <v>3111</v>
          </cell>
        </row>
        <row r="1879">
          <cell r="A1879" t="str">
            <v>550</v>
          </cell>
          <cell r="B1879">
            <v>621700</v>
          </cell>
          <cell r="C1879">
            <v>1</v>
          </cell>
          <cell r="D1879" t="str">
            <v>1621700.550</v>
          </cell>
          <cell r="E1879" t="str">
            <v xml:space="preserve">פרסום והדפסות </v>
          </cell>
          <cell r="H1879">
            <v>97000</v>
          </cell>
          <cell r="I1879">
            <v>178591</v>
          </cell>
        </row>
        <row r="1880">
          <cell r="A1880" t="str">
            <v>561</v>
          </cell>
          <cell r="B1880">
            <v>621700</v>
          </cell>
          <cell r="C1880">
            <v>1</v>
          </cell>
          <cell r="D1880" t="str">
            <v>1621700.561</v>
          </cell>
          <cell r="E1880" t="str">
            <v xml:space="preserve">צילום מסמכים </v>
          </cell>
          <cell r="H1880">
            <v>7500</v>
          </cell>
          <cell r="I1880">
            <v>6087</v>
          </cell>
        </row>
        <row r="1881">
          <cell r="A1881" t="str">
            <v>580</v>
          </cell>
          <cell r="B1881">
            <v>621700</v>
          </cell>
          <cell r="C1881">
            <v>1</v>
          </cell>
          <cell r="D1881" t="str">
            <v>1621700.580</v>
          </cell>
          <cell r="E1881" t="str">
            <v xml:space="preserve">הוצאות אירגוניות </v>
          </cell>
          <cell r="H1881">
            <v>1500</v>
          </cell>
          <cell r="I1881">
            <v>0</v>
          </cell>
        </row>
        <row r="1882">
          <cell r="A1882" t="str">
            <v>743</v>
          </cell>
          <cell r="B1882">
            <v>621700</v>
          </cell>
          <cell r="C1882">
            <v>1</v>
          </cell>
          <cell r="D1882" t="str">
            <v>1621700.743</v>
          </cell>
          <cell r="E1882" t="str">
            <v xml:space="preserve">רכישת כלים מכשירים וציוד </v>
          </cell>
          <cell r="H1882">
            <v>5000</v>
          </cell>
          <cell r="I1882">
            <v>3219</v>
          </cell>
        </row>
        <row r="1883">
          <cell r="A1883" t="str">
            <v>751</v>
          </cell>
          <cell r="B1883">
            <v>621700</v>
          </cell>
          <cell r="C1883">
            <v>1</v>
          </cell>
          <cell r="D1883" t="str">
            <v>1621700.751</v>
          </cell>
          <cell r="E1883" t="str">
            <v xml:space="preserve">שירותי יעוץ מכרזים </v>
          </cell>
          <cell r="H1883">
            <v>233000</v>
          </cell>
          <cell r="I1883">
            <v>230874</v>
          </cell>
        </row>
        <row r="1884">
          <cell r="A1884" t="str">
            <v>752</v>
          </cell>
          <cell r="B1884">
            <v>621700</v>
          </cell>
          <cell r="C1884">
            <v>1</v>
          </cell>
          <cell r="D1884" t="str">
            <v>1621700.752</v>
          </cell>
          <cell r="E1884" t="str">
            <v xml:space="preserve">הכנת תיקי מכרזים </v>
          </cell>
          <cell r="H1884">
            <v>25000</v>
          </cell>
          <cell r="I1884">
            <v>15080</v>
          </cell>
        </row>
        <row r="1885">
          <cell r="A1885" t="str">
            <v>769</v>
          </cell>
          <cell r="B1885">
            <v>621700</v>
          </cell>
          <cell r="C1885">
            <v>1</v>
          </cell>
          <cell r="D1885" t="str">
            <v>1621700.769</v>
          </cell>
          <cell r="E1885" t="str">
            <v xml:space="preserve">שירות לאומי </v>
          </cell>
          <cell r="H1885">
            <v>19000</v>
          </cell>
          <cell r="I1885">
            <v>0</v>
          </cell>
        </row>
        <row r="1886">
          <cell r="A1886" t="str">
            <v>110</v>
          </cell>
          <cell r="B1886">
            <v>621800</v>
          </cell>
          <cell r="C1886">
            <v>1</v>
          </cell>
          <cell r="D1886" t="str">
            <v>1621800.110</v>
          </cell>
          <cell r="E1886" t="str">
            <v xml:space="preserve">שכר קובע </v>
          </cell>
          <cell r="H1886">
            <v>0</v>
          </cell>
          <cell r="I1886">
            <v>0</v>
          </cell>
        </row>
        <row r="1887">
          <cell r="A1887" t="str">
            <v>120</v>
          </cell>
          <cell r="B1887">
            <v>621800</v>
          </cell>
          <cell r="C1887">
            <v>1</v>
          </cell>
          <cell r="D1887" t="str">
            <v>1621800.120</v>
          </cell>
          <cell r="E1887" t="str">
            <v xml:space="preserve">תוספות שאינן בשכר קובע </v>
          </cell>
          <cell r="H1887">
            <v>0</v>
          </cell>
          <cell r="I1887">
            <v>0</v>
          </cell>
        </row>
        <row r="1888">
          <cell r="A1888" t="str">
            <v>130</v>
          </cell>
          <cell r="B1888">
            <v>621800</v>
          </cell>
          <cell r="C1888">
            <v>1</v>
          </cell>
          <cell r="D1888" t="str">
            <v>1621800.130</v>
          </cell>
          <cell r="E1888" t="str">
            <v xml:space="preserve">שעות נוספות </v>
          </cell>
          <cell r="H1888">
            <v>0</v>
          </cell>
          <cell r="I1888">
            <v>0</v>
          </cell>
        </row>
        <row r="1889">
          <cell r="A1889" t="str">
            <v>140</v>
          </cell>
          <cell r="B1889">
            <v>621800</v>
          </cell>
          <cell r="C1889">
            <v>1</v>
          </cell>
          <cell r="D1889" t="str">
            <v>1621800.140</v>
          </cell>
          <cell r="E1889" t="str">
            <v xml:space="preserve">החזר הוצאות </v>
          </cell>
          <cell r="H1889">
            <v>0</v>
          </cell>
          <cell r="I1889">
            <v>0</v>
          </cell>
        </row>
        <row r="1890">
          <cell r="A1890" t="str">
            <v>181</v>
          </cell>
          <cell r="B1890">
            <v>621800</v>
          </cell>
          <cell r="C1890">
            <v>1</v>
          </cell>
          <cell r="D1890" t="str">
            <v>1621800.181</v>
          </cell>
          <cell r="E1890" t="str">
            <v xml:space="preserve">הפרשות סוציאליות </v>
          </cell>
          <cell r="H1890">
            <v>0</v>
          </cell>
          <cell r="I1890">
            <v>0</v>
          </cell>
        </row>
        <row r="1891">
          <cell r="A1891" t="str">
            <v>182</v>
          </cell>
          <cell r="B1891">
            <v>621800</v>
          </cell>
          <cell r="C1891">
            <v>1</v>
          </cell>
          <cell r="D1891" t="str">
            <v>1621800.182</v>
          </cell>
          <cell r="E1891" t="str">
            <v xml:space="preserve">מיסים ועלויות </v>
          </cell>
          <cell r="H1891">
            <v>0</v>
          </cell>
          <cell r="I1891">
            <v>0</v>
          </cell>
        </row>
        <row r="1892">
          <cell r="A1892" t="str">
            <v>110</v>
          </cell>
          <cell r="B1892">
            <v>623100</v>
          </cell>
          <cell r="C1892">
            <v>1</v>
          </cell>
          <cell r="D1892" t="str">
            <v>1623100.110</v>
          </cell>
          <cell r="E1892" t="str">
            <v xml:space="preserve">שכר קובע </v>
          </cell>
          <cell r="H1892">
            <v>2286359</v>
          </cell>
          <cell r="I1892">
            <v>2115759</v>
          </cell>
        </row>
        <row r="1893">
          <cell r="A1893" t="str">
            <v>120</v>
          </cell>
          <cell r="B1893">
            <v>623100</v>
          </cell>
          <cell r="C1893">
            <v>1</v>
          </cell>
          <cell r="D1893" t="str">
            <v>1623100.120</v>
          </cell>
          <cell r="E1893" t="str">
            <v xml:space="preserve">תוספות שאינן בשכר קובע </v>
          </cell>
          <cell r="H1893">
            <v>1144470</v>
          </cell>
          <cell r="I1893">
            <v>1014013</v>
          </cell>
        </row>
        <row r="1894">
          <cell r="A1894" t="str">
            <v>130</v>
          </cell>
          <cell r="B1894">
            <v>623100</v>
          </cell>
          <cell r="C1894">
            <v>1</v>
          </cell>
          <cell r="D1894" t="str">
            <v>1623100.130</v>
          </cell>
          <cell r="E1894" t="str">
            <v xml:space="preserve">שעות נוספות </v>
          </cell>
          <cell r="H1894">
            <v>82684</v>
          </cell>
          <cell r="I1894">
            <v>61839</v>
          </cell>
        </row>
        <row r="1895">
          <cell r="A1895" t="str">
            <v>140</v>
          </cell>
          <cell r="B1895">
            <v>623100</v>
          </cell>
          <cell r="C1895">
            <v>1</v>
          </cell>
          <cell r="D1895" t="str">
            <v>1623100.140</v>
          </cell>
          <cell r="E1895" t="str">
            <v xml:space="preserve">החזר הוצאות </v>
          </cell>
          <cell r="H1895">
            <v>307797</v>
          </cell>
          <cell r="I1895">
            <v>301228</v>
          </cell>
        </row>
        <row r="1896">
          <cell r="A1896" t="str">
            <v>181</v>
          </cell>
          <cell r="B1896">
            <v>623100</v>
          </cell>
          <cell r="C1896">
            <v>1</v>
          </cell>
          <cell r="D1896" t="str">
            <v>1623100.181</v>
          </cell>
          <cell r="E1896" t="str">
            <v xml:space="preserve">הפרשות סוציאליות </v>
          </cell>
          <cell r="H1896">
            <v>659715</v>
          </cell>
          <cell r="I1896">
            <v>588366</v>
          </cell>
        </row>
        <row r="1897">
          <cell r="A1897" t="str">
            <v>182</v>
          </cell>
          <cell r="B1897">
            <v>623100</v>
          </cell>
          <cell r="C1897">
            <v>1</v>
          </cell>
          <cell r="D1897" t="str">
            <v>1623100.182</v>
          </cell>
          <cell r="E1897" t="str">
            <v xml:space="preserve">מיסים ועלויות </v>
          </cell>
          <cell r="H1897">
            <v>289492</v>
          </cell>
          <cell r="I1897">
            <v>264464</v>
          </cell>
        </row>
        <row r="1898">
          <cell r="A1898" t="str">
            <v>521</v>
          </cell>
          <cell r="B1898">
            <v>623100</v>
          </cell>
          <cell r="C1898">
            <v>1</v>
          </cell>
          <cell r="D1898" t="str">
            <v>1623100.521</v>
          </cell>
          <cell r="E1898" t="str">
            <v xml:space="preserve">השתלמויות והדרכות </v>
          </cell>
          <cell r="H1898">
            <v>0</v>
          </cell>
          <cell r="I1898">
            <v>21590</v>
          </cell>
        </row>
        <row r="1899">
          <cell r="A1899" t="str">
            <v>570</v>
          </cell>
          <cell r="B1899">
            <v>623100</v>
          </cell>
          <cell r="C1899">
            <v>1</v>
          </cell>
          <cell r="D1899" t="str">
            <v>1623100.570</v>
          </cell>
          <cell r="E1899" t="str">
            <v xml:space="preserve">שירותי מוקד-כרטיסי אשראי </v>
          </cell>
          <cell r="H1899">
            <v>107400</v>
          </cell>
          <cell r="I1899">
            <v>105428</v>
          </cell>
        </row>
        <row r="1900">
          <cell r="A1900" t="str">
            <v>576</v>
          </cell>
          <cell r="B1900">
            <v>623100</v>
          </cell>
          <cell r="C1900">
            <v>1</v>
          </cell>
          <cell r="D1900" t="str">
            <v>1623100.576</v>
          </cell>
          <cell r="E1900" t="str">
            <v xml:space="preserve">מערכת טמינו-גבייה </v>
          </cell>
          <cell r="H1900">
            <v>1500</v>
          </cell>
          <cell r="I1900">
            <v>0</v>
          </cell>
        </row>
        <row r="1901">
          <cell r="A1901" t="str">
            <v>577</v>
          </cell>
          <cell r="B1901">
            <v>623100</v>
          </cell>
          <cell r="C1901">
            <v>1</v>
          </cell>
          <cell r="D1901" t="str">
            <v>1623100.577</v>
          </cell>
          <cell r="E1901" t="str">
            <v xml:space="preserve">תשלום באמצעות סלולר </v>
          </cell>
          <cell r="H1901">
            <v>0</v>
          </cell>
          <cell r="I1901">
            <v>4640</v>
          </cell>
        </row>
        <row r="1902">
          <cell r="A1902" t="str">
            <v>578</v>
          </cell>
          <cell r="B1902">
            <v>623100</v>
          </cell>
          <cell r="C1902">
            <v>1</v>
          </cell>
          <cell r="D1902" t="str">
            <v>1623100.578</v>
          </cell>
          <cell r="E1902" t="str">
            <v xml:space="preserve">שליחת שוברי תשלום בדוא"ל </v>
          </cell>
          <cell r="H1902">
            <v>0</v>
          </cell>
          <cell r="I1902">
            <v>0</v>
          </cell>
        </row>
        <row r="1903">
          <cell r="A1903" t="str">
            <v>581</v>
          </cell>
          <cell r="B1903">
            <v>623100</v>
          </cell>
          <cell r="C1903">
            <v>1</v>
          </cell>
          <cell r="D1903" t="str">
            <v>1623100.581</v>
          </cell>
          <cell r="E1903" t="str">
            <v xml:space="preserve">אגרות והוצאות משפטיות </v>
          </cell>
          <cell r="H1903">
            <v>100000</v>
          </cell>
          <cell r="I1903">
            <v>33291</v>
          </cell>
        </row>
        <row r="1904">
          <cell r="A1904" t="str">
            <v>731</v>
          </cell>
          <cell r="B1904">
            <v>623100</v>
          </cell>
          <cell r="C1904">
            <v>1</v>
          </cell>
          <cell r="D1904" t="str">
            <v>1623100.731</v>
          </cell>
          <cell r="E1904" t="str">
            <v xml:space="preserve">דלק </v>
          </cell>
          <cell r="H1904">
            <v>32302</v>
          </cell>
          <cell r="I1904">
            <v>29984</v>
          </cell>
        </row>
        <row r="1905">
          <cell r="A1905" t="str">
            <v>735</v>
          </cell>
          <cell r="B1905">
            <v>623100</v>
          </cell>
          <cell r="C1905">
            <v>1</v>
          </cell>
          <cell r="D1905" t="str">
            <v>1623100.735</v>
          </cell>
          <cell r="E1905" t="str">
            <v xml:space="preserve">שכירת רכב </v>
          </cell>
          <cell r="H1905">
            <v>52601</v>
          </cell>
          <cell r="I1905">
            <v>89582</v>
          </cell>
        </row>
        <row r="1906">
          <cell r="A1906" t="str">
            <v>743</v>
          </cell>
          <cell r="B1906">
            <v>623100</v>
          </cell>
          <cell r="C1906">
            <v>1</v>
          </cell>
          <cell r="D1906" t="str">
            <v>1623100.743</v>
          </cell>
          <cell r="E1906" t="str">
            <v xml:space="preserve">רכישת כלים מכשירים וציוד </v>
          </cell>
          <cell r="H1906">
            <v>38000</v>
          </cell>
          <cell r="I1906">
            <v>29144</v>
          </cell>
        </row>
        <row r="1907">
          <cell r="A1907" t="str">
            <v>751</v>
          </cell>
          <cell r="B1907">
            <v>623100</v>
          </cell>
          <cell r="C1907">
            <v>1</v>
          </cell>
          <cell r="D1907" t="str">
            <v>1623100.751</v>
          </cell>
          <cell r="E1907" t="str">
            <v>שירותים משפטיים לגביית חו</v>
          </cell>
          <cell r="H1907">
            <v>0</v>
          </cell>
          <cell r="I1907">
            <v>0</v>
          </cell>
        </row>
        <row r="1908">
          <cell r="A1908" t="str">
            <v>752</v>
          </cell>
          <cell r="B1908">
            <v>623100</v>
          </cell>
          <cell r="C1908">
            <v>1</v>
          </cell>
          <cell r="D1908" t="str">
            <v>1623100.752</v>
          </cell>
          <cell r="E1908" t="str">
            <v xml:space="preserve">חקירות גבייה </v>
          </cell>
          <cell r="H1908">
            <v>5000</v>
          </cell>
          <cell r="I1908">
            <v>0</v>
          </cell>
        </row>
        <row r="1909">
          <cell r="A1909" t="str">
            <v>757</v>
          </cell>
          <cell r="B1909">
            <v>623100</v>
          </cell>
          <cell r="C1909">
            <v>1</v>
          </cell>
          <cell r="D1909" t="str">
            <v>1623100.757</v>
          </cell>
          <cell r="E1909" t="str">
            <v xml:space="preserve">עבודות קבלניות </v>
          </cell>
          <cell r="H1909">
            <v>20000</v>
          </cell>
          <cell r="I1909">
            <v>10000</v>
          </cell>
        </row>
        <row r="1910">
          <cell r="A1910" t="str">
            <v>780</v>
          </cell>
          <cell r="B1910">
            <v>623100</v>
          </cell>
          <cell r="C1910">
            <v>1</v>
          </cell>
          <cell r="D1910" t="str">
            <v>1623100.780</v>
          </cell>
          <cell r="E1910" t="str">
            <v>תוכנית לעידוד מצוינות בשי</v>
          </cell>
          <cell r="H1910">
            <v>0</v>
          </cell>
          <cell r="I1910">
            <v>0</v>
          </cell>
        </row>
        <row r="1911">
          <cell r="A1911" t="str">
            <v>110</v>
          </cell>
          <cell r="B1911">
            <v>623110</v>
          </cell>
          <cell r="C1911">
            <v>1</v>
          </cell>
          <cell r="D1911" t="str">
            <v>1623110.110</v>
          </cell>
          <cell r="E1911" t="str">
            <v xml:space="preserve">שכר קובע </v>
          </cell>
          <cell r="H1911">
            <v>1043503</v>
          </cell>
          <cell r="I1911">
            <v>1049846</v>
          </cell>
        </row>
        <row r="1912">
          <cell r="A1912" t="str">
            <v>120</v>
          </cell>
          <cell r="B1912">
            <v>623110</v>
          </cell>
          <cell r="C1912">
            <v>1</v>
          </cell>
          <cell r="D1912" t="str">
            <v>1623110.120</v>
          </cell>
          <cell r="E1912" t="str">
            <v xml:space="preserve">תוספות שאינן בשכר קובע </v>
          </cell>
          <cell r="H1912">
            <v>229370</v>
          </cell>
          <cell r="I1912">
            <v>247512</v>
          </cell>
        </row>
        <row r="1913">
          <cell r="A1913" t="str">
            <v>130</v>
          </cell>
          <cell r="B1913">
            <v>623110</v>
          </cell>
          <cell r="C1913">
            <v>1</v>
          </cell>
          <cell r="D1913" t="str">
            <v>1623110.130</v>
          </cell>
          <cell r="E1913" t="str">
            <v xml:space="preserve">שעות נוספות </v>
          </cell>
          <cell r="H1913">
            <v>32969</v>
          </cell>
          <cell r="I1913">
            <v>28226</v>
          </cell>
        </row>
        <row r="1914">
          <cell r="A1914" t="str">
            <v>140</v>
          </cell>
          <cell r="B1914">
            <v>623110</v>
          </cell>
          <cell r="C1914">
            <v>1</v>
          </cell>
          <cell r="D1914" t="str">
            <v>1623110.140</v>
          </cell>
          <cell r="E1914" t="str">
            <v xml:space="preserve">החזר הוצאות </v>
          </cell>
          <cell r="H1914">
            <v>116022</v>
          </cell>
          <cell r="I1914">
            <v>119545</v>
          </cell>
        </row>
        <row r="1915">
          <cell r="A1915" t="str">
            <v>181</v>
          </cell>
          <cell r="B1915">
            <v>623110</v>
          </cell>
          <cell r="C1915">
            <v>1</v>
          </cell>
          <cell r="D1915" t="str">
            <v>1623110.181</v>
          </cell>
          <cell r="E1915" t="str">
            <v xml:space="preserve">הפרשות סוציאליות </v>
          </cell>
          <cell r="H1915">
            <v>223720</v>
          </cell>
          <cell r="I1915">
            <v>226379</v>
          </cell>
        </row>
        <row r="1916">
          <cell r="A1916" t="str">
            <v>182</v>
          </cell>
          <cell r="B1916">
            <v>623110</v>
          </cell>
          <cell r="C1916">
            <v>1</v>
          </cell>
          <cell r="D1916" t="str">
            <v>1623110.182</v>
          </cell>
          <cell r="E1916" t="str">
            <v xml:space="preserve">מיסים ועלויות </v>
          </cell>
          <cell r="H1916">
            <v>107424</v>
          </cell>
          <cell r="I1916">
            <v>109301</v>
          </cell>
        </row>
        <row r="1917">
          <cell r="A1917" t="str">
            <v>521</v>
          </cell>
          <cell r="B1917">
            <v>623110</v>
          </cell>
          <cell r="C1917">
            <v>1</v>
          </cell>
          <cell r="D1917" t="str">
            <v>1623110.521</v>
          </cell>
          <cell r="E1917" t="str">
            <v xml:space="preserve">השתלמויות והדרכות </v>
          </cell>
          <cell r="H1917">
            <v>0</v>
          </cell>
          <cell r="I1917">
            <v>0</v>
          </cell>
        </row>
        <row r="1918">
          <cell r="A1918" t="str">
            <v>751</v>
          </cell>
          <cell r="B1918">
            <v>623110</v>
          </cell>
          <cell r="C1918">
            <v>1</v>
          </cell>
          <cell r="D1918" t="str">
            <v>1623110.751</v>
          </cell>
          <cell r="E1918" t="str">
            <v xml:space="preserve">סקר ארנונה חברות תשתית </v>
          </cell>
          <cell r="H1918">
            <v>1000000</v>
          </cell>
          <cell r="I1918">
            <v>2261140</v>
          </cell>
        </row>
        <row r="1919">
          <cell r="A1919" t="str">
            <v>752</v>
          </cell>
          <cell r="B1919">
            <v>623110</v>
          </cell>
          <cell r="C1919">
            <v>1</v>
          </cell>
          <cell r="D1919" t="str">
            <v>1623110.752</v>
          </cell>
          <cell r="E1919" t="str">
            <v xml:space="preserve">פרוייקט טיוב קובץ נכסים </v>
          </cell>
          <cell r="H1919">
            <v>0</v>
          </cell>
          <cell r="I1919">
            <v>0</v>
          </cell>
        </row>
        <row r="1920">
          <cell r="A1920" t="str">
            <v>753</v>
          </cell>
          <cell r="B1920">
            <v>623110</v>
          </cell>
          <cell r="C1920">
            <v>1</v>
          </cell>
          <cell r="D1920" t="str">
            <v>1623110.753</v>
          </cell>
          <cell r="E1920" t="str">
            <v xml:space="preserve">פעילות בתחום השומא </v>
          </cell>
          <cell r="H1920">
            <v>0</v>
          </cell>
          <cell r="I1920">
            <v>0</v>
          </cell>
        </row>
        <row r="1921">
          <cell r="A1921" t="str">
            <v>755</v>
          </cell>
          <cell r="B1921">
            <v>623110</v>
          </cell>
          <cell r="C1921">
            <v>1</v>
          </cell>
          <cell r="D1921" t="str">
            <v>1623110.755</v>
          </cell>
          <cell r="E1921" t="str">
            <v xml:space="preserve">פיקוח ומדידות לפי מ"ר </v>
          </cell>
          <cell r="H1921">
            <v>0</v>
          </cell>
          <cell r="I1921">
            <v>0</v>
          </cell>
        </row>
        <row r="1922">
          <cell r="A1922" t="str">
            <v>105</v>
          </cell>
          <cell r="B1922">
            <v>623111</v>
          </cell>
          <cell r="C1922">
            <v>1</v>
          </cell>
          <cell r="D1922" t="str">
            <v>1623111.105</v>
          </cell>
          <cell r="E1922" t="str">
            <v xml:space="preserve">עובדים זמניים </v>
          </cell>
          <cell r="H1922">
            <v>50000</v>
          </cell>
          <cell r="I1922">
            <v>0</v>
          </cell>
        </row>
        <row r="1923">
          <cell r="A1923" t="str">
            <v>110</v>
          </cell>
          <cell r="B1923">
            <v>623111</v>
          </cell>
          <cell r="C1923">
            <v>1</v>
          </cell>
          <cell r="D1923" t="str">
            <v>1623111.110</v>
          </cell>
          <cell r="E1923" t="str">
            <v>שכר קובע(מענה טלפוני-גביה</v>
          </cell>
          <cell r="H1923">
            <v>368842</v>
          </cell>
          <cell r="I1923">
            <v>472972</v>
          </cell>
        </row>
        <row r="1924">
          <cell r="A1924" t="str">
            <v>120</v>
          </cell>
          <cell r="B1924">
            <v>623111</v>
          </cell>
          <cell r="C1924">
            <v>1</v>
          </cell>
          <cell r="D1924" t="str">
            <v>1623111.120</v>
          </cell>
          <cell r="E1924" t="str">
            <v xml:space="preserve">תוספות שאינן בשכר קובע </v>
          </cell>
          <cell r="H1924">
            <v>24740</v>
          </cell>
          <cell r="I1924">
            <v>29867</v>
          </cell>
        </row>
        <row r="1925">
          <cell r="A1925" t="str">
            <v>130</v>
          </cell>
          <cell r="B1925">
            <v>623111</v>
          </cell>
          <cell r="C1925">
            <v>1</v>
          </cell>
          <cell r="D1925" t="str">
            <v>1623111.130</v>
          </cell>
          <cell r="E1925" t="str">
            <v xml:space="preserve">שעות נוספות </v>
          </cell>
          <cell r="H1925">
            <v>2367</v>
          </cell>
          <cell r="I1925">
            <v>1953</v>
          </cell>
        </row>
        <row r="1926">
          <cell r="A1926" t="str">
            <v>140</v>
          </cell>
          <cell r="B1926">
            <v>623111</v>
          </cell>
          <cell r="C1926">
            <v>1</v>
          </cell>
          <cell r="D1926" t="str">
            <v>1623111.140</v>
          </cell>
          <cell r="E1926" t="str">
            <v xml:space="preserve">החזר הוצאות </v>
          </cell>
          <cell r="H1926">
            <v>11976</v>
          </cell>
          <cell r="I1926">
            <v>15656</v>
          </cell>
        </row>
        <row r="1927">
          <cell r="A1927" t="str">
            <v>181</v>
          </cell>
          <cell r="B1927">
            <v>623111</v>
          </cell>
          <cell r="C1927">
            <v>1</v>
          </cell>
          <cell r="D1927" t="str">
            <v>1623111.181</v>
          </cell>
          <cell r="E1927" t="str">
            <v xml:space="preserve">הפרשות סוציאליות </v>
          </cell>
          <cell r="H1927">
            <v>89697</v>
          </cell>
          <cell r="I1927">
            <v>116003</v>
          </cell>
        </row>
        <row r="1928">
          <cell r="A1928" t="str">
            <v>182</v>
          </cell>
          <cell r="B1928">
            <v>623111</v>
          </cell>
          <cell r="C1928">
            <v>1</v>
          </cell>
          <cell r="D1928" t="str">
            <v>1623111.182</v>
          </cell>
          <cell r="E1928" t="str">
            <v xml:space="preserve">מיסים ועלויות </v>
          </cell>
          <cell r="H1928">
            <v>31045</v>
          </cell>
          <cell r="I1928">
            <v>39665</v>
          </cell>
        </row>
        <row r="1929">
          <cell r="A1929" t="str">
            <v>578</v>
          </cell>
          <cell r="B1929">
            <v>623111</v>
          </cell>
          <cell r="C1929">
            <v>1</v>
          </cell>
          <cell r="D1929" t="str">
            <v>1623111.578</v>
          </cell>
          <cell r="E1929" t="str">
            <v xml:space="preserve">קופות חיוב כרטיסי אשראי </v>
          </cell>
          <cell r="H1929">
            <v>6000</v>
          </cell>
          <cell r="I1929">
            <v>0</v>
          </cell>
        </row>
        <row r="1930">
          <cell r="A1930" t="str">
            <v>743</v>
          </cell>
          <cell r="B1930">
            <v>623111</v>
          </cell>
          <cell r="C1930">
            <v>1</v>
          </cell>
          <cell r="D1930" t="str">
            <v>1623111.743</v>
          </cell>
          <cell r="E1930" t="str">
            <v xml:space="preserve">רכישת כלים מכשירים וציוד </v>
          </cell>
          <cell r="H1930">
            <v>15000</v>
          </cell>
          <cell r="I1930">
            <v>0</v>
          </cell>
        </row>
        <row r="1931">
          <cell r="A1931" t="str">
            <v>574</v>
          </cell>
          <cell r="B1931">
            <v>623120</v>
          </cell>
          <cell r="C1931">
            <v>1</v>
          </cell>
          <cell r="D1931" t="str">
            <v>1623120.574</v>
          </cell>
          <cell r="E1931" t="str">
            <v xml:space="preserve">תקשורת מחשבים-מילגם </v>
          </cell>
          <cell r="H1931">
            <v>18000</v>
          </cell>
          <cell r="I1931">
            <v>17674</v>
          </cell>
        </row>
        <row r="1932">
          <cell r="A1932" t="str">
            <v>750</v>
          </cell>
          <cell r="B1932">
            <v>623120</v>
          </cell>
          <cell r="C1932">
            <v>1</v>
          </cell>
          <cell r="D1932" t="str">
            <v>1623120.750</v>
          </cell>
          <cell r="E1932" t="str">
            <v xml:space="preserve">עמלת גביה </v>
          </cell>
          <cell r="H1932">
            <v>5000000</v>
          </cell>
          <cell r="I1932">
            <v>6457896</v>
          </cell>
        </row>
        <row r="1933">
          <cell r="A1933" t="str">
            <v>751</v>
          </cell>
          <cell r="B1933">
            <v>623120</v>
          </cell>
          <cell r="C1933">
            <v>1</v>
          </cell>
          <cell r="D1933" t="str">
            <v>1623120.751</v>
          </cell>
          <cell r="E1933" t="str">
            <v xml:space="preserve">חקירות ושכר עו"ד-מילגם </v>
          </cell>
          <cell r="H1933">
            <v>470000</v>
          </cell>
          <cell r="I1933">
            <v>305789</v>
          </cell>
        </row>
        <row r="1934">
          <cell r="A1934" t="str">
            <v>752</v>
          </cell>
          <cell r="B1934">
            <v>623120</v>
          </cell>
          <cell r="C1934">
            <v>1</v>
          </cell>
          <cell r="D1934" t="str">
            <v>1623120.752</v>
          </cell>
          <cell r="E1934" t="str">
            <v xml:space="preserve">משרד אחורי-מילגם </v>
          </cell>
          <cell r="H1934">
            <v>0</v>
          </cell>
          <cell r="I1934">
            <v>0</v>
          </cell>
        </row>
        <row r="1935">
          <cell r="A1935" t="str">
            <v>753</v>
          </cell>
          <cell r="B1935">
            <v>623120</v>
          </cell>
          <cell r="C1935">
            <v>1</v>
          </cell>
          <cell r="D1935" t="str">
            <v>1623120.753</v>
          </cell>
          <cell r="E1935" t="str">
            <v xml:space="preserve">מוקד טלפוני חיצוני-מילגם </v>
          </cell>
          <cell r="H1935">
            <v>0</v>
          </cell>
          <cell r="I1935">
            <v>0</v>
          </cell>
        </row>
        <row r="1936">
          <cell r="A1936" t="str">
            <v>759</v>
          </cell>
          <cell r="B1936">
            <v>623120</v>
          </cell>
          <cell r="C1936">
            <v>1</v>
          </cell>
          <cell r="D1936" t="str">
            <v>1623120.759</v>
          </cell>
          <cell r="E1936" t="str">
            <v xml:space="preserve">הוצאות אכיפה בגין יתרות </v>
          </cell>
          <cell r="H1936">
            <v>2500000</v>
          </cell>
          <cell r="I1936">
            <v>2885343</v>
          </cell>
        </row>
        <row r="1937">
          <cell r="A1937" t="str">
            <v>610</v>
          </cell>
          <cell r="B1937">
            <v>631000</v>
          </cell>
          <cell r="C1937">
            <v>1</v>
          </cell>
          <cell r="D1937" t="str">
            <v>1631000.610</v>
          </cell>
          <cell r="E1937" t="str">
            <v xml:space="preserve">עמלות בנקים </v>
          </cell>
          <cell r="H1937">
            <v>3200000</v>
          </cell>
          <cell r="I1937">
            <v>3060265</v>
          </cell>
        </row>
        <row r="1938">
          <cell r="A1938" t="str">
            <v>620</v>
          </cell>
          <cell r="B1938">
            <v>632000</v>
          </cell>
          <cell r="C1938">
            <v>1</v>
          </cell>
          <cell r="D1938" t="str">
            <v>1632000.620</v>
          </cell>
          <cell r="E1938" t="str">
            <v xml:space="preserve">משיכות יתר ריבית </v>
          </cell>
          <cell r="H1938">
            <v>2200000</v>
          </cell>
          <cell r="I1938">
            <v>3446</v>
          </cell>
        </row>
        <row r="1939">
          <cell r="A1939" t="str">
            <v>640</v>
          </cell>
          <cell r="B1939">
            <v>632000</v>
          </cell>
          <cell r="C1939">
            <v>1</v>
          </cell>
          <cell r="D1939" t="str">
            <v>1632000.640</v>
          </cell>
          <cell r="E1939" t="str">
            <v xml:space="preserve">הוצאות מימון מוסדות </v>
          </cell>
          <cell r="H1939">
            <v>200000</v>
          </cell>
          <cell r="I1939">
            <v>0</v>
          </cell>
        </row>
        <row r="1940">
          <cell r="A1940" t="str">
            <v>651</v>
          </cell>
          <cell r="B1940">
            <v>632000</v>
          </cell>
          <cell r="C1940">
            <v>1</v>
          </cell>
          <cell r="D1940" t="str">
            <v>1632000.651</v>
          </cell>
          <cell r="E1940" t="str">
            <v xml:space="preserve">הוצאות מימון ספקים </v>
          </cell>
          <cell r="H1940">
            <v>300000</v>
          </cell>
          <cell r="I1940">
            <v>800000</v>
          </cell>
        </row>
        <row r="1941">
          <cell r="A1941" t="str">
            <v>860</v>
          </cell>
          <cell r="B1941">
            <v>632000</v>
          </cell>
          <cell r="C1941">
            <v>1</v>
          </cell>
          <cell r="D1941" t="str">
            <v>1632000.860</v>
          </cell>
          <cell r="E1941" t="str">
            <v xml:space="preserve">הנחות מימון-ארנונה </v>
          </cell>
          <cell r="H1941">
            <v>3300000</v>
          </cell>
          <cell r="I1941">
            <v>3531000</v>
          </cell>
        </row>
        <row r="1942">
          <cell r="A1942" t="str">
            <v>691</v>
          </cell>
          <cell r="B1942">
            <v>648100</v>
          </cell>
          <cell r="C1942">
            <v>1</v>
          </cell>
          <cell r="D1942" t="str">
            <v>1648100.691</v>
          </cell>
          <cell r="E1942" t="str">
            <v xml:space="preserve">פרעון מלוות קרן-איצטדיון </v>
          </cell>
          <cell r="H1942">
            <v>9761000</v>
          </cell>
          <cell r="I1942">
            <v>6777778</v>
          </cell>
        </row>
        <row r="1943">
          <cell r="A1943" t="str">
            <v>692</v>
          </cell>
          <cell r="B1943">
            <v>648100</v>
          </cell>
          <cell r="C1943">
            <v>1</v>
          </cell>
          <cell r="D1943" t="str">
            <v>1648100.692</v>
          </cell>
          <cell r="E1943" t="str">
            <v>פרעון מלוות ריבית-אצטדיון</v>
          </cell>
          <cell r="H1943">
            <v>4433000</v>
          </cell>
          <cell r="I1943">
            <v>2789071</v>
          </cell>
        </row>
        <row r="1944">
          <cell r="A1944" t="str">
            <v>693</v>
          </cell>
          <cell r="B1944">
            <v>648100</v>
          </cell>
          <cell r="C1944">
            <v>1</v>
          </cell>
          <cell r="D1944" t="str">
            <v>1648100.693</v>
          </cell>
          <cell r="E1944" t="str">
            <v>פרעון מלוות הצמדה-אצטדיון</v>
          </cell>
          <cell r="H1944">
            <v>1771000</v>
          </cell>
          <cell r="I1944">
            <v>1428751</v>
          </cell>
        </row>
        <row r="1945">
          <cell r="A1945" t="str">
            <v>691</v>
          </cell>
          <cell r="B1945">
            <v>648110</v>
          </cell>
          <cell r="C1945">
            <v>1</v>
          </cell>
          <cell r="D1945" t="str">
            <v>1648110.691</v>
          </cell>
          <cell r="E1945" t="str">
            <v xml:space="preserve">פ.מ.פיתוח-קרן </v>
          </cell>
          <cell r="H1945">
            <v>9884000</v>
          </cell>
          <cell r="I1945">
            <v>6041601</v>
          </cell>
        </row>
        <row r="1946">
          <cell r="A1946" t="str">
            <v>692</v>
          </cell>
          <cell r="B1946">
            <v>648110</v>
          </cell>
          <cell r="C1946">
            <v>1</v>
          </cell>
          <cell r="D1946" t="str">
            <v>1648110.692</v>
          </cell>
          <cell r="E1946" t="str">
            <v xml:space="preserve">פ.מ.פיתוח-ריבית </v>
          </cell>
          <cell r="H1946">
            <v>4789000</v>
          </cell>
          <cell r="I1946">
            <v>3176876</v>
          </cell>
        </row>
        <row r="1947">
          <cell r="A1947" t="str">
            <v>693</v>
          </cell>
          <cell r="B1947">
            <v>648110</v>
          </cell>
          <cell r="C1947">
            <v>1</v>
          </cell>
          <cell r="D1947" t="str">
            <v>1648110.693</v>
          </cell>
          <cell r="E1947" t="str">
            <v xml:space="preserve">פ.מ.פיתוח-הצמדה </v>
          </cell>
          <cell r="H1947">
            <v>831000</v>
          </cell>
          <cell r="I1947">
            <v>478449</v>
          </cell>
        </row>
        <row r="1948">
          <cell r="A1948" t="str">
            <v>691</v>
          </cell>
          <cell r="B1948">
            <v>649100</v>
          </cell>
          <cell r="C1948">
            <v>1</v>
          </cell>
          <cell r="D1948" t="str">
            <v>1649100.691</v>
          </cell>
          <cell r="E1948" t="str">
            <v xml:space="preserve">פרעון מלוות קרן </v>
          </cell>
          <cell r="H1948">
            <v>20924000</v>
          </cell>
          <cell r="I1948">
            <v>21796822</v>
          </cell>
        </row>
        <row r="1949">
          <cell r="A1949" t="str">
            <v>692</v>
          </cell>
          <cell r="B1949">
            <v>649100</v>
          </cell>
          <cell r="C1949">
            <v>1</v>
          </cell>
          <cell r="D1949" t="str">
            <v>1649100.692</v>
          </cell>
          <cell r="E1949" t="str">
            <v xml:space="preserve">פרעון מלוות ריבית </v>
          </cell>
          <cell r="H1949">
            <v>6004000</v>
          </cell>
          <cell r="I1949">
            <v>7398248</v>
          </cell>
        </row>
        <row r="1950">
          <cell r="A1950" t="str">
            <v>693</v>
          </cell>
          <cell r="B1950">
            <v>649100</v>
          </cell>
          <cell r="C1950">
            <v>1</v>
          </cell>
          <cell r="D1950" t="str">
            <v>1649100.693</v>
          </cell>
          <cell r="E1950" t="str">
            <v xml:space="preserve">פרעון מלוות הצמדה </v>
          </cell>
          <cell r="H1950">
            <v>7180000</v>
          </cell>
          <cell r="I1950">
            <v>6842814</v>
          </cell>
        </row>
        <row r="1951">
          <cell r="A1951" t="str">
            <v>691</v>
          </cell>
          <cell r="B1951">
            <v>649110</v>
          </cell>
          <cell r="C1951">
            <v>1</v>
          </cell>
          <cell r="D1951" t="str">
            <v>1649110.691</v>
          </cell>
          <cell r="E1951" t="str">
            <v xml:space="preserve">פרעון מלוות קרן-מדינה </v>
          </cell>
          <cell r="H1951">
            <v>0</v>
          </cell>
          <cell r="I1951">
            <v>0</v>
          </cell>
        </row>
        <row r="1952">
          <cell r="A1952" t="str">
            <v>692</v>
          </cell>
          <cell r="B1952">
            <v>649110</v>
          </cell>
          <cell r="C1952">
            <v>1</v>
          </cell>
          <cell r="D1952" t="str">
            <v>1649110.692</v>
          </cell>
          <cell r="E1952" t="str">
            <v xml:space="preserve">פרעון מלוות ריבית-מדינה </v>
          </cell>
          <cell r="H1952">
            <v>0</v>
          </cell>
          <cell r="I1952">
            <v>0</v>
          </cell>
        </row>
        <row r="1953">
          <cell r="A1953" t="str">
            <v>693</v>
          </cell>
          <cell r="B1953">
            <v>649110</v>
          </cell>
          <cell r="C1953">
            <v>1</v>
          </cell>
          <cell r="D1953" t="str">
            <v>1649110.693</v>
          </cell>
          <cell r="E1953" t="str">
            <v xml:space="preserve">פרעון מלוות הצמדה-מדינה </v>
          </cell>
          <cell r="H1953">
            <v>0</v>
          </cell>
          <cell r="I1953">
            <v>0</v>
          </cell>
        </row>
        <row r="1954">
          <cell r="A1954" t="str">
            <v>320</v>
          </cell>
          <cell r="B1954">
            <v>710000</v>
          </cell>
          <cell r="C1954">
            <v>1</v>
          </cell>
          <cell r="D1954" t="str">
            <v>1710000.320</v>
          </cell>
          <cell r="E1954" t="str">
            <v xml:space="preserve">פיצויים והסתגלויות </v>
          </cell>
          <cell r="H1954">
            <v>100000</v>
          </cell>
          <cell r="I1954">
            <v>620419</v>
          </cell>
        </row>
        <row r="1955">
          <cell r="A1955" t="str">
            <v>105</v>
          </cell>
          <cell r="B1955">
            <v>711000</v>
          </cell>
          <cell r="C1955">
            <v>1</v>
          </cell>
          <cell r="D1955" t="str">
            <v>1711000.105</v>
          </cell>
          <cell r="E1955" t="str">
            <v xml:space="preserve">עובדים זמניים </v>
          </cell>
          <cell r="H1955">
            <v>90000</v>
          </cell>
          <cell r="I1955">
            <v>51334</v>
          </cell>
        </row>
        <row r="1956">
          <cell r="A1956" t="str">
            <v>110</v>
          </cell>
          <cell r="B1956">
            <v>711000</v>
          </cell>
          <cell r="C1956">
            <v>1</v>
          </cell>
          <cell r="D1956" t="str">
            <v>1711000.110</v>
          </cell>
          <cell r="E1956" t="str">
            <v xml:space="preserve">שכר קובע </v>
          </cell>
          <cell r="H1956">
            <v>1602701</v>
          </cell>
          <cell r="I1956">
            <v>1345228</v>
          </cell>
        </row>
        <row r="1957">
          <cell r="A1957" t="str">
            <v>120</v>
          </cell>
          <cell r="B1957">
            <v>711000</v>
          </cell>
          <cell r="C1957">
            <v>1</v>
          </cell>
          <cell r="D1957" t="str">
            <v>1711000.120</v>
          </cell>
          <cell r="E1957" t="str">
            <v xml:space="preserve">תוספות שאינן בשכר קובע </v>
          </cell>
          <cell r="H1957">
            <v>292468</v>
          </cell>
          <cell r="I1957">
            <v>257616</v>
          </cell>
        </row>
        <row r="1958">
          <cell r="A1958" t="str">
            <v>130</v>
          </cell>
          <cell r="B1958">
            <v>711000</v>
          </cell>
          <cell r="C1958">
            <v>1</v>
          </cell>
          <cell r="D1958" t="str">
            <v>1711000.130</v>
          </cell>
          <cell r="E1958" t="str">
            <v xml:space="preserve">שעות נוספות </v>
          </cell>
          <cell r="H1958">
            <v>62726</v>
          </cell>
          <cell r="I1958">
            <v>46074</v>
          </cell>
        </row>
        <row r="1959">
          <cell r="A1959" t="str">
            <v>140</v>
          </cell>
          <cell r="B1959">
            <v>711000</v>
          </cell>
          <cell r="C1959">
            <v>1</v>
          </cell>
          <cell r="D1959" t="str">
            <v>1711000.140</v>
          </cell>
          <cell r="E1959" t="str">
            <v xml:space="preserve">החזר הוצאות </v>
          </cell>
          <cell r="H1959">
            <v>316381</v>
          </cell>
          <cell r="I1959">
            <v>268146</v>
          </cell>
        </row>
        <row r="1960">
          <cell r="A1960" t="str">
            <v>181</v>
          </cell>
          <cell r="B1960">
            <v>711000</v>
          </cell>
          <cell r="C1960">
            <v>1</v>
          </cell>
          <cell r="D1960" t="str">
            <v>1711000.181</v>
          </cell>
          <cell r="E1960" t="str">
            <v xml:space="preserve">הפרשות סוציאליות </v>
          </cell>
          <cell r="H1960">
            <v>405472</v>
          </cell>
          <cell r="I1960">
            <v>361736</v>
          </cell>
        </row>
        <row r="1961">
          <cell r="A1961" t="str">
            <v>182</v>
          </cell>
          <cell r="B1961">
            <v>711000</v>
          </cell>
          <cell r="C1961">
            <v>1</v>
          </cell>
          <cell r="D1961" t="str">
            <v>1711000.182</v>
          </cell>
          <cell r="E1961" t="str">
            <v xml:space="preserve">מיסים ועלויות </v>
          </cell>
          <cell r="H1961">
            <v>176286</v>
          </cell>
          <cell r="I1961">
            <v>149058</v>
          </cell>
        </row>
        <row r="1962">
          <cell r="A1962" t="str">
            <v>288</v>
          </cell>
          <cell r="B1962">
            <v>711000</v>
          </cell>
          <cell r="C1962">
            <v>1</v>
          </cell>
          <cell r="D1962" t="str">
            <v>1711000.288</v>
          </cell>
          <cell r="E1962" t="str">
            <v xml:space="preserve">השתתפות בשי לחגים </v>
          </cell>
          <cell r="H1962">
            <v>282500</v>
          </cell>
          <cell r="I1962">
            <v>267178</v>
          </cell>
        </row>
        <row r="1963">
          <cell r="A1963" t="str">
            <v>421</v>
          </cell>
          <cell r="B1963">
            <v>711000</v>
          </cell>
          <cell r="C1963">
            <v>1</v>
          </cell>
          <cell r="D1963" t="str">
            <v>1711000.421</v>
          </cell>
          <cell r="E1963" t="str">
            <v xml:space="preserve">תחזוקת מזגנים </v>
          </cell>
          <cell r="H1963">
            <v>21200</v>
          </cell>
          <cell r="I1963">
            <v>2982</v>
          </cell>
        </row>
        <row r="1964">
          <cell r="A1964" t="str">
            <v>442</v>
          </cell>
          <cell r="B1964">
            <v>711000</v>
          </cell>
          <cell r="C1964">
            <v>1</v>
          </cell>
          <cell r="D1964" t="str">
            <v>1711000.442</v>
          </cell>
          <cell r="E1964" t="str">
            <v xml:space="preserve">שיפוי עבור נזקים </v>
          </cell>
          <cell r="H1964">
            <v>100</v>
          </cell>
          <cell r="I1964">
            <v>0</v>
          </cell>
        </row>
        <row r="1965">
          <cell r="A1965" t="str">
            <v>470</v>
          </cell>
          <cell r="B1965">
            <v>711000</v>
          </cell>
          <cell r="C1965">
            <v>1</v>
          </cell>
          <cell r="D1965" t="str">
            <v>1711000.470</v>
          </cell>
          <cell r="E1965" t="str">
            <v xml:space="preserve">ציוד משרדי </v>
          </cell>
          <cell r="H1965">
            <v>2000</v>
          </cell>
          <cell r="I1965">
            <v>2080</v>
          </cell>
        </row>
        <row r="1966">
          <cell r="A1966" t="str">
            <v>511</v>
          </cell>
          <cell r="B1966">
            <v>711000</v>
          </cell>
          <cell r="C1966">
            <v>1</v>
          </cell>
          <cell r="D1966" t="str">
            <v>1711000.511</v>
          </cell>
          <cell r="E1966" t="str">
            <v xml:space="preserve">אירוח וכיבוד </v>
          </cell>
          <cell r="H1966">
            <v>5000</v>
          </cell>
          <cell r="I1966">
            <v>3702</v>
          </cell>
        </row>
        <row r="1967">
          <cell r="A1967" t="str">
            <v>521</v>
          </cell>
          <cell r="B1967">
            <v>711000</v>
          </cell>
          <cell r="C1967">
            <v>1</v>
          </cell>
          <cell r="D1967" t="str">
            <v>1711000.521</v>
          </cell>
          <cell r="E1967" t="str">
            <v xml:space="preserve">השתלמויות </v>
          </cell>
          <cell r="H1967">
            <v>31600</v>
          </cell>
          <cell r="I1967">
            <v>25950</v>
          </cell>
        </row>
        <row r="1968">
          <cell r="A1968" t="str">
            <v>523</v>
          </cell>
          <cell r="B1968">
            <v>711000</v>
          </cell>
          <cell r="C1968">
            <v>1</v>
          </cell>
          <cell r="D1968" t="str">
            <v>1711000.523</v>
          </cell>
          <cell r="E1968" t="str">
            <v xml:space="preserve">דמי חבר א.מנהלי תברואה </v>
          </cell>
          <cell r="H1968">
            <v>1000</v>
          </cell>
          <cell r="I1968">
            <v>500</v>
          </cell>
        </row>
        <row r="1969">
          <cell r="A1969" t="str">
            <v>540</v>
          </cell>
          <cell r="B1969">
            <v>711000</v>
          </cell>
          <cell r="C1969">
            <v>1</v>
          </cell>
          <cell r="D1969" t="str">
            <v>1711000.540</v>
          </cell>
          <cell r="E1969" t="str">
            <v xml:space="preserve">הוצאות תקשורת </v>
          </cell>
          <cell r="H1969">
            <v>30000</v>
          </cell>
          <cell r="I1969">
            <v>21467</v>
          </cell>
        </row>
        <row r="1970">
          <cell r="A1970" t="str">
            <v>550</v>
          </cell>
          <cell r="B1970">
            <v>711000</v>
          </cell>
          <cell r="C1970">
            <v>1</v>
          </cell>
          <cell r="D1970" t="str">
            <v>1711000.550</v>
          </cell>
          <cell r="E1970" t="str">
            <v xml:space="preserve">פרסום והדפסות </v>
          </cell>
          <cell r="H1970">
            <v>10000</v>
          </cell>
          <cell r="I1970">
            <v>11999</v>
          </cell>
        </row>
        <row r="1971">
          <cell r="A1971" t="str">
            <v>561</v>
          </cell>
          <cell r="B1971">
            <v>711000</v>
          </cell>
          <cell r="C1971">
            <v>1</v>
          </cell>
          <cell r="D1971" t="str">
            <v>1711000.561</v>
          </cell>
          <cell r="E1971" t="str">
            <v xml:space="preserve">צילום מסמכים </v>
          </cell>
          <cell r="H1971">
            <v>17000</v>
          </cell>
          <cell r="I1971">
            <v>7749</v>
          </cell>
        </row>
        <row r="1972">
          <cell r="A1972" t="str">
            <v>574</v>
          </cell>
          <cell r="B1972">
            <v>711000</v>
          </cell>
          <cell r="C1972">
            <v>1</v>
          </cell>
          <cell r="D1972" t="str">
            <v>1711000.574</v>
          </cell>
          <cell r="E1972" t="str">
            <v xml:space="preserve">תקשורת מחשבים </v>
          </cell>
          <cell r="H1972">
            <v>9600</v>
          </cell>
          <cell r="I1972">
            <v>9361</v>
          </cell>
        </row>
        <row r="1973">
          <cell r="A1973" t="str">
            <v>575</v>
          </cell>
          <cell r="B1973">
            <v>711000</v>
          </cell>
          <cell r="C1973">
            <v>1</v>
          </cell>
          <cell r="D1973" t="str">
            <v>1711000.575</v>
          </cell>
          <cell r="E1973" t="str">
            <v xml:space="preserve">רכישת תוכנות </v>
          </cell>
          <cell r="H1973">
            <v>10000</v>
          </cell>
          <cell r="I1973">
            <v>8064</v>
          </cell>
        </row>
        <row r="1974">
          <cell r="A1974" t="str">
            <v>579</v>
          </cell>
          <cell r="B1974">
            <v>711000</v>
          </cell>
          <cell r="C1974">
            <v>1</v>
          </cell>
          <cell r="D1974" t="str">
            <v>1711000.579</v>
          </cell>
          <cell r="E1974" t="str">
            <v xml:space="preserve">קישור לרשת המיחשוב </v>
          </cell>
          <cell r="H1974">
            <v>10000</v>
          </cell>
          <cell r="I1974">
            <v>9397</v>
          </cell>
        </row>
        <row r="1975">
          <cell r="A1975" t="str">
            <v>580</v>
          </cell>
          <cell r="B1975">
            <v>711000</v>
          </cell>
          <cell r="C1975">
            <v>1</v>
          </cell>
          <cell r="D1975" t="str">
            <v>1711000.580</v>
          </cell>
          <cell r="E1975" t="str">
            <v xml:space="preserve">הוצאות אירגוניות </v>
          </cell>
          <cell r="H1975">
            <v>6500</v>
          </cell>
          <cell r="I1975">
            <v>5118</v>
          </cell>
        </row>
        <row r="1976">
          <cell r="A1976" t="str">
            <v>582</v>
          </cell>
          <cell r="B1976">
            <v>711000</v>
          </cell>
          <cell r="C1976">
            <v>1</v>
          </cell>
          <cell r="D1976" t="str">
            <v>1711000.582</v>
          </cell>
          <cell r="E1976" t="str">
            <v xml:space="preserve">כרטיסי איזי פארק </v>
          </cell>
          <cell r="H1976">
            <v>4000</v>
          </cell>
          <cell r="I1976">
            <v>0</v>
          </cell>
        </row>
        <row r="1977">
          <cell r="A1977" t="str">
            <v>731</v>
          </cell>
          <cell r="B1977">
            <v>711000</v>
          </cell>
          <cell r="C1977">
            <v>1</v>
          </cell>
          <cell r="D1977" t="str">
            <v>1711000.731</v>
          </cell>
          <cell r="E1977" t="str">
            <v xml:space="preserve">דלק </v>
          </cell>
          <cell r="H1977">
            <v>44555</v>
          </cell>
          <cell r="I1977">
            <v>23549</v>
          </cell>
        </row>
        <row r="1978">
          <cell r="A1978" t="str">
            <v>735</v>
          </cell>
          <cell r="B1978">
            <v>711000</v>
          </cell>
          <cell r="C1978">
            <v>1</v>
          </cell>
          <cell r="D1978" t="str">
            <v>1711000.735</v>
          </cell>
          <cell r="E1978" t="str">
            <v xml:space="preserve">השכרת רכב </v>
          </cell>
          <cell r="H1978">
            <v>70554</v>
          </cell>
          <cell r="I1978">
            <v>57052</v>
          </cell>
        </row>
        <row r="1979">
          <cell r="A1979" t="str">
            <v>743</v>
          </cell>
          <cell r="B1979">
            <v>711000</v>
          </cell>
          <cell r="C1979">
            <v>1</v>
          </cell>
          <cell r="D1979" t="str">
            <v>1711000.743</v>
          </cell>
          <cell r="E1979" t="str">
            <v xml:space="preserve">רכישת כלים מכשירים וציוד </v>
          </cell>
          <cell r="H1979">
            <v>13000</v>
          </cell>
          <cell r="I1979">
            <v>5456</v>
          </cell>
        </row>
        <row r="1980">
          <cell r="A1980" t="str">
            <v>750</v>
          </cell>
          <cell r="B1980">
            <v>711000</v>
          </cell>
          <cell r="C1980">
            <v>1</v>
          </cell>
          <cell r="D1980" t="str">
            <v>1711000.750</v>
          </cell>
          <cell r="E1980" t="str">
            <v xml:space="preserve">שירותי יעוץ למכרזים </v>
          </cell>
          <cell r="H1980">
            <v>15000</v>
          </cell>
          <cell r="I1980">
            <v>22389</v>
          </cell>
        </row>
        <row r="1981">
          <cell r="A1981" t="str">
            <v>755</v>
          </cell>
          <cell r="B1981">
            <v>711000</v>
          </cell>
          <cell r="C1981">
            <v>1</v>
          </cell>
          <cell r="D1981" t="str">
            <v>1711000.755</v>
          </cell>
          <cell r="E1981" t="str">
            <v xml:space="preserve">בטיחות אש </v>
          </cell>
          <cell r="H1981">
            <v>15000</v>
          </cell>
          <cell r="I1981">
            <v>12968</v>
          </cell>
        </row>
        <row r="1982">
          <cell r="A1982" t="str">
            <v>760</v>
          </cell>
          <cell r="B1982">
            <v>711000</v>
          </cell>
          <cell r="C1982">
            <v>1</v>
          </cell>
          <cell r="D1982" t="str">
            <v>1711000.760</v>
          </cell>
          <cell r="E1982" t="str">
            <v>השתתפות בתפעול פארק חצרים</v>
          </cell>
          <cell r="H1982">
            <v>0</v>
          </cell>
          <cell r="I1982">
            <v>0</v>
          </cell>
        </row>
        <row r="1983">
          <cell r="A1983" t="str">
            <v>769</v>
          </cell>
          <cell r="B1983">
            <v>711000</v>
          </cell>
          <cell r="C1983">
            <v>1</v>
          </cell>
          <cell r="D1983" t="str">
            <v>1711000.769</v>
          </cell>
          <cell r="E1983" t="str">
            <v xml:space="preserve">שירות לאומי </v>
          </cell>
          <cell r="H1983">
            <v>55188</v>
          </cell>
          <cell r="I1983">
            <v>88746</v>
          </cell>
        </row>
        <row r="1984">
          <cell r="A1984" t="str">
            <v>780</v>
          </cell>
          <cell r="B1984">
            <v>711000</v>
          </cell>
          <cell r="C1984">
            <v>1</v>
          </cell>
          <cell r="D1984" t="str">
            <v>1711000.780</v>
          </cell>
          <cell r="E1984" t="str">
            <v xml:space="preserve">פרוייקטים-איכות הסביבה </v>
          </cell>
          <cell r="H1984">
            <v>0</v>
          </cell>
          <cell r="I1984">
            <v>0</v>
          </cell>
        </row>
        <row r="1985">
          <cell r="A1985" t="str">
            <v>781</v>
          </cell>
          <cell r="B1985">
            <v>711000</v>
          </cell>
          <cell r="C1985">
            <v>1</v>
          </cell>
          <cell r="D1985" t="str">
            <v>1711000.781</v>
          </cell>
          <cell r="E1985" t="str">
            <v xml:space="preserve">הסברה וחינוך לנקיון </v>
          </cell>
          <cell r="H1985">
            <v>135000</v>
          </cell>
          <cell r="I1985">
            <v>130156</v>
          </cell>
        </row>
        <row r="1986">
          <cell r="A1986" t="str">
            <v>930</v>
          </cell>
          <cell r="B1986">
            <v>711000</v>
          </cell>
          <cell r="C1986">
            <v>1</v>
          </cell>
          <cell r="D1986" t="str">
            <v>1711000.930</v>
          </cell>
          <cell r="E1986" t="str">
            <v xml:space="preserve">שיפור סביבת העבודה לעובד </v>
          </cell>
          <cell r="H1986">
            <v>0</v>
          </cell>
          <cell r="I1986">
            <v>6619</v>
          </cell>
        </row>
        <row r="1987">
          <cell r="A1987" t="str">
            <v>986</v>
          </cell>
          <cell r="B1987">
            <v>711000</v>
          </cell>
          <cell r="C1987">
            <v>1</v>
          </cell>
          <cell r="D1987" t="str">
            <v>1711000.986</v>
          </cell>
          <cell r="E1987" t="str">
            <v xml:space="preserve">ה.מותנית שירותי נקיון </v>
          </cell>
          <cell r="H1987">
            <v>0</v>
          </cell>
          <cell r="I1987">
            <v>0</v>
          </cell>
        </row>
        <row r="1988">
          <cell r="A1988" t="str">
            <v>110</v>
          </cell>
          <cell r="B1988">
            <v>711100</v>
          </cell>
          <cell r="C1988">
            <v>1</v>
          </cell>
          <cell r="D1988" t="str">
            <v>1711100.110</v>
          </cell>
          <cell r="E1988" t="str">
            <v xml:space="preserve">שכר קובע </v>
          </cell>
          <cell r="H1988">
            <v>0</v>
          </cell>
          <cell r="I1988">
            <v>0</v>
          </cell>
        </row>
        <row r="1989">
          <cell r="A1989" t="str">
            <v>120</v>
          </cell>
          <cell r="B1989">
            <v>711100</v>
          </cell>
          <cell r="C1989">
            <v>1</v>
          </cell>
          <cell r="D1989" t="str">
            <v>1711100.120</v>
          </cell>
          <cell r="E1989" t="str">
            <v xml:space="preserve">תוספות שאינן בשכר קובע </v>
          </cell>
          <cell r="H1989">
            <v>0</v>
          </cell>
          <cell r="I1989">
            <v>0</v>
          </cell>
        </row>
        <row r="1990">
          <cell r="A1990" t="str">
            <v>130</v>
          </cell>
          <cell r="B1990">
            <v>711100</v>
          </cell>
          <cell r="C1990">
            <v>1</v>
          </cell>
          <cell r="D1990" t="str">
            <v>1711100.130</v>
          </cell>
          <cell r="E1990" t="str">
            <v xml:space="preserve">שעות נוספות </v>
          </cell>
          <cell r="H1990">
            <v>0</v>
          </cell>
          <cell r="I1990">
            <v>0</v>
          </cell>
        </row>
        <row r="1991">
          <cell r="A1991" t="str">
            <v>140</v>
          </cell>
          <cell r="B1991">
            <v>711100</v>
          </cell>
          <cell r="C1991">
            <v>1</v>
          </cell>
          <cell r="D1991" t="str">
            <v>1711100.140</v>
          </cell>
          <cell r="E1991" t="str">
            <v xml:space="preserve">החזר הוצאות </v>
          </cell>
          <cell r="H1991">
            <v>0</v>
          </cell>
          <cell r="I1991">
            <v>0</v>
          </cell>
        </row>
        <row r="1992">
          <cell r="A1992" t="str">
            <v>181</v>
          </cell>
          <cell r="B1992">
            <v>711100</v>
          </cell>
          <cell r="C1992">
            <v>1</v>
          </cell>
          <cell r="D1992" t="str">
            <v>1711100.181</v>
          </cell>
          <cell r="E1992" t="str">
            <v xml:space="preserve">הפרשות סוציאליות </v>
          </cell>
          <cell r="H1992">
            <v>0</v>
          </cell>
          <cell r="I1992">
            <v>0</v>
          </cell>
        </row>
        <row r="1993">
          <cell r="A1993" t="str">
            <v>182</v>
          </cell>
          <cell r="B1993">
            <v>711100</v>
          </cell>
          <cell r="C1993">
            <v>1</v>
          </cell>
          <cell r="D1993" t="str">
            <v>1711100.182</v>
          </cell>
          <cell r="E1993" t="str">
            <v xml:space="preserve">מיסים ועלויות </v>
          </cell>
          <cell r="H1993">
            <v>0</v>
          </cell>
          <cell r="I1993">
            <v>0</v>
          </cell>
        </row>
        <row r="1994">
          <cell r="A1994" t="str">
            <v>769</v>
          </cell>
          <cell r="B1994">
            <v>711100</v>
          </cell>
          <cell r="C1994">
            <v>1</v>
          </cell>
          <cell r="D1994" t="str">
            <v>1711100.769</v>
          </cell>
          <cell r="E1994" t="str">
            <v xml:space="preserve">שירות לאומי </v>
          </cell>
          <cell r="H1994">
            <v>0</v>
          </cell>
          <cell r="I1994">
            <v>0</v>
          </cell>
        </row>
        <row r="1995">
          <cell r="A1995" t="str">
            <v>110</v>
          </cell>
          <cell r="B1995">
            <v>711300</v>
          </cell>
          <cell r="C1995">
            <v>1</v>
          </cell>
          <cell r="D1995" t="str">
            <v>1711300.110</v>
          </cell>
          <cell r="E1995" t="str">
            <v xml:space="preserve">שכר קובע </v>
          </cell>
          <cell r="H1995">
            <v>406650</v>
          </cell>
          <cell r="I1995">
            <v>385625</v>
          </cell>
        </row>
        <row r="1996">
          <cell r="A1996" t="str">
            <v>120</v>
          </cell>
          <cell r="B1996">
            <v>711300</v>
          </cell>
          <cell r="C1996">
            <v>1</v>
          </cell>
          <cell r="D1996" t="str">
            <v>1711300.120</v>
          </cell>
          <cell r="E1996" t="str">
            <v xml:space="preserve">תוספות שאינן בשכר קובע </v>
          </cell>
          <cell r="H1996">
            <v>168779</v>
          </cell>
          <cell r="I1996">
            <v>167797</v>
          </cell>
        </row>
        <row r="1997">
          <cell r="A1997" t="str">
            <v>130</v>
          </cell>
          <cell r="B1997">
            <v>711300</v>
          </cell>
          <cell r="C1997">
            <v>1</v>
          </cell>
          <cell r="D1997" t="str">
            <v>1711300.130</v>
          </cell>
          <cell r="E1997" t="str">
            <v xml:space="preserve">שעות נוספות </v>
          </cell>
          <cell r="H1997">
            <v>61445</v>
          </cell>
          <cell r="I1997">
            <v>54401</v>
          </cell>
        </row>
        <row r="1998">
          <cell r="A1998" t="str">
            <v>140</v>
          </cell>
          <cell r="B1998">
            <v>711300</v>
          </cell>
          <cell r="C1998">
            <v>1</v>
          </cell>
          <cell r="D1998" t="str">
            <v>1711300.140</v>
          </cell>
          <cell r="E1998" t="str">
            <v xml:space="preserve">החזר הוצאות </v>
          </cell>
          <cell r="H1998">
            <v>38284</v>
          </cell>
          <cell r="I1998">
            <v>36187</v>
          </cell>
        </row>
        <row r="1999">
          <cell r="A1999" t="str">
            <v>181</v>
          </cell>
          <cell r="B1999">
            <v>711300</v>
          </cell>
          <cell r="C1999">
            <v>1</v>
          </cell>
          <cell r="D1999" t="str">
            <v>1711300.181</v>
          </cell>
          <cell r="E1999" t="str">
            <v xml:space="preserve">הפרשות סוציאליות </v>
          </cell>
          <cell r="H1999">
            <v>104872</v>
          </cell>
          <cell r="I1999">
            <v>99730</v>
          </cell>
        </row>
        <row r="2000">
          <cell r="A2000" t="str">
            <v>182</v>
          </cell>
          <cell r="B2000">
            <v>711300</v>
          </cell>
          <cell r="C2000">
            <v>1</v>
          </cell>
          <cell r="D2000" t="str">
            <v>1711300.182</v>
          </cell>
          <cell r="E2000" t="str">
            <v xml:space="preserve">מיסים ועלויות </v>
          </cell>
          <cell r="H2000">
            <v>51083</v>
          </cell>
          <cell r="I2000">
            <v>48720</v>
          </cell>
        </row>
        <row r="2001">
          <cell r="A2001" t="str">
            <v>433</v>
          </cell>
          <cell r="B2001">
            <v>711300</v>
          </cell>
          <cell r="C2001">
            <v>1</v>
          </cell>
          <cell r="D2001" t="str">
            <v>1711300.433</v>
          </cell>
          <cell r="E2001" t="str">
            <v xml:space="preserve">חומרי נקיון </v>
          </cell>
          <cell r="H2001">
            <v>2000</v>
          </cell>
          <cell r="I2001">
            <v>1797</v>
          </cell>
        </row>
        <row r="2002">
          <cell r="A2002" t="str">
            <v>470</v>
          </cell>
          <cell r="B2002">
            <v>711300</v>
          </cell>
          <cell r="C2002">
            <v>1</v>
          </cell>
          <cell r="D2002" t="str">
            <v>1711300.470</v>
          </cell>
          <cell r="E2002" t="str">
            <v xml:space="preserve">ציוד משרדי </v>
          </cell>
          <cell r="H2002">
            <v>1000</v>
          </cell>
          <cell r="I2002">
            <v>909</v>
          </cell>
        </row>
        <row r="2003">
          <cell r="A2003" t="str">
            <v>511</v>
          </cell>
          <cell r="B2003">
            <v>711300</v>
          </cell>
          <cell r="C2003">
            <v>1</v>
          </cell>
          <cell r="D2003" t="str">
            <v>1711300.511</v>
          </cell>
          <cell r="E2003" t="str">
            <v xml:space="preserve">כיבוד </v>
          </cell>
          <cell r="H2003">
            <v>900</v>
          </cell>
          <cell r="I2003">
            <v>961</v>
          </cell>
        </row>
        <row r="2004">
          <cell r="A2004" t="str">
            <v>561</v>
          </cell>
          <cell r="B2004">
            <v>711300</v>
          </cell>
          <cell r="C2004">
            <v>1</v>
          </cell>
          <cell r="D2004" t="str">
            <v>1711300.561</v>
          </cell>
          <cell r="E2004" t="str">
            <v xml:space="preserve">צילום מסמכים </v>
          </cell>
          <cell r="H2004">
            <v>3000</v>
          </cell>
          <cell r="I2004">
            <v>1566</v>
          </cell>
        </row>
        <row r="2005">
          <cell r="A2005" t="str">
            <v>580</v>
          </cell>
          <cell r="B2005">
            <v>711300</v>
          </cell>
          <cell r="C2005">
            <v>1</v>
          </cell>
          <cell r="D2005" t="str">
            <v>1711300.580</v>
          </cell>
          <cell r="E2005" t="str">
            <v xml:space="preserve">הוצאות ארגוניות </v>
          </cell>
          <cell r="H2005">
            <v>1000</v>
          </cell>
          <cell r="I2005">
            <v>0</v>
          </cell>
        </row>
        <row r="2006">
          <cell r="A2006" t="str">
            <v>720</v>
          </cell>
          <cell r="B2006">
            <v>711300</v>
          </cell>
          <cell r="C2006">
            <v>1</v>
          </cell>
          <cell r="D2006" t="str">
            <v>1711300.720</v>
          </cell>
          <cell r="E2006" t="str">
            <v xml:space="preserve">חומרים </v>
          </cell>
          <cell r="H2006">
            <v>10000</v>
          </cell>
          <cell r="I2006">
            <v>3510</v>
          </cell>
        </row>
        <row r="2007">
          <cell r="A2007" t="str">
            <v>731</v>
          </cell>
          <cell r="B2007">
            <v>711300</v>
          </cell>
          <cell r="C2007">
            <v>1</v>
          </cell>
          <cell r="D2007" t="str">
            <v>1711300.731</v>
          </cell>
          <cell r="E2007" t="str">
            <v xml:space="preserve">דלק </v>
          </cell>
          <cell r="H2007">
            <v>44813</v>
          </cell>
          <cell r="I2007">
            <v>47315</v>
          </cell>
        </row>
        <row r="2008">
          <cell r="A2008" t="str">
            <v>735</v>
          </cell>
          <cell r="B2008">
            <v>711300</v>
          </cell>
          <cell r="C2008">
            <v>1</v>
          </cell>
          <cell r="D2008" t="str">
            <v>1711300.735</v>
          </cell>
          <cell r="E2008" t="str">
            <v xml:space="preserve">השכרת רכב </v>
          </cell>
          <cell r="H2008">
            <v>54962</v>
          </cell>
          <cell r="I2008">
            <v>64672</v>
          </cell>
        </row>
        <row r="2009">
          <cell r="A2009" t="str">
            <v>743</v>
          </cell>
          <cell r="B2009">
            <v>711300</v>
          </cell>
          <cell r="C2009">
            <v>1</v>
          </cell>
          <cell r="D2009" t="str">
            <v>1711300.743</v>
          </cell>
          <cell r="E2009" t="str">
            <v xml:space="preserve">רכישת כלים מכשירים וציוד </v>
          </cell>
          <cell r="H2009">
            <v>9000</v>
          </cell>
          <cell r="I2009">
            <v>362</v>
          </cell>
        </row>
        <row r="2010">
          <cell r="A2010" t="str">
            <v>747</v>
          </cell>
          <cell r="B2010">
            <v>711300</v>
          </cell>
          <cell r="C2010">
            <v>1</v>
          </cell>
          <cell r="D2010" t="str">
            <v>1711300.747</v>
          </cell>
          <cell r="E2010" t="str">
            <v xml:space="preserve">ביגוד לצרכי עבודה </v>
          </cell>
          <cell r="H2010">
            <v>5000</v>
          </cell>
          <cell r="I2010">
            <v>0</v>
          </cell>
        </row>
        <row r="2011">
          <cell r="A2011" t="str">
            <v>769</v>
          </cell>
          <cell r="B2011">
            <v>711300</v>
          </cell>
          <cell r="C2011">
            <v>1</v>
          </cell>
          <cell r="D2011" t="str">
            <v>1711300.769</v>
          </cell>
          <cell r="E2011" t="str">
            <v xml:space="preserve">שירות לאומי </v>
          </cell>
          <cell r="H2011">
            <v>15200</v>
          </cell>
          <cell r="I2011">
            <v>0</v>
          </cell>
        </row>
        <row r="2012">
          <cell r="A2012" t="str">
            <v>110</v>
          </cell>
          <cell r="B2012">
            <v>711500</v>
          </cell>
          <cell r="C2012">
            <v>1</v>
          </cell>
          <cell r="D2012" t="str">
            <v>1711500.110</v>
          </cell>
          <cell r="E2012" t="str">
            <v xml:space="preserve">שכר קובע </v>
          </cell>
          <cell r="H2012">
            <v>296591</v>
          </cell>
          <cell r="I2012">
            <v>274075</v>
          </cell>
        </row>
        <row r="2013">
          <cell r="A2013" t="str">
            <v>120</v>
          </cell>
          <cell r="B2013">
            <v>711500</v>
          </cell>
          <cell r="C2013">
            <v>1</v>
          </cell>
          <cell r="D2013" t="str">
            <v>1711500.120</v>
          </cell>
          <cell r="E2013" t="str">
            <v xml:space="preserve">תוספות שאינן בשכר קובע </v>
          </cell>
          <cell r="H2013">
            <v>141569</v>
          </cell>
          <cell r="I2013">
            <v>125200</v>
          </cell>
        </row>
        <row r="2014">
          <cell r="A2014" t="str">
            <v>130</v>
          </cell>
          <cell r="B2014">
            <v>711500</v>
          </cell>
          <cell r="C2014">
            <v>1</v>
          </cell>
          <cell r="D2014" t="str">
            <v>1711500.130</v>
          </cell>
          <cell r="E2014" t="str">
            <v xml:space="preserve">שעות נוספות </v>
          </cell>
          <cell r="H2014">
            <v>21390</v>
          </cell>
          <cell r="I2014">
            <v>22979</v>
          </cell>
        </row>
        <row r="2015">
          <cell r="A2015" t="str">
            <v>140</v>
          </cell>
          <cell r="B2015">
            <v>711500</v>
          </cell>
          <cell r="C2015">
            <v>1</v>
          </cell>
          <cell r="D2015" t="str">
            <v>1711500.140</v>
          </cell>
          <cell r="E2015" t="str">
            <v xml:space="preserve">החזר הוצאות </v>
          </cell>
          <cell r="H2015">
            <v>77709</v>
          </cell>
          <cell r="I2015">
            <v>76791</v>
          </cell>
        </row>
        <row r="2016">
          <cell r="A2016" t="str">
            <v>181</v>
          </cell>
          <cell r="B2016">
            <v>711500</v>
          </cell>
          <cell r="C2016">
            <v>1</v>
          </cell>
          <cell r="D2016" t="str">
            <v>1711500.181</v>
          </cell>
          <cell r="E2016" t="str">
            <v xml:space="preserve">הפרשות סוציאליות </v>
          </cell>
          <cell r="H2016">
            <v>90210</v>
          </cell>
          <cell r="I2016">
            <v>83310</v>
          </cell>
        </row>
        <row r="2017">
          <cell r="A2017" t="str">
            <v>182</v>
          </cell>
          <cell r="B2017">
            <v>711500</v>
          </cell>
          <cell r="C2017">
            <v>1</v>
          </cell>
          <cell r="D2017" t="str">
            <v>1711500.182</v>
          </cell>
          <cell r="E2017" t="str">
            <v xml:space="preserve">מיסים ועלויות </v>
          </cell>
          <cell r="H2017">
            <v>40740</v>
          </cell>
          <cell r="I2017">
            <v>37817</v>
          </cell>
        </row>
        <row r="2018">
          <cell r="A2018" t="str">
            <v>511</v>
          </cell>
          <cell r="B2018">
            <v>711500</v>
          </cell>
          <cell r="C2018">
            <v>1</v>
          </cell>
          <cell r="D2018" t="str">
            <v>1711500.511</v>
          </cell>
          <cell r="E2018" t="str">
            <v xml:space="preserve">כיבוד </v>
          </cell>
          <cell r="H2018">
            <v>500</v>
          </cell>
          <cell r="I2018">
            <v>646</v>
          </cell>
        </row>
        <row r="2019">
          <cell r="A2019" t="str">
            <v>561</v>
          </cell>
          <cell r="B2019">
            <v>711500</v>
          </cell>
          <cell r="C2019">
            <v>1</v>
          </cell>
          <cell r="D2019" t="str">
            <v>1711500.561</v>
          </cell>
          <cell r="E2019" t="str">
            <v xml:space="preserve">צילום מסמכים </v>
          </cell>
          <cell r="H2019">
            <v>3000</v>
          </cell>
          <cell r="I2019">
            <v>1566</v>
          </cell>
        </row>
        <row r="2020">
          <cell r="A2020" t="str">
            <v>731</v>
          </cell>
          <cell r="B2020">
            <v>711500</v>
          </cell>
          <cell r="C2020">
            <v>1</v>
          </cell>
          <cell r="D2020" t="str">
            <v>1711500.731</v>
          </cell>
          <cell r="E2020" t="str">
            <v xml:space="preserve">דלק </v>
          </cell>
          <cell r="H2020">
            <v>25607</v>
          </cell>
          <cell r="I2020">
            <v>12396</v>
          </cell>
        </row>
        <row r="2021">
          <cell r="A2021" t="str">
            <v>735</v>
          </cell>
          <cell r="B2021">
            <v>711500</v>
          </cell>
          <cell r="C2021">
            <v>1</v>
          </cell>
          <cell r="D2021" t="str">
            <v>1711500.735</v>
          </cell>
          <cell r="E2021" t="str">
            <v xml:space="preserve">השכרת רכב </v>
          </cell>
          <cell r="H2021">
            <v>49462</v>
          </cell>
          <cell r="I2021">
            <v>82998</v>
          </cell>
        </row>
        <row r="2022">
          <cell r="A2022" t="str">
            <v>769</v>
          </cell>
          <cell r="B2022">
            <v>711500</v>
          </cell>
          <cell r="C2022">
            <v>1</v>
          </cell>
          <cell r="D2022" t="str">
            <v>1711500.769</v>
          </cell>
          <cell r="E2022" t="str">
            <v xml:space="preserve">שירות לאומי </v>
          </cell>
          <cell r="H2022">
            <v>19000</v>
          </cell>
          <cell r="I2022">
            <v>12257</v>
          </cell>
        </row>
        <row r="2023">
          <cell r="A2023" t="str">
            <v>110</v>
          </cell>
          <cell r="B2023">
            <v>712100</v>
          </cell>
          <cell r="C2023">
            <v>1</v>
          </cell>
          <cell r="D2023" t="str">
            <v>1712100.110</v>
          </cell>
          <cell r="E2023" t="str">
            <v xml:space="preserve">שכר קובע </v>
          </cell>
          <cell r="H2023">
            <v>3239219</v>
          </cell>
          <cell r="I2023">
            <v>3025751</v>
          </cell>
        </row>
        <row r="2024">
          <cell r="A2024" t="str">
            <v>120</v>
          </cell>
          <cell r="B2024">
            <v>712100</v>
          </cell>
          <cell r="C2024">
            <v>1</v>
          </cell>
          <cell r="D2024" t="str">
            <v>1712100.120</v>
          </cell>
          <cell r="E2024" t="str">
            <v xml:space="preserve">תוספות שאינן בשכר קובע </v>
          </cell>
          <cell r="H2024">
            <v>2062924</v>
          </cell>
          <cell r="I2024">
            <v>1947420</v>
          </cell>
        </row>
        <row r="2025">
          <cell r="A2025" t="str">
            <v>130</v>
          </cell>
          <cell r="B2025">
            <v>712100</v>
          </cell>
          <cell r="C2025">
            <v>1</v>
          </cell>
          <cell r="D2025" t="str">
            <v>1712100.130</v>
          </cell>
          <cell r="E2025" t="str">
            <v xml:space="preserve">שעות נוספות </v>
          </cell>
          <cell r="H2025">
            <v>184932</v>
          </cell>
          <cell r="I2025">
            <v>133056</v>
          </cell>
        </row>
        <row r="2026">
          <cell r="A2026" t="str">
            <v>140</v>
          </cell>
          <cell r="B2026">
            <v>712100</v>
          </cell>
          <cell r="C2026">
            <v>1</v>
          </cell>
          <cell r="D2026" t="str">
            <v>1712100.140</v>
          </cell>
          <cell r="E2026" t="str">
            <v xml:space="preserve">החזר הוצאות </v>
          </cell>
          <cell r="H2026">
            <v>830034</v>
          </cell>
          <cell r="I2026">
            <v>798028</v>
          </cell>
        </row>
        <row r="2027">
          <cell r="A2027" t="str">
            <v>181</v>
          </cell>
          <cell r="B2027">
            <v>712100</v>
          </cell>
          <cell r="C2027">
            <v>1</v>
          </cell>
          <cell r="D2027" t="str">
            <v>1712100.181</v>
          </cell>
          <cell r="E2027" t="str">
            <v xml:space="preserve">הפרשות סוציאליות </v>
          </cell>
          <cell r="H2027">
            <v>971693</v>
          </cell>
          <cell r="I2027">
            <v>898973</v>
          </cell>
        </row>
        <row r="2028">
          <cell r="A2028" t="str">
            <v>182</v>
          </cell>
          <cell r="B2028">
            <v>712100</v>
          </cell>
          <cell r="C2028">
            <v>1</v>
          </cell>
          <cell r="D2028" t="str">
            <v>1712100.182</v>
          </cell>
          <cell r="E2028" t="str">
            <v xml:space="preserve">מיסים ועלויות </v>
          </cell>
          <cell r="H2028">
            <v>477620</v>
          </cell>
          <cell r="I2028">
            <v>446197</v>
          </cell>
        </row>
        <row r="2029">
          <cell r="A2029" t="str">
            <v>431</v>
          </cell>
          <cell r="B2029">
            <v>712100</v>
          </cell>
          <cell r="C2029">
            <v>1</v>
          </cell>
          <cell r="D2029" t="str">
            <v>1712100.431</v>
          </cell>
          <cell r="E2029" t="str">
            <v xml:space="preserve">חשמל </v>
          </cell>
          <cell r="H2029">
            <v>63400</v>
          </cell>
          <cell r="I2029">
            <v>85106</v>
          </cell>
        </row>
        <row r="2030">
          <cell r="A2030" t="str">
            <v>432</v>
          </cell>
          <cell r="B2030">
            <v>712100</v>
          </cell>
          <cell r="C2030">
            <v>1</v>
          </cell>
          <cell r="D2030" t="str">
            <v>1712100.432</v>
          </cell>
          <cell r="E2030" t="str">
            <v xml:space="preserve">מים </v>
          </cell>
          <cell r="H2030">
            <v>0</v>
          </cell>
          <cell r="I2030">
            <v>3805</v>
          </cell>
        </row>
        <row r="2031">
          <cell r="A2031" t="str">
            <v>433</v>
          </cell>
          <cell r="B2031">
            <v>712100</v>
          </cell>
          <cell r="C2031">
            <v>1</v>
          </cell>
          <cell r="D2031" t="str">
            <v>1712100.433</v>
          </cell>
          <cell r="E2031" t="str">
            <v xml:space="preserve">חומרי נקיון </v>
          </cell>
          <cell r="H2031">
            <v>9000</v>
          </cell>
          <cell r="I2031">
            <v>9180</v>
          </cell>
        </row>
        <row r="2032">
          <cell r="A2032" t="str">
            <v>440</v>
          </cell>
          <cell r="B2032">
            <v>712100</v>
          </cell>
          <cell r="C2032">
            <v>1</v>
          </cell>
          <cell r="D2032" t="str">
            <v>1712100.440</v>
          </cell>
          <cell r="E2032" t="str">
            <v>ביטוח מחסנים מבנים ותכולה</v>
          </cell>
          <cell r="H2032">
            <v>8600</v>
          </cell>
          <cell r="I2032">
            <v>8329</v>
          </cell>
        </row>
        <row r="2033">
          <cell r="A2033" t="str">
            <v>470</v>
          </cell>
          <cell r="B2033">
            <v>712100</v>
          </cell>
          <cell r="C2033">
            <v>1</v>
          </cell>
          <cell r="D2033" t="str">
            <v>1712100.470</v>
          </cell>
          <cell r="E2033" t="str">
            <v xml:space="preserve">ציוד משרדי </v>
          </cell>
          <cell r="H2033">
            <v>8000</v>
          </cell>
          <cell r="I2033">
            <v>8028</v>
          </cell>
        </row>
        <row r="2034">
          <cell r="A2034" t="str">
            <v>511</v>
          </cell>
          <cell r="B2034">
            <v>712100</v>
          </cell>
          <cell r="C2034">
            <v>1</v>
          </cell>
          <cell r="D2034" t="str">
            <v>1712100.511</v>
          </cell>
          <cell r="E2034" t="str">
            <v xml:space="preserve">אירוח וכיבוד </v>
          </cell>
          <cell r="H2034">
            <v>8000</v>
          </cell>
          <cell r="I2034">
            <v>7060</v>
          </cell>
        </row>
        <row r="2035">
          <cell r="A2035" t="str">
            <v>540</v>
          </cell>
          <cell r="B2035">
            <v>712100</v>
          </cell>
          <cell r="C2035">
            <v>1</v>
          </cell>
          <cell r="D2035" t="str">
            <v>1712100.540</v>
          </cell>
          <cell r="E2035" t="str">
            <v xml:space="preserve">הוצאות תקשורת </v>
          </cell>
          <cell r="H2035">
            <v>110000</v>
          </cell>
          <cell r="I2035">
            <v>101541</v>
          </cell>
        </row>
        <row r="2036">
          <cell r="A2036" t="str">
            <v>550</v>
          </cell>
          <cell r="B2036">
            <v>712100</v>
          </cell>
          <cell r="C2036">
            <v>1</v>
          </cell>
          <cell r="D2036" t="str">
            <v>1712100.550</v>
          </cell>
          <cell r="E2036" t="str">
            <v xml:space="preserve">פרסום והדפסות </v>
          </cell>
          <cell r="H2036">
            <v>8000</v>
          </cell>
          <cell r="I2036">
            <v>0</v>
          </cell>
        </row>
        <row r="2037">
          <cell r="A2037" t="str">
            <v>561</v>
          </cell>
          <cell r="B2037">
            <v>712100</v>
          </cell>
          <cell r="C2037">
            <v>1</v>
          </cell>
          <cell r="D2037" t="str">
            <v>1712100.561</v>
          </cell>
          <cell r="E2037" t="str">
            <v xml:space="preserve">צילום מסמכים </v>
          </cell>
          <cell r="H2037">
            <v>22500</v>
          </cell>
          <cell r="I2037">
            <v>7870</v>
          </cell>
        </row>
        <row r="2038">
          <cell r="A2038" t="str">
            <v>580</v>
          </cell>
          <cell r="B2038">
            <v>712100</v>
          </cell>
          <cell r="C2038">
            <v>1</v>
          </cell>
          <cell r="D2038" t="str">
            <v>1712100.580</v>
          </cell>
          <cell r="E2038" t="str">
            <v xml:space="preserve">הוצאות אירגוניות </v>
          </cell>
          <cell r="H2038">
            <v>1000</v>
          </cell>
          <cell r="I2038">
            <v>894</v>
          </cell>
        </row>
        <row r="2039">
          <cell r="A2039" t="str">
            <v>731</v>
          </cell>
          <cell r="B2039">
            <v>712100</v>
          </cell>
          <cell r="C2039">
            <v>1</v>
          </cell>
          <cell r="D2039" t="str">
            <v>1712100.731</v>
          </cell>
          <cell r="E2039" t="str">
            <v xml:space="preserve">דלק </v>
          </cell>
          <cell r="H2039">
            <v>266476</v>
          </cell>
          <cell r="I2039">
            <v>201884</v>
          </cell>
        </row>
        <row r="2040">
          <cell r="A2040" t="str">
            <v>735</v>
          </cell>
          <cell r="B2040">
            <v>712100</v>
          </cell>
          <cell r="C2040">
            <v>1</v>
          </cell>
          <cell r="D2040" t="str">
            <v>1712100.735</v>
          </cell>
          <cell r="E2040" t="str">
            <v xml:space="preserve">שכירת רכב </v>
          </cell>
          <cell r="H2040">
            <v>353461</v>
          </cell>
          <cell r="I2040">
            <v>492441</v>
          </cell>
        </row>
        <row r="2041">
          <cell r="A2041" t="str">
            <v>743</v>
          </cell>
          <cell r="B2041">
            <v>712100</v>
          </cell>
          <cell r="C2041">
            <v>1</v>
          </cell>
          <cell r="D2041" t="str">
            <v>1712100.743</v>
          </cell>
          <cell r="E2041" t="str">
            <v xml:space="preserve">רכישת ציוד בטיחות אישי </v>
          </cell>
          <cell r="H2041">
            <v>2000</v>
          </cell>
          <cell r="I2041">
            <v>0</v>
          </cell>
        </row>
        <row r="2042">
          <cell r="A2042" t="str">
            <v>747</v>
          </cell>
          <cell r="B2042">
            <v>712100</v>
          </cell>
          <cell r="C2042">
            <v>1</v>
          </cell>
          <cell r="D2042" t="str">
            <v>1712100.747</v>
          </cell>
          <cell r="E2042" t="str">
            <v xml:space="preserve">ביגוד לצרכי עבודה </v>
          </cell>
          <cell r="H2042">
            <v>6300</v>
          </cell>
          <cell r="I2042">
            <v>5542</v>
          </cell>
        </row>
        <row r="2043">
          <cell r="A2043" t="str">
            <v>780</v>
          </cell>
          <cell r="B2043">
            <v>712100</v>
          </cell>
          <cell r="C2043">
            <v>1</v>
          </cell>
          <cell r="D2043" t="str">
            <v>1712100.780</v>
          </cell>
          <cell r="E2043" t="str">
            <v xml:space="preserve">הוצאות לפעולה </v>
          </cell>
          <cell r="H2043">
            <v>2000</v>
          </cell>
          <cell r="I2043">
            <v>1329</v>
          </cell>
        </row>
        <row r="2044">
          <cell r="A2044" t="str">
            <v>110</v>
          </cell>
          <cell r="B2044">
            <v>712200</v>
          </cell>
          <cell r="C2044">
            <v>1</v>
          </cell>
          <cell r="D2044" t="str">
            <v>1712200.110</v>
          </cell>
          <cell r="E2044" t="str">
            <v xml:space="preserve">שכר קובע </v>
          </cell>
          <cell r="H2044">
            <v>4859314</v>
          </cell>
          <cell r="I2044">
            <v>4989304</v>
          </cell>
        </row>
        <row r="2045">
          <cell r="A2045" t="str">
            <v>120</v>
          </cell>
          <cell r="B2045">
            <v>712200</v>
          </cell>
          <cell r="C2045">
            <v>1</v>
          </cell>
          <cell r="D2045" t="str">
            <v>1712200.120</v>
          </cell>
          <cell r="E2045" t="str">
            <v xml:space="preserve">תוספות שאינן בשכר קובע </v>
          </cell>
          <cell r="H2045">
            <v>3052505</v>
          </cell>
          <cell r="I2045">
            <v>2366268</v>
          </cell>
        </row>
        <row r="2046">
          <cell r="A2046" t="str">
            <v>130</v>
          </cell>
          <cell r="B2046">
            <v>712200</v>
          </cell>
          <cell r="C2046">
            <v>1</v>
          </cell>
          <cell r="D2046" t="str">
            <v>1712200.130</v>
          </cell>
          <cell r="E2046" t="str">
            <v xml:space="preserve">שעות נוספות </v>
          </cell>
          <cell r="H2046">
            <v>115269</v>
          </cell>
          <cell r="I2046">
            <v>94083</v>
          </cell>
        </row>
        <row r="2047">
          <cell r="A2047" t="str">
            <v>140</v>
          </cell>
          <cell r="B2047">
            <v>712200</v>
          </cell>
          <cell r="C2047">
            <v>1</v>
          </cell>
          <cell r="D2047" t="str">
            <v>1712200.140</v>
          </cell>
          <cell r="E2047" t="str">
            <v xml:space="preserve">החזר הוצאות </v>
          </cell>
          <cell r="H2047">
            <v>180315</v>
          </cell>
          <cell r="I2047">
            <v>194847</v>
          </cell>
        </row>
        <row r="2048">
          <cell r="A2048" t="str">
            <v>181</v>
          </cell>
          <cell r="B2048">
            <v>712200</v>
          </cell>
          <cell r="C2048">
            <v>1</v>
          </cell>
          <cell r="D2048" t="str">
            <v>1712200.181</v>
          </cell>
          <cell r="E2048" t="str">
            <v xml:space="preserve">הפרשות סוציאליות </v>
          </cell>
          <cell r="H2048">
            <v>1175888</v>
          </cell>
          <cell r="I2048">
            <v>1221465</v>
          </cell>
        </row>
        <row r="2049">
          <cell r="A2049" t="str">
            <v>182</v>
          </cell>
          <cell r="B2049">
            <v>712200</v>
          </cell>
          <cell r="C2049">
            <v>1</v>
          </cell>
          <cell r="D2049" t="str">
            <v>1712200.182</v>
          </cell>
          <cell r="E2049" t="str">
            <v xml:space="preserve">מיסים ועלויות </v>
          </cell>
          <cell r="H2049">
            <v>556169</v>
          </cell>
          <cell r="I2049">
            <v>578802</v>
          </cell>
        </row>
        <row r="2050">
          <cell r="A2050" t="str">
            <v>420</v>
          </cell>
          <cell r="B2050">
            <v>712200</v>
          </cell>
          <cell r="C2050">
            <v>1</v>
          </cell>
          <cell r="D2050" t="str">
            <v>1712200.420</v>
          </cell>
          <cell r="E2050" t="str">
            <v xml:space="preserve">תחזוקת מבנים </v>
          </cell>
          <cell r="H2050">
            <v>64000</v>
          </cell>
          <cell r="I2050">
            <v>94914</v>
          </cell>
        </row>
        <row r="2051">
          <cell r="A2051" t="str">
            <v>433</v>
          </cell>
          <cell r="B2051">
            <v>712200</v>
          </cell>
          <cell r="C2051">
            <v>1</v>
          </cell>
          <cell r="D2051" t="str">
            <v>1712200.433</v>
          </cell>
          <cell r="E2051" t="str">
            <v xml:space="preserve">חומרי נקיון </v>
          </cell>
          <cell r="H2051">
            <v>4000</v>
          </cell>
          <cell r="I2051">
            <v>2454</v>
          </cell>
        </row>
        <row r="2052">
          <cell r="A2052" t="str">
            <v>441</v>
          </cell>
          <cell r="B2052">
            <v>712200</v>
          </cell>
          <cell r="C2052">
            <v>1</v>
          </cell>
          <cell r="D2052" t="str">
            <v>1712200.441</v>
          </cell>
          <cell r="E2052" t="str">
            <v xml:space="preserve">ביטוח רכב </v>
          </cell>
          <cell r="H2052">
            <v>16000</v>
          </cell>
          <cell r="I2052">
            <v>27090</v>
          </cell>
        </row>
        <row r="2053">
          <cell r="A2053" t="str">
            <v>731</v>
          </cell>
          <cell r="B2053">
            <v>712200</v>
          </cell>
          <cell r="C2053">
            <v>1</v>
          </cell>
          <cell r="D2053" t="str">
            <v>1712200.731</v>
          </cell>
          <cell r="E2053" t="str">
            <v xml:space="preserve">דלק </v>
          </cell>
          <cell r="H2053">
            <v>1900</v>
          </cell>
          <cell r="I2053">
            <v>1068</v>
          </cell>
        </row>
        <row r="2054">
          <cell r="A2054" t="str">
            <v>732</v>
          </cell>
          <cell r="B2054">
            <v>712200</v>
          </cell>
          <cell r="C2054">
            <v>1</v>
          </cell>
          <cell r="D2054" t="str">
            <v>1712200.732</v>
          </cell>
          <cell r="E2054" t="str">
            <v xml:space="preserve">תיקוני רכב </v>
          </cell>
          <cell r="H2054">
            <v>21000</v>
          </cell>
          <cell r="I2054">
            <v>16720</v>
          </cell>
        </row>
        <row r="2055">
          <cell r="A2055" t="str">
            <v>733</v>
          </cell>
          <cell r="B2055">
            <v>712200</v>
          </cell>
          <cell r="C2055">
            <v>1</v>
          </cell>
          <cell r="D2055" t="str">
            <v>1712200.733</v>
          </cell>
          <cell r="E2055" t="str">
            <v xml:space="preserve">אגרת רישוי רכב </v>
          </cell>
          <cell r="H2055">
            <v>1000</v>
          </cell>
          <cell r="I2055">
            <v>787</v>
          </cell>
        </row>
        <row r="2056">
          <cell r="A2056" t="str">
            <v>743</v>
          </cell>
          <cell r="B2056">
            <v>712200</v>
          </cell>
          <cell r="C2056">
            <v>1</v>
          </cell>
          <cell r="D2056" t="str">
            <v>1712200.743</v>
          </cell>
          <cell r="E2056" t="str">
            <v xml:space="preserve">רכישת כלים מכשירים וציוד </v>
          </cell>
          <cell r="H2056">
            <v>108000</v>
          </cell>
          <cell r="I2056">
            <v>132896</v>
          </cell>
        </row>
        <row r="2057">
          <cell r="A2057" t="str">
            <v>747</v>
          </cell>
          <cell r="B2057">
            <v>712200</v>
          </cell>
          <cell r="C2057">
            <v>1</v>
          </cell>
          <cell r="D2057" t="str">
            <v>1712200.747</v>
          </cell>
          <cell r="E2057" t="str">
            <v xml:space="preserve">ביגוד לצרכי עבודה </v>
          </cell>
          <cell r="H2057">
            <v>80000</v>
          </cell>
          <cell r="I2057">
            <v>0</v>
          </cell>
        </row>
        <row r="2058">
          <cell r="A2058" t="str">
            <v>752</v>
          </cell>
          <cell r="B2058">
            <v>712200</v>
          </cell>
          <cell r="C2058">
            <v>1</v>
          </cell>
          <cell r="D2058" t="str">
            <v>1712200.752</v>
          </cell>
          <cell r="E2058" t="str">
            <v>נקיון עיר עתיקה ואזור ת.ז</v>
          </cell>
          <cell r="H2058">
            <v>0</v>
          </cell>
          <cell r="I2058">
            <v>1985959</v>
          </cell>
        </row>
        <row r="2059">
          <cell r="A2059" t="str">
            <v>753</v>
          </cell>
          <cell r="B2059">
            <v>712200</v>
          </cell>
          <cell r="C2059">
            <v>1</v>
          </cell>
          <cell r="D2059" t="str">
            <v>1712200.753</v>
          </cell>
          <cell r="E2059" t="str">
            <v xml:space="preserve">נקיון רחובות ידני </v>
          </cell>
          <cell r="H2059">
            <v>21191900</v>
          </cell>
          <cell r="I2059">
            <v>17567817</v>
          </cell>
        </row>
        <row r="2060">
          <cell r="A2060" t="str">
            <v>757</v>
          </cell>
          <cell r="B2060">
            <v>712200</v>
          </cell>
          <cell r="C2060">
            <v>1</v>
          </cell>
          <cell r="D2060" t="str">
            <v>1712200.757</v>
          </cell>
          <cell r="E2060" t="str">
            <v xml:space="preserve">טיאוט רחובות מכני </v>
          </cell>
          <cell r="H2060">
            <v>3394400</v>
          </cell>
          <cell r="I2060">
            <v>2197907</v>
          </cell>
        </row>
        <row r="2061">
          <cell r="A2061" t="str">
            <v>780</v>
          </cell>
          <cell r="B2061">
            <v>712200</v>
          </cell>
          <cell r="C2061">
            <v>1</v>
          </cell>
          <cell r="D2061" t="str">
            <v>1712200.780</v>
          </cell>
          <cell r="E2061" t="str">
            <v xml:space="preserve">מבצע נקיון עירוני </v>
          </cell>
          <cell r="H2061">
            <v>70000</v>
          </cell>
          <cell r="I2061">
            <v>97440</v>
          </cell>
        </row>
        <row r="2062">
          <cell r="A2062" t="str">
            <v>930</v>
          </cell>
          <cell r="B2062">
            <v>712200</v>
          </cell>
          <cell r="C2062">
            <v>1</v>
          </cell>
          <cell r="D2062" t="str">
            <v>1712200.930</v>
          </cell>
          <cell r="E2062" t="str">
            <v xml:space="preserve">רכישת ציוד יסודי </v>
          </cell>
          <cell r="H2062">
            <v>230000</v>
          </cell>
          <cell r="I2062">
            <v>207591</v>
          </cell>
        </row>
        <row r="2063">
          <cell r="A2063" t="str">
            <v>986</v>
          </cell>
          <cell r="B2063">
            <v>712201</v>
          </cell>
          <cell r="C2063">
            <v>1</v>
          </cell>
          <cell r="D2063" t="str">
            <v>1712201.986</v>
          </cell>
          <cell r="E2063" t="str">
            <v xml:space="preserve">ה.מ.הדברת עשביה בקבלנות </v>
          </cell>
          <cell r="H2063">
            <v>0</v>
          </cell>
          <cell r="I2063">
            <v>0</v>
          </cell>
        </row>
        <row r="2064">
          <cell r="A2064" t="str">
            <v>110</v>
          </cell>
          <cell r="B2064">
            <v>712300</v>
          </cell>
          <cell r="C2064">
            <v>1</v>
          </cell>
          <cell r="D2064" t="str">
            <v>1712300.110</v>
          </cell>
          <cell r="E2064" t="str">
            <v xml:space="preserve">שכר קובע </v>
          </cell>
          <cell r="H2064">
            <v>3433745</v>
          </cell>
          <cell r="I2064">
            <v>3346689</v>
          </cell>
        </row>
        <row r="2065">
          <cell r="A2065" t="str">
            <v>120</v>
          </cell>
          <cell r="B2065">
            <v>712300</v>
          </cell>
          <cell r="C2065">
            <v>1</v>
          </cell>
          <cell r="D2065" t="str">
            <v>1712300.120</v>
          </cell>
          <cell r="E2065" t="str">
            <v xml:space="preserve">תוספות שאינן בשכר קובע </v>
          </cell>
          <cell r="H2065">
            <v>1771239</v>
          </cell>
          <cell r="I2065">
            <v>1806915</v>
          </cell>
        </row>
        <row r="2066">
          <cell r="A2066" t="str">
            <v>130</v>
          </cell>
          <cell r="B2066">
            <v>712300</v>
          </cell>
          <cell r="C2066">
            <v>1</v>
          </cell>
          <cell r="D2066" t="str">
            <v>1712300.130</v>
          </cell>
          <cell r="E2066" t="str">
            <v xml:space="preserve">שעות נוספות </v>
          </cell>
          <cell r="H2066">
            <v>275617</v>
          </cell>
          <cell r="I2066">
            <v>231702</v>
          </cell>
        </row>
        <row r="2067">
          <cell r="A2067" t="str">
            <v>140</v>
          </cell>
          <cell r="B2067">
            <v>712300</v>
          </cell>
          <cell r="C2067">
            <v>1</v>
          </cell>
          <cell r="D2067" t="str">
            <v>1712300.140</v>
          </cell>
          <cell r="E2067" t="str">
            <v xml:space="preserve">החזר הוצאות </v>
          </cell>
          <cell r="H2067">
            <v>144633</v>
          </cell>
          <cell r="I2067">
            <v>132796</v>
          </cell>
        </row>
        <row r="2068">
          <cell r="A2068" t="str">
            <v>181</v>
          </cell>
          <cell r="B2068">
            <v>712300</v>
          </cell>
          <cell r="C2068">
            <v>1</v>
          </cell>
          <cell r="D2068" t="str">
            <v>1712300.181</v>
          </cell>
          <cell r="E2068" t="str">
            <v xml:space="preserve">הפרשות סוציאליות </v>
          </cell>
          <cell r="H2068">
            <v>984703</v>
          </cell>
          <cell r="I2068">
            <v>957457</v>
          </cell>
        </row>
        <row r="2069">
          <cell r="A2069" t="str">
            <v>182</v>
          </cell>
          <cell r="B2069">
            <v>712300</v>
          </cell>
          <cell r="C2069">
            <v>1</v>
          </cell>
          <cell r="D2069" t="str">
            <v>1712300.182</v>
          </cell>
          <cell r="E2069" t="str">
            <v xml:space="preserve">מיסים ועלויות </v>
          </cell>
          <cell r="H2069">
            <v>425943</v>
          </cell>
          <cell r="I2069">
            <v>417791</v>
          </cell>
        </row>
        <row r="2070">
          <cell r="A2070" t="str">
            <v>440</v>
          </cell>
          <cell r="B2070">
            <v>712300</v>
          </cell>
          <cell r="C2070">
            <v>1</v>
          </cell>
          <cell r="D2070" t="str">
            <v>1712300.440</v>
          </cell>
          <cell r="E2070" t="str">
            <v xml:space="preserve">ביטוח שבר מכני-דחסנים </v>
          </cell>
          <cell r="H2070">
            <v>9600</v>
          </cell>
          <cell r="I2070">
            <v>9318</v>
          </cell>
        </row>
        <row r="2071">
          <cell r="A2071" t="str">
            <v>441</v>
          </cell>
          <cell r="B2071">
            <v>712300</v>
          </cell>
          <cell r="C2071">
            <v>1</v>
          </cell>
          <cell r="D2071" t="str">
            <v>1712300.441</v>
          </cell>
          <cell r="E2071" t="str">
            <v xml:space="preserve">ביטוח רכב </v>
          </cell>
          <cell r="H2071">
            <v>27500</v>
          </cell>
          <cell r="I2071">
            <v>52689</v>
          </cell>
        </row>
        <row r="2072">
          <cell r="A2072" t="str">
            <v>511</v>
          </cell>
          <cell r="B2072">
            <v>712300</v>
          </cell>
          <cell r="C2072">
            <v>1</v>
          </cell>
          <cell r="D2072" t="str">
            <v>1712300.511</v>
          </cell>
          <cell r="E2072" t="str">
            <v xml:space="preserve">כיבוד </v>
          </cell>
          <cell r="H2072">
            <v>1000</v>
          </cell>
          <cell r="I2072">
            <v>966</v>
          </cell>
        </row>
        <row r="2073">
          <cell r="A2073" t="str">
            <v>561</v>
          </cell>
          <cell r="B2073">
            <v>712300</v>
          </cell>
          <cell r="C2073">
            <v>1</v>
          </cell>
          <cell r="D2073" t="str">
            <v>1712300.561</v>
          </cell>
          <cell r="E2073" t="str">
            <v xml:space="preserve">צילום מסמכים </v>
          </cell>
          <cell r="H2073">
            <v>3000</v>
          </cell>
          <cell r="I2073">
            <v>1932</v>
          </cell>
        </row>
        <row r="2074">
          <cell r="A2074" t="str">
            <v>731</v>
          </cell>
          <cell r="B2074">
            <v>712300</v>
          </cell>
          <cell r="C2074">
            <v>1</v>
          </cell>
          <cell r="D2074" t="str">
            <v>1712300.731</v>
          </cell>
          <cell r="E2074" t="str">
            <v xml:space="preserve">דלק </v>
          </cell>
          <cell r="H2074">
            <v>20600</v>
          </cell>
          <cell r="I2074">
            <v>121590</v>
          </cell>
        </row>
        <row r="2075">
          <cell r="A2075" t="str">
            <v>732</v>
          </cell>
          <cell r="B2075">
            <v>712300</v>
          </cell>
          <cell r="C2075">
            <v>1</v>
          </cell>
          <cell r="D2075" t="str">
            <v>1712300.732</v>
          </cell>
          <cell r="E2075" t="str">
            <v xml:space="preserve">תיקוני רכב </v>
          </cell>
          <cell r="H2075">
            <v>105000</v>
          </cell>
          <cell r="I2075">
            <v>217445</v>
          </cell>
        </row>
        <row r="2076">
          <cell r="A2076" t="str">
            <v>733</v>
          </cell>
          <cell r="B2076">
            <v>712300</v>
          </cell>
          <cell r="C2076">
            <v>1</v>
          </cell>
          <cell r="D2076" t="str">
            <v>1712300.733</v>
          </cell>
          <cell r="E2076" t="str">
            <v xml:space="preserve">אגרת רישוי רכב </v>
          </cell>
          <cell r="H2076">
            <v>3500</v>
          </cell>
          <cell r="I2076">
            <v>3390</v>
          </cell>
        </row>
        <row r="2077">
          <cell r="A2077" t="str">
            <v>735</v>
          </cell>
          <cell r="B2077">
            <v>712300</v>
          </cell>
          <cell r="C2077">
            <v>1</v>
          </cell>
          <cell r="D2077" t="str">
            <v>1712300.735</v>
          </cell>
          <cell r="E2077" t="str">
            <v xml:space="preserve">השכרת רכב תפעולי </v>
          </cell>
          <cell r="H2077">
            <v>2502000</v>
          </cell>
          <cell r="I2077">
            <v>2293745</v>
          </cell>
        </row>
        <row r="2078">
          <cell r="A2078" t="str">
            <v>741</v>
          </cell>
          <cell r="B2078">
            <v>712300</v>
          </cell>
          <cell r="C2078">
            <v>1</v>
          </cell>
          <cell r="D2078" t="str">
            <v>1712300.741</v>
          </cell>
          <cell r="E2078" t="str">
            <v xml:space="preserve">השכרת כלים וציוד </v>
          </cell>
          <cell r="H2078">
            <v>100300</v>
          </cell>
          <cell r="I2078">
            <v>100243</v>
          </cell>
        </row>
        <row r="2079">
          <cell r="A2079" t="str">
            <v>743</v>
          </cell>
          <cell r="B2079">
            <v>712300</v>
          </cell>
          <cell r="C2079">
            <v>1</v>
          </cell>
          <cell r="D2079" t="str">
            <v>1712300.743</v>
          </cell>
          <cell r="E2079" t="str">
            <v xml:space="preserve">רכישת כלים מכשירים וציוד </v>
          </cell>
          <cell r="H2079">
            <v>12000</v>
          </cell>
          <cell r="I2079">
            <v>1070</v>
          </cell>
        </row>
        <row r="2080">
          <cell r="A2080" t="str">
            <v>744</v>
          </cell>
          <cell r="B2080">
            <v>712300</v>
          </cell>
          <cell r="C2080">
            <v>1</v>
          </cell>
          <cell r="D2080" t="str">
            <v>1712300.744</v>
          </cell>
          <cell r="E2080" t="str">
            <v xml:space="preserve">חלקי חילוף לכלי אצירה </v>
          </cell>
          <cell r="H2080">
            <v>104000</v>
          </cell>
          <cell r="I2080">
            <v>42224</v>
          </cell>
        </row>
        <row r="2081">
          <cell r="A2081" t="str">
            <v>747</v>
          </cell>
          <cell r="B2081">
            <v>712300</v>
          </cell>
          <cell r="C2081">
            <v>1</v>
          </cell>
          <cell r="D2081" t="str">
            <v>1712300.747</v>
          </cell>
          <cell r="E2081" t="str">
            <v xml:space="preserve">ביגוד לצרכי עבודה </v>
          </cell>
          <cell r="H2081">
            <v>30000</v>
          </cell>
          <cell r="I2081">
            <v>0</v>
          </cell>
        </row>
        <row r="2082">
          <cell r="A2082" t="str">
            <v>751</v>
          </cell>
          <cell r="B2082">
            <v>712300</v>
          </cell>
          <cell r="C2082">
            <v>1</v>
          </cell>
          <cell r="D2082" t="str">
            <v>1712300.751</v>
          </cell>
          <cell r="E2082" t="str">
            <v xml:space="preserve">פינוי והטמנת אסבסט </v>
          </cell>
          <cell r="H2082">
            <v>265000</v>
          </cell>
          <cell r="I2082">
            <v>192472</v>
          </cell>
        </row>
        <row r="2083">
          <cell r="A2083" t="str">
            <v>754</v>
          </cell>
          <cell r="B2083">
            <v>712300</v>
          </cell>
          <cell r="C2083">
            <v>1</v>
          </cell>
          <cell r="D2083" t="str">
            <v>1712300.754</v>
          </cell>
          <cell r="E2083" t="str">
            <v xml:space="preserve">נקיון כלי אצירה ומשטחים </v>
          </cell>
          <cell r="H2083">
            <v>30000</v>
          </cell>
          <cell r="I2083">
            <v>7749</v>
          </cell>
        </row>
        <row r="2084">
          <cell r="A2084" t="str">
            <v>756</v>
          </cell>
          <cell r="B2084">
            <v>712300</v>
          </cell>
          <cell r="C2084">
            <v>1</v>
          </cell>
          <cell r="D2084" t="str">
            <v>1712300.756</v>
          </cell>
          <cell r="E2084" t="str">
            <v xml:space="preserve">פינוי כלי אצירה וגזם </v>
          </cell>
          <cell r="H2084">
            <v>21445721</v>
          </cell>
          <cell r="I2084">
            <v>19088903</v>
          </cell>
        </row>
        <row r="2085">
          <cell r="A2085" t="str">
            <v>758</v>
          </cell>
          <cell r="B2085">
            <v>712300</v>
          </cell>
          <cell r="C2085">
            <v>1</v>
          </cell>
          <cell r="D2085" t="str">
            <v>1712300.758</v>
          </cell>
          <cell r="E2085" t="str">
            <v xml:space="preserve">פינוי פסולת בניין </v>
          </cell>
          <cell r="H2085">
            <v>466000</v>
          </cell>
          <cell r="I2085">
            <v>756719</v>
          </cell>
        </row>
        <row r="2086">
          <cell r="A2086" t="str">
            <v>759</v>
          </cell>
          <cell r="B2086">
            <v>712300</v>
          </cell>
          <cell r="C2086">
            <v>1</v>
          </cell>
          <cell r="D2086" t="str">
            <v>1712300.759</v>
          </cell>
          <cell r="E2086" t="str">
            <v xml:space="preserve">פינוי חומרים מסוכנים </v>
          </cell>
          <cell r="H2086">
            <v>30000</v>
          </cell>
          <cell r="I2086">
            <v>0</v>
          </cell>
        </row>
        <row r="2087">
          <cell r="A2087" t="str">
            <v>760</v>
          </cell>
          <cell r="B2087">
            <v>712300</v>
          </cell>
          <cell r="C2087">
            <v>1</v>
          </cell>
          <cell r="D2087" t="str">
            <v>1712300.760</v>
          </cell>
          <cell r="E2087" t="str">
            <v xml:space="preserve">הטמנת אשפה ופסלת-עיריה </v>
          </cell>
          <cell r="H2087">
            <v>1256512</v>
          </cell>
          <cell r="I2087">
            <v>1110266</v>
          </cell>
        </row>
        <row r="2088">
          <cell r="A2088" t="str">
            <v>762</v>
          </cell>
          <cell r="B2088">
            <v>712300</v>
          </cell>
          <cell r="C2088">
            <v>1</v>
          </cell>
          <cell r="D2088" t="str">
            <v>1712300.762</v>
          </cell>
          <cell r="E2088" t="str">
            <v xml:space="preserve">הטמנת אשפה וגזם </v>
          </cell>
          <cell r="H2088">
            <v>4882401</v>
          </cell>
          <cell r="I2088">
            <v>4104726</v>
          </cell>
        </row>
        <row r="2089">
          <cell r="A2089" t="str">
            <v>763</v>
          </cell>
          <cell r="B2089">
            <v>712300</v>
          </cell>
          <cell r="C2089">
            <v>1</v>
          </cell>
          <cell r="D2089" t="str">
            <v>1712300.763</v>
          </cell>
          <cell r="E2089" t="str">
            <v xml:space="preserve">הטמנת פסולת בנין-דודאים </v>
          </cell>
          <cell r="H2089">
            <v>160000</v>
          </cell>
          <cell r="I2089">
            <v>144485</v>
          </cell>
        </row>
        <row r="2090">
          <cell r="A2090" t="str">
            <v>769</v>
          </cell>
          <cell r="B2090">
            <v>712300</v>
          </cell>
          <cell r="C2090">
            <v>1</v>
          </cell>
          <cell r="D2090" t="str">
            <v>1712300.769</v>
          </cell>
          <cell r="E2090" t="str">
            <v xml:space="preserve">שירות לאומי </v>
          </cell>
          <cell r="H2090">
            <v>19000</v>
          </cell>
          <cell r="I2090">
            <v>12290</v>
          </cell>
        </row>
        <row r="2091">
          <cell r="A2091" t="str">
            <v>780</v>
          </cell>
          <cell r="B2091">
            <v>712300</v>
          </cell>
          <cell r="C2091">
            <v>1</v>
          </cell>
          <cell r="D2091" t="str">
            <v>1712300.780</v>
          </cell>
          <cell r="E2091" t="str">
            <v xml:space="preserve">תשלום היטל הטמנה </v>
          </cell>
          <cell r="H2091">
            <v>9505952</v>
          </cell>
          <cell r="I2091">
            <v>8267779</v>
          </cell>
        </row>
        <row r="2092">
          <cell r="A2092" t="str">
            <v>930</v>
          </cell>
          <cell r="B2092">
            <v>712300</v>
          </cell>
          <cell r="C2092">
            <v>1</v>
          </cell>
          <cell r="D2092" t="str">
            <v>1712300.930</v>
          </cell>
          <cell r="E2092" t="str">
            <v xml:space="preserve">רכישת ציוד יסודי </v>
          </cell>
          <cell r="H2092">
            <v>184000</v>
          </cell>
          <cell r="I2092">
            <v>227801</v>
          </cell>
        </row>
        <row r="2093">
          <cell r="A2093" t="str">
            <v>731</v>
          </cell>
          <cell r="B2093">
            <v>712310</v>
          </cell>
          <cell r="C2093">
            <v>1</v>
          </cell>
          <cell r="D2093" t="str">
            <v>1712310.731</v>
          </cell>
          <cell r="E2093" t="str">
            <v xml:space="preserve">דלק </v>
          </cell>
          <cell r="H2093">
            <v>45607</v>
          </cell>
          <cell r="I2093">
            <v>50273</v>
          </cell>
        </row>
        <row r="2094">
          <cell r="A2094" t="str">
            <v>735</v>
          </cell>
          <cell r="B2094">
            <v>712310</v>
          </cell>
          <cell r="C2094">
            <v>1</v>
          </cell>
          <cell r="D2094" t="str">
            <v>1712310.735</v>
          </cell>
          <cell r="E2094" t="str">
            <v xml:space="preserve">השכרת רכב-מחזור </v>
          </cell>
          <cell r="H2094">
            <v>106462</v>
          </cell>
          <cell r="I2094">
            <v>86456</v>
          </cell>
        </row>
        <row r="2095">
          <cell r="A2095" t="str">
            <v>752</v>
          </cell>
          <cell r="B2095">
            <v>712310</v>
          </cell>
          <cell r="C2095">
            <v>1</v>
          </cell>
          <cell r="D2095" t="str">
            <v>1712310.752</v>
          </cell>
          <cell r="E2095" t="str">
            <v xml:space="preserve">פריסת מערך המיחזור </v>
          </cell>
          <cell r="H2095">
            <v>0</v>
          </cell>
          <cell r="I2095">
            <v>0</v>
          </cell>
        </row>
        <row r="2096">
          <cell r="A2096" t="str">
            <v>753</v>
          </cell>
          <cell r="B2096">
            <v>712310</v>
          </cell>
          <cell r="C2096">
            <v>1</v>
          </cell>
          <cell r="D2096" t="str">
            <v>1712310.753</v>
          </cell>
          <cell r="E2096" t="str">
            <v xml:space="preserve">פועלי אשפה-קבלן </v>
          </cell>
          <cell r="H2096">
            <v>1210100</v>
          </cell>
          <cell r="I2096">
            <v>2203821</v>
          </cell>
        </row>
        <row r="2097">
          <cell r="A2097" t="str">
            <v>754</v>
          </cell>
          <cell r="B2097">
            <v>712310</v>
          </cell>
          <cell r="C2097">
            <v>1</v>
          </cell>
          <cell r="D2097" t="str">
            <v>1712310.754</v>
          </cell>
          <cell r="E2097" t="str">
            <v xml:space="preserve">שיקום מפגעי פסולת בנייה </v>
          </cell>
          <cell r="H2097">
            <v>750000</v>
          </cell>
          <cell r="I2097">
            <v>0</v>
          </cell>
        </row>
        <row r="2098">
          <cell r="A2098" t="str">
            <v>420</v>
          </cell>
          <cell r="B2098">
            <v>712500</v>
          </cell>
          <cell r="C2098">
            <v>1</v>
          </cell>
          <cell r="D2098" t="str">
            <v>1712500.420</v>
          </cell>
          <cell r="E2098" t="str">
            <v xml:space="preserve">תחזוקת מבנים </v>
          </cell>
          <cell r="H2098">
            <v>3700</v>
          </cell>
          <cell r="I2098">
            <v>0</v>
          </cell>
        </row>
        <row r="2099">
          <cell r="A2099" t="str">
            <v>431</v>
          </cell>
          <cell r="B2099">
            <v>712500</v>
          </cell>
          <cell r="C2099">
            <v>1</v>
          </cell>
          <cell r="D2099" t="str">
            <v>1712500.431</v>
          </cell>
          <cell r="E2099" t="str">
            <v xml:space="preserve">חשמל </v>
          </cell>
          <cell r="H2099">
            <v>1100</v>
          </cell>
          <cell r="I2099">
            <v>1212</v>
          </cell>
        </row>
        <row r="2100">
          <cell r="A2100" t="str">
            <v>432</v>
          </cell>
          <cell r="B2100">
            <v>712500</v>
          </cell>
          <cell r="C2100">
            <v>1</v>
          </cell>
          <cell r="D2100" t="str">
            <v>1712500.432</v>
          </cell>
          <cell r="E2100" t="str">
            <v xml:space="preserve">מים </v>
          </cell>
          <cell r="H2100">
            <v>26000</v>
          </cell>
          <cell r="I2100">
            <v>25564</v>
          </cell>
        </row>
        <row r="2101">
          <cell r="A2101" t="str">
            <v>440</v>
          </cell>
          <cell r="B2101">
            <v>712500</v>
          </cell>
          <cell r="C2101">
            <v>1</v>
          </cell>
          <cell r="D2101" t="str">
            <v>1712500.440</v>
          </cell>
          <cell r="E2101" t="str">
            <v xml:space="preserve">ביטוח מבנה ותכולה </v>
          </cell>
          <cell r="H2101">
            <v>3400</v>
          </cell>
          <cell r="I2101">
            <v>3312</v>
          </cell>
        </row>
        <row r="2102">
          <cell r="A2102" t="str">
            <v>110</v>
          </cell>
          <cell r="B2102">
            <v>713000</v>
          </cell>
          <cell r="C2102">
            <v>1</v>
          </cell>
          <cell r="D2102" t="str">
            <v>1713000.110</v>
          </cell>
          <cell r="E2102" t="str">
            <v xml:space="preserve">שכר קובע </v>
          </cell>
          <cell r="H2102">
            <v>725812</v>
          </cell>
          <cell r="I2102">
            <v>733133</v>
          </cell>
        </row>
        <row r="2103">
          <cell r="A2103" t="str">
            <v>120</v>
          </cell>
          <cell r="B2103">
            <v>713000</v>
          </cell>
          <cell r="C2103">
            <v>1</v>
          </cell>
          <cell r="D2103" t="str">
            <v>1713000.120</v>
          </cell>
          <cell r="E2103" t="str">
            <v xml:space="preserve">תוספות שאינן בשכר קובע </v>
          </cell>
          <cell r="H2103">
            <v>91872</v>
          </cell>
          <cell r="I2103">
            <v>91761</v>
          </cell>
        </row>
        <row r="2104">
          <cell r="A2104" t="str">
            <v>130</v>
          </cell>
          <cell r="B2104">
            <v>713000</v>
          </cell>
          <cell r="C2104">
            <v>1</v>
          </cell>
          <cell r="D2104" t="str">
            <v>1713000.130</v>
          </cell>
          <cell r="E2104" t="str">
            <v xml:space="preserve">שעות נוספות </v>
          </cell>
          <cell r="H2104">
            <v>14143</v>
          </cell>
          <cell r="I2104">
            <v>15006</v>
          </cell>
        </row>
        <row r="2105">
          <cell r="A2105" t="str">
            <v>140</v>
          </cell>
          <cell r="B2105">
            <v>713000</v>
          </cell>
          <cell r="C2105">
            <v>1</v>
          </cell>
          <cell r="D2105" t="str">
            <v>1713000.140</v>
          </cell>
          <cell r="E2105" t="str">
            <v xml:space="preserve">החזר הוצאות </v>
          </cell>
          <cell r="H2105">
            <v>117090</v>
          </cell>
          <cell r="I2105">
            <v>118995</v>
          </cell>
        </row>
        <row r="2106">
          <cell r="A2106" t="str">
            <v>181</v>
          </cell>
          <cell r="B2106">
            <v>713000</v>
          </cell>
          <cell r="C2106">
            <v>1</v>
          </cell>
          <cell r="D2106" t="str">
            <v>1713000.181</v>
          </cell>
          <cell r="E2106" t="str">
            <v xml:space="preserve">הפרשות סוציאליות </v>
          </cell>
          <cell r="H2106">
            <v>164968</v>
          </cell>
          <cell r="I2106">
            <v>165500</v>
          </cell>
        </row>
        <row r="2107">
          <cell r="A2107" t="str">
            <v>182</v>
          </cell>
          <cell r="B2107">
            <v>713000</v>
          </cell>
          <cell r="C2107">
            <v>1</v>
          </cell>
          <cell r="D2107" t="str">
            <v>1713000.182</v>
          </cell>
          <cell r="E2107" t="str">
            <v xml:space="preserve">מיסים ועלויות </v>
          </cell>
          <cell r="H2107">
            <v>71731</v>
          </cell>
          <cell r="I2107">
            <v>72545</v>
          </cell>
        </row>
        <row r="2108">
          <cell r="A2108" t="str">
            <v>470</v>
          </cell>
          <cell r="B2108">
            <v>713000</v>
          </cell>
          <cell r="C2108">
            <v>1</v>
          </cell>
          <cell r="D2108" t="str">
            <v>1713000.470</v>
          </cell>
          <cell r="E2108" t="str">
            <v xml:space="preserve">ציוד משרדי </v>
          </cell>
          <cell r="H2108">
            <v>1000</v>
          </cell>
          <cell r="I2108">
            <v>860</v>
          </cell>
        </row>
        <row r="2109">
          <cell r="A2109" t="str">
            <v>511</v>
          </cell>
          <cell r="B2109">
            <v>713000</v>
          </cell>
          <cell r="C2109">
            <v>1</v>
          </cell>
          <cell r="D2109" t="str">
            <v>1713000.511</v>
          </cell>
          <cell r="E2109" t="str">
            <v xml:space="preserve">כיבוד </v>
          </cell>
          <cell r="H2109">
            <v>1500</v>
          </cell>
          <cell r="I2109">
            <v>1536</v>
          </cell>
        </row>
        <row r="2110">
          <cell r="A2110" t="str">
            <v>540</v>
          </cell>
          <cell r="B2110">
            <v>713000</v>
          </cell>
          <cell r="C2110">
            <v>1</v>
          </cell>
          <cell r="D2110" t="str">
            <v>1713000.540</v>
          </cell>
          <cell r="E2110" t="str">
            <v xml:space="preserve">הוצאות תקשורת </v>
          </cell>
          <cell r="H2110">
            <v>11000</v>
          </cell>
          <cell r="I2110">
            <v>8755</v>
          </cell>
        </row>
        <row r="2111">
          <cell r="A2111" t="str">
            <v>550</v>
          </cell>
          <cell r="B2111">
            <v>713000</v>
          </cell>
          <cell r="C2111">
            <v>1</v>
          </cell>
          <cell r="D2111" t="str">
            <v>1713000.550</v>
          </cell>
          <cell r="E2111" t="str">
            <v xml:space="preserve">פרסום והדפסות </v>
          </cell>
          <cell r="H2111">
            <v>4800</v>
          </cell>
          <cell r="I2111">
            <v>0</v>
          </cell>
        </row>
        <row r="2112">
          <cell r="A2112" t="str">
            <v>561</v>
          </cell>
          <cell r="B2112">
            <v>713000</v>
          </cell>
          <cell r="C2112">
            <v>1</v>
          </cell>
          <cell r="D2112" t="str">
            <v>1713000.561</v>
          </cell>
          <cell r="E2112" t="str">
            <v xml:space="preserve">צילום מסמכים </v>
          </cell>
          <cell r="H2112">
            <v>3000</v>
          </cell>
          <cell r="I2112">
            <v>2750</v>
          </cell>
        </row>
        <row r="2113">
          <cell r="A2113" t="str">
            <v>580</v>
          </cell>
          <cell r="B2113">
            <v>713000</v>
          </cell>
          <cell r="C2113">
            <v>1</v>
          </cell>
          <cell r="D2113" t="str">
            <v>1713000.580</v>
          </cell>
          <cell r="E2113" t="str">
            <v xml:space="preserve">הוצאות אירגוניות </v>
          </cell>
          <cell r="H2113">
            <v>1700</v>
          </cell>
          <cell r="I2113">
            <v>587</v>
          </cell>
        </row>
        <row r="2114">
          <cell r="A2114" t="str">
            <v>743</v>
          </cell>
          <cell r="B2114">
            <v>713000</v>
          </cell>
          <cell r="C2114">
            <v>1</v>
          </cell>
          <cell r="D2114" t="str">
            <v>1713000.743</v>
          </cell>
          <cell r="E2114" t="str">
            <v xml:space="preserve">רכישת כלים מכשירים וציוד </v>
          </cell>
          <cell r="H2114">
            <v>14000</v>
          </cell>
          <cell r="I2114">
            <v>6295</v>
          </cell>
        </row>
        <row r="2115">
          <cell r="A2115" t="str">
            <v>747</v>
          </cell>
          <cell r="B2115">
            <v>713000</v>
          </cell>
          <cell r="C2115">
            <v>1</v>
          </cell>
          <cell r="D2115" t="str">
            <v>1713000.747</v>
          </cell>
          <cell r="E2115" t="str">
            <v xml:space="preserve">ביגוד לצרכי עבודה </v>
          </cell>
          <cell r="H2115">
            <v>2400</v>
          </cell>
          <cell r="I2115">
            <v>0</v>
          </cell>
        </row>
        <row r="2116">
          <cell r="A2116" t="str">
            <v>110</v>
          </cell>
          <cell r="B2116">
            <v>713300</v>
          </cell>
          <cell r="C2116">
            <v>1</v>
          </cell>
          <cell r="D2116" t="str">
            <v>1713300.110</v>
          </cell>
          <cell r="E2116" t="str">
            <v xml:space="preserve">שכר קובע </v>
          </cell>
          <cell r="H2116">
            <v>408118</v>
          </cell>
          <cell r="I2116">
            <v>370140</v>
          </cell>
        </row>
        <row r="2117">
          <cell r="A2117" t="str">
            <v>120</v>
          </cell>
          <cell r="B2117">
            <v>713300</v>
          </cell>
          <cell r="C2117">
            <v>1</v>
          </cell>
          <cell r="D2117" t="str">
            <v>1713300.120</v>
          </cell>
          <cell r="E2117" t="str">
            <v xml:space="preserve">תוספות שאינן בשכר קובע </v>
          </cell>
          <cell r="H2117">
            <v>72028</v>
          </cell>
          <cell r="I2117">
            <v>58118</v>
          </cell>
        </row>
        <row r="2118">
          <cell r="A2118" t="str">
            <v>130</v>
          </cell>
          <cell r="B2118">
            <v>713300</v>
          </cell>
          <cell r="C2118">
            <v>1</v>
          </cell>
          <cell r="D2118" t="str">
            <v>1713300.130</v>
          </cell>
          <cell r="E2118" t="str">
            <v xml:space="preserve">שעות נוספות </v>
          </cell>
          <cell r="H2118">
            <v>23028</v>
          </cell>
          <cell r="I2118">
            <v>18643</v>
          </cell>
        </row>
        <row r="2119">
          <cell r="A2119" t="str">
            <v>140</v>
          </cell>
          <cell r="B2119">
            <v>713300</v>
          </cell>
          <cell r="C2119">
            <v>1</v>
          </cell>
          <cell r="D2119" t="str">
            <v>1713300.140</v>
          </cell>
          <cell r="E2119" t="str">
            <v xml:space="preserve">החזר הוצאות </v>
          </cell>
          <cell r="H2119">
            <v>140691</v>
          </cell>
          <cell r="I2119">
            <v>107005</v>
          </cell>
        </row>
        <row r="2120">
          <cell r="A2120" t="str">
            <v>181</v>
          </cell>
          <cell r="B2120">
            <v>713300</v>
          </cell>
          <cell r="C2120">
            <v>1</v>
          </cell>
          <cell r="D2120" t="str">
            <v>1713300.181</v>
          </cell>
          <cell r="E2120" t="str">
            <v xml:space="preserve">הפרשות סוציאליות </v>
          </cell>
          <cell r="H2120">
            <v>109300</v>
          </cell>
          <cell r="I2120">
            <v>88335</v>
          </cell>
        </row>
        <row r="2121">
          <cell r="A2121" t="str">
            <v>182</v>
          </cell>
          <cell r="B2121">
            <v>713300</v>
          </cell>
          <cell r="C2121">
            <v>1</v>
          </cell>
          <cell r="D2121" t="str">
            <v>1713300.182</v>
          </cell>
          <cell r="E2121" t="str">
            <v xml:space="preserve">מיסים ועלויות </v>
          </cell>
          <cell r="H2121">
            <v>52410</v>
          </cell>
          <cell r="I2121">
            <v>41889</v>
          </cell>
        </row>
        <row r="2122">
          <cell r="A2122" t="str">
            <v>511</v>
          </cell>
          <cell r="B2122">
            <v>713300</v>
          </cell>
          <cell r="C2122">
            <v>1</v>
          </cell>
          <cell r="D2122" t="str">
            <v>1713300.511</v>
          </cell>
          <cell r="E2122" t="str">
            <v xml:space="preserve">אירוח וכיבוד </v>
          </cell>
          <cell r="H2122">
            <v>1000</v>
          </cell>
          <cell r="I2122">
            <v>596</v>
          </cell>
        </row>
        <row r="2123">
          <cell r="A2123" t="str">
            <v>512</v>
          </cell>
          <cell r="B2123">
            <v>713300</v>
          </cell>
          <cell r="C2123">
            <v>1</v>
          </cell>
          <cell r="D2123" t="str">
            <v>1713300.512</v>
          </cell>
          <cell r="E2123" t="str">
            <v xml:space="preserve">אש"ל ונסיעות </v>
          </cell>
          <cell r="H2123">
            <v>500</v>
          </cell>
          <cell r="I2123">
            <v>0</v>
          </cell>
        </row>
        <row r="2124">
          <cell r="A2124" t="str">
            <v>540</v>
          </cell>
          <cell r="B2124">
            <v>713300</v>
          </cell>
          <cell r="C2124">
            <v>1</v>
          </cell>
          <cell r="D2124" t="str">
            <v>1713300.540</v>
          </cell>
          <cell r="E2124" t="str">
            <v xml:space="preserve">הוצאות תקשורת </v>
          </cell>
          <cell r="H2124">
            <v>9000</v>
          </cell>
          <cell r="I2124">
            <v>6491</v>
          </cell>
        </row>
        <row r="2125">
          <cell r="A2125" t="str">
            <v>550</v>
          </cell>
          <cell r="B2125">
            <v>713300</v>
          </cell>
          <cell r="C2125">
            <v>1</v>
          </cell>
          <cell r="D2125" t="str">
            <v>1713300.550</v>
          </cell>
          <cell r="E2125" t="str">
            <v xml:space="preserve">פרסום והדפסות </v>
          </cell>
          <cell r="H2125">
            <v>13800</v>
          </cell>
          <cell r="I2125">
            <v>0</v>
          </cell>
        </row>
        <row r="2126">
          <cell r="A2126" t="str">
            <v>561</v>
          </cell>
          <cell r="B2126">
            <v>713300</v>
          </cell>
          <cell r="C2126">
            <v>1</v>
          </cell>
          <cell r="D2126" t="str">
            <v>1713300.561</v>
          </cell>
          <cell r="E2126" t="str">
            <v xml:space="preserve">צילום מיסמכים </v>
          </cell>
          <cell r="H2126">
            <v>3300</v>
          </cell>
          <cell r="I2126">
            <v>0</v>
          </cell>
        </row>
        <row r="2127">
          <cell r="A2127" t="str">
            <v>570</v>
          </cell>
          <cell r="B2127">
            <v>713300</v>
          </cell>
          <cell r="C2127">
            <v>1</v>
          </cell>
          <cell r="D2127" t="str">
            <v>1713300.570</v>
          </cell>
          <cell r="E2127" t="str">
            <v xml:space="preserve">מיכון - רישוי עסקים </v>
          </cell>
          <cell r="H2127">
            <v>59100</v>
          </cell>
          <cell r="I2127">
            <v>57998</v>
          </cell>
        </row>
        <row r="2128">
          <cell r="A2128" t="str">
            <v>574</v>
          </cell>
          <cell r="B2128">
            <v>713300</v>
          </cell>
          <cell r="C2128">
            <v>1</v>
          </cell>
          <cell r="D2128" t="str">
            <v>1713300.574</v>
          </cell>
          <cell r="E2128" t="str">
            <v xml:space="preserve">תקשורת מחשבים </v>
          </cell>
          <cell r="H2128">
            <v>7300</v>
          </cell>
          <cell r="I2128">
            <v>7174</v>
          </cell>
        </row>
        <row r="2129">
          <cell r="A2129" t="str">
            <v>580</v>
          </cell>
          <cell r="B2129">
            <v>713300</v>
          </cell>
          <cell r="C2129">
            <v>1</v>
          </cell>
          <cell r="D2129" t="str">
            <v>1713300.580</v>
          </cell>
          <cell r="E2129" t="str">
            <v xml:space="preserve">הוצאות אירגוניות </v>
          </cell>
          <cell r="H2129">
            <v>1000</v>
          </cell>
          <cell r="I2129">
            <v>565</v>
          </cell>
        </row>
        <row r="2130">
          <cell r="A2130" t="str">
            <v>743</v>
          </cell>
          <cell r="B2130">
            <v>713300</v>
          </cell>
          <cell r="C2130">
            <v>1</v>
          </cell>
          <cell r="D2130" t="str">
            <v>1713300.743</v>
          </cell>
          <cell r="E2130" t="str">
            <v xml:space="preserve">רכישת כלים מכשירים וציוד </v>
          </cell>
          <cell r="H2130">
            <v>10400</v>
          </cell>
          <cell r="I2130">
            <v>5858</v>
          </cell>
        </row>
        <row r="2131">
          <cell r="A2131" t="str">
            <v>105</v>
          </cell>
          <cell r="B2131">
            <v>713310</v>
          </cell>
          <cell r="C2131">
            <v>1</v>
          </cell>
          <cell r="D2131" t="str">
            <v>1713310.105</v>
          </cell>
          <cell r="E2131" t="str">
            <v xml:space="preserve">עובדים זמניים </v>
          </cell>
          <cell r="H2131">
            <v>110200</v>
          </cell>
          <cell r="I2131">
            <v>0</v>
          </cell>
        </row>
        <row r="2132">
          <cell r="A2132" t="str">
            <v>110</v>
          </cell>
          <cell r="B2132">
            <v>713310</v>
          </cell>
          <cell r="C2132">
            <v>1</v>
          </cell>
          <cell r="D2132" t="str">
            <v>1713310.110</v>
          </cell>
          <cell r="E2132" t="str">
            <v xml:space="preserve">שכר קובע </v>
          </cell>
          <cell r="H2132">
            <v>357186</v>
          </cell>
          <cell r="I2132">
            <v>469047</v>
          </cell>
        </row>
        <row r="2133">
          <cell r="A2133" t="str">
            <v>120</v>
          </cell>
          <cell r="B2133">
            <v>713310</v>
          </cell>
          <cell r="C2133">
            <v>1</v>
          </cell>
          <cell r="D2133" t="str">
            <v>1713310.120</v>
          </cell>
          <cell r="E2133" t="str">
            <v xml:space="preserve">תוספות שאינן בשכר קובע </v>
          </cell>
          <cell r="H2133">
            <v>72028</v>
          </cell>
          <cell r="I2133">
            <v>87131</v>
          </cell>
        </row>
        <row r="2134">
          <cell r="A2134" t="str">
            <v>130</v>
          </cell>
          <cell r="B2134">
            <v>713310</v>
          </cell>
          <cell r="C2134">
            <v>1</v>
          </cell>
          <cell r="D2134" t="str">
            <v>1713310.130</v>
          </cell>
          <cell r="E2134" t="str">
            <v xml:space="preserve">שעות נוספות </v>
          </cell>
          <cell r="H2134">
            <v>412</v>
          </cell>
          <cell r="I2134">
            <v>283</v>
          </cell>
        </row>
        <row r="2135">
          <cell r="A2135" t="str">
            <v>140</v>
          </cell>
          <cell r="B2135">
            <v>713310</v>
          </cell>
          <cell r="C2135">
            <v>1</v>
          </cell>
          <cell r="D2135" t="str">
            <v>1713310.140</v>
          </cell>
          <cell r="E2135" t="str">
            <v xml:space="preserve">החזר הוצאות </v>
          </cell>
          <cell r="H2135">
            <v>65131</v>
          </cell>
          <cell r="I2135">
            <v>68611</v>
          </cell>
        </row>
        <row r="2136">
          <cell r="A2136" t="str">
            <v>181</v>
          </cell>
          <cell r="B2136">
            <v>713310</v>
          </cell>
          <cell r="C2136">
            <v>1</v>
          </cell>
          <cell r="D2136" t="str">
            <v>1713310.181</v>
          </cell>
          <cell r="E2136" t="str">
            <v xml:space="preserve">הפרשות סוציאליות </v>
          </cell>
          <cell r="H2136">
            <v>86870</v>
          </cell>
          <cell r="I2136">
            <v>107133</v>
          </cell>
        </row>
        <row r="2137">
          <cell r="A2137" t="str">
            <v>182</v>
          </cell>
          <cell r="B2137">
            <v>713310</v>
          </cell>
          <cell r="C2137">
            <v>1</v>
          </cell>
          <cell r="D2137" t="str">
            <v>1713310.182</v>
          </cell>
          <cell r="E2137" t="str">
            <v xml:space="preserve">מיסים ועלויות </v>
          </cell>
          <cell r="H2137">
            <v>37385</v>
          </cell>
          <cell r="I2137">
            <v>47276</v>
          </cell>
        </row>
        <row r="2138">
          <cell r="A2138" t="str">
            <v>470</v>
          </cell>
          <cell r="B2138">
            <v>713310</v>
          </cell>
          <cell r="C2138">
            <v>1</v>
          </cell>
          <cell r="D2138" t="str">
            <v>1713310.470</v>
          </cell>
          <cell r="E2138" t="str">
            <v xml:space="preserve">ציוד משרדי </v>
          </cell>
          <cell r="H2138">
            <v>1000</v>
          </cell>
          <cell r="I2138">
            <v>450</v>
          </cell>
        </row>
        <row r="2139">
          <cell r="A2139" t="str">
            <v>511</v>
          </cell>
          <cell r="B2139">
            <v>713310</v>
          </cell>
          <cell r="C2139">
            <v>1</v>
          </cell>
          <cell r="D2139" t="str">
            <v>1713310.511</v>
          </cell>
          <cell r="E2139" t="str">
            <v xml:space="preserve">אירוח וכיבוד </v>
          </cell>
          <cell r="H2139">
            <v>4300</v>
          </cell>
          <cell r="I2139">
            <v>3341</v>
          </cell>
        </row>
        <row r="2140">
          <cell r="A2140" t="str">
            <v>512</v>
          </cell>
          <cell r="B2140">
            <v>713310</v>
          </cell>
          <cell r="C2140">
            <v>1</v>
          </cell>
          <cell r="D2140" t="str">
            <v>1713310.512</v>
          </cell>
          <cell r="E2140" t="str">
            <v xml:space="preserve">אש"ל ונסיעות </v>
          </cell>
          <cell r="H2140">
            <v>500</v>
          </cell>
          <cell r="I2140">
            <v>0</v>
          </cell>
        </row>
        <row r="2141">
          <cell r="A2141" t="str">
            <v>521</v>
          </cell>
          <cell r="B2141">
            <v>713310</v>
          </cell>
          <cell r="C2141">
            <v>1</v>
          </cell>
          <cell r="D2141" t="str">
            <v>1713310.521</v>
          </cell>
          <cell r="E2141" t="str">
            <v xml:space="preserve">השתלמויות </v>
          </cell>
          <cell r="H2141">
            <v>56000</v>
          </cell>
          <cell r="I2141">
            <v>6488</v>
          </cell>
        </row>
        <row r="2142">
          <cell r="A2142" t="str">
            <v>522</v>
          </cell>
          <cell r="B2142">
            <v>713310</v>
          </cell>
          <cell r="C2142">
            <v>1</v>
          </cell>
          <cell r="D2142" t="str">
            <v>1713310.522</v>
          </cell>
          <cell r="E2142" t="str">
            <v xml:space="preserve">ספרות מקצועית </v>
          </cell>
          <cell r="H2142">
            <v>600</v>
          </cell>
          <cell r="I2142">
            <v>0</v>
          </cell>
        </row>
        <row r="2143">
          <cell r="A2143" t="str">
            <v>550</v>
          </cell>
          <cell r="B2143">
            <v>713310</v>
          </cell>
          <cell r="C2143">
            <v>1</v>
          </cell>
          <cell r="D2143" t="str">
            <v>1713310.550</v>
          </cell>
          <cell r="E2143" t="str">
            <v xml:space="preserve">פרסום והדפסות </v>
          </cell>
          <cell r="H2143">
            <v>19200</v>
          </cell>
          <cell r="I2143">
            <v>13018</v>
          </cell>
        </row>
        <row r="2144">
          <cell r="A2144" t="str">
            <v>561</v>
          </cell>
          <cell r="B2144">
            <v>713310</v>
          </cell>
          <cell r="C2144">
            <v>1</v>
          </cell>
          <cell r="D2144" t="str">
            <v>1713310.561</v>
          </cell>
          <cell r="E2144" t="str">
            <v xml:space="preserve">צילום מסמכים </v>
          </cell>
          <cell r="H2144">
            <v>3300</v>
          </cell>
          <cell r="I2144">
            <v>2662</v>
          </cell>
        </row>
        <row r="2145">
          <cell r="A2145" t="str">
            <v>575</v>
          </cell>
          <cell r="B2145">
            <v>713310</v>
          </cell>
          <cell r="C2145">
            <v>1</v>
          </cell>
          <cell r="D2145" t="str">
            <v>1713310.575</v>
          </cell>
          <cell r="E2145" t="str">
            <v xml:space="preserve">רכישת תוכנות </v>
          </cell>
          <cell r="H2145">
            <v>6800</v>
          </cell>
          <cell r="I2145">
            <v>0</v>
          </cell>
        </row>
        <row r="2146">
          <cell r="A2146" t="str">
            <v>580</v>
          </cell>
          <cell r="B2146">
            <v>713310</v>
          </cell>
          <cell r="C2146">
            <v>1</v>
          </cell>
          <cell r="D2146" t="str">
            <v>1713310.580</v>
          </cell>
          <cell r="E2146" t="str">
            <v xml:space="preserve">הוצאות אירגוניות </v>
          </cell>
          <cell r="H2146">
            <v>1000</v>
          </cell>
          <cell r="I2146">
            <v>1235</v>
          </cell>
        </row>
        <row r="2147">
          <cell r="A2147" t="str">
            <v>582</v>
          </cell>
          <cell r="B2147">
            <v>713310</v>
          </cell>
          <cell r="C2147">
            <v>1</v>
          </cell>
          <cell r="D2147" t="str">
            <v>1713310.582</v>
          </cell>
          <cell r="E2147" t="str">
            <v xml:space="preserve">כרטיסי איזי פארק </v>
          </cell>
          <cell r="H2147">
            <v>4400</v>
          </cell>
          <cell r="I2147">
            <v>0</v>
          </cell>
        </row>
        <row r="2148">
          <cell r="A2148" t="str">
            <v>743</v>
          </cell>
          <cell r="B2148">
            <v>713310</v>
          </cell>
          <cell r="C2148">
            <v>1</v>
          </cell>
          <cell r="D2148" t="str">
            <v>1713310.743</v>
          </cell>
          <cell r="E2148" t="str">
            <v xml:space="preserve">רכישת כלים מכשירים וציוד </v>
          </cell>
          <cell r="H2148">
            <v>21600</v>
          </cell>
          <cell r="I2148">
            <v>21143</v>
          </cell>
        </row>
        <row r="2149">
          <cell r="A2149" t="str">
            <v>750</v>
          </cell>
          <cell r="B2149">
            <v>713310</v>
          </cell>
          <cell r="C2149">
            <v>1</v>
          </cell>
          <cell r="D2149" t="str">
            <v>1713310.750</v>
          </cell>
          <cell r="E2149" t="str">
            <v xml:space="preserve">עבודות קבלניות </v>
          </cell>
          <cell r="H2149">
            <v>47200</v>
          </cell>
          <cell r="I2149">
            <v>2106</v>
          </cell>
        </row>
        <row r="2150">
          <cell r="A2150" t="str">
            <v>752</v>
          </cell>
          <cell r="B2150">
            <v>713310</v>
          </cell>
          <cell r="C2150">
            <v>1</v>
          </cell>
          <cell r="D2150" t="str">
            <v>1713310.752</v>
          </cell>
          <cell r="E2150" t="str">
            <v xml:space="preserve">יעוץ נגישות </v>
          </cell>
          <cell r="H2150">
            <v>0</v>
          </cell>
          <cell r="I2150">
            <v>0</v>
          </cell>
        </row>
        <row r="2151">
          <cell r="A2151" t="str">
            <v>769</v>
          </cell>
          <cell r="B2151">
            <v>713310</v>
          </cell>
          <cell r="C2151">
            <v>1</v>
          </cell>
          <cell r="D2151" t="str">
            <v>1713310.769</v>
          </cell>
          <cell r="E2151" t="str">
            <v xml:space="preserve">שירות לאומי </v>
          </cell>
          <cell r="H2151">
            <v>19000</v>
          </cell>
          <cell r="I2151">
            <v>4458</v>
          </cell>
        </row>
        <row r="2152">
          <cell r="A2152" t="str">
            <v>780</v>
          </cell>
          <cell r="B2152">
            <v>713310</v>
          </cell>
          <cell r="C2152">
            <v>1</v>
          </cell>
          <cell r="D2152" t="str">
            <v>1713310.780</v>
          </cell>
          <cell r="E2152" t="str">
            <v xml:space="preserve">הוצאות ע"ח הכנסות </v>
          </cell>
          <cell r="H2152">
            <v>4500</v>
          </cell>
          <cell r="I2152">
            <v>0</v>
          </cell>
        </row>
        <row r="2153">
          <cell r="A2153" t="str">
            <v>930</v>
          </cell>
          <cell r="B2153">
            <v>713310</v>
          </cell>
          <cell r="C2153">
            <v>1</v>
          </cell>
          <cell r="D2153" t="str">
            <v>1713310.930</v>
          </cell>
          <cell r="E2153" t="str">
            <v xml:space="preserve">רכישת ציוד יסודי </v>
          </cell>
          <cell r="H2153">
            <v>16000</v>
          </cell>
          <cell r="I2153">
            <v>0</v>
          </cell>
        </row>
        <row r="2154">
          <cell r="A2154" t="str">
            <v>931</v>
          </cell>
          <cell r="B2154">
            <v>713310</v>
          </cell>
          <cell r="C2154">
            <v>1</v>
          </cell>
          <cell r="D2154" t="str">
            <v>1713310.931</v>
          </cell>
          <cell r="E2154" t="str">
            <v xml:space="preserve">שיפור סביבת העבודה לעובד </v>
          </cell>
          <cell r="H2154">
            <v>0</v>
          </cell>
          <cell r="I2154">
            <v>0</v>
          </cell>
        </row>
        <row r="2155">
          <cell r="A2155" t="str">
            <v>986</v>
          </cell>
          <cell r="B2155">
            <v>713310</v>
          </cell>
          <cell r="C2155">
            <v>1</v>
          </cell>
          <cell r="D2155" t="str">
            <v>1713310.986</v>
          </cell>
          <cell r="E2155" t="str">
            <v>ה.מותנית שירותי מיקור חוץ</v>
          </cell>
          <cell r="H2155">
            <v>0</v>
          </cell>
          <cell r="I2155">
            <v>0</v>
          </cell>
        </row>
        <row r="2156">
          <cell r="A2156" t="str">
            <v>110</v>
          </cell>
          <cell r="B2156">
            <v>713311</v>
          </cell>
          <cell r="C2156">
            <v>1</v>
          </cell>
          <cell r="D2156" t="str">
            <v>1713311.110</v>
          </cell>
          <cell r="E2156" t="str">
            <v xml:space="preserve">שכר קובע </v>
          </cell>
          <cell r="H2156">
            <v>474582</v>
          </cell>
          <cell r="I2156">
            <v>517745</v>
          </cell>
        </row>
        <row r="2157">
          <cell r="A2157" t="str">
            <v>120</v>
          </cell>
          <cell r="B2157">
            <v>713311</v>
          </cell>
          <cell r="C2157">
            <v>1</v>
          </cell>
          <cell r="D2157" t="str">
            <v>1713311.120</v>
          </cell>
          <cell r="E2157" t="str">
            <v xml:space="preserve">תוספות שאינן בשכר קובע </v>
          </cell>
          <cell r="H2157">
            <v>50693</v>
          </cell>
          <cell r="I2157">
            <v>59171</v>
          </cell>
        </row>
        <row r="2158">
          <cell r="A2158" t="str">
            <v>130</v>
          </cell>
          <cell r="B2158">
            <v>713311</v>
          </cell>
          <cell r="C2158">
            <v>1</v>
          </cell>
          <cell r="D2158" t="str">
            <v>1713311.130</v>
          </cell>
          <cell r="E2158" t="str">
            <v xml:space="preserve">שעות נוספות </v>
          </cell>
          <cell r="H2158">
            <v>7986</v>
          </cell>
          <cell r="I2158">
            <v>12290</v>
          </cell>
        </row>
        <row r="2159">
          <cell r="A2159" t="str">
            <v>140</v>
          </cell>
          <cell r="B2159">
            <v>713311</v>
          </cell>
          <cell r="C2159">
            <v>1</v>
          </cell>
          <cell r="D2159" t="str">
            <v>1713311.140</v>
          </cell>
          <cell r="E2159" t="str">
            <v xml:space="preserve">החזר הוצאות </v>
          </cell>
          <cell r="H2159">
            <v>150959</v>
          </cell>
          <cell r="I2159">
            <v>162230</v>
          </cell>
        </row>
        <row r="2160">
          <cell r="A2160" t="str">
            <v>181</v>
          </cell>
          <cell r="B2160">
            <v>713311</v>
          </cell>
          <cell r="C2160">
            <v>1</v>
          </cell>
          <cell r="D2160" t="str">
            <v>1713311.181</v>
          </cell>
          <cell r="E2160" t="str">
            <v xml:space="preserve">הפרשות סוציאליות </v>
          </cell>
          <cell r="H2160">
            <v>123515</v>
          </cell>
          <cell r="I2160">
            <v>135168</v>
          </cell>
        </row>
        <row r="2161">
          <cell r="A2161" t="str">
            <v>182</v>
          </cell>
          <cell r="B2161">
            <v>713311</v>
          </cell>
          <cell r="C2161">
            <v>1</v>
          </cell>
          <cell r="D2161" t="str">
            <v>1713311.182</v>
          </cell>
          <cell r="E2161" t="str">
            <v xml:space="preserve">מיסים ועלויות </v>
          </cell>
          <cell r="H2161">
            <v>51721</v>
          </cell>
          <cell r="I2161">
            <v>56855</v>
          </cell>
        </row>
        <row r="2162">
          <cell r="A2162" t="str">
            <v>511</v>
          </cell>
          <cell r="B2162">
            <v>713311</v>
          </cell>
          <cell r="C2162">
            <v>1</v>
          </cell>
          <cell r="D2162" t="str">
            <v>1713311.511</v>
          </cell>
          <cell r="E2162" t="str">
            <v xml:space="preserve">כיבוד </v>
          </cell>
          <cell r="H2162">
            <v>1000</v>
          </cell>
          <cell r="I2162">
            <v>986</v>
          </cell>
        </row>
        <row r="2163">
          <cell r="A2163" t="str">
            <v>561</v>
          </cell>
          <cell r="B2163">
            <v>713311</v>
          </cell>
          <cell r="C2163">
            <v>1</v>
          </cell>
          <cell r="D2163" t="str">
            <v>1713311.561</v>
          </cell>
          <cell r="E2163" t="str">
            <v xml:space="preserve">צילום מסמכים </v>
          </cell>
          <cell r="H2163">
            <v>3000</v>
          </cell>
          <cell r="I2163">
            <v>2213</v>
          </cell>
        </row>
        <row r="2164">
          <cell r="A2164" t="str">
            <v>731</v>
          </cell>
          <cell r="B2164">
            <v>713311</v>
          </cell>
          <cell r="C2164">
            <v>1</v>
          </cell>
          <cell r="D2164" t="str">
            <v>1713311.731</v>
          </cell>
          <cell r="E2164" t="str">
            <v xml:space="preserve">דלק </v>
          </cell>
          <cell r="H2164">
            <v>33417</v>
          </cell>
          <cell r="I2164">
            <v>26644</v>
          </cell>
        </row>
        <row r="2165">
          <cell r="A2165" t="str">
            <v>735</v>
          </cell>
          <cell r="B2165">
            <v>713311</v>
          </cell>
          <cell r="C2165">
            <v>1</v>
          </cell>
          <cell r="D2165" t="str">
            <v>1713311.735</v>
          </cell>
          <cell r="E2165" t="str">
            <v xml:space="preserve">השכרת רכב </v>
          </cell>
          <cell r="H2165">
            <v>135945</v>
          </cell>
          <cell r="I2165">
            <v>130253</v>
          </cell>
        </row>
        <row r="2166">
          <cell r="A2166" t="str">
            <v>743</v>
          </cell>
          <cell r="B2166">
            <v>713311</v>
          </cell>
          <cell r="C2166">
            <v>1</v>
          </cell>
          <cell r="D2166" t="str">
            <v>1713311.743</v>
          </cell>
          <cell r="E2166" t="str">
            <v xml:space="preserve">רכישת כלים מכשירים וציוד </v>
          </cell>
          <cell r="H2166">
            <v>24800</v>
          </cell>
          <cell r="I2166">
            <v>28153</v>
          </cell>
        </row>
        <row r="2167">
          <cell r="A2167" t="str">
            <v>747</v>
          </cell>
          <cell r="B2167">
            <v>713311</v>
          </cell>
          <cell r="C2167">
            <v>1</v>
          </cell>
          <cell r="D2167" t="str">
            <v>1713311.747</v>
          </cell>
          <cell r="E2167" t="str">
            <v xml:space="preserve">ביגוד לצרכי עבודה </v>
          </cell>
          <cell r="H2167">
            <v>6900</v>
          </cell>
          <cell r="I2167">
            <v>0</v>
          </cell>
        </row>
        <row r="2168">
          <cell r="A2168" t="str">
            <v>110</v>
          </cell>
          <cell r="B2168">
            <v>713320</v>
          </cell>
          <cell r="C2168">
            <v>1</v>
          </cell>
          <cell r="D2168" t="str">
            <v>1713320.110</v>
          </cell>
          <cell r="E2168" t="str">
            <v xml:space="preserve">שכר קובע </v>
          </cell>
          <cell r="H2168">
            <v>190707</v>
          </cell>
          <cell r="I2168">
            <v>106148</v>
          </cell>
        </row>
        <row r="2169">
          <cell r="A2169" t="str">
            <v>120</v>
          </cell>
          <cell r="B2169">
            <v>713320</v>
          </cell>
          <cell r="C2169">
            <v>1</v>
          </cell>
          <cell r="D2169" t="str">
            <v>1713320.120</v>
          </cell>
          <cell r="E2169" t="str">
            <v xml:space="preserve">תוספות שאינן בשכר קובע </v>
          </cell>
          <cell r="H2169">
            <v>51009</v>
          </cell>
          <cell r="I2169">
            <v>22704</v>
          </cell>
        </row>
        <row r="2170">
          <cell r="A2170" t="str">
            <v>130</v>
          </cell>
          <cell r="B2170">
            <v>713320</v>
          </cell>
          <cell r="C2170">
            <v>1</v>
          </cell>
          <cell r="D2170" t="str">
            <v>1713320.130</v>
          </cell>
          <cell r="E2170" t="str">
            <v xml:space="preserve">שעות נוספות </v>
          </cell>
          <cell r="H2170">
            <v>7982</v>
          </cell>
          <cell r="I2170">
            <v>925</v>
          </cell>
        </row>
        <row r="2171">
          <cell r="A2171" t="str">
            <v>140</v>
          </cell>
          <cell r="B2171">
            <v>713320</v>
          </cell>
          <cell r="C2171">
            <v>1</v>
          </cell>
          <cell r="D2171" t="str">
            <v>1713320.140</v>
          </cell>
          <cell r="E2171" t="str">
            <v xml:space="preserve">החזר הוצאות </v>
          </cell>
          <cell r="H2171">
            <v>73728</v>
          </cell>
          <cell r="I2171">
            <v>35167</v>
          </cell>
        </row>
        <row r="2172">
          <cell r="A2172" t="str">
            <v>181</v>
          </cell>
          <cell r="B2172">
            <v>713320</v>
          </cell>
          <cell r="C2172">
            <v>1</v>
          </cell>
          <cell r="D2172" t="str">
            <v>1713320.181</v>
          </cell>
          <cell r="E2172" t="str">
            <v xml:space="preserve">הפרשות סוציאליות </v>
          </cell>
          <cell r="H2172">
            <v>56594</v>
          </cell>
          <cell r="I2172">
            <v>25903</v>
          </cell>
        </row>
        <row r="2173">
          <cell r="A2173" t="str">
            <v>182</v>
          </cell>
          <cell r="B2173">
            <v>713320</v>
          </cell>
          <cell r="C2173">
            <v>1</v>
          </cell>
          <cell r="D2173" t="str">
            <v>1713320.182</v>
          </cell>
          <cell r="E2173" t="str">
            <v xml:space="preserve">מיסים ועלויות </v>
          </cell>
          <cell r="H2173">
            <v>26560</v>
          </cell>
          <cell r="I2173">
            <v>12458</v>
          </cell>
        </row>
        <row r="2174">
          <cell r="A2174" t="str">
            <v>511</v>
          </cell>
          <cell r="B2174">
            <v>713320</v>
          </cell>
          <cell r="C2174">
            <v>1</v>
          </cell>
          <cell r="D2174" t="str">
            <v>1713320.511</v>
          </cell>
          <cell r="E2174" t="str">
            <v xml:space="preserve">אירוח וכיבוד </v>
          </cell>
          <cell r="H2174">
            <v>0</v>
          </cell>
          <cell r="I2174">
            <v>0</v>
          </cell>
        </row>
        <row r="2175">
          <cell r="A2175" t="str">
            <v>561</v>
          </cell>
          <cell r="B2175">
            <v>713320</v>
          </cell>
          <cell r="C2175">
            <v>1</v>
          </cell>
          <cell r="D2175" t="str">
            <v>1713320.561</v>
          </cell>
          <cell r="E2175" t="str">
            <v xml:space="preserve">צילום מסמכים </v>
          </cell>
          <cell r="H2175">
            <v>0</v>
          </cell>
          <cell r="I2175">
            <v>0</v>
          </cell>
        </row>
        <row r="2176">
          <cell r="A2176" t="str">
            <v>105</v>
          </cell>
          <cell r="B2176">
            <v>714200</v>
          </cell>
          <cell r="C2176">
            <v>1</v>
          </cell>
          <cell r="D2176" t="str">
            <v>1714200.105</v>
          </cell>
          <cell r="E2176" t="str">
            <v xml:space="preserve">עובדים זמניים </v>
          </cell>
          <cell r="H2176">
            <v>0</v>
          </cell>
          <cell r="I2176">
            <v>0</v>
          </cell>
        </row>
        <row r="2177">
          <cell r="A2177" t="str">
            <v>110</v>
          </cell>
          <cell r="B2177">
            <v>714200</v>
          </cell>
          <cell r="C2177">
            <v>1</v>
          </cell>
          <cell r="D2177" t="str">
            <v>1714200.110</v>
          </cell>
          <cell r="E2177" t="str">
            <v xml:space="preserve">שכר קובע </v>
          </cell>
          <cell r="H2177">
            <v>1548712</v>
          </cell>
          <cell r="I2177">
            <v>1560135</v>
          </cell>
        </row>
        <row r="2178">
          <cell r="A2178" t="str">
            <v>120</v>
          </cell>
          <cell r="B2178">
            <v>714200</v>
          </cell>
          <cell r="C2178">
            <v>1</v>
          </cell>
          <cell r="D2178" t="str">
            <v>1714200.120</v>
          </cell>
          <cell r="E2178" t="str">
            <v xml:space="preserve">תוספות שאינן בשכר קובע </v>
          </cell>
          <cell r="H2178">
            <v>21004</v>
          </cell>
          <cell r="I2178">
            <v>23244</v>
          </cell>
        </row>
        <row r="2179">
          <cell r="A2179" t="str">
            <v>130</v>
          </cell>
          <cell r="B2179">
            <v>714200</v>
          </cell>
          <cell r="C2179">
            <v>1</v>
          </cell>
          <cell r="D2179" t="str">
            <v>1714200.130</v>
          </cell>
          <cell r="E2179" t="str">
            <v xml:space="preserve">שעות נוספות </v>
          </cell>
          <cell r="H2179">
            <v>38600</v>
          </cell>
          <cell r="I2179">
            <v>49675</v>
          </cell>
        </row>
        <row r="2180">
          <cell r="A2180" t="str">
            <v>140</v>
          </cell>
          <cell r="B2180">
            <v>714200</v>
          </cell>
          <cell r="C2180">
            <v>1</v>
          </cell>
          <cell r="D2180" t="str">
            <v>1714200.140</v>
          </cell>
          <cell r="E2180" t="str">
            <v xml:space="preserve">החזר הוצאות </v>
          </cell>
          <cell r="H2180">
            <v>157562</v>
          </cell>
          <cell r="I2180">
            <v>161949</v>
          </cell>
        </row>
        <row r="2181">
          <cell r="A2181" t="str">
            <v>181</v>
          </cell>
          <cell r="B2181">
            <v>714200</v>
          </cell>
          <cell r="C2181">
            <v>1</v>
          </cell>
          <cell r="D2181" t="str">
            <v>1714200.181</v>
          </cell>
          <cell r="E2181" t="str">
            <v xml:space="preserve">הפרשות סוציאליות </v>
          </cell>
          <cell r="H2181">
            <v>306023</v>
          </cell>
          <cell r="I2181">
            <v>313689</v>
          </cell>
        </row>
        <row r="2182">
          <cell r="A2182" t="str">
            <v>182</v>
          </cell>
          <cell r="B2182">
            <v>714200</v>
          </cell>
          <cell r="C2182">
            <v>1</v>
          </cell>
          <cell r="D2182" t="str">
            <v>1714200.182</v>
          </cell>
          <cell r="E2182" t="str">
            <v xml:space="preserve">מיסים ועלויות </v>
          </cell>
          <cell r="H2182">
            <v>135246</v>
          </cell>
          <cell r="I2182">
            <v>137538</v>
          </cell>
        </row>
        <row r="2183">
          <cell r="A2183" t="str">
            <v>440</v>
          </cell>
          <cell r="B2183">
            <v>714200</v>
          </cell>
          <cell r="C2183">
            <v>1</v>
          </cell>
          <cell r="D2183" t="str">
            <v>1714200.440</v>
          </cell>
          <cell r="E2183" t="str">
            <v xml:space="preserve">ביטוח אחריות מקצועית </v>
          </cell>
          <cell r="H2183">
            <v>8600</v>
          </cell>
          <cell r="I2183">
            <v>8263</v>
          </cell>
        </row>
        <row r="2184">
          <cell r="A2184" t="str">
            <v>523</v>
          </cell>
          <cell r="B2184">
            <v>714200</v>
          </cell>
          <cell r="C2184">
            <v>1</v>
          </cell>
          <cell r="D2184" t="str">
            <v>1714200.523</v>
          </cell>
          <cell r="E2184" t="str">
            <v xml:space="preserve">דמי חבר בארגונים </v>
          </cell>
          <cell r="H2184">
            <v>1584</v>
          </cell>
          <cell r="I2184">
            <v>1560</v>
          </cell>
        </row>
        <row r="2185">
          <cell r="A2185" t="str">
            <v>540</v>
          </cell>
          <cell r="B2185">
            <v>714200</v>
          </cell>
          <cell r="C2185">
            <v>1</v>
          </cell>
          <cell r="D2185" t="str">
            <v>1714200.540</v>
          </cell>
          <cell r="E2185" t="str">
            <v xml:space="preserve">הוצאות תקשורת </v>
          </cell>
          <cell r="H2185">
            <v>6000</v>
          </cell>
          <cell r="I2185">
            <v>4317</v>
          </cell>
        </row>
        <row r="2186">
          <cell r="A2186" t="str">
            <v>769</v>
          </cell>
          <cell r="B2186">
            <v>714200</v>
          </cell>
          <cell r="C2186">
            <v>1</v>
          </cell>
          <cell r="D2186" t="str">
            <v>1714200.769</v>
          </cell>
          <cell r="E2186" t="str">
            <v xml:space="preserve">שירות לאומי </v>
          </cell>
          <cell r="H2186">
            <v>19000</v>
          </cell>
          <cell r="I2186">
            <v>15953</v>
          </cell>
        </row>
        <row r="2187">
          <cell r="A2187" t="str">
            <v>110</v>
          </cell>
          <cell r="B2187">
            <v>714300</v>
          </cell>
          <cell r="C2187">
            <v>1</v>
          </cell>
          <cell r="D2187" t="str">
            <v>1714300.110</v>
          </cell>
          <cell r="E2187" t="str">
            <v xml:space="preserve">שכר קובע </v>
          </cell>
          <cell r="H2187">
            <v>346496</v>
          </cell>
          <cell r="I2187">
            <v>238123</v>
          </cell>
        </row>
        <row r="2188">
          <cell r="A2188" t="str">
            <v>120</v>
          </cell>
          <cell r="B2188">
            <v>714300</v>
          </cell>
          <cell r="C2188">
            <v>1</v>
          </cell>
          <cell r="D2188" t="str">
            <v>1714300.120</v>
          </cell>
          <cell r="E2188" t="str">
            <v xml:space="preserve">תוספות שאינן בשכר קובע </v>
          </cell>
          <cell r="H2188">
            <v>117953</v>
          </cell>
          <cell r="I2188">
            <v>84921</v>
          </cell>
        </row>
        <row r="2189">
          <cell r="A2189" t="str">
            <v>130</v>
          </cell>
          <cell r="B2189">
            <v>714300</v>
          </cell>
          <cell r="C2189">
            <v>1</v>
          </cell>
          <cell r="D2189" t="str">
            <v>1714300.130</v>
          </cell>
          <cell r="E2189" t="str">
            <v xml:space="preserve">שעות נוספות </v>
          </cell>
          <cell r="H2189">
            <v>66537</v>
          </cell>
          <cell r="I2189">
            <v>33894</v>
          </cell>
        </row>
        <row r="2190">
          <cell r="A2190" t="str">
            <v>140</v>
          </cell>
          <cell r="B2190">
            <v>714300</v>
          </cell>
          <cell r="C2190">
            <v>1</v>
          </cell>
          <cell r="D2190" t="str">
            <v>1714300.140</v>
          </cell>
          <cell r="E2190" t="str">
            <v xml:space="preserve">החזר הוצאות </v>
          </cell>
          <cell r="H2190">
            <v>14367</v>
          </cell>
          <cell r="I2190">
            <v>9878</v>
          </cell>
        </row>
        <row r="2191">
          <cell r="A2191" t="str">
            <v>181</v>
          </cell>
          <cell r="B2191">
            <v>714300</v>
          </cell>
          <cell r="C2191">
            <v>1</v>
          </cell>
          <cell r="D2191" t="str">
            <v>1714300.181</v>
          </cell>
          <cell r="E2191" t="str">
            <v xml:space="preserve">הפרשות סוציאליות </v>
          </cell>
          <cell r="H2191">
            <v>85496</v>
          </cell>
          <cell r="I2191">
            <v>56889</v>
          </cell>
        </row>
        <row r="2192">
          <cell r="A2192" t="str">
            <v>182</v>
          </cell>
          <cell r="B2192">
            <v>714300</v>
          </cell>
          <cell r="C2192">
            <v>1</v>
          </cell>
          <cell r="D2192" t="str">
            <v>1714300.182</v>
          </cell>
          <cell r="E2192" t="str">
            <v xml:space="preserve">מיסים ועלויות </v>
          </cell>
          <cell r="H2192">
            <v>41271</v>
          </cell>
          <cell r="I2192">
            <v>27763</v>
          </cell>
        </row>
        <row r="2193">
          <cell r="A2193" t="str">
            <v>410</v>
          </cell>
          <cell r="B2193">
            <v>714300</v>
          </cell>
          <cell r="C2193">
            <v>1</v>
          </cell>
          <cell r="D2193" t="str">
            <v>1714300.410</v>
          </cell>
          <cell r="E2193" t="str">
            <v xml:space="preserve">דמי שכירות למבנה כלביה </v>
          </cell>
          <cell r="H2193">
            <v>197400</v>
          </cell>
          <cell r="I2193">
            <v>195720</v>
          </cell>
        </row>
        <row r="2194">
          <cell r="A2194" t="str">
            <v>420</v>
          </cell>
          <cell r="B2194">
            <v>714300</v>
          </cell>
          <cell r="C2194">
            <v>1</v>
          </cell>
          <cell r="D2194" t="str">
            <v>1714300.420</v>
          </cell>
          <cell r="E2194" t="str">
            <v xml:space="preserve">תחזוקת מבנים </v>
          </cell>
          <cell r="H2194">
            <v>12000</v>
          </cell>
          <cell r="I2194">
            <v>18984</v>
          </cell>
        </row>
        <row r="2195">
          <cell r="A2195" t="str">
            <v>431</v>
          </cell>
          <cell r="B2195">
            <v>714300</v>
          </cell>
          <cell r="C2195">
            <v>1</v>
          </cell>
          <cell r="D2195" t="str">
            <v>1714300.431</v>
          </cell>
          <cell r="E2195" t="str">
            <v xml:space="preserve">חשמל </v>
          </cell>
          <cell r="H2195">
            <v>37000</v>
          </cell>
          <cell r="I2195">
            <v>48403</v>
          </cell>
        </row>
        <row r="2196">
          <cell r="A2196" t="str">
            <v>433</v>
          </cell>
          <cell r="B2196">
            <v>714300</v>
          </cell>
          <cell r="C2196">
            <v>1</v>
          </cell>
          <cell r="D2196" t="str">
            <v>1714300.433</v>
          </cell>
          <cell r="E2196" t="str">
            <v xml:space="preserve">חומרי נקיון </v>
          </cell>
          <cell r="H2196">
            <v>3000</v>
          </cell>
          <cell r="I2196">
            <v>2954</v>
          </cell>
        </row>
        <row r="2197">
          <cell r="A2197" t="str">
            <v>434</v>
          </cell>
          <cell r="B2197">
            <v>714300</v>
          </cell>
          <cell r="C2197">
            <v>1</v>
          </cell>
          <cell r="D2197" t="str">
            <v>1714300.434</v>
          </cell>
          <cell r="E2197" t="str">
            <v xml:space="preserve">שירותי נקיון </v>
          </cell>
          <cell r="H2197">
            <v>45000</v>
          </cell>
          <cell r="I2197">
            <v>38983</v>
          </cell>
        </row>
        <row r="2198">
          <cell r="A2198" t="str">
            <v>440</v>
          </cell>
          <cell r="B2198">
            <v>714300</v>
          </cell>
          <cell r="C2198">
            <v>1</v>
          </cell>
          <cell r="D2198" t="str">
            <v>1714300.440</v>
          </cell>
          <cell r="E2198" t="str">
            <v xml:space="preserve">ביטוח תכולה </v>
          </cell>
          <cell r="H2198">
            <v>8600</v>
          </cell>
          <cell r="I2198">
            <v>8329</v>
          </cell>
        </row>
        <row r="2199">
          <cell r="A2199" t="str">
            <v>441</v>
          </cell>
          <cell r="B2199">
            <v>714300</v>
          </cell>
          <cell r="C2199">
            <v>1</v>
          </cell>
          <cell r="D2199" t="str">
            <v>1714300.441</v>
          </cell>
          <cell r="E2199" t="str">
            <v xml:space="preserve">ביטוח רכב </v>
          </cell>
          <cell r="H2199">
            <v>1200</v>
          </cell>
          <cell r="I2199">
            <v>1076</v>
          </cell>
        </row>
        <row r="2200">
          <cell r="A2200" t="str">
            <v>470</v>
          </cell>
          <cell r="B2200">
            <v>714300</v>
          </cell>
          <cell r="C2200">
            <v>1</v>
          </cell>
          <cell r="D2200" t="str">
            <v>1714300.470</v>
          </cell>
          <cell r="E2200" t="str">
            <v xml:space="preserve">ציוד משרדי </v>
          </cell>
          <cell r="H2200">
            <v>3000</v>
          </cell>
          <cell r="I2200">
            <v>2996</v>
          </cell>
        </row>
        <row r="2201">
          <cell r="A2201" t="str">
            <v>511</v>
          </cell>
          <cell r="B2201">
            <v>714300</v>
          </cell>
          <cell r="C2201">
            <v>1</v>
          </cell>
          <cell r="D2201" t="str">
            <v>1714300.511</v>
          </cell>
          <cell r="E2201" t="str">
            <v xml:space="preserve">אירוח וכיבוד </v>
          </cell>
          <cell r="H2201">
            <v>2000</v>
          </cell>
          <cell r="I2201">
            <v>2041</v>
          </cell>
        </row>
        <row r="2202">
          <cell r="A2202" t="str">
            <v>540</v>
          </cell>
          <cell r="B2202">
            <v>714300</v>
          </cell>
          <cell r="C2202">
            <v>1</v>
          </cell>
          <cell r="D2202" t="str">
            <v>1714300.540</v>
          </cell>
          <cell r="E2202" t="str">
            <v xml:space="preserve">הוצאות תקשורת </v>
          </cell>
          <cell r="H2202">
            <v>12000</v>
          </cell>
          <cell r="I2202">
            <v>16119</v>
          </cell>
        </row>
        <row r="2203">
          <cell r="A2203" t="str">
            <v>550</v>
          </cell>
          <cell r="B2203">
            <v>714300</v>
          </cell>
          <cell r="C2203">
            <v>1</v>
          </cell>
          <cell r="D2203" t="str">
            <v>1714300.550</v>
          </cell>
          <cell r="E2203" t="str">
            <v xml:space="preserve">פרסום והדפסות </v>
          </cell>
          <cell r="H2203">
            <v>19000</v>
          </cell>
          <cell r="I2203">
            <v>2165</v>
          </cell>
        </row>
        <row r="2204">
          <cell r="A2204" t="str">
            <v>561</v>
          </cell>
          <cell r="B2204">
            <v>714300</v>
          </cell>
          <cell r="C2204">
            <v>1</v>
          </cell>
          <cell r="D2204" t="str">
            <v>1714300.561</v>
          </cell>
          <cell r="E2204" t="str">
            <v xml:space="preserve">צילום מיסמכים </v>
          </cell>
          <cell r="H2204">
            <v>3000</v>
          </cell>
          <cell r="I2204">
            <v>2618</v>
          </cell>
        </row>
        <row r="2205">
          <cell r="A2205" t="str">
            <v>575</v>
          </cell>
          <cell r="B2205">
            <v>714300</v>
          </cell>
          <cell r="C2205">
            <v>1</v>
          </cell>
          <cell r="D2205" t="str">
            <v>1714300.575</v>
          </cell>
          <cell r="E2205" t="str">
            <v xml:space="preserve">רישוי תוכנות </v>
          </cell>
          <cell r="H2205">
            <v>13800</v>
          </cell>
          <cell r="I2205">
            <v>0</v>
          </cell>
        </row>
        <row r="2206">
          <cell r="A2206" t="str">
            <v>720</v>
          </cell>
          <cell r="B2206">
            <v>714300</v>
          </cell>
          <cell r="C2206">
            <v>1</v>
          </cell>
          <cell r="D2206" t="str">
            <v>1714300.720</v>
          </cell>
          <cell r="E2206" t="str">
            <v xml:space="preserve">חומרי חיסון </v>
          </cell>
          <cell r="H2206">
            <v>207360</v>
          </cell>
          <cell r="I2206">
            <v>239999</v>
          </cell>
        </row>
        <row r="2207">
          <cell r="A2207" t="str">
            <v>721</v>
          </cell>
          <cell r="B2207">
            <v>714300</v>
          </cell>
          <cell r="C2207">
            <v>1</v>
          </cell>
          <cell r="D2207" t="str">
            <v>1714300.721</v>
          </cell>
          <cell r="E2207" t="str">
            <v xml:space="preserve">חומרי הרדמה וחיטוי </v>
          </cell>
          <cell r="H2207">
            <v>70000</v>
          </cell>
          <cell r="I2207">
            <v>65802</v>
          </cell>
        </row>
        <row r="2208">
          <cell r="A2208" t="str">
            <v>722</v>
          </cell>
          <cell r="B2208">
            <v>714300</v>
          </cell>
          <cell r="C2208">
            <v>1</v>
          </cell>
          <cell r="D2208" t="str">
            <v>1714300.722</v>
          </cell>
          <cell r="E2208" t="str">
            <v xml:space="preserve">מזון לבעלי חיים </v>
          </cell>
          <cell r="H2208">
            <v>66000</v>
          </cell>
          <cell r="I2208">
            <v>50135</v>
          </cell>
        </row>
        <row r="2209">
          <cell r="A2209" t="str">
            <v>723</v>
          </cell>
          <cell r="B2209">
            <v>714300</v>
          </cell>
          <cell r="C2209">
            <v>1</v>
          </cell>
          <cell r="D2209" t="str">
            <v>1714300.723</v>
          </cell>
          <cell r="E2209" t="str">
            <v xml:space="preserve">תרופות למרפאה וטרינרית </v>
          </cell>
          <cell r="H2209">
            <v>50000</v>
          </cell>
          <cell r="I2209">
            <v>0</v>
          </cell>
        </row>
        <row r="2210">
          <cell r="A2210" t="str">
            <v>731</v>
          </cell>
          <cell r="B2210">
            <v>714300</v>
          </cell>
          <cell r="C2210">
            <v>1</v>
          </cell>
          <cell r="D2210" t="str">
            <v>1714300.731</v>
          </cell>
          <cell r="E2210" t="str">
            <v xml:space="preserve">דלק </v>
          </cell>
          <cell r="H2210">
            <v>41611</v>
          </cell>
          <cell r="I2210">
            <v>47300</v>
          </cell>
        </row>
        <row r="2211">
          <cell r="A2211" t="str">
            <v>732</v>
          </cell>
          <cell r="B2211">
            <v>714300</v>
          </cell>
          <cell r="C2211">
            <v>1</v>
          </cell>
          <cell r="D2211" t="str">
            <v>1714300.732</v>
          </cell>
          <cell r="E2211" t="str">
            <v xml:space="preserve">תיקוני רכב </v>
          </cell>
          <cell r="H2211">
            <v>10000</v>
          </cell>
          <cell r="I2211">
            <v>9525</v>
          </cell>
        </row>
        <row r="2212">
          <cell r="A2212" t="str">
            <v>733</v>
          </cell>
          <cell r="B2212">
            <v>714300</v>
          </cell>
          <cell r="C2212">
            <v>1</v>
          </cell>
          <cell r="D2212" t="str">
            <v>1714300.733</v>
          </cell>
          <cell r="E2212" t="str">
            <v xml:space="preserve">אגרת רכב </v>
          </cell>
          <cell r="H2212">
            <v>200</v>
          </cell>
          <cell r="I2212">
            <v>99</v>
          </cell>
        </row>
        <row r="2213">
          <cell r="A2213" t="str">
            <v>735</v>
          </cell>
          <cell r="B2213">
            <v>714300</v>
          </cell>
          <cell r="C2213">
            <v>1</v>
          </cell>
          <cell r="D2213" t="str">
            <v>1714300.735</v>
          </cell>
          <cell r="E2213" t="str">
            <v xml:space="preserve">שכירת רכב תפעולי </v>
          </cell>
          <cell r="H2213">
            <v>60689</v>
          </cell>
          <cell r="I2213">
            <v>83372</v>
          </cell>
        </row>
        <row r="2214">
          <cell r="A2214" t="str">
            <v>743</v>
          </cell>
          <cell r="B2214">
            <v>714300</v>
          </cell>
          <cell r="C2214">
            <v>1</v>
          </cell>
          <cell r="D2214" t="str">
            <v>1714300.743</v>
          </cell>
          <cell r="E2214" t="str">
            <v xml:space="preserve">רכישת כלים מכשירים וציוד </v>
          </cell>
          <cell r="H2214">
            <v>65816</v>
          </cell>
          <cell r="I2214">
            <v>39624</v>
          </cell>
        </row>
        <row r="2215">
          <cell r="A2215" t="str">
            <v>745</v>
          </cell>
          <cell r="B2215">
            <v>714300</v>
          </cell>
          <cell r="C2215">
            <v>1</v>
          </cell>
          <cell r="D2215" t="str">
            <v>1714300.745</v>
          </cell>
          <cell r="E2215" t="str">
            <v xml:space="preserve">שבבים לסימון אלקטרוני </v>
          </cell>
          <cell r="H2215">
            <v>16000</v>
          </cell>
          <cell r="I2215">
            <v>30001</v>
          </cell>
        </row>
        <row r="2216">
          <cell r="A2216" t="str">
            <v>747</v>
          </cell>
          <cell r="B2216">
            <v>714300</v>
          </cell>
          <cell r="C2216">
            <v>1</v>
          </cell>
          <cell r="D2216" t="str">
            <v>1714300.747</v>
          </cell>
          <cell r="E2216" t="str">
            <v xml:space="preserve">ביגוד לצרכי עבודה </v>
          </cell>
          <cell r="H2216">
            <v>3000</v>
          </cell>
          <cell r="I2216">
            <v>773</v>
          </cell>
        </row>
        <row r="2217">
          <cell r="A2217" t="str">
            <v>750</v>
          </cell>
          <cell r="B2217">
            <v>714300</v>
          </cell>
          <cell r="C2217">
            <v>1</v>
          </cell>
          <cell r="D2217" t="str">
            <v>1714300.750</v>
          </cell>
          <cell r="E2217" t="str">
            <v xml:space="preserve">המתת כלבים בחסד </v>
          </cell>
          <cell r="H2217">
            <v>145000</v>
          </cell>
          <cell r="I2217">
            <v>0</v>
          </cell>
        </row>
        <row r="2218">
          <cell r="A2218" t="str">
            <v>751</v>
          </cell>
          <cell r="B2218">
            <v>714300</v>
          </cell>
          <cell r="C2218">
            <v>1</v>
          </cell>
          <cell r="D2218" t="str">
            <v>1714300.751</v>
          </cell>
          <cell r="E2218" t="str">
            <v xml:space="preserve">שמירה בקבלנות </v>
          </cell>
          <cell r="H2218">
            <v>310000</v>
          </cell>
          <cell r="I2218">
            <v>299858</v>
          </cell>
        </row>
        <row r="2219">
          <cell r="A2219" t="str">
            <v>753</v>
          </cell>
          <cell r="B2219">
            <v>714300</v>
          </cell>
          <cell r="C2219">
            <v>1</v>
          </cell>
          <cell r="D2219" t="str">
            <v>1714300.753</v>
          </cell>
          <cell r="E2219" t="str">
            <v>פרוייקט "טיפול חתולי רחוב</v>
          </cell>
          <cell r="H2219">
            <v>100000</v>
          </cell>
          <cell r="I2219">
            <v>100000</v>
          </cell>
        </row>
        <row r="2220">
          <cell r="A2220" t="str">
            <v>755</v>
          </cell>
          <cell r="B2220">
            <v>714300</v>
          </cell>
          <cell r="C2220">
            <v>1</v>
          </cell>
          <cell r="D2220" t="str">
            <v>1714300.755</v>
          </cell>
          <cell r="E2220" t="str">
            <v xml:space="preserve">טיפול בחתולי רחוב </v>
          </cell>
          <cell r="H2220">
            <v>200000</v>
          </cell>
          <cell r="I2220">
            <v>200000</v>
          </cell>
        </row>
        <row r="2221">
          <cell r="A2221" t="str">
            <v>756</v>
          </cell>
          <cell r="B2221">
            <v>714300</v>
          </cell>
          <cell r="C2221">
            <v>1</v>
          </cell>
          <cell r="D2221" t="str">
            <v>1714300.756</v>
          </cell>
          <cell r="E2221" t="str">
            <v xml:space="preserve">שירותים וטרינריים </v>
          </cell>
          <cell r="H2221">
            <v>5000</v>
          </cell>
          <cell r="I2221">
            <v>988</v>
          </cell>
        </row>
        <row r="2222">
          <cell r="A2222" t="str">
            <v>780</v>
          </cell>
          <cell r="B2222">
            <v>714300</v>
          </cell>
          <cell r="C2222">
            <v>1</v>
          </cell>
          <cell r="D2222" t="str">
            <v>1714300.780</v>
          </cell>
          <cell r="E2222" t="str">
            <v xml:space="preserve">הוצאות אחרות לפעולה </v>
          </cell>
          <cell r="H2222">
            <v>8000</v>
          </cell>
          <cell r="I2222">
            <v>6772</v>
          </cell>
        </row>
        <row r="2223">
          <cell r="A2223" t="str">
            <v>781</v>
          </cell>
          <cell r="B2223">
            <v>714300</v>
          </cell>
          <cell r="C2223">
            <v>1</v>
          </cell>
          <cell r="D2223" t="str">
            <v>1714300.781</v>
          </cell>
          <cell r="E2223" t="str">
            <v xml:space="preserve">רישוי כלבים-משרד החקלאות </v>
          </cell>
          <cell r="H2223">
            <v>40000</v>
          </cell>
          <cell r="I2223">
            <v>35860</v>
          </cell>
        </row>
        <row r="2224">
          <cell r="A2224" t="str">
            <v>782</v>
          </cell>
          <cell r="B2224">
            <v>714300</v>
          </cell>
          <cell r="C2224">
            <v>1</v>
          </cell>
          <cell r="D2224" t="str">
            <v>1714300.782</v>
          </cell>
          <cell r="E2224" t="str">
            <v xml:space="preserve">ימי אימוץ </v>
          </cell>
          <cell r="H2224">
            <v>0</v>
          </cell>
          <cell r="I2224">
            <v>0</v>
          </cell>
        </row>
        <row r="2225">
          <cell r="A2225" t="str">
            <v>105</v>
          </cell>
          <cell r="B2225">
            <v>715300</v>
          </cell>
          <cell r="C2225">
            <v>1</v>
          </cell>
          <cell r="D2225" t="str">
            <v>1715300.105</v>
          </cell>
          <cell r="E2225" t="str">
            <v xml:space="preserve">עובדים זמניים </v>
          </cell>
          <cell r="H2225">
            <v>0</v>
          </cell>
          <cell r="I2225">
            <v>0</v>
          </cell>
        </row>
        <row r="2226">
          <cell r="A2226" t="str">
            <v>110</v>
          </cell>
          <cell r="B2226">
            <v>715300</v>
          </cell>
          <cell r="C2226">
            <v>1</v>
          </cell>
          <cell r="D2226" t="str">
            <v>1715300.110</v>
          </cell>
          <cell r="E2226" t="str">
            <v xml:space="preserve">שכר קובע </v>
          </cell>
          <cell r="H2226">
            <v>312858</v>
          </cell>
          <cell r="I2226">
            <v>253113</v>
          </cell>
        </row>
        <row r="2227">
          <cell r="A2227" t="str">
            <v>120</v>
          </cell>
          <cell r="B2227">
            <v>715300</v>
          </cell>
          <cell r="C2227">
            <v>1</v>
          </cell>
          <cell r="D2227" t="str">
            <v>1715300.120</v>
          </cell>
          <cell r="E2227" t="str">
            <v xml:space="preserve">תוספות שאינן בשכר קובע </v>
          </cell>
          <cell r="H2227">
            <v>75794</v>
          </cell>
          <cell r="I2227">
            <v>51945</v>
          </cell>
        </row>
        <row r="2228">
          <cell r="A2228" t="str">
            <v>130</v>
          </cell>
          <cell r="B2228">
            <v>715300</v>
          </cell>
          <cell r="C2228">
            <v>1</v>
          </cell>
          <cell r="D2228" t="str">
            <v>1715300.130</v>
          </cell>
          <cell r="E2228" t="str">
            <v xml:space="preserve">שעות נוספות </v>
          </cell>
          <cell r="H2228">
            <v>10385</v>
          </cell>
          <cell r="I2228">
            <v>10603</v>
          </cell>
        </row>
        <row r="2229">
          <cell r="A2229" t="str">
            <v>140</v>
          </cell>
          <cell r="B2229">
            <v>715300</v>
          </cell>
          <cell r="C2229">
            <v>1</v>
          </cell>
          <cell r="D2229" t="str">
            <v>1715300.140</v>
          </cell>
          <cell r="E2229" t="str">
            <v xml:space="preserve">החזר הוצאות </v>
          </cell>
          <cell r="H2229">
            <v>64417</v>
          </cell>
          <cell r="I2229">
            <v>57767</v>
          </cell>
        </row>
        <row r="2230">
          <cell r="A2230" t="str">
            <v>181</v>
          </cell>
          <cell r="B2230">
            <v>715300</v>
          </cell>
          <cell r="C2230">
            <v>1</v>
          </cell>
          <cell r="D2230" t="str">
            <v>1715300.181</v>
          </cell>
          <cell r="E2230" t="str">
            <v xml:space="preserve">הפרשות סוציאליות </v>
          </cell>
          <cell r="H2230">
            <v>90299</v>
          </cell>
          <cell r="I2230">
            <v>70794</v>
          </cell>
        </row>
        <row r="2231">
          <cell r="A2231" t="str">
            <v>182</v>
          </cell>
          <cell r="B2231">
            <v>715300</v>
          </cell>
          <cell r="C2231">
            <v>1</v>
          </cell>
          <cell r="D2231" t="str">
            <v>1715300.182</v>
          </cell>
          <cell r="E2231" t="str">
            <v xml:space="preserve">מיסים ועלויות </v>
          </cell>
          <cell r="H2231">
            <v>35172</v>
          </cell>
          <cell r="I2231">
            <v>28345</v>
          </cell>
        </row>
        <row r="2232">
          <cell r="A2232" t="str">
            <v>420</v>
          </cell>
          <cell r="B2232">
            <v>715300</v>
          </cell>
          <cell r="C2232">
            <v>1</v>
          </cell>
          <cell r="D2232" t="str">
            <v>1715300.420</v>
          </cell>
          <cell r="E2232" t="str">
            <v xml:space="preserve">תחזוקת מבנים </v>
          </cell>
          <cell r="H2232">
            <v>2000</v>
          </cell>
          <cell r="I2232">
            <v>0</v>
          </cell>
        </row>
        <row r="2233">
          <cell r="A2233" t="str">
            <v>433</v>
          </cell>
          <cell r="B2233">
            <v>715300</v>
          </cell>
          <cell r="C2233">
            <v>1</v>
          </cell>
          <cell r="D2233" t="str">
            <v>1715300.433</v>
          </cell>
          <cell r="E2233" t="str">
            <v xml:space="preserve">חומרי נקיון </v>
          </cell>
          <cell r="H2233">
            <v>1000</v>
          </cell>
          <cell r="I2233">
            <v>745</v>
          </cell>
        </row>
        <row r="2234">
          <cell r="A2234" t="str">
            <v>470</v>
          </cell>
          <cell r="B2234">
            <v>715300</v>
          </cell>
          <cell r="C2234">
            <v>1</v>
          </cell>
          <cell r="D2234" t="str">
            <v>1715300.470</v>
          </cell>
          <cell r="E2234" t="str">
            <v xml:space="preserve">ציוד משרדי </v>
          </cell>
          <cell r="H2234">
            <v>1000</v>
          </cell>
          <cell r="I2234">
            <v>694</v>
          </cell>
        </row>
        <row r="2235">
          <cell r="A2235" t="str">
            <v>511</v>
          </cell>
          <cell r="B2235">
            <v>715300</v>
          </cell>
          <cell r="C2235">
            <v>1</v>
          </cell>
          <cell r="D2235" t="str">
            <v>1715300.511</v>
          </cell>
          <cell r="E2235" t="str">
            <v xml:space="preserve">אירוח וכיבוד </v>
          </cell>
          <cell r="H2235">
            <v>0</v>
          </cell>
          <cell r="I2235">
            <v>741</v>
          </cell>
        </row>
        <row r="2236">
          <cell r="A2236" t="str">
            <v>540</v>
          </cell>
          <cell r="B2236">
            <v>715300</v>
          </cell>
          <cell r="C2236">
            <v>1</v>
          </cell>
          <cell r="D2236" t="str">
            <v>1715300.540</v>
          </cell>
          <cell r="E2236" t="str">
            <v xml:space="preserve">הוצאות תקשורת </v>
          </cell>
          <cell r="H2236">
            <v>2000</v>
          </cell>
          <cell r="I2236">
            <v>935</v>
          </cell>
        </row>
        <row r="2237">
          <cell r="A2237" t="str">
            <v>580</v>
          </cell>
          <cell r="B2237">
            <v>715300</v>
          </cell>
          <cell r="C2237">
            <v>1</v>
          </cell>
          <cell r="D2237" t="str">
            <v>1715300.580</v>
          </cell>
          <cell r="E2237" t="str">
            <v xml:space="preserve">היתר רעלים </v>
          </cell>
          <cell r="H2237">
            <v>2200</v>
          </cell>
          <cell r="I2237">
            <v>0</v>
          </cell>
        </row>
        <row r="2238">
          <cell r="A2238" t="str">
            <v>722</v>
          </cell>
          <cell r="B2238">
            <v>715300</v>
          </cell>
          <cell r="C2238">
            <v>1</v>
          </cell>
          <cell r="D2238" t="str">
            <v>1715300.722</v>
          </cell>
          <cell r="E2238" t="str">
            <v xml:space="preserve">חומרי הדברה וריסוס </v>
          </cell>
          <cell r="H2238">
            <v>177200</v>
          </cell>
          <cell r="I2238">
            <v>275241</v>
          </cell>
        </row>
        <row r="2239">
          <cell r="A2239" t="str">
            <v>731</v>
          </cell>
          <cell r="B2239">
            <v>715300</v>
          </cell>
          <cell r="C2239">
            <v>1</v>
          </cell>
          <cell r="D2239" t="str">
            <v>1715300.731</v>
          </cell>
          <cell r="E2239" t="str">
            <v xml:space="preserve">דלק </v>
          </cell>
          <cell r="H2239">
            <v>25607</v>
          </cell>
          <cell r="I2239">
            <v>23284</v>
          </cell>
        </row>
        <row r="2240">
          <cell r="A2240" t="str">
            <v>735</v>
          </cell>
          <cell r="B2240">
            <v>715300</v>
          </cell>
          <cell r="C2240">
            <v>1</v>
          </cell>
          <cell r="D2240" t="str">
            <v>1715300.735</v>
          </cell>
          <cell r="E2240" t="str">
            <v xml:space="preserve">השכרת רכב </v>
          </cell>
          <cell r="H2240">
            <v>94568</v>
          </cell>
          <cell r="I2240">
            <v>100541</v>
          </cell>
        </row>
        <row r="2241">
          <cell r="A2241" t="str">
            <v>742</v>
          </cell>
          <cell r="B2241">
            <v>715300</v>
          </cell>
          <cell r="C2241">
            <v>1</v>
          </cell>
          <cell r="D2241" t="str">
            <v>1715300.742</v>
          </cell>
          <cell r="E2241" t="str">
            <v xml:space="preserve">תיקון מכשירי ריסוס </v>
          </cell>
          <cell r="H2241">
            <v>6800</v>
          </cell>
          <cell r="I2241">
            <v>3348</v>
          </cell>
        </row>
        <row r="2242">
          <cell r="A2242" t="str">
            <v>743</v>
          </cell>
          <cell r="B2242">
            <v>715300</v>
          </cell>
          <cell r="C2242">
            <v>1</v>
          </cell>
          <cell r="D2242" t="str">
            <v>1715300.743</v>
          </cell>
          <cell r="E2242" t="str">
            <v xml:space="preserve">רכישת כלים מכשירים וציוד </v>
          </cell>
          <cell r="H2242">
            <v>13000</v>
          </cell>
          <cell r="I2242">
            <v>2287</v>
          </cell>
        </row>
        <row r="2243">
          <cell r="A2243" t="str">
            <v>747</v>
          </cell>
          <cell r="B2243">
            <v>715300</v>
          </cell>
          <cell r="C2243">
            <v>1</v>
          </cell>
          <cell r="D2243" t="str">
            <v>1715300.747</v>
          </cell>
          <cell r="E2243" t="str">
            <v xml:space="preserve">ביגוד לצרכי עבודה </v>
          </cell>
          <cell r="H2243">
            <v>1500</v>
          </cell>
          <cell r="I2243">
            <v>0</v>
          </cell>
        </row>
        <row r="2244">
          <cell r="A2244" t="str">
            <v>751</v>
          </cell>
          <cell r="B2244">
            <v>715300</v>
          </cell>
          <cell r="C2244">
            <v>1</v>
          </cell>
          <cell r="D2244" t="str">
            <v>1715300.751</v>
          </cell>
          <cell r="E2244" t="str">
            <v xml:space="preserve">הדברת יתושים בקבלנות </v>
          </cell>
          <cell r="H2244">
            <v>426000</v>
          </cell>
          <cell r="I2244">
            <v>430560</v>
          </cell>
        </row>
        <row r="2245">
          <cell r="A2245" t="str">
            <v>752</v>
          </cell>
          <cell r="B2245">
            <v>715300</v>
          </cell>
          <cell r="C2245">
            <v>1</v>
          </cell>
          <cell r="D2245" t="str">
            <v>1715300.752</v>
          </cell>
          <cell r="E2245" t="str">
            <v xml:space="preserve">חפירת תעלות </v>
          </cell>
          <cell r="H2245">
            <v>115000</v>
          </cell>
          <cell r="I2245">
            <v>0</v>
          </cell>
        </row>
        <row r="2246">
          <cell r="A2246" t="str">
            <v>320</v>
          </cell>
          <cell r="B2246">
            <v>720000</v>
          </cell>
          <cell r="C2246">
            <v>1</v>
          </cell>
          <cell r="D2246" t="str">
            <v>1720000.320</v>
          </cell>
          <cell r="E2246" t="str">
            <v xml:space="preserve">פיצויים והסתגלויות </v>
          </cell>
          <cell r="H2246">
            <v>20000</v>
          </cell>
          <cell r="I2246">
            <v>3787</v>
          </cell>
        </row>
        <row r="2247">
          <cell r="A2247" t="str">
            <v>105</v>
          </cell>
          <cell r="B2247">
            <v>721000</v>
          </cell>
          <cell r="C2247">
            <v>1</v>
          </cell>
          <cell r="D2247" t="str">
            <v>1721000.105</v>
          </cell>
          <cell r="E2247" t="str">
            <v xml:space="preserve">עובדים זמניים </v>
          </cell>
          <cell r="H2247">
            <v>32000</v>
          </cell>
          <cell r="I2247">
            <v>0</v>
          </cell>
        </row>
        <row r="2248">
          <cell r="A2248" t="str">
            <v>110</v>
          </cell>
          <cell r="B2248">
            <v>721000</v>
          </cell>
          <cell r="C2248">
            <v>1</v>
          </cell>
          <cell r="D2248" t="str">
            <v>1721000.110</v>
          </cell>
          <cell r="E2248" t="str">
            <v xml:space="preserve">שכר קובע </v>
          </cell>
          <cell r="H2248">
            <v>296951</v>
          </cell>
          <cell r="I2248">
            <v>204583</v>
          </cell>
        </row>
        <row r="2249">
          <cell r="A2249" t="str">
            <v>120</v>
          </cell>
          <cell r="B2249">
            <v>721000</v>
          </cell>
          <cell r="C2249">
            <v>1</v>
          </cell>
          <cell r="D2249" t="str">
            <v>1721000.120</v>
          </cell>
          <cell r="E2249" t="str">
            <v xml:space="preserve">תוספות שאינן בשכר קובע </v>
          </cell>
          <cell r="H2249">
            <v>112947</v>
          </cell>
          <cell r="I2249">
            <v>115551</v>
          </cell>
        </row>
        <row r="2250">
          <cell r="A2250" t="str">
            <v>130</v>
          </cell>
          <cell r="B2250">
            <v>721000</v>
          </cell>
          <cell r="C2250">
            <v>1</v>
          </cell>
          <cell r="D2250" t="str">
            <v>1721000.130</v>
          </cell>
          <cell r="E2250" t="str">
            <v xml:space="preserve">שעות נוספות </v>
          </cell>
          <cell r="H2250">
            <v>13958</v>
          </cell>
          <cell r="I2250">
            <v>9092</v>
          </cell>
        </row>
        <row r="2251">
          <cell r="A2251" t="str">
            <v>140</v>
          </cell>
          <cell r="B2251">
            <v>721000</v>
          </cell>
          <cell r="C2251">
            <v>1</v>
          </cell>
          <cell r="D2251" t="str">
            <v>1721000.140</v>
          </cell>
          <cell r="E2251" t="str">
            <v xml:space="preserve">החזר הוצאות </v>
          </cell>
          <cell r="H2251">
            <v>82762</v>
          </cell>
          <cell r="I2251">
            <v>80489</v>
          </cell>
        </row>
        <row r="2252">
          <cell r="A2252" t="str">
            <v>181</v>
          </cell>
          <cell r="B2252">
            <v>721000</v>
          </cell>
          <cell r="C2252">
            <v>1</v>
          </cell>
          <cell r="D2252" t="str">
            <v>1721000.181</v>
          </cell>
          <cell r="E2252" t="str">
            <v xml:space="preserve">הפרשות סוציאליות </v>
          </cell>
          <cell r="H2252">
            <v>85252</v>
          </cell>
          <cell r="I2252">
            <v>82510</v>
          </cell>
        </row>
        <row r="2253">
          <cell r="A2253" t="str">
            <v>182</v>
          </cell>
          <cell r="B2253">
            <v>721000</v>
          </cell>
          <cell r="C2253">
            <v>1</v>
          </cell>
          <cell r="D2253" t="str">
            <v>1721000.182</v>
          </cell>
          <cell r="E2253" t="str">
            <v xml:space="preserve">מיסים ועלויות </v>
          </cell>
          <cell r="H2253">
            <v>38406</v>
          </cell>
          <cell r="I2253">
            <v>37749</v>
          </cell>
        </row>
        <row r="2254">
          <cell r="A2254" t="str">
            <v>420</v>
          </cell>
          <cell r="B2254">
            <v>721000</v>
          </cell>
          <cell r="C2254">
            <v>1</v>
          </cell>
          <cell r="D2254" t="str">
            <v>1721000.420</v>
          </cell>
          <cell r="E2254" t="str">
            <v xml:space="preserve">תחזוקת מבנים </v>
          </cell>
          <cell r="H2254">
            <v>14000</v>
          </cell>
          <cell r="I2254">
            <v>7748</v>
          </cell>
        </row>
        <row r="2255">
          <cell r="A2255" t="str">
            <v>431</v>
          </cell>
          <cell r="B2255">
            <v>721000</v>
          </cell>
          <cell r="C2255">
            <v>1</v>
          </cell>
          <cell r="D2255" t="str">
            <v>1721000.431</v>
          </cell>
          <cell r="E2255" t="str">
            <v xml:space="preserve">חשמל </v>
          </cell>
          <cell r="H2255">
            <v>48800</v>
          </cell>
          <cell r="I2255">
            <v>56292</v>
          </cell>
        </row>
        <row r="2256">
          <cell r="A2256" t="str">
            <v>433</v>
          </cell>
          <cell r="B2256">
            <v>721000</v>
          </cell>
          <cell r="C2256">
            <v>1</v>
          </cell>
          <cell r="D2256" t="str">
            <v>1721000.433</v>
          </cell>
          <cell r="E2256" t="str">
            <v xml:space="preserve">חומרי נקיון </v>
          </cell>
          <cell r="H2256">
            <v>6000</v>
          </cell>
          <cell r="I2256">
            <v>6172</v>
          </cell>
        </row>
        <row r="2257">
          <cell r="A2257" t="str">
            <v>434</v>
          </cell>
          <cell r="B2257">
            <v>721000</v>
          </cell>
          <cell r="C2257">
            <v>1</v>
          </cell>
          <cell r="D2257" t="str">
            <v>1721000.434</v>
          </cell>
          <cell r="E2257" t="str">
            <v xml:space="preserve">שירותי נקיון </v>
          </cell>
          <cell r="H2257">
            <v>36000</v>
          </cell>
          <cell r="I2257">
            <v>35944</v>
          </cell>
        </row>
        <row r="2258">
          <cell r="A2258" t="str">
            <v>440</v>
          </cell>
          <cell r="B2258">
            <v>721000</v>
          </cell>
          <cell r="C2258">
            <v>1</v>
          </cell>
          <cell r="D2258" t="str">
            <v>1721000.440</v>
          </cell>
          <cell r="E2258" t="str">
            <v xml:space="preserve">ביטוח מבנה ותכולה </v>
          </cell>
          <cell r="H2258">
            <v>3400</v>
          </cell>
          <cell r="I2258">
            <v>3312</v>
          </cell>
        </row>
        <row r="2259">
          <cell r="A2259" t="str">
            <v>441</v>
          </cell>
          <cell r="B2259">
            <v>721000</v>
          </cell>
          <cell r="C2259">
            <v>1</v>
          </cell>
          <cell r="D2259" t="str">
            <v>1721000.441</v>
          </cell>
          <cell r="E2259" t="str">
            <v xml:space="preserve">ביטוח קטנועים </v>
          </cell>
          <cell r="H2259">
            <v>65000</v>
          </cell>
          <cell r="I2259">
            <v>55865</v>
          </cell>
        </row>
        <row r="2260">
          <cell r="A2260" t="str">
            <v>470</v>
          </cell>
          <cell r="B2260">
            <v>721000</v>
          </cell>
          <cell r="C2260">
            <v>1</v>
          </cell>
          <cell r="D2260" t="str">
            <v>1721000.470</v>
          </cell>
          <cell r="E2260" t="str">
            <v xml:space="preserve">ציוד משרדי </v>
          </cell>
          <cell r="H2260">
            <v>11000</v>
          </cell>
          <cell r="I2260">
            <v>12626</v>
          </cell>
        </row>
        <row r="2261">
          <cell r="A2261" t="str">
            <v>511</v>
          </cell>
          <cell r="B2261">
            <v>721000</v>
          </cell>
          <cell r="C2261">
            <v>1</v>
          </cell>
          <cell r="D2261" t="str">
            <v>1721000.511</v>
          </cell>
          <cell r="E2261" t="str">
            <v xml:space="preserve">אירוח וכיבוד </v>
          </cell>
          <cell r="H2261">
            <v>14000</v>
          </cell>
          <cell r="I2261">
            <v>14960</v>
          </cell>
        </row>
        <row r="2262">
          <cell r="A2262" t="str">
            <v>512</v>
          </cell>
          <cell r="B2262">
            <v>721000</v>
          </cell>
          <cell r="C2262">
            <v>1</v>
          </cell>
          <cell r="D2262" t="str">
            <v>1721000.512</v>
          </cell>
          <cell r="E2262" t="str">
            <v xml:space="preserve">אש"ל ונסיעות </v>
          </cell>
          <cell r="H2262">
            <v>500</v>
          </cell>
          <cell r="I2262">
            <v>0</v>
          </cell>
        </row>
        <row r="2263">
          <cell r="A2263" t="str">
            <v>522</v>
          </cell>
          <cell r="B2263">
            <v>721000</v>
          </cell>
          <cell r="C2263">
            <v>1</v>
          </cell>
          <cell r="D2263" t="str">
            <v>1721000.522</v>
          </cell>
          <cell r="E2263" t="str">
            <v xml:space="preserve">ספרות מקצועית </v>
          </cell>
          <cell r="H2263">
            <v>500</v>
          </cell>
          <cell r="I2263">
            <v>0</v>
          </cell>
        </row>
        <row r="2264">
          <cell r="A2264" t="str">
            <v>540</v>
          </cell>
          <cell r="B2264">
            <v>721000</v>
          </cell>
          <cell r="C2264">
            <v>1</v>
          </cell>
          <cell r="D2264" t="str">
            <v>1721000.540</v>
          </cell>
          <cell r="E2264" t="str">
            <v xml:space="preserve">הוצאות תקשורת </v>
          </cell>
          <cell r="H2264">
            <v>34000</v>
          </cell>
          <cell r="I2264">
            <v>41630</v>
          </cell>
        </row>
        <row r="2265">
          <cell r="A2265" t="str">
            <v>561</v>
          </cell>
          <cell r="B2265">
            <v>721000</v>
          </cell>
          <cell r="C2265">
            <v>1</v>
          </cell>
          <cell r="D2265" t="str">
            <v>1721000.561</v>
          </cell>
          <cell r="E2265" t="str">
            <v xml:space="preserve">צילום מסמכים </v>
          </cell>
          <cell r="H2265">
            <v>7500</v>
          </cell>
          <cell r="I2265">
            <v>10775</v>
          </cell>
        </row>
        <row r="2266">
          <cell r="A2266" t="str">
            <v>578</v>
          </cell>
          <cell r="B2266">
            <v>721000</v>
          </cell>
          <cell r="C2266">
            <v>1</v>
          </cell>
          <cell r="D2266" t="str">
            <v>1721000.578</v>
          </cell>
          <cell r="E2266" t="str">
            <v xml:space="preserve">תוכנת קב"ט </v>
          </cell>
          <cell r="H2266">
            <v>8000</v>
          </cell>
          <cell r="I2266">
            <v>6960</v>
          </cell>
        </row>
        <row r="2267">
          <cell r="A2267" t="str">
            <v>580</v>
          </cell>
          <cell r="B2267">
            <v>721000</v>
          </cell>
          <cell r="C2267">
            <v>1</v>
          </cell>
          <cell r="D2267" t="str">
            <v>1721000.580</v>
          </cell>
          <cell r="E2267" t="str">
            <v xml:space="preserve">הוצאות אירגוניות </v>
          </cell>
          <cell r="H2267">
            <v>5000</v>
          </cell>
          <cell r="I2267">
            <v>7066</v>
          </cell>
        </row>
        <row r="2268">
          <cell r="A2268" t="str">
            <v>585</v>
          </cell>
          <cell r="B2268">
            <v>721000</v>
          </cell>
          <cell r="C2268">
            <v>1</v>
          </cell>
          <cell r="D2268" t="str">
            <v>1721000.585</v>
          </cell>
          <cell r="E2268" t="str">
            <v xml:space="preserve">אגרת נשקים </v>
          </cell>
          <cell r="H2268">
            <v>16000</v>
          </cell>
          <cell r="I2268">
            <v>0</v>
          </cell>
        </row>
        <row r="2269">
          <cell r="A2269" t="str">
            <v>731</v>
          </cell>
          <cell r="B2269">
            <v>721000</v>
          </cell>
          <cell r="C2269">
            <v>1</v>
          </cell>
          <cell r="D2269" t="str">
            <v>1721000.731</v>
          </cell>
          <cell r="E2269" t="str">
            <v xml:space="preserve">דלק </v>
          </cell>
          <cell r="H2269">
            <v>25607</v>
          </cell>
          <cell r="I2269">
            <v>41321</v>
          </cell>
        </row>
        <row r="2270">
          <cell r="A2270" t="str">
            <v>732</v>
          </cell>
          <cell r="B2270">
            <v>721000</v>
          </cell>
          <cell r="C2270">
            <v>1</v>
          </cell>
          <cell r="D2270" t="str">
            <v>1721000.732</v>
          </cell>
          <cell r="E2270" t="str">
            <v xml:space="preserve">תיקון קטנועים </v>
          </cell>
          <cell r="H2270">
            <v>20000</v>
          </cell>
          <cell r="I2270">
            <v>15140</v>
          </cell>
        </row>
        <row r="2271">
          <cell r="A2271" t="str">
            <v>733</v>
          </cell>
          <cell r="B2271">
            <v>721000</v>
          </cell>
          <cell r="C2271">
            <v>1</v>
          </cell>
          <cell r="D2271" t="str">
            <v>1721000.733</v>
          </cell>
          <cell r="E2271" t="str">
            <v xml:space="preserve">אגרת רישוי קטנועים </v>
          </cell>
          <cell r="H2271">
            <v>1500</v>
          </cell>
          <cell r="I2271">
            <v>1767</v>
          </cell>
        </row>
        <row r="2272">
          <cell r="A2272" t="str">
            <v>735</v>
          </cell>
          <cell r="B2272">
            <v>721000</v>
          </cell>
          <cell r="C2272">
            <v>1</v>
          </cell>
          <cell r="D2272" t="str">
            <v>1721000.735</v>
          </cell>
          <cell r="E2272" t="str">
            <v xml:space="preserve">שכירת רכב </v>
          </cell>
          <cell r="H2272">
            <v>55267</v>
          </cell>
          <cell r="I2272">
            <v>59739</v>
          </cell>
        </row>
        <row r="2273">
          <cell r="A2273" t="str">
            <v>742</v>
          </cell>
          <cell r="B2273">
            <v>721000</v>
          </cell>
          <cell r="C2273">
            <v>1</v>
          </cell>
          <cell r="D2273" t="str">
            <v>1721000.742</v>
          </cell>
          <cell r="E2273" t="str">
            <v xml:space="preserve">אחזקת כלים מכשירים וציוד </v>
          </cell>
          <cell r="H2273">
            <v>5000</v>
          </cell>
          <cell r="I2273">
            <v>1137</v>
          </cell>
        </row>
        <row r="2274">
          <cell r="A2274" t="str">
            <v>743</v>
          </cell>
          <cell r="B2274">
            <v>721000</v>
          </cell>
          <cell r="C2274">
            <v>1</v>
          </cell>
          <cell r="D2274" t="str">
            <v>1721000.743</v>
          </cell>
          <cell r="E2274" t="str">
            <v xml:space="preserve">רכישת כלים מכשירים וציוד </v>
          </cell>
          <cell r="H2274">
            <v>17800</v>
          </cell>
          <cell r="I2274">
            <v>20341</v>
          </cell>
        </row>
        <row r="2275">
          <cell r="A2275" t="str">
            <v>744</v>
          </cell>
          <cell r="B2275">
            <v>721000</v>
          </cell>
          <cell r="C2275">
            <v>1</v>
          </cell>
          <cell r="D2275" t="str">
            <v>1721000.744</v>
          </cell>
          <cell r="E2275" t="str">
            <v xml:space="preserve">אחזקת מערכות כריזה </v>
          </cell>
          <cell r="H2275">
            <v>9000</v>
          </cell>
          <cell r="I2275">
            <v>7161</v>
          </cell>
        </row>
        <row r="2276">
          <cell r="A2276" t="str">
            <v>755</v>
          </cell>
          <cell r="B2276">
            <v>721000</v>
          </cell>
          <cell r="C2276">
            <v>1</v>
          </cell>
          <cell r="D2276" t="str">
            <v>1721000.755</v>
          </cell>
          <cell r="E2276" t="str">
            <v xml:space="preserve">בטיחות אש </v>
          </cell>
          <cell r="H2276">
            <v>5000</v>
          </cell>
          <cell r="I2276">
            <v>2559</v>
          </cell>
        </row>
        <row r="2277">
          <cell r="A2277" t="str">
            <v>780</v>
          </cell>
          <cell r="B2277">
            <v>721000</v>
          </cell>
          <cell r="C2277">
            <v>1</v>
          </cell>
          <cell r="D2277" t="str">
            <v>1721000.780</v>
          </cell>
          <cell r="E2277" t="str">
            <v xml:space="preserve">פרוייקט מגן </v>
          </cell>
          <cell r="H2277">
            <v>460000</v>
          </cell>
          <cell r="I2277">
            <v>430407</v>
          </cell>
        </row>
        <row r="2278">
          <cell r="A2278" t="str">
            <v>781</v>
          </cell>
          <cell r="B2278">
            <v>721000</v>
          </cell>
          <cell r="C2278">
            <v>1</v>
          </cell>
          <cell r="D2278" t="str">
            <v>1721000.781</v>
          </cell>
          <cell r="E2278" t="str">
            <v xml:space="preserve">הוצ שונות </v>
          </cell>
          <cell r="H2278">
            <v>4200</v>
          </cell>
          <cell r="I2278">
            <v>1955</v>
          </cell>
        </row>
        <row r="2279">
          <cell r="A2279" t="str">
            <v>783</v>
          </cell>
          <cell r="B2279">
            <v>721000</v>
          </cell>
          <cell r="C2279">
            <v>1</v>
          </cell>
          <cell r="D2279" t="str">
            <v>1721000.783</v>
          </cell>
          <cell r="E2279" t="str">
            <v xml:space="preserve">הוצאות אחרות לפעולה </v>
          </cell>
          <cell r="H2279">
            <v>15000</v>
          </cell>
          <cell r="I2279">
            <v>15100</v>
          </cell>
        </row>
        <row r="2280">
          <cell r="A2280" t="str">
            <v>784</v>
          </cell>
          <cell r="B2280">
            <v>721000</v>
          </cell>
          <cell r="C2280">
            <v>1</v>
          </cell>
          <cell r="D2280" t="str">
            <v>1721000.784</v>
          </cell>
          <cell r="E2280" t="str">
            <v>דיווח טלפוני נוכחות שומרי</v>
          </cell>
          <cell r="H2280">
            <v>0</v>
          </cell>
          <cell r="I2280">
            <v>0</v>
          </cell>
        </row>
        <row r="2281">
          <cell r="A2281" t="str">
            <v>440</v>
          </cell>
          <cell r="B2281">
            <v>721001</v>
          </cell>
          <cell r="C2281">
            <v>1</v>
          </cell>
          <cell r="D2281" t="str">
            <v>1721001.440</v>
          </cell>
          <cell r="E2281" t="str">
            <v>ביטוח שבר מכני-ציוד לשע"ח</v>
          </cell>
          <cell r="H2281">
            <v>4400</v>
          </cell>
          <cell r="I2281">
            <v>4262</v>
          </cell>
        </row>
        <row r="2282">
          <cell r="A2282" t="str">
            <v>540</v>
          </cell>
          <cell r="B2282">
            <v>721100</v>
          </cell>
          <cell r="C2282">
            <v>1</v>
          </cell>
          <cell r="D2282" t="str">
            <v>1721100.540</v>
          </cell>
          <cell r="E2282" t="str">
            <v xml:space="preserve">הוצאות תקשורת-זק"א </v>
          </cell>
          <cell r="H2282">
            <v>3500</v>
          </cell>
          <cell r="I2282">
            <v>2294</v>
          </cell>
        </row>
        <row r="2283">
          <cell r="A2283" t="str">
            <v>420</v>
          </cell>
          <cell r="B2283">
            <v>722100</v>
          </cell>
          <cell r="C2283">
            <v>1</v>
          </cell>
          <cell r="D2283" t="str">
            <v>1722100.420</v>
          </cell>
          <cell r="E2283" t="str">
            <v xml:space="preserve">תחזוקת בסיסי הפעלה </v>
          </cell>
          <cell r="H2283">
            <v>10000</v>
          </cell>
          <cell r="I2283">
            <v>580</v>
          </cell>
        </row>
        <row r="2284">
          <cell r="A2284" t="str">
            <v>431</v>
          </cell>
          <cell r="B2284">
            <v>722100</v>
          </cell>
          <cell r="C2284">
            <v>1</v>
          </cell>
          <cell r="D2284" t="str">
            <v>1722100.431</v>
          </cell>
          <cell r="E2284" t="str">
            <v xml:space="preserve">חשמל </v>
          </cell>
          <cell r="H2284">
            <v>18900</v>
          </cell>
          <cell r="I2284">
            <v>23029</v>
          </cell>
        </row>
        <row r="2285">
          <cell r="A2285" t="str">
            <v>432</v>
          </cell>
          <cell r="B2285">
            <v>722100</v>
          </cell>
          <cell r="C2285">
            <v>1</v>
          </cell>
          <cell r="D2285" t="str">
            <v>1722100.432</v>
          </cell>
          <cell r="E2285" t="str">
            <v xml:space="preserve">מים </v>
          </cell>
          <cell r="H2285">
            <v>100</v>
          </cell>
          <cell r="I2285">
            <v>2077</v>
          </cell>
        </row>
        <row r="2286">
          <cell r="A2286" t="str">
            <v>433</v>
          </cell>
          <cell r="B2286">
            <v>722100</v>
          </cell>
          <cell r="C2286">
            <v>1</v>
          </cell>
          <cell r="D2286" t="str">
            <v>1722100.433</v>
          </cell>
          <cell r="E2286" t="str">
            <v xml:space="preserve">חומרי נקיון </v>
          </cell>
          <cell r="H2286">
            <v>2000</v>
          </cell>
          <cell r="I2286">
            <v>1573</v>
          </cell>
        </row>
        <row r="2287">
          <cell r="A2287" t="str">
            <v>440</v>
          </cell>
          <cell r="B2287">
            <v>722100</v>
          </cell>
          <cell r="C2287">
            <v>1</v>
          </cell>
          <cell r="D2287" t="str">
            <v>1722100.440</v>
          </cell>
          <cell r="E2287" t="str">
            <v xml:space="preserve">ביטוח מבנה ותכולה </v>
          </cell>
          <cell r="H2287">
            <v>3400</v>
          </cell>
          <cell r="I2287">
            <v>3312</v>
          </cell>
        </row>
        <row r="2288">
          <cell r="A2288" t="str">
            <v>470</v>
          </cell>
          <cell r="B2288">
            <v>722100</v>
          </cell>
          <cell r="C2288">
            <v>1</v>
          </cell>
          <cell r="D2288" t="str">
            <v>1722100.470</v>
          </cell>
          <cell r="E2288" t="str">
            <v xml:space="preserve">ציוד משרדי </v>
          </cell>
          <cell r="H2288">
            <v>5000</v>
          </cell>
          <cell r="I2288">
            <v>3894</v>
          </cell>
        </row>
        <row r="2289">
          <cell r="A2289" t="str">
            <v>511</v>
          </cell>
          <cell r="B2289">
            <v>722100</v>
          </cell>
          <cell r="C2289">
            <v>1</v>
          </cell>
          <cell r="D2289" t="str">
            <v>1722100.511</v>
          </cell>
          <cell r="E2289" t="str">
            <v xml:space="preserve">אירוח וכיבוד </v>
          </cell>
          <cell r="H2289">
            <v>15000</v>
          </cell>
          <cell r="I2289">
            <v>15547</v>
          </cell>
        </row>
        <row r="2290">
          <cell r="A2290" t="str">
            <v>561</v>
          </cell>
          <cell r="B2290">
            <v>722100</v>
          </cell>
          <cell r="C2290">
            <v>1</v>
          </cell>
          <cell r="D2290" t="str">
            <v>1722100.561</v>
          </cell>
          <cell r="E2290" t="str">
            <v xml:space="preserve">צילום מסמכים </v>
          </cell>
          <cell r="H2290">
            <v>2000</v>
          </cell>
          <cell r="I2290">
            <v>1764</v>
          </cell>
        </row>
        <row r="2291">
          <cell r="A2291" t="str">
            <v>580</v>
          </cell>
          <cell r="B2291">
            <v>722100</v>
          </cell>
          <cell r="C2291">
            <v>1</v>
          </cell>
          <cell r="D2291" t="str">
            <v>1722100.580</v>
          </cell>
          <cell r="E2291" t="str">
            <v xml:space="preserve">הוצאות אירגוניות </v>
          </cell>
          <cell r="H2291">
            <v>3000</v>
          </cell>
          <cell r="I2291">
            <v>2966</v>
          </cell>
        </row>
        <row r="2292">
          <cell r="A2292" t="str">
            <v>743</v>
          </cell>
          <cell r="B2292">
            <v>722100</v>
          </cell>
          <cell r="C2292">
            <v>1</v>
          </cell>
          <cell r="D2292" t="str">
            <v>1722100.743</v>
          </cell>
          <cell r="E2292" t="str">
            <v xml:space="preserve">רכישת כלים מכשירים וציוד </v>
          </cell>
          <cell r="H2292">
            <v>7500</v>
          </cell>
          <cell r="I2292">
            <v>7972</v>
          </cell>
        </row>
        <row r="2293">
          <cell r="A2293" t="str">
            <v>769</v>
          </cell>
          <cell r="B2293">
            <v>722100</v>
          </cell>
          <cell r="C2293">
            <v>1</v>
          </cell>
          <cell r="D2293" t="str">
            <v>1722100.769</v>
          </cell>
          <cell r="E2293" t="str">
            <v xml:space="preserve">שירות לאומי </v>
          </cell>
          <cell r="H2293">
            <v>19200</v>
          </cell>
          <cell r="I2293">
            <v>24377</v>
          </cell>
        </row>
        <row r="2294">
          <cell r="A2294" t="str">
            <v>780</v>
          </cell>
          <cell r="B2294">
            <v>722100</v>
          </cell>
          <cell r="C2294">
            <v>1</v>
          </cell>
          <cell r="D2294" t="str">
            <v>1722100.780</v>
          </cell>
          <cell r="E2294" t="str">
            <v xml:space="preserve">הוצאות-לבסיסי הפעלה </v>
          </cell>
          <cell r="H2294">
            <v>4500</v>
          </cell>
          <cell r="I2294">
            <v>1181</v>
          </cell>
        </row>
        <row r="2295">
          <cell r="A2295" t="str">
            <v>781</v>
          </cell>
          <cell r="B2295">
            <v>722100</v>
          </cell>
          <cell r="C2295">
            <v>1</v>
          </cell>
          <cell r="D2295" t="str">
            <v>1722100.781</v>
          </cell>
          <cell r="E2295" t="str">
            <v xml:space="preserve">טיפוח המתנדב-ארועים </v>
          </cell>
          <cell r="H2295">
            <v>25000</v>
          </cell>
          <cell r="I2295">
            <v>22724</v>
          </cell>
        </row>
        <row r="2296">
          <cell r="A2296" t="str">
            <v>110</v>
          </cell>
          <cell r="B2296">
            <v>722200</v>
          </cell>
          <cell r="C2296">
            <v>1</v>
          </cell>
          <cell r="D2296" t="str">
            <v>1722200.110</v>
          </cell>
          <cell r="E2296" t="str">
            <v xml:space="preserve">שכר קובע </v>
          </cell>
          <cell r="H2296">
            <v>245667</v>
          </cell>
          <cell r="I2296">
            <v>264104</v>
          </cell>
        </row>
        <row r="2297">
          <cell r="A2297" t="str">
            <v>120</v>
          </cell>
          <cell r="B2297">
            <v>722200</v>
          </cell>
          <cell r="C2297">
            <v>1</v>
          </cell>
          <cell r="D2297" t="str">
            <v>1722200.120</v>
          </cell>
          <cell r="E2297" t="str">
            <v xml:space="preserve">תוספות שאינן בשכר קובע </v>
          </cell>
          <cell r="H2297">
            <v>32285</v>
          </cell>
          <cell r="I2297">
            <v>31136</v>
          </cell>
        </row>
        <row r="2298">
          <cell r="A2298" t="str">
            <v>130</v>
          </cell>
          <cell r="B2298">
            <v>722200</v>
          </cell>
          <cell r="C2298">
            <v>1</v>
          </cell>
          <cell r="D2298" t="str">
            <v>1722200.130</v>
          </cell>
          <cell r="E2298" t="str">
            <v xml:space="preserve">שעות נוספות </v>
          </cell>
          <cell r="H2298">
            <v>70263</v>
          </cell>
          <cell r="I2298">
            <v>63988</v>
          </cell>
        </row>
        <row r="2299">
          <cell r="A2299" t="str">
            <v>140</v>
          </cell>
          <cell r="B2299">
            <v>722200</v>
          </cell>
          <cell r="C2299">
            <v>1</v>
          </cell>
          <cell r="D2299" t="str">
            <v>1722200.140</v>
          </cell>
          <cell r="E2299" t="str">
            <v xml:space="preserve">החזר הוצאות </v>
          </cell>
          <cell r="H2299">
            <v>53367</v>
          </cell>
          <cell r="I2299">
            <v>45446</v>
          </cell>
        </row>
        <row r="2300">
          <cell r="A2300" t="str">
            <v>181</v>
          </cell>
          <cell r="B2300">
            <v>722200</v>
          </cell>
          <cell r="C2300">
            <v>1</v>
          </cell>
          <cell r="D2300" t="str">
            <v>1722200.181</v>
          </cell>
          <cell r="E2300" t="str">
            <v xml:space="preserve">הפרשות סוציאליות </v>
          </cell>
          <cell r="H2300">
            <v>76875</v>
          </cell>
          <cell r="I2300">
            <v>71583</v>
          </cell>
        </row>
        <row r="2301">
          <cell r="A2301" t="str">
            <v>182</v>
          </cell>
          <cell r="B2301">
            <v>722200</v>
          </cell>
          <cell r="C2301">
            <v>1</v>
          </cell>
          <cell r="D2301" t="str">
            <v>1722200.182</v>
          </cell>
          <cell r="E2301" t="str">
            <v xml:space="preserve">מיסים ועלויות </v>
          </cell>
          <cell r="H2301">
            <v>33015</v>
          </cell>
          <cell r="I2301">
            <v>30793</v>
          </cell>
        </row>
        <row r="2302">
          <cell r="A2302" t="str">
            <v>420</v>
          </cell>
          <cell r="B2302">
            <v>722200</v>
          </cell>
          <cell r="C2302">
            <v>1</v>
          </cell>
          <cell r="D2302" t="str">
            <v>1722200.420</v>
          </cell>
          <cell r="E2302" t="str">
            <v xml:space="preserve">תחזוקת מטווח </v>
          </cell>
          <cell r="H2302">
            <v>9000</v>
          </cell>
          <cell r="I2302">
            <v>9346</v>
          </cell>
        </row>
        <row r="2303">
          <cell r="A2303" t="str">
            <v>431</v>
          </cell>
          <cell r="B2303">
            <v>722200</v>
          </cell>
          <cell r="C2303">
            <v>1</v>
          </cell>
          <cell r="D2303" t="str">
            <v>1722200.431</v>
          </cell>
          <cell r="E2303" t="str">
            <v xml:space="preserve">חשמל </v>
          </cell>
          <cell r="H2303">
            <v>18000</v>
          </cell>
          <cell r="I2303">
            <v>18756</v>
          </cell>
        </row>
        <row r="2304">
          <cell r="A2304" t="str">
            <v>434</v>
          </cell>
          <cell r="B2304">
            <v>722200</v>
          </cell>
          <cell r="C2304">
            <v>1</v>
          </cell>
          <cell r="D2304" t="str">
            <v>1722200.434</v>
          </cell>
          <cell r="E2304" t="str">
            <v xml:space="preserve">שירותי נקיון </v>
          </cell>
          <cell r="H2304">
            <v>48300</v>
          </cell>
          <cell r="I2304">
            <v>38314</v>
          </cell>
        </row>
        <row r="2305">
          <cell r="A2305" t="str">
            <v>440</v>
          </cell>
          <cell r="B2305">
            <v>722200</v>
          </cell>
          <cell r="C2305">
            <v>1</v>
          </cell>
          <cell r="D2305" t="str">
            <v>1722200.440</v>
          </cell>
          <cell r="E2305" t="str">
            <v xml:space="preserve">ביטוח-מטווח עירוני </v>
          </cell>
          <cell r="H2305">
            <v>12400</v>
          </cell>
          <cell r="I2305">
            <v>11942</v>
          </cell>
        </row>
        <row r="2306">
          <cell r="A2306" t="str">
            <v>540</v>
          </cell>
          <cell r="B2306">
            <v>722200</v>
          </cell>
          <cell r="C2306">
            <v>1</v>
          </cell>
          <cell r="D2306" t="str">
            <v>1722200.540</v>
          </cell>
          <cell r="E2306" t="str">
            <v xml:space="preserve">הוצאות תקשורת </v>
          </cell>
          <cell r="H2306">
            <v>9000</v>
          </cell>
          <cell r="I2306">
            <v>6215</v>
          </cell>
        </row>
        <row r="2307">
          <cell r="A2307" t="str">
            <v>550</v>
          </cell>
          <cell r="B2307">
            <v>722200</v>
          </cell>
          <cell r="C2307">
            <v>1</v>
          </cell>
          <cell r="D2307" t="str">
            <v>1722200.550</v>
          </cell>
          <cell r="E2307" t="str">
            <v xml:space="preserve">פרסום והדפסות </v>
          </cell>
          <cell r="H2307">
            <v>2000</v>
          </cell>
          <cell r="I2307">
            <v>0</v>
          </cell>
        </row>
        <row r="2308">
          <cell r="A2308" t="str">
            <v>555</v>
          </cell>
          <cell r="B2308">
            <v>722200</v>
          </cell>
          <cell r="C2308">
            <v>1</v>
          </cell>
          <cell r="D2308" t="str">
            <v>1722200.555</v>
          </cell>
          <cell r="E2308" t="str">
            <v xml:space="preserve">פרסום בשלטים </v>
          </cell>
          <cell r="H2308">
            <v>2000</v>
          </cell>
          <cell r="I2308">
            <v>0</v>
          </cell>
        </row>
        <row r="2309">
          <cell r="A2309" t="str">
            <v>579</v>
          </cell>
          <cell r="B2309">
            <v>722200</v>
          </cell>
          <cell r="C2309">
            <v>1</v>
          </cell>
          <cell r="D2309" t="str">
            <v>1722200.579</v>
          </cell>
          <cell r="E2309" t="str">
            <v xml:space="preserve">תוכנת מטווח </v>
          </cell>
          <cell r="H2309">
            <v>3400</v>
          </cell>
          <cell r="I2309">
            <v>0</v>
          </cell>
        </row>
        <row r="2310">
          <cell r="A2310" t="str">
            <v>582</v>
          </cell>
          <cell r="B2310">
            <v>722200</v>
          </cell>
          <cell r="C2310">
            <v>1</v>
          </cell>
          <cell r="D2310" t="str">
            <v>1722200.582</v>
          </cell>
          <cell r="E2310" t="str">
            <v xml:space="preserve">אגרות מטווח </v>
          </cell>
          <cell r="H2310">
            <v>12000</v>
          </cell>
          <cell r="I2310">
            <v>5075</v>
          </cell>
        </row>
        <row r="2311">
          <cell r="A2311" t="str">
            <v>720</v>
          </cell>
          <cell r="B2311">
            <v>722200</v>
          </cell>
          <cell r="C2311">
            <v>1</v>
          </cell>
          <cell r="D2311" t="str">
            <v>1722200.720</v>
          </cell>
          <cell r="E2311" t="str">
            <v xml:space="preserve">חומרים </v>
          </cell>
          <cell r="H2311">
            <v>8000</v>
          </cell>
          <cell r="I2311">
            <v>11401</v>
          </cell>
        </row>
        <row r="2312">
          <cell r="A2312" t="str">
            <v>742</v>
          </cell>
          <cell r="B2312">
            <v>722200</v>
          </cell>
          <cell r="C2312">
            <v>1</v>
          </cell>
          <cell r="D2312" t="str">
            <v>1722200.742</v>
          </cell>
          <cell r="E2312" t="str">
            <v xml:space="preserve">אחזקת כלים מכשירים וציוד </v>
          </cell>
          <cell r="H2312">
            <v>3000</v>
          </cell>
          <cell r="I2312">
            <v>1099</v>
          </cell>
        </row>
        <row r="2313">
          <cell r="A2313" t="str">
            <v>743</v>
          </cell>
          <cell r="B2313">
            <v>722200</v>
          </cell>
          <cell r="C2313">
            <v>1</v>
          </cell>
          <cell r="D2313" t="str">
            <v>1722200.743</v>
          </cell>
          <cell r="E2313" t="str">
            <v xml:space="preserve">רכישת כלים מכשירים וציוד </v>
          </cell>
          <cell r="H2313">
            <v>14000</v>
          </cell>
          <cell r="I2313">
            <v>13970</v>
          </cell>
        </row>
        <row r="2314">
          <cell r="A2314" t="str">
            <v>746</v>
          </cell>
          <cell r="B2314">
            <v>722200</v>
          </cell>
          <cell r="C2314">
            <v>1</v>
          </cell>
          <cell r="D2314" t="str">
            <v>1722200.746</v>
          </cell>
          <cell r="E2314" t="str">
            <v xml:space="preserve">קניית תחמושת </v>
          </cell>
          <cell r="H2314">
            <v>90000</v>
          </cell>
          <cell r="I2314">
            <v>88365</v>
          </cell>
        </row>
        <row r="2315">
          <cell r="A2315" t="str">
            <v>750</v>
          </cell>
          <cell r="B2315">
            <v>722200</v>
          </cell>
          <cell r="C2315">
            <v>1</v>
          </cell>
          <cell r="D2315" t="str">
            <v>1722200.750</v>
          </cell>
          <cell r="E2315" t="str">
            <v xml:space="preserve">עבודות קבלניות </v>
          </cell>
          <cell r="H2315">
            <v>18000</v>
          </cell>
          <cell r="I2315">
            <v>17012</v>
          </cell>
        </row>
        <row r="2316">
          <cell r="A2316" t="str">
            <v>751</v>
          </cell>
          <cell r="B2316">
            <v>722200</v>
          </cell>
          <cell r="C2316">
            <v>1</v>
          </cell>
          <cell r="D2316" t="str">
            <v>1722200.751</v>
          </cell>
          <cell r="E2316" t="str">
            <v xml:space="preserve">אחזקת גינון </v>
          </cell>
          <cell r="H2316">
            <v>6000</v>
          </cell>
          <cell r="I2316">
            <v>5712</v>
          </cell>
        </row>
        <row r="2317">
          <cell r="A2317" t="str">
            <v>780</v>
          </cell>
          <cell r="B2317">
            <v>722200</v>
          </cell>
          <cell r="C2317">
            <v>1</v>
          </cell>
          <cell r="D2317" t="str">
            <v>1722200.780</v>
          </cell>
          <cell r="E2317" t="str">
            <v xml:space="preserve">הוצאות שונות </v>
          </cell>
          <cell r="H2317">
            <v>2000</v>
          </cell>
          <cell r="I2317">
            <v>2038</v>
          </cell>
        </row>
        <row r="2318">
          <cell r="A2318" t="str">
            <v>440</v>
          </cell>
          <cell r="B2318">
            <v>722201</v>
          </cell>
          <cell r="C2318">
            <v>1</v>
          </cell>
          <cell r="D2318" t="str">
            <v>1722201.440</v>
          </cell>
          <cell r="E2318" t="str">
            <v>ביטוח אחריות מקצועית-מדרי</v>
          </cell>
          <cell r="H2318">
            <v>8600</v>
          </cell>
          <cell r="I2318">
            <v>8263</v>
          </cell>
        </row>
        <row r="2319">
          <cell r="A2319" t="str">
            <v>410</v>
          </cell>
          <cell r="B2319">
            <v>723000</v>
          </cell>
          <cell r="C2319">
            <v>1</v>
          </cell>
          <cell r="D2319" t="str">
            <v>1723000.410</v>
          </cell>
          <cell r="E2319" t="str">
            <v xml:space="preserve">שכירות מקלט </v>
          </cell>
          <cell r="H2319">
            <v>35000</v>
          </cell>
          <cell r="I2319">
            <v>32695</v>
          </cell>
        </row>
        <row r="2320">
          <cell r="A2320" t="str">
            <v>411</v>
          </cell>
          <cell r="B2320">
            <v>723000</v>
          </cell>
          <cell r="C2320">
            <v>1</v>
          </cell>
          <cell r="D2320" t="str">
            <v>1723000.411</v>
          </cell>
          <cell r="E2320" t="str">
            <v xml:space="preserve">דמי ניהול-מקלט הג"א </v>
          </cell>
          <cell r="H2320">
            <v>22000</v>
          </cell>
          <cell r="I2320">
            <v>20647</v>
          </cell>
        </row>
        <row r="2321">
          <cell r="A2321" t="str">
            <v>420</v>
          </cell>
          <cell r="B2321">
            <v>723000</v>
          </cell>
          <cell r="C2321">
            <v>1</v>
          </cell>
          <cell r="D2321" t="str">
            <v>1723000.420</v>
          </cell>
          <cell r="E2321" t="str">
            <v xml:space="preserve">תחזוקת מבנים ומקלטים </v>
          </cell>
          <cell r="H2321">
            <v>600000</v>
          </cell>
          <cell r="I2321">
            <v>613301</v>
          </cell>
        </row>
        <row r="2322">
          <cell r="A2322" t="str">
            <v>421</v>
          </cell>
          <cell r="B2322">
            <v>723000</v>
          </cell>
          <cell r="C2322">
            <v>1</v>
          </cell>
          <cell r="D2322" t="str">
            <v>1723000.421</v>
          </cell>
          <cell r="E2322" t="str">
            <v xml:space="preserve">תחזוקת מחסנים ומפקדות </v>
          </cell>
          <cell r="H2322">
            <v>18000</v>
          </cell>
          <cell r="I2322">
            <v>17675</v>
          </cell>
        </row>
        <row r="2323">
          <cell r="A2323" t="str">
            <v>422</v>
          </cell>
          <cell r="B2323">
            <v>723000</v>
          </cell>
          <cell r="C2323">
            <v>1</v>
          </cell>
          <cell r="D2323" t="str">
            <v>1723000.422</v>
          </cell>
          <cell r="E2323" t="str">
            <v xml:space="preserve">חומרים לתחזוקה </v>
          </cell>
          <cell r="H2323">
            <v>11000</v>
          </cell>
          <cell r="I2323">
            <v>10907</v>
          </cell>
        </row>
        <row r="2324">
          <cell r="A2324" t="str">
            <v>431</v>
          </cell>
          <cell r="B2324">
            <v>723000</v>
          </cell>
          <cell r="C2324">
            <v>1</v>
          </cell>
          <cell r="D2324" t="str">
            <v>1723000.431</v>
          </cell>
          <cell r="E2324" t="str">
            <v xml:space="preserve">חשמל </v>
          </cell>
          <cell r="H2324">
            <v>20300</v>
          </cell>
          <cell r="I2324">
            <v>14986</v>
          </cell>
        </row>
        <row r="2325">
          <cell r="A2325" t="str">
            <v>432</v>
          </cell>
          <cell r="B2325">
            <v>723000</v>
          </cell>
          <cell r="C2325">
            <v>1</v>
          </cell>
          <cell r="D2325" t="str">
            <v>1723000.432</v>
          </cell>
          <cell r="E2325" t="str">
            <v xml:space="preserve">מים </v>
          </cell>
          <cell r="H2325">
            <v>500</v>
          </cell>
          <cell r="I2325">
            <v>3058</v>
          </cell>
        </row>
        <row r="2326">
          <cell r="A2326" t="str">
            <v>440</v>
          </cell>
          <cell r="B2326">
            <v>723000</v>
          </cell>
          <cell r="C2326">
            <v>1</v>
          </cell>
          <cell r="D2326" t="str">
            <v>1723000.440</v>
          </cell>
          <cell r="E2326" t="str">
            <v xml:space="preserve">ביטוח מבנה ותכולה </v>
          </cell>
          <cell r="H2326">
            <v>8600</v>
          </cell>
          <cell r="I2326">
            <v>8329</v>
          </cell>
        </row>
        <row r="2327">
          <cell r="A2327" t="str">
            <v>540</v>
          </cell>
          <cell r="B2327">
            <v>723000</v>
          </cell>
          <cell r="C2327">
            <v>1</v>
          </cell>
          <cell r="D2327" t="str">
            <v>1723000.540</v>
          </cell>
          <cell r="E2327" t="str">
            <v xml:space="preserve">הוצאות תקשורת </v>
          </cell>
          <cell r="H2327">
            <v>12000</v>
          </cell>
          <cell r="I2327">
            <v>9285</v>
          </cell>
        </row>
        <row r="2328">
          <cell r="A2328" t="str">
            <v>550</v>
          </cell>
          <cell r="B2328">
            <v>723000</v>
          </cell>
          <cell r="C2328">
            <v>1</v>
          </cell>
          <cell r="D2328" t="str">
            <v>1723000.550</v>
          </cell>
          <cell r="E2328" t="str">
            <v xml:space="preserve">פרסום והדפסות </v>
          </cell>
          <cell r="H2328">
            <v>20000</v>
          </cell>
          <cell r="I2328">
            <v>5972</v>
          </cell>
        </row>
        <row r="2329">
          <cell r="A2329" t="str">
            <v>743</v>
          </cell>
          <cell r="B2329">
            <v>723000</v>
          </cell>
          <cell r="C2329">
            <v>1</v>
          </cell>
          <cell r="D2329" t="str">
            <v>1723000.743</v>
          </cell>
          <cell r="E2329" t="str">
            <v xml:space="preserve">רכישת כלים מכשירים וציוד </v>
          </cell>
          <cell r="H2329">
            <v>110000</v>
          </cell>
          <cell r="I2329">
            <v>112978</v>
          </cell>
        </row>
        <row r="2330">
          <cell r="A2330" t="str">
            <v>759</v>
          </cell>
          <cell r="B2330">
            <v>723000</v>
          </cell>
          <cell r="C2330">
            <v>1</v>
          </cell>
          <cell r="D2330" t="str">
            <v>1723000.759</v>
          </cell>
          <cell r="E2330" t="str">
            <v xml:space="preserve">אבטחת מחסני חירום </v>
          </cell>
          <cell r="H2330">
            <v>10000</v>
          </cell>
          <cell r="I2330">
            <v>5464</v>
          </cell>
        </row>
        <row r="2331">
          <cell r="A2331" t="str">
            <v>810</v>
          </cell>
          <cell r="B2331">
            <v>723000</v>
          </cell>
          <cell r="C2331">
            <v>1</v>
          </cell>
          <cell r="D2331" t="str">
            <v>1723000.810</v>
          </cell>
          <cell r="E2331" t="str">
            <v xml:space="preserve">תקציב הג"א ארצי </v>
          </cell>
          <cell r="H2331">
            <v>920000</v>
          </cell>
          <cell r="I2331">
            <v>904101</v>
          </cell>
        </row>
        <row r="2332">
          <cell r="A2332" t="str">
            <v>110</v>
          </cell>
          <cell r="B2332">
            <v>723100</v>
          </cell>
          <cell r="C2332">
            <v>1</v>
          </cell>
          <cell r="D2332" t="str">
            <v>1723100.110</v>
          </cell>
          <cell r="E2332" t="str">
            <v xml:space="preserve">שכר קובע </v>
          </cell>
          <cell r="H2332">
            <v>390784</v>
          </cell>
          <cell r="I2332">
            <v>342321</v>
          </cell>
        </row>
        <row r="2333">
          <cell r="A2333" t="str">
            <v>120</v>
          </cell>
          <cell r="B2333">
            <v>723100</v>
          </cell>
          <cell r="C2333">
            <v>1</v>
          </cell>
          <cell r="D2333" t="str">
            <v>1723100.120</v>
          </cell>
          <cell r="E2333" t="str">
            <v xml:space="preserve">תוספות שאינן בשכר קובע </v>
          </cell>
          <cell r="H2333">
            <v>96015</v>
          </cell>
          <cell r="I2333">
            <v>87550</v>
          </cell>
        </row>
        <row r="2334">
          <cell r="A2334" t="str">
            <v>130</v>
          </cell>
          <cell r="B2334">
            <v>723100</v>
          </cell>
          <cell r="C2334">
            <v>1</v>
          </cell>
          <cell r="D2334" t="str">
            <v>1723100.130</v>
          </cell>
          <cell r="E2334" t="str">
            <v xml:space="preserve">שעות נוספות </v>
          </cell>
          <cell r="H2334">
            <v>55549</v>
          </cell>
          <cell r="I2334">
            <v>47131</v>
          </cell>
        </row>
        <row r="2335">
          <cell r="A2335" t="str">
            <v>140</v>
          </cell>
          <cell r="B2335">
            <v>723100</v>
          </cell>
          <cell r="C2335">
            <v>1</v>
          </cell>
          <cell r="D2335" t="str">
            <v>1723100.140</v>
          </cell>
          <cell r="E2335" t="str">
            <v xml:space="preserve">החזר הוצאות </v>
          </cell>
          <cell r="H2335">
            <v>143691</v>
          </cell>
          <cell r="I2335">
            <v>112537</v>
          </cell>
        </row>
        <row r="2336">
          <cell r="A2336" t="str">
            <v>181</v>
          </cell>
          <cell r="B2336">
            <v>723100</v>
          </cell>
          <cell r="C2336">
            <v>1</v>
          </cell>
          <cell r="D2336" t="str">
            <v>1723100.181</v>
          </cell>
          <cell r="E2336" t="str">
            <v xml:space="preserve">הפרשות סוציאליות </v>
          </cell>
          <cell r="H2336">
            <v>131123</v>
          </cell>
          <cell r="I2336">
            <v>113344</v>
          </cell>
        </row>
        <row r="2337">
          <cell r="A2337" t="str">
            <v>182</v>
          </cell>
          <cell r="B2337">
            <v>723100</v>
          </cell>
          <cell r="C2337">
            <v>1</v>
          </cell>
          <cell r="D2337" t="str">
            <v>1723100.182</v>
          </cell>
          <cell r="E2337" t="str">
            <v xml:space="preserve">מיסים ועלויות </v>
          </cell>
          <cell r="H2337">
            <v>52005</v>
          </cell>
          <cell r="I2337">
            <v>44668</v>
          </cell>
        </row>
        <row r="2338">
          <cell r="A2338" t="str">
            <v>434</v>
          </cell>
          <cell r="B2338">
            <v>723100</v>
          </cell>
          <cell r="C2338">
            <v>1</v>
          </cell>
          <cell r="D2338" t="str">
            <v>1723100.434</v>
          </cell>
          <cell r="E2338" t="str">
            <v xml:space="preserve">שירותי נקיון </v>
          </cell>
          <cell r="H2338">
            <v>0</v>
          </cell>
          <cell r="I2338">
            <v>0</v>
          </cell>
        </row>
        <row r="2339">
          <cell r="A2339" t="str">
            <v>575</v>
          </cell>
          <cell r="B2339">
            <v>723100</v>
          </cell>
          <cell r="C2339">
            <v>1</v>
          </cell>
          <cell r="D2339" t="str">
            <v>1723100.575</v>
          </cell>
          <cell r="E2339" t="str">
            <v xml:space="preserve">תוכנה לניהול מקלטים </v>
          </cell>
          <cell r="H2339">
            <v>10000</v>
          </cell>
          <cell r="I2339">
            <v>6049</v>
          </cell>
        </row>
        <row r="2340">
          <cell r="A2340" t="str">
            <v>731</v>
          </cell>
          <cell r="B2340">
            <v>723100</v>
          </cell>
          <cell r="C2340">
            <v>1</v>
          </cell>
          <cell r="D2340" t="str">
            <v>1723100.731</v>
          </cell>
          <cell r="E2340" t="str">
            <v xml:space="preserve">דלק </v>
          </cell>
          <cell r="H2340">
            <v>24506</v>
          </cell>
          <cell r="I2340">
            <v>22106</v>
          </cell>
        </row>
        <row r="2341">
          <cell r="A2341" t="str">
            <v>735</v>
          </cell>
          <cell r="B2341">
            <v>723100</v>
          </cell>
          <cell r="C2341">
            <v>1</v>
          </cell>
          <cell r="D2341" t="str">
            <v>1723100.735</v>
          </cell>
          <cell r="E2341" t="str">
            <v xml:space="preserve">השכרת רכב </v>
          </cell>
          <cell r="H2341">
            <v>66881</v>
          </cell>
          <cell r="I2341">
            <v>32781</v>
          </cell>
        </row>
        <row r="2342">
          <cell r="A2342" t="str">
            <v>986</v>
          </cell>
          <cell r="B2342">
            <v>723100</v>
          </cell>
          <cell r="C2342">
            <v>1</v>
          </cell>
          <cell r="D2342" t="str">
            <v>1723100.986</v>
          </cell>
          <cell r="E2342" t="str">
            <v xml:space="preserve">הוצאה מותנית מקלטים </v>
          </cell>
          <cell r="H2342">
            <v>0</v>
          </cell>
          <cell r="I2342">
            <v>0</v>
          </cell>
        </row>
        <row r="2343">
          <cell r="A2343" t="str">
            <v>830</v>
          </cell>
          <cell r="B2343">
            <v>724100</v>
          </cell>
          <cell r="C2343">
            <v>1</v>
          </cell>
          <cell r="D2343" t="str">
            <v>1724100.830</v>
          </cell>
          <cell r="E2343" t="str">
            <v xml:space="preserve">איגוד ערים לכבאות </v>
          </cell>
          <cell r="H2343">
            <v>4633900</v>
          </cell>
          <cell r="I2343">
            <v>4659297</v>
          </cell>
        </row>
        <row r="2344">
          <cell r="A2344" t="str">
            <v>831</v>
          </cell>
          <cell r="B2344">
            <v>724100</v>
          </cell>
          <cell r="C2344">
            <v>1</v>
          </cell>
          <cell r="D2344" t="str">
            <v>1724100.831</v>
          </cell>
          <cell r="E2344" t="str">
            <v xml:space="preserve">כיבוי אש-ארנונה </v>
          </cell>
          <cell r="H2344">
            <v>0</v>
          </cell>
          <cell r="I2344">
            <v>280000</v>
          </cell>
        </row>
        <row r="2345">
          <cell r="A2345" t="str">
            <v>110</v>
          </cell>
          <cell r="B2345">
            <v>726000</v>
          </cell>
          <cell r="C2345">
            <v>1</v>
          </cell>
          <cell r="D2345" t="str">
            <v>1726000.110</v>
          </cell>
          <cell r="E2345" t="str">
            <v xml:space="preserve">שכר קובע </v>
          </cell>
          <cell r="H2345">
            <v>135591</v>
          </cell>
          <cell r="I2345">
            <v>139086</v>
          </cell>
        </row>
        <row r="2346">
          <cell r="A2346" t="str">
            <v>120</v>
          </cell>
          <cell r="B2346">
            <v>726000</v>
          </cell>
          <cell r="C2346">
            <v>1</v>
          </cell>
          <cell r="D2346" t="str">
            <v>1726000.120</v>
          </cell>
          <cell r="E2346" t="str">
            <v xml:space="preserve">תוספות שאינן בשכר קובע </v>
          </cell>
          <cell r="H2346">
            <v>2983</v>
          </cell>
          <cell r="I2346">
            <v>70600</v>
          </cell>
        </row>
        <row r="2347">
          <cell r="A2347" t="str">
            <v>130</v>
          </cell>
          <cell r="B2347">
            <v>726000</v>
          </cell>
          <cell r="C2347">
            <v>1</v>
          </cell>
          <cell r="D2347" t="str">
            <v>1726000.130</v>
          </cell>
          <cell r="E2347" t="str">
            <v xml:space="preserve">שעות נוספות-חירום </v>
          </cell>
          <cell r="H2347">
            <v>21879</v>
          </cell>
          <cell r="I2347">
            <v>152723</v>
          </cell>
        </row>
        <row r="2348">
          <cell r="A2348" t="str">
            <v>140</v>
          </cell>
          <cell r="B2348">
            <v>726000</v>
          </cell>
          <cell r="C2348">
            <v>1</v>
          </cell>
          <cell r="D2348" t="str">
            <v>1726000.140</v>
          </cell>
          <cell r="E2348" t="str">
            <v xml:space="preserve">החזר הוצאות </v>
          </cell>
          <cell r="H2348">
            <v>39441</v>
          </cell>
          <cell r="I2348">
            <v>22846</v>
          </cell>
        </row>
        <row r="2349">
          <cell r="A2349" t="str">
            <v>181</v>
          </cell>
          <cell r="B2349">
            <v>726000</v>
          </cell>
          <cell r="C2349">
            <v>1</v>
          </cell>
          <cell r="D2349" t="str">
            <v>1726000.181</v>
          </cell>
          <cell r="E2349" t="str">
            <v xml:space="preserve">הפרשות סוציאליות </v>
          </cell>
          <cell r="H2349">
            <v>36962</v>
          </cell>
          <cell r="I2349">
            <v>68403</v>
          </cell>
        </row>
        <row r="2350">
          <cell r="A2350" t="str">
            <v>182</v>
          </cell>
          <cell r="B2350">
            <v>726000</v>
          </cell>
          <cell r="C2350">
            <v>1</v>
          </cell>
          <cell r="D2350" t="str">
            <v>1726000.182</v>
          </cell>
          <cell r="E2350" t="str">
            <v xml:space="preserve">מיסים ועלויות </v>
          </cell>
          <cell r="H2350">
            <v>15135</v>
          </cell>
          <cell r="I2350">
            <v>29050</v>
          </cell>
        </row>
        <row r="2351">
          <cell r="A2351" t="str">
            <v>441</v>
          </cell>
          <cell r="B2351">
            <v>726000</v>
          </cell>
          <cell r="C2351">
            <v>1</v>
          </cell>
          <cell r="D2351" t="str">
            <v>1726000.441</v>
          </cell>
          <cell r="E2351" t="str">
            <v xml:space="preserve">ביטוח רכב </v>
          </cell>
          <cell r="H2351">
            <v>8000</v>
          </cell>
          <cell r="I2351">
            <v>7532</v>
          </cell>
        </row>
        <row r="2352">
          <cell r="A2352" t="str">
            <v>511</v>
          </cell>
          <cell r="B2352">
            <v>726000</v>
          </cell>
          <cell r="C2352">
            <v>1</v>
          </cell>
          <cell r="D2352" t="str">
            <v>1726000.511</v>
          </cell>
          <cell r="E2352" t="str">
            <v xml:space="preserve">אירוח וכיבוד </v>
          </cell>
          <cell r="H2352">
            <v>1500</v>
          </cell>
          <cell r="I2352">
            <v>741</v>
          </cell>
        </row>
        <row r="2353">
          <cell r="A2353" t="str">
            <v>512</v>
          </cell>
          <cell r="B2353">
            <v>726000</v>
          </cell>
          <cell r="C2353">
            <v>1</v>
          </cell>
          <cell r="D2353" t="str">
            <v>1726000.512</v>
          </cell>
          <cell r="E2353" t="str">
            <v xml:space="preserve">אש"ל ונסיעות </v>
          </cell>
          <cell r="H2353">
            <v>500</v>
          </cell>
          <cell r="I2353">
            <v>0</v>
          </cell>
        </row>
        <row r="2354">
          <cell r="A2354" t="str">
            <v>521</v>
          </cell>
          <cell r="B2354">
            <v>726000</v>
          </cell>
          <cell r="C2354">
            <v>1</v>
          </cell>
          <cell r="D2354" t="str">
            <v>1726000.521</v>
          </cell>
          <cell r="E2354" t="str">
            <v>השתלמויות ע"ח משרד הפנים</v>
          </cell>
          <cell r="H2354">
            <v>0</v>
          </cell>
          <cell r="I2354">
            <v>0</v>
          </cell>
        </row>
        <row r="2355">
          <cell r="A2355" t="str">
            <v>579</v>
          </cell>
          <cell r="B2355">
            <v>726000</v>
          </cell>
          <cell r="C2355">
            <v>1</v>
          </cell>
          <cell r="D2355" t="str">
            <v>1726000.579</v>
          </cell>
          <cell r="E2355" t="str">
            <v xml:space="preserve">תוכנת מל"ח </v>
          </cell>
          <cell r="H2355">
            <v>16600</v>
          </cell>
          <cell r="I2355">
            <v>17354</v>
          </cell>
        </row>
        <row r="2356">
          <cell r="A2356" t="str">
            <v>710</v>
          </cell>
          <cell r="B2356">
            <v>726000</v>
          </cell>
          <cell r="C2356">
            <v>1</v>
          </cell>
          <cell r="D2356" t="str">
            <v>1726000.710</v>
          </cell>
          <cell r="E2356" t="str">
            <v xml:space="preserve">הסעות והובלות </v>
          </cell>
          <cell r="H2356">
            <v>10000</v>
          </cell>
          <cell r="I2356">
            <v>0</v>
          </cell>
        </row>
        <row r="2357">
          <cell r="A2357" t="str">
            <v>733</v>
          </cell>
          <cell r="B2357">
            <v>726000</v>
          </cell>
          <cell r="C2357">
            <v>1</v>
          </cell>
          <cell r="D2357" t="str">
            <v>1726000.733</v>
          </cell>
          <cell r="E2357" t="str">
            <v xml:space="preserve">אגרת רישוי רכב </v>
          </cell>
          <cell r="H2357">
            <v>1000</v>
          </cell>
          <cell r="I2357">
            <v>1142</v>
          </cell>
        </row>
        <row r="2358">
          <cell r="A2358" t="str">
            <v>743</v>
          </cell>
          <cell r="B2358">
            <v>726000</v>
          </cell>
          <cell r="C2358">
            <v>1</v>
          </cell>
          <cell r="D2358" t="str">
            <v>1726000.743</v>
          </cell>
          <cell r="E2358" t="str">
            <v xml:space="preserve">רכישת כלים מכשירים וציוד </v>
          </cell>
          <cell r="H2358">
            <v>5000</v>
          </cell>
          <cell r="I2358">
            <v>1000</v>
          </cell>
        </row>
        <row r="2359">
          <cell r="A2359" t="str">
            <v>750</v>
          </cell>
          <cell r="B2359">
            <v>726000</v>
          </cell>
          <cell r="C2359">
            <v>1</v>
          </cell>
          <cell r="D2359" t="str">
            <v>1726000.750</v>
          </cell>
          <cell r="E2359" t="str">
            <v xml:space="preserve">עבודות קבלניות </v>
          </cell>
          <cell r="H2359">
            <v>7000</v>
          </cell>
          <cell r="I2359">
            <v>6500</v>
          </cell>
        </row>
        <row r="2360">
          <cell r="A2360" t="str">
            <v>780</v>
          </cell>
          <cell r="B2360">
            <v>726000</v>
          </cell>
          <cell r="C2360">
            <v>1</v>
          </cell>
          <cell r="D2360" t="str">
            <v>1726000.780</v>
          </cell>
          <cell r="E2360" t="str">
            <v xml:space="preserve">הוצאות חירום </v>
          </cell>
          <cell r="H2360">
            <v>10000</v>
          </cell>
          <cell r="I2360">
            <v>989462</v>
          </cell>
        </row>
        <row r="2361">
          <cell r="A2361" t="str">
            <v>782</v>
          </cell>
          <cell r="B2361">
            <v>726000</v>
          </cell>
          <cell r="C2361">
            <v>1</v>
          </cell>
          <cell r="D2361" t="str">
            <v>1726000.782</v>
          </cell>
          <cell r="E2361" t="str">
            <v xml:space="preserve">הוצאות רכב זק"א </v>
          </cell>
          <cell r="H2361">
            <v>15000</v>
          </cell>
          <cell r="I2361">
            <v>5155</v>
          </cell>
        </row>
        <row r="2362">
          <cell r="A2362" t="str">
            <v>783</v>
          </cell>
          <cell r="B2362">
            <v>726000</v>
          </cell>
          <cell r="C2362">
            <v>1</v>
          </cell>
          <cell r="D2362" t="str">
            <v>1726000.783</v>
          </cell>
          <cell r="E2362" t="str">
            <v xml:space="preserve">רציפות תפקודית </v>
          </cell>
          <cell r="H2362">
            <v>0</v>
          </cell>
          <cell r="I2362">
            <v>0</v>
          </cell>
        </row>
        <row r="2363">
          <cell r="A2363" t="str">
            <v>784</v>
          </cell>
          <cell r="B2363">
            <v>726000</v>
          </cell>
          <cell r="C2363">
            <v>1</v>
          </cell>
          <cell r="D2363" t="str">
            <v>1726000.784</v>
          </cell>
          <cell r="E2363" t="str">
            <v xml:space="preserve">תרגיל חירום </v>
          </cell>
          <cell r="H2363">
            <v>66100</v>
          </cell>
          <cell r="I2363">
            <v>0</v>
          </cell>
        </row>
        <row r="2364">
          <cell r="A2364" t="str">
            <v>130</v>
          </cell>
          <cell r="B2364">
            <v>726100</v>
          </cell>
          <cell r="C2364">
            <v>1</v>
          </cell>
          <cell r="D2364" t="str">
            <v>1726100.130</v>
          </cell>
          <cell r="E2364" t="str">
            <v xml:space="preserve">שעות נוספות-חירום </v>
          </cell>
          <cell r="H2364">
            <v>0</v>
          </cell>
          <cell r="I2364">
            <v>13847</v>
          </cell>
        </row>
        <row r="2365">
          <cell r="A2365" t="str">
            <v>181</v>
          </cell>
          <cell r="B2365">
            <v>726100</v>
          </cell>
          <cell r="C2365">
            <v>1</v>
          </cell>
          <cell r="D2365" t="str">
            <v>1726100.181</v>
          </cell>
          <cell r="E2365" t="str">
            <v xml:space="preserve">הפרשות סוציאליות </v>
          </cell>
          <cell r="H2365">
            <v>0</v>
          </cell>
          <cell r="I2365">
            <v>2446</v>
          </cell>
        </row>
        <row r="2366">
          <cell r="A2366" t="str">
            <v>182</v>
          </cell>
          <cell r="B2366">
            <v>726100</v>
          </cell>
          <cell r="C2366">
            <v>1</v>
          </cell>
          <cell r="D2366" t="str">
            <v>1726100.182</v>
          </cell>
          <cell r="E2366" t="str">
            <v xml:space="preserve">מיסים ועלויות </v>
          </cell>
          <cell r="H2366">
            <v>0</v>
          </cell>
          <cell r="I2366">
            <v>1039</v>
          </cell>
        </row>
        <row r="2367">
          <cell r="A2367" t="str">
            <v>320</v>
          </cell>
          <cell r="B2367">
            <v>730000</v>
          </cell>
          <cell r="C2367">
            <v>1</v>
          </cell>
          <cell r="D2367" t="str">
            <v>1730000.320</v>
          </cell>
          <cell r="E2367" t="str">
            <v xml:space="preserve">פיצויים והסתגלויות </v>
          </cell>
          <cell r="H2367">
            <v>80000</v>
          </cell>
          <cell r="I2367">
            <v>562040</v>
          </cell>
        </row>
        <row r="2368">
          <cell r="A2368" t="str">
            <v>105</v>
          </cell>
          <cell r="B2368">
            <v>731000</v>
          </cell>
          <cell r="C2368">
            <v>1</v>
          </cell>
          <cell r="D2368" t="str">
            <v>1731000.105</v>
          </cell>
          <cell r="E2368" t="str">
            <v xml:space="preserve">עובדים זמניים </v>
          </cell>
          <cell r="H2368">
            <v>100000</v>
          </cell>
          <cell r="I2368">
            <v>26994</v>
          </cell>
        </row>
        <row r="2369">
          <cell r="A2369" t="str">
            <v>110</v>
          </cell>
          <cell r="B2369">
            <v>731000</v>
          </cell>
          <cell r="C2369">
            <v>1</v>
          </cell>
          <cell r="D2369" t="str">
            <v>1731000.110</v>
          </cell>
          <cell r="E2369" t="str">
            <v xml:space="preserve">שכר קובע </v>
          </cell>
          <cell r="H2369">
            <v>2220630</v>
          </cell>
          <cell r="I2369">
            <v>1848674</v>
          </cell>
        </row>
        <row r="2370">
          <cell r="A2370" t="str">
            <v>120</v>
          </cell>
          <cell r="B2370">
            <v>731000</v>
          </cell>
          <cell r="C2370">
            <v>1</v>
          </cell>
          <cell r="D2370" t="str">
            <v>1731000.120</v>
          </cell>
          <cell r="E2370" t="str">
            <v xml:space="preserve">תוספות שאינן בשכר קובע </v>
          </cell>
          <cell r="H2370">
            <v>190741</v>
          </cell>
          <cell r="I2370">
            <v>153687</v>
          </cell>
        </row>
        <row r="2371">
          <cell r="A2371" t="str">
            <v>130</v>
          </cell>
          <cell r="B2371">
            <v>731000</v>
          </cell>
          <cell r="C2371">
            <v>1</v>
          </cell>
          <cell r="D2371" t="str">
            <v>1731000.130</v>
          </cell>
          <cell r="E2371" t="str">
            <v xml:space="preserve">שעות נוספות </v>
          </cell>
          <cell r="H2371">
            <v>1643</v>
          </cell>
          <cell r="I2371">
            <v>774</v>
          </cell>
        </row>
        <row r="2372">
          <cell r="A2372" t="str">
            <v>140</v>
          </cell>
          <cell r="B2372">
            <v>731000</v>
          </cell>
          <cell r="C2372">
            <v>1</v>
          </cell>
          <cell r="D2372" t="str">
            <v>1731000.140</v>
          </cell>
          <cell r="E2372" t="str">
            <v xml:space="preserve">החזר הוצאות </v>
          </cell>
          <cell r="H2372">
            <v>357312</v>
          </cell>
          <cell r="I2372">
            <v>291523</v>
          </cell>
        </row>
        <row r="2373">
          <cell r="A2373" t="str">
            <v>181</v>
          </cell>
          <cell r="B2373">
            <v>731000</v>
          </cell>
          <cell r="C2373">
            <v>1</v>
          </cell>
          <cell r="D2373" t="str">
            <v>1731000.181</v>
          </cell>
          <cell r="E2373" t="str">
            <v xml:space="preserve">הפרשות סוציאליות </v>
          </cell>
          <cell r="H2373">
            <v>554480</v>
          </cell>
          <cell r="I2373">
            <v>458836</v>
          </cell>
        </row>
        <row r="2374">
          <cell r="A2374" t="str">
            <v>182</v>
          </cell>
          <cell r="B2374">
            <v>731000</v>
          </cell>
          <cell r="C2374">
            <v>1</v>
          </cell>
          <cell r="D2374" t="str">
            <v>1731000.182</v>
          </cell>
          <cell r="E2374" t="str">
            <v xml:space="preserve">מיסים ועלויות </v>
          </cell>
          <cell r="H2374">
            <v>218320</v>
          </cell>
          <cell r="I2374">
            <v>180856</v>
          </cell>
        </row>
        <row r="2375">
          <cell r="A2375" t="str">
            <v>288</v>
          </cell>
          <cell r="B2375">
            <v>731000</v>
          </cell>
          <cell r="C2375">
            <v>1</v>
          </cell>
          <cell r="D2375" t="str">
            <v>1731000.288</v>
          </cell>
          <cell r="E2375" t="str">
            <v xml:space="preserve">השתתפות בשי לחגים </v>
          </cell>
          <cell r="H2375">
            <v>91900</v>
          </cell>
          <cell r="I2375">
            <v>86924</v>
          </cell>
        </row>
        <row r="2376">
          <cell r="A2376" t="str">
            <v>440</v>
          </cell>
          <cell r="B2376">
            <v>731000</v>
          </cell>
          <cell r="C2376">
            <v>1</v>
          </cell>
          <cell r="D2376" t="str">
            <v>1731000.440</v>
          </cell>
          <cell r="E2376" t="str">
            <v xml:space="preserve">ביטוח אחריות מקצועית </v>
          </cell>
          <cell r="H2376">
            <v>96300</v>
          </cell>
          <cell r="I2376">
            <v>92964</v>
          </cell>
        </row>
        <row r="2377">
          <cell r="A2377" t="str">
            <v>511</v>
          </cell>
          <cell r="B2377">
            <v>731000</v>
          </cell>
          <cell r="C2377">
            <v>1</v>
          </cell>
          <cell r="D2377" t="str">
            <v>1731000.511</v>
          </cell>
          <cell r="E2377" t="str">
            <v xml:space="preserve">אירוח וכיבוד </v>
          </cell>
          <cell r="H2377">
            <v>14000</v>
          </cell>
          <cell r="I2377">
            <v>9454</v>
          </cell>
        </row>
        <row r="2378">
          <cell r="A2378" t="str">
            <v>512</v>
          </cell>
          <cell r="B2378">
            <v>731000</v>
          </cell>
          <cell r="C2378">
            <v>1</v>
          </cell>
          <cell r="D2378" t="str">
            <v>1731000.512</v>
          </cell>
          <cell r="E2378" t="str">
            <v xml:space="preserve">אש"ל ונסיעות </v>
          </cell>
          <cell r="H2378">
            <v>1000</v>
          </cell>
          <cell r="I2378">
            <v>0</v>
          </cell>
        </row>
        <row r="2379">
          <cell r="A2379" t="str">
            <v>521</v>
          </cell>
          <cell r="B2379">
            <v>731000</v>
          </cell>
          <cell r="C2379">
            <v>1</v>
          </cell>
          <cell r="D2379" t="str">
            <v>1731000.521</v>
          </cell>
          <cell r="E2379" t="str">
            <v xml:space="preserve">השתלמויות </v>
          </cell>
          <cell r="H2379">
            <v>0</v>
          </cell>
          <cell r="I2379">
            <v>0</v>
          </cell>
        </row>
        <row r="2380">
          <cell r="A2380" t="str">
            <v>522</v>
          </cell>
          <cell r="B2380">
            <v>731000</v>
          </cell>
          <cell r="C2380">
            <v>1</v>
          </cell>
          <cell r="D2380" t="str">
            <v>1731000.522</v>
          </cell>
          <cell r="E2380" t="str">
            <v xml:space="preserve">ספרות מקצועית </v>
          </cell>
          <cell r="H2380">
            <v>10000</v>
          </cell>
          <cell r="I2380">
            <v>4317</v>
          </cell>
        </row>
        <row r="2381">
          <cell r="A2381" t="str">
            <v>523</v>
          </cell>
          <cell r="B2381">
            <v>731000</v>
          </cell>
          <cell r="C2381">
            <v>1</v>
          </cell>
          <cell r="D2381" t="str">
            <v>1731000.523</v>
          </cell>
          <cell r="E2381" t="str">
            <v xml:space="preserve">דמי חבר בארגונים </v>
          </cell>
          <cell r="H2381">
            <v>4790</v>
          </cell>
          <cell r="I2381">
            <v>3063</v>
          </cell>
        </row>
        <row r="2382">
          <cell r="A2382" t="str">
            <v>540</v>
          </cell>
          <cell r="B2382">
            <v>731000</v>
          </cell>
          <cell r="C2382">
            <v>1</v>
          </cell>
          <cell r="D2382" t="str">
            <v>1731000.540</v>
          </cell>
          <cell r="E2382" t="str">
            <v xml:space="preserve">הוצאות תקשורת </v>
          </cell>
          <cell r="H2382">
            <v>33000</v>
          </cell>
          <cell r="I2382">
            <v>19808</v>
          </cell>
        </row>
        <row r="2383">
          <cell r="A2383" t="str">
            <v>550</v>
          </cell>
          <cell r="B2383">
            <v>731000</v>
          </cell>
          <cell r="C2383">
            <v>1</v>
          </cell>
          <cell r="D2383" t="str">
            <v>1731000.550</v>
          </cell>
          <cell r="E2383" t="str">
            <v xml:space="preserve">פרסום והדפסות </v>
          </cell>
          <cell r="H2383">
            <v>40000</v>
          </cell>
          <cell r="I2383">
            <v>47000</v>
          </cell>
        </row>
        <row r="2384">
          <cell r="A2384" t="str">
            <v>560</v>
          </cell>
          <cell r="B2384">
            <v>731000</v>
          </cell>
          <cell r="C2384">
            <v>1</v>
          </cell>
          <cell r="D2384" t="str">
            <v>1731000.560</v>
          </cell>
          <cell r="E2384" t="str">
            <v xml:space="preserve">הוצאות משרדיות </v>
          </cell>
          <cell r="H2384">
            <v>6000</v>
          </cell>
          <cell r="I2384">
            <v>134</v>
          </cell>
        </row>
        <row r="2385">
          <cell r="A2385" t="str">
            <v>561</v>
          </cell>
          <cell r="B2385">
            <v>731000</v>
          </cell>
          <cell r="C2385">
            <v>1</v>
          </cell>
          <cell r="D2385" t="str">
            <v>1731000.561</v>
          </cell>
          <cell r="E2385" t="str">
            <v xml:space="preserve">צילום מסמכים </v>
          </cell>
          <cell r="H2385">
            <v>32500</v>
          </cell>
          <cell r="I2385">
            <v>19981</v>
          </cell>
        </row>
        <row r="2386">
          <cell r="A2386" t="str">
            <v>574</v>
          </cell>
          <cell r="B2386">
            <v>731000</v>
          </cell>
          <cell r="C2386">
            <v>1</v>
          </cell>
          <cell r="D2386" t="str">
            <v>1731000.574</v>
          </cell>
          <cell r="E2386" t="str">
            <v xml:space="preserve">תקשורת מחשבים </v>
          </cell>
          <cell r="H2386">
            <v>11800</v>
          </cell>
          <cell r="I2386">
            <v>11543</v>
          </cell>
        </row>
        <row r="2387">
          <cell r="A2387" t="str">
            <v>575</v>
          </cell>
          <cell r="B2387">
            <v>731000</v>
          </cell>
          <cell r="C2387">
            <v>1</v>
          </cell>
          <cell r="D2387" t="str">
            <v>1731000.575</v>
          </cell>
          <cell r="E2387" t="str">
            <v xml:space="preserve">תמיכה בתוכנות </v>
          </cell>
          <cell r="H2387">
            <v>180000</v>
          </cell>
          <cell r="I2387">
            <v>184899</v>
          </cell>
        </row>
        <row r="2388">
          <cell r="A2388" t="str">
            <v>576</v>
          </cell>
          <cell r="B2388">
            <v>731000</v>
          </cell>
          <cell r="C2388">
            <v>1</v>
          </cell>
          <cell r="D2388" t="str">
            <v>1731000.576</v>
          </cell>
          <cell r="E2388" t="str">
            <v xml:space="preserve">שדרוג מערכתGIS </v>
          </cell>
          <cell r="H2388">
            <v>230000</v>
          </cell>
          <cell r="I2388">
            <v>0</v>
          </cell>
        </row>
        <row r="2389">
          <cell r="A2389" t="str">
            <v>582</v>
          </cell>
          <cell r="B2389">
            <v>731000</v>
          </cell>
          <cell r="C2389">
            <v>1</v>
          </cell>
          <cell r="D2389" t="str">
            <v>1731000.582</v>
          </cell>
          <cell r="E2389" t="str">
            <v xml:space="preserve">הוצאות משפטיות </v>
          </cell>
          <cell r="H2389">
            <v>50000</v>
          </cell>
          <cell r="I2389">
            <v>40085</v>
          </cell>
        </row>
        <row r="2390">
          <cell r="A2390" t="str">
            <v>731</v>
          </cell>
          <cell r="B2390">
            <v>731000</v>
          </cell>
          <cell r="C2390">
            <v>1</v>
          </cell>
          <cell r="D2390" t="str">
            <v>1731000.731</v>
          </cell>
          <cell r="E2390" t="str">
            <v xml:space="preserve">דלק </v>
          </cell>
          <cell r="H2390">
            <v>57922</v>
          </cell>
          <cell r="I2390">
            <v>50350</v>
          </cell>
        </row>
        <row r="2391">
          <cell r="A2391" t="str">
            <v>735</v>
          </cell>
          <cell r="B2391">
            <v>731000</v>
          </cell>
          <cell r="C2391">
            <v>1</v>
          </cell>
          <cell r="D2391" t="str">
            <v>1731000.735</v>
          </cell>
          <cell r="E2391" t="str">
            <v xml:space="preserve">שכירת רכב </v>
          </cell>
          <cell r="H2391">
            <v>117125</v>
          </cell>
          <cell r="I2391">
            <v>126107</v>
          </cell>
        </row>
        <row r="2392">
          <cell r="A2392" t="str">
            <v>743</v>
          </cell>
          <cell r="B2392">
            <v>731000</v>
          </cell>
          <cell r="C2392">
            <v>1</v>
          </cell>
          <cell r="D2392" t="str">
            <v>1731000.743</v>
          </cell>
          <cell r="E2392" t="str">
            <v xml:space="preserve">ציוד בטיחות </v>
          </cell>
          <cell r="H2392">
            <v>4000</v>
          </cell>
          <cell r="I2392">
            <v>0</v>
          </cell>
        </row>
        <row r="2393">
          <cell r="A2393" t="str">
            <v>751</v>
          </cell>
          <cell r="B2393">
            <v>731000</v>
          </cell>
          <cell r="C2393">
            <v>1</v>
          </cell>
          <cell r="D2393" t="str">
            <v>1731000.751</v>
          </cell>
          <cell r="E2393" t="str">
            <v xml:space="preserve">שמאות </v>
          </cell>
          <cell r="H2393">
            <v>0</v>
          </cell>
          <cell r="I2393">
            <v>0</v>
          </cell>
        </row>
        <row r="2394">
          <cell r="A2394" t="str">
            <v>752</v>
          </cell>
          <cell r="B2394">
            <v>731000</v>
          </cell>
          <cell r="C2394">
            <v>1</v>
          </cell>
          <cell r="D2394" t="str">
            <v>1731000.752</v>
          </cell>
          <cell r="E2394" t="str">
            <v xml:space="preserve">יעוץ </v>
          </cell>
          <cell r="H2394">
            <v>160000</v>
          </cell>
          <cell r="I2394">
            <v>78729</v>
          </cell>
        </row>
        <row r="2395">
          <cell r="A2395" t="str">
            <v>753</v>
          </cell>
          <cell r="B2395">
            <v>731000</v>
          </cell>
          <cell r="C2395">
            <v>1</v>
          </cell>
          <cell r="D2395" t="str">
            <v>1731000.753</v>
          </cell>
          <cell r="E2395" t="str">
            <v xml:space="preserve">יעוץ משפטי </v>
          </cell>
          <cell r="H2395">
            <v>200000</v>
          </cell>
          <cell r="I2395">
            <v>211512</v>
          </cell>
        </row>
        <row r="2396">
          <cell r="A2396" t="str">
            <v>769</v>
          </cell>
          <cell r="B2396">
            <v>731000</v>
          </cell>
          <cell r="C2396">
            <v>1</v>
          </cell>
          <cell r="D2396" t="str">
            <v>1731000.769</v>
          </cell>
          <cell r="E2396" t="str">
            <v xml:space="preserve">שירות לאומי </v>
          </cell>
          <cell r="H2396">
            <v>120000</v>
          </cell>
          <cell r="I2396">
            <v>77149</v>
          </cell>
        </row>
        <row r="2397">
          <cell r="A2397" t="str">
            <v>781</v>
          </cell>
          <cell r="B2397">
            <v>731000</v>
          </cell>
          <cell r="C2397">
            <v>1</v>
          </cell>
          <cell r="D2397" t="str">
            <v>1731000.781</v>
          </cell>
          <cell r="E2397" t="str">
            <v xml:space="preserve">הוצאות לפעולה </v>
          </cell>
          <cell r="H2397">
            <v>29000</v>
          </cell>
          <cell r="I2397">
            <v>29059</v>
          </cell>
        </row>
        <row r="2398">
          <cell r="A2398" t="str">
            <v>930</v>
          </cell>
          <cell r="B2398">
            <v>731000</v>
          </cell>
          <cell r="C2398">
            <v>1</v>
          </cell>
          <cell r="D2398" t="str">
            <v>1731000.930</v>
          </cell>
          <cell r="E2398" t="str">
            <v xml:space="preserve">שיפור סביבת העבודה לעובד </v>
          </cell>
          <cell r="H2398">
            <v>0</v>
          </cell>
          <cell r="I2398">
            <v>667</v>
          </cell>
        </row>
        <row r="2399">
          <cell r="A2399" t="str">
            <v>440</v>
          </cell>
          <cell r="B2399">
            <v>731100</v>
          </cell>
          <cell r="C2399">
            <v>1</v>
          </cell>
          <cell r="D2399" t="str">
            <v>1731100.440</v>
          </cell>
          <cell r="E2399" t="str">
            <v xml:space="preserve">ביטוח-עבודות קבלניות </v>
          </cell>
          <cell r="H2399">
            <v>8600</v>
          </cell>
          <cell r="I2399">
            <v>8264</v>
          </cell>
        </row>
        <row r="2400">
          <cell r="A2400" t="str">
            <v>523</v>
          </cell>
          <cell r="B2400">
            <v>731100</v>
          </cell>
          <cell r="C2400">
            <v>1</v>
          </cell>
          <cell r="D2400" t="str">
            <v>1731100.523</v>
          </cell>
          <cell r="E2400" t="str">
            <v xml:space="preserve">דמי חבר באגודת ההנדסאים </v>
          </cell>
          <cell r="H2400">
            <v>46000</v>
          </cell>
          <cell r="I2400">
            <v>48399</v>
          </cell>
        </row>
        <row r="2401">
          <cell r="A2401" t="str">
            <v>110</v>
          </cell>
          <cell r="B2401">
            <v>731200</v>
          </cell>
          <cell r="C2401">
            <v>1</v>
          </cell>
          <cell r="D2401" t="str">
            <v>1731200.110</v>
          </cell>
          <cell r="E2401" t="str">
            <v xml:space="preserve">שכר קובע </v>
          </cell>
          <cell r="H2401">
            <v>0</v>
          </cell>
          <cell r="I2401">
            <v>0</v>
          </cell>
        </row>
        <row r="2402">
          <cell r="A2402" t="str">
            <v>120</v>
          </cell>
          <cell r="B2402">
            <v>731200</v>
          </cell>
          <cell r="C2402">
            <v>1</v>
          </cell>
          <cell r="D2402" t="str">
            <v>1731200.120</v>
          </cell>
          <cell r="E2402" t="str">
            <v xml:space="preserve">תוספות שאינן בשכר קובע </v>
          </cell>
          <cell r="H2402">
            <v>0</v>
          </cell>
          <cell r="I2402">
            <v>0</v>
          </cell>
        </row>
        <row r="2403">
          <cell r="A2403" t="str">
            <v>130</v>
          </cell>
          <cell r="B2403">
            <v>731200</v>
          </cell>
          <cell r="C2403">
            <v>1</v>
          </cell>
          <cell r="D2403" t="str">
            <v>1731200.130</v>
          </cell>
          <cell r="E2403" t="str">
            <v xml:space="preserve">שעות נוספות </v>
          </cell>
          <cell r="H2403">
            <v>0</v>
          </cell>
          <cell r="I2403">
            <v>0</v>
          </cell>
        </row>
        <row r="2404">
          <cell r="A2404" t="str">
            <v>140</v>
          </cell>
          <cell r="B2404">
            <v>731200</v>
          </cell>
          <cell r="C2404">
            <v>1</v>
          </cell>
          <cell r="D2404" t="str">
            <v>1731200.140</v>
          </cell>
          <cell r="E2404" t="str">
            <v xml:space="preserve">החזר הוצאות </v>
          </cell>
          <cell r="H2404">
            <v>0</v>
          </cell>
          <cell r="I2404">
            <v>0</v>
          </cell>
        </row>
        <row r="2405">
          <cell r="A2405" t="str">
            <v>181</v>
          </cell>
          <cell r="B2405">
            <v>731200</v>
          </cell>
          <cell r="C2405">
            <v>1</v>
          </cell>
          <cell r="D2405" t="str">
            <v>1731200.181</v>
          </cell>
          <cell r="E2405" t="str">
            <v xml:space="preserve">הפרשות סוציאליות </v>
          </cell>
          <cell r="H2405">
            <v>0</v>
          </cell>
          <cell r="I2405">
            <v>0</v>
          </cell>
        </row>
        <row r="2406">
          <cell r="A2406" t="str">
            <v>182</v>
          </cell>
          <cell r="B2406">
            <v>731200</v>
          </cell>
          <cell r="C2406">
            <v>1</v>
          </cell>
          <cell r="D2406" t="str">
            <v>1731200.182</v>
          </cell>
          <cell r="E2406" t="str">
            <v xml:space="preserve">מיסים ועלויות </v>
          </cell>
          <cell r="H2406">
            <v>0</v>
          </cell>
          <cell r="I2406">
            <v>0</v>
          </cell>
        </row>
        <row r="2407">
          <cell r="A2407" t="str">
            <v>511</v>
          </cell>
          <cell r="B2407">
            <v>731200</v>
          </cell>
          <cell r="C2407">
            <v>1</v>
          </cell>
          <cell r="D2407" t="str">
            <v>1731200.511</v>
          </cell>
          <cell r="E2407" t="str">
            <v xml:space="preserve">אירוח וכיבוד </v>
          </cell>
          <cell r="H2407">
            <v>0</v>
          </cell>
          <cell r="I2407">
            <v>0</v>
          </cell>
        </row>
        <row r="2408">
          <cell r="A2408" t="str">
            <v>522</v>
          </cell>
          <cell r="B2408">
            <v>731200</v>
          </cell>
          <cell r="C2408">
            <v>1</v>
          </cell>
          <cell r="D2408" t="str">
            <v>1731200.522</v>
          </cell>
          <cell r="E2408" t="str">
            <v xml:space="preserve">ספרות מקצועית </v>
          </cell>
          <cell r="H2408">
            <v>0</v>
          </cell>
          <cell r="I2408">
            <v>0</v>
          </cell>
        </row>
        <row r="2409">
          <cell r="A2409" t="str">
            <v>560</v>
          </cell>
          <cell r="B2409">
            <v>731200</v>
          </cell>
          <cell r="C2409">
            <v>1</v>
          </cell>
          <cell r="D2409" t="str">
            <v>1731200.560</v>
          </cell>
          <cell r="E2409" t="str">
            <v xml:space="preserve">הוצאות משרדיות </v>
          </cell>
          <cell r="H2409">
            <v>0</v>
          </cell>
          <cell r="I2409">
            <v>0</v>
          </cell>
        </row>
        <row r="2410">
          <cell r="A2410" t="str">
            <v>561</v>
          </cell>
          <cell r="B2410">
            <v>731200</v>
          </cell>
          <cell r="C2410">
            <v>1</v>
          </cell>
          <cell r="D2410" t="str">
            <v>1731200.561</v>
          </cell>
          <cell r="E2410" t="str">
            <v xml:space="preserve">צילום מסמכים </v>
          </cell>
          <cell r="H2410">
            <v>0</v>
          </cell>
          <cell r="I2410">
            <v>0</v>
          </cell>
        </row>
        <row r="2411">
          <cell r="A2411" t="str">
            <v>731</v>
          </cell>
          <cell r="B2411">
            <v>731200</v>
          </cell>
          <cell r="C2411">
            <v>1</v>
          </cell>
          <cell r="D2411" t="str">
            <v>1731200.731</v>
          </cell>
          <cell r="E2411" t="str">
            <v xml:space="preserve">דלק </v>
          </cell>
          <cell r="H2411">
            <v>0</v>
          </cell>
          <cell r="I2411">
            <v>0</v>
          </cell>
        </row>
        <row r="2412">
          <cell r="A2412" t="str">
            <v>735</v>
          </cell>
          <cell r="B2412">
            <v>731200</v>
          </cell>
          <cell r="C2412">
            <v>1</v>
          </cell>
          <cell r="D2412" t="str">
            <v>1731200.735</v>
          </cell>
          <cell r="E2412" t="str">
            <v xml:space="preserve">שכירת רכב </v>
          </cell>
          <cell r="H2412">
            <v>0</v>
          </cell>
          <cell r="I2412">
            <v>0</v>
          </cell>
        </row>
        <row r="2413">
          <cell r="A2413" t="str">
            <v>743</v>
          </cell>
          <cell r="B2413">
            <v>731200</v>
          </cell>
          <cell r="C2413">
            <v>1</v>
          </cell>
          <cell r="D2413" t="str">
            <v>1731200.743</v>
          </cell>
          <cell r="E2413" t="str">
            <v xml:space="preserve">רכישת כלים מכשירים וציוד </v>
          </cell>
          <cell r="H2413">
            <v>0</v>
          </cell>
          <cell r="I2413">
            <v>0</v>
          </cell>
        </row>
        <row r="2414">
          <cell r="A2414" t="str">
            <v>750</v>
          </cell>
          <cell r="B2414">
            <v>731200</v>
          </cell>
          <cell r="C2414">
            <v>1</v>
          </cell>
          <cell r="D2414" t="str">
            <v>1731200.750</v>
          </cell>
          <cell r="E2414" t="str">
            <v xml:space="preserve">עבודות קבלניות </v>
          </cell>
          <cell r="H2414">
            <v>0</v>
          </cell>
          <cell r="I2414">
            <v>0</v>
          </cell>
        </row>
        <row r="2415">
          <cell r="A2415" t="str">
            <v>751</v>
          </cell>
          <cell r="B2415">
            <v>731200</v>
          </cell>
          <cell r="C2415">
            <v>1</v>
          </cell>
          <cell r="D2415" t="str">
            <v>1731200.751</v>
          </cell>
          <cell r="E2415" t="str">
            <v xml:space="preserve">צילומים והעתקות אור </v>
          </cell>
          <cell r="H2415">
            <v>0</v>
          </cell>
          <cell r="I2415">
            <v>0</v>
          </cell>
        </row>
        <row r="2416">
          <cell r="A2416" t="str">
            <v>950</v>
          </cell>
          <cell r="B2416">
            <v>731200</v>
          </cell>
          <cell r="C2416">
            <v>1</v>
          </cell>
          <cell r="D2416" t="str">
            <v>1731200.950</v>
          </cell>
          <cell r="E2416" t="str">
            <v xml:space="preserve">תכנון ופיקוח בקבלנות </v>
          </cell>
          <cell r="H2416">
            <v>0</v>
          </cell>
          <cell r="I2416">
            <v>0</v>
          </cell>
        </row>
        <row r="2417">
          <cell r="A2417" t="str">
            <v>110</v>
          </cell>
          <cell r="B2417">
            <v>731300</v>
          </cell>
          <cell r="C2417">
            <v>1</v>
          </cell>
          <cell r="D2417" t="str">
            <v>1731300.110</v>
          </cell>
          <cell r="E2417" t="str">
            <v xml:space="preserve">שכר קובע </v>
          </cell>
          <cell r="H2417">
            <v>0</v>
          </cell>
          <cell r="I2417">
            <v>0</v>
          </cell>
        </row>
        <row r="2418">
          <cell r="A2418" t="str">
            <v>120</v>
          </cell>
          <cell r="B2418">
            <v>731300</v>
          </cell>
          <cell r="C2418">
            <v>1</v>
          </cell>
          <cell r="D2418" t="str">
            <v>1731300.120</v>
          </cell>
          <cell r="E2418" t="str">
            <v xml:space="preserve">תוספות שאינן בשכר קובע </v>
          </cell>
          <cell r="H2418">
            <v>0</v>
          </cell>
          <cell r="I2418">
            <v>0</v>
          </cell>
        </row>
        <row r="2419">
          <cell r="A2419" t="str">
            <v>130</v>
          </cell>
          <cell r="B2419">
            <v>731300</v>
          </cell>
          <cell r="C2419">
            <v>1</v>
          </cell>
          <cell r="D2419" t="str">
            <v>1731300.130</v>
          </cell>
          <cell r="E2419" t="str">
            <v xml:space="preserve">שעות נוספות </v>
          </cell>
          <cell r="H2419">
            <v>0</v>
          </cell>
          <cell r="I2419">
            <v>0</v>
          </cell>
        </row>
        <row r="2420">
          <cell r="A2420" t="str">
            <v>140</v>
          </cell>
          <cell r="B2420">
            <v>731300</v>
          </cell>
          <cell r="C2420">
            <v>1</v>
          </cell>
          <cell r="D2420" t="str">
            <v>1731300.140</v>
          </cell>
          <cell r="E2420" t="str">
            <v xml:space="preserve">החזר הוצאות </v>
          </cell>
          <cell r="H2420">
            <v>0</v>
          </cell>
          <cell r="I2420">
            <v>0</v>
          </cell>
        </row>
        <row r="2421">
          <cell r="A2421" t="str">
            <v>181</v>
          </cell>
          <cell r="B2421">
            <v>731300</v>
          </cell>
          <cell r="C2421">
            <v>1</v>
          </cell>
          <cell r="D2421" t="str">
            <v>1731300.181</v>
          </cell>
          <cell r="E2421" t="str">
            <v xml:space="preserve">הפרשות סוציאליות </v>
          </cell>
          <cell r="H2421">
            <v>0</v>
          </cell>
          <cell r="I2421">
            <v>0</v>
          </cell>
        </row>
        <row r="2422">
          <cell r="A2422" t="str">
            <v>182</v>
          </cell>
          <cell r="B2422">
            <v>731300</v>
          </cell>
          <cell r="C2422">
            <v>1</v>
          </cell>
          <cell r="D2422" t="str">
            <v>1731300.182</v>
          </cell>
          <cell r="E2422" t="str">
            <v xml:space="preserve">מיסים ועלויות </v>
          </cell>
          <cell r="H2422">
            <v>0</v>
          </cell>
          <cell r="I2422">
            <v>0</v>
          </cell>
        </row>
        <row r="2423">
          <cell r="A2423" t="str">
            <v>512</v>
          </cell>
          <cell r="B2423">
            <v>731300</v>
          </cell>
          <cell r="C2423">
            <v>1</v>
          </cell>
          <cell r="D2423" t="str">
            <v>1731300.512</v>
          </cell>
          <cell r="E2423" t="str">
            <v xml:space="preserve">אש"ל ונסיעות </v>
          </cell>
          <cell r="H2423">
            <v>0</v>
          </cell>
          <cell r="I2423">
            <v>0</v>
          </cell>
        </row>
        <row r="2424">
          <cell r="A2424" t="str">
            <v>522</v>
          </cell>
          <cell r="B2424">
            <v>731300</v>
          </cell>
          <cell r="C2424">
            <v>1</v>
          </cell>
          <cell r="D2424" t="str">
            <v>1731300.522</v>
          </cell>
          <cell r="E2424" t="str">
            <v xml:space="preserve">ספרות מקצועית </v>
          </cell>
          <cell r="H2424">
            <v>0</v>
          </cell>
          <cell r="I2424">
            <v>0</v>
          </cell>
        </row>
        <row r="2425">
          <cell r="A2425" t="str">
            <v>561</v>
          </cell>
          <cell r="B2425">
            <v>731300</v>
          </cell>
          <cell r="C2425">
            <v>1</v>
          </cell>
          <cell r="D2425" t="str">
            <v>1731300.561</v>
          </cell>
          <cell r="E2425" t="str">
            <v xml:space="preserve">צילום מסמכים </v>
          </cell>
          <cell r="H2425">
            <v>0</v>
          </cell>
          <cell r="I2425">
            <v>0</v>
          </cell>
        </row>
        <row r="2426">
          <cell r="A2426" t="str">
            <v>582</v>
          </cell>
          <cell r="B2426">
            <v>731300</v>
          </cell>
          <cell r="C2426">
            <v>1</v>
          </cell>
          <cell r="D2426" t="str">
            <v>1731300.582</v>
          </cell>
          <cell r="E2426" t="str">
            <v xml:space="preserve">כרטיסי איזי פארק </v>
          </cell>
          <cell r="H2426">
            <v>0</v>
          </cell>
          <cell r="I2426">
            <v>0</v>
          </cell>
        </row>
        <row r="2427">
          <cell r="A2427" t="str">
            <v>731</v>
          </cell>
          <cell r="B2427">
            <v>731300</v>
          </cell>
          <cell r="C2427">
            <v>1</v>
          </cell>
          <cell r="D2427" t="str">
            <v>1731300.731</v>
          </cell>
          <cell r="E2427" t="str">
            <v xml:space="preserve">דלק </v>
          </cell>
          <cell r="H2427">
            <v>0</v>
          </cell>
          <cell r="I2427">
            <v>0</v>
          </cell>
        </row>
        <row r="2428">
          <cell r="A2428" t="str">
            <v>735</v>
          </cell>
          <cell r="B2428">
            <v>731300</v>
          </cell>
          <cell r="C2428">
            <v>1</v>
          </cell>
          <cell r="D2428" t="str">
            <v>1731300.735</v>
          </cell>
          <cell r="E2428" t="str">
            <v xml:space="preserve">שכירת רכב </v>
          </cell>
          <cell r="H2428">
            <v>0</v>
          </cell>
          <cell r="I2428">
            <v>0</v>
          </cell>
        </row>
        <row r="2429">
          <cell r="A2429" t="str">
            <v>110</v>
          </cell>
          <cell r="B2429">
            <v>732000</v>
          </cell>
          <cell r="C2429">
            <v>1</v>
          </cell>
          <cell r="D2429" t="str">
            <v>1732000.110</v>
          </cell>
          <cell r="E2429" t="str">
            <v xml:space="preserve">שכר קובע </v>
          </cell>
          <cell r="H2429">
            <v>1807429</v>
          </cell>
          <cell r="I2429">
            <v>1194797</v>
          </cell>
        </row>
        <row r="2430">
          <cell r="A2430" t="str">
            <v>120</v>
          </cell>
          <cell r="B2430">
            <v>732000</v>
          </cell>
          <cell r="C2430">
            <v>1</v>
          </cell>
          <cell r="D2430" t="str">
            <v>1732000.120</v>
          </cell>
          <cell r="E2430" t="str">
            <v xml:space="preserve">תוספות שאינן בשכר קובע </v>
          </cell>
          <cell r="H2430">
            <v>265994</v>
          </cell>
          <cell r="I2430">
            <v>175984</v>
          </cell>
        </row>
        <row r="2431">
          <cell r="A2431" t="str">
            <v>130</v>
          </cell>
          <cell r="B2431">
            <v>732000</v>
          </cell>
          <cell r="C2431">
            <v>1</v>
          </cell>
          <cell r="D2431" t="str">
            <v>1732000.130</v>
          </cell>
          <cell r="E2431" t="str">
            <v xml:space="preserve">שעות נוספות </v>
          </cell>
          <cell r="H2431">
            <v>4579</v>
          </cell>
          <cell r="I2431">
            <v>2215</v>
          </cell>
        </row>
        <row r="2432">
          <cell r="A2432" t="str">
            <v>140</v>
          </cell>
          <cell r="B2432">
            <v>732000</v>
          </cell>
          <cell r="C2432">
            <v>1</v>
          </cell>
          <cell r="D2432" t="str">
            <v>1732000.140</v>
          </cell>
          <cell r="E2432" t="str">
            <v xml:space="preserve">החזר הוצאות </v>
          </cell>
          <cell r="H2432">
            <v>339737</v>
          </cell>
          <cell r="I2432">
            <v>256574</v>
          </cell>
        </row>
        <row r="2433">
          <cell r="A2433" t="str">
            <v>181</v>
          </cell>
          <cell r="B2433">
            <v>732000</v>
          </cell>
          <cell r="C2433">
            <v>1</v>
          </cell>
          <cell r="D2433" t="str">
            <v>1732000.181</v>
          </cell>
          <cell r="E2433" t="str">
            <v xml:space="preserve">הפרשות סוציאליות </v>
          </cell>
          <cell r="H2433">
            <v>446130</v>
          </cell>
          <cell r="I2433">
            <v>297942</v>
          </cell>
        </row>
        <row r="2434">
          <cell r="A2434" t="str">
            <v>182</v>
          </cell>
          <cell r="B2434">
            <v>732000</v>
          </cell>
          <cell r="C2434">
            <v>1</v>
          </cell>
          <cell r="D2434" t="str">
            <v>1732000.182</v>
          </cell>
          <cell r="E2434" t="str">
            <v xml:space="preserve">מיסים ועלויות </v>
          </cell>
          <cell r="H2434">
            <v>187132</v>
          </cell>
          <cell r="I2434">
            <v>126179</v>
          </cell>
        </row>
        <row r="2435">
          <cell r="A2435" t="str">
            <v>511</v>
          </cell>
          <cell r="B2435">
            <v>732000</v>
          </cell>
          <cell r="C2435">
            <v>1</v>
          </cell>
          <cell r="D2435" t="str">
            <v>1732000.511</v>
          </cell>
          <cell r="E2435" t="str">
            <v xml:space="preserve">אירוח וכיבוד </v>
          </cell>
          <cell r="H2435">
            <v>6000</v>
          </cell>
          <cell r="I2435">
            <v>3324</v>
          </cell>
        </row>
        <row r="2436">
          <cell r="A2436" t="str">
            <v>512</v>
          </cell>
          <cell r="B2436">
            <v>732000</v>
          </cell>
          <cell r="C2436">
            <v>1</v>
          </cell>
          <cell r="D2436" t="str">
            <v>1732000.512</v>
          </cell>
          <cell r="E2436" t="str">
            <v xml:space="preserve">אש"ל ונסיעות </v>
          </cell>
          <cell r="H2436">
            <v>500</v>
          </cell>
          <cell r="I2436">
            <v>0</v>
          </cell>
        </row>
        <row r="2437">
          <cell r="A2437" t="str">
            <v>522</v>
          </cell>
          <cell r="B2437">
            <v>732000</v>
          </cell>
          <cell r="C2437">
            <v>1</v>
          </cell>
          <cell r="D2437" t="str">
            <v>1732000.522</v>
          </cell>
          <cell r="E2437" t="str">
            <v xml:space="preserve">ספרות מקצועית </v>
          </cell>
          <cell r="H2437">
            <v>6000</v>
          </cell>
          <cell r="I2437">
            <v>2484</v>
          </cell>
        </row>
        <row r="2438">
          <cell r="A2438" t="str">
            <v>540</v>
          </cell>
          <cell r="B2438">
            <v>732000</v>
          </cell>
          <cell r="C2438">
            <v>1</v>
          </cell>
          <cell r="D2438" t="str">
            <v>1732000.540</v>
          </cell>
          <cell r="E2438" t="str">
            <v xml:space="preserve">הוצאות תקשורת </v>
          </cell>
          <cell r="H2438">
            <v>12000</v>
          </cell>
          <cell r="I2438">
            <v>6101</v>
          </cell>
        </row>
        <row r="2439">
          <cell r="A2439" t="str">
            <v>550</v>
          </cell>
          <cell r="B2439">
            <v>732000</v>
          </cell>
          <cell r="C2439">
            <v>1</v>
          </cell>
          <cell r="D2439" t="str">
            <v>1732000.550</v>
          </cell>
          <cell r="E2439" t="str">
            <v xml:space="preserve">פרסום והדפסות </v>
          </cell>
          <cell r="H2439">
            <v>25000</v>
          </cell>
          <cell r="I2439">
            <v>25000</v>
          </cell>
        </row>
        <row r="2440">
          <cell r="A2440" t="str">
            <v>561</v>
          </cell>
          <cell r="B2440">
            <v>732000</v>
          </cell>
          <cell r="C2440">
            <v>1</v>
          </cell>
          <cell r="D2440" t="str">
            <v>1732000.561</v>
          </cell>
          <cell r="E2440" t="str">
            <v xml:space="preserve">צילום מסמכים </v>
          </cell>
          <cell r="H2440">
            <v>0</v>
          </cell>
          <cell r="I2440">
            <v>0</v>
          </cell>
        </row>
        <row r="2441">
          <cell r="A2441" t="str">
            <v>731</v>
          </cell>
          <cell r="B2441">
            <v>732000</v>
          </cell>
          <cell r="C2441">
            <v>1</v>
          </cell>
          <cell r="D2441" t="str">
            <v>1732000.731</v>
          </cell>
          <cell r="E2441" t="str">
            <v xml:space="preserve">דלק </v>
          </cell>
          <cell r="H2441">
            <v>0</v>
          </cell>
          <cell r="I2441">
            <v>0</v>
          </cell>
        </row>
        <row r="2442">
          <cell r="A2442" t="str">
            <v>735</v>
          </cell>
          <cell r="B2442">
            <v>732000</v>
          </cell>
          <cell r="C2442">
            <v>1</v>
          </cell>
          <cell r="D2442" t="str">
            <v>1732000.735</v>
          </cell>
          <cell r="E2442" t="str">
            <v xml:space="preserve">שכירת רכב </v>
          </cell>
          <cell r="H2442">
            <v>0</v>
          </cell>
          <cell r="I2442">
            <v>0</v>
          </cell>
        </row>
        <row r="2443">
          <cell r="A2443" t="str">
            <v>743</v>
          </cell>
          <cell r="B2443">
            <v>732000</v>
          </cell>
          <cell r="C2443">
            <v>1</v>
          </cell>
          <cell r="D2443" t="str">
            <v>1732000.743</v>
          </cell>
          <cell r="E2443" t="str">
            <v xml:space="preserve">רכישת כלים מכשירים וציוד </v>
          </cell>
          <cell r="H2443">
            <v>65000</v>
          </cell>
          <cell r="I2443">
            <v>38778</v>
          </cell>
        </row>
        <row r="2444">
          <cell r="A2444" t="str">
            <v>750</v>
          </cell>
          <cell r="B2444">
            <v>732000</v>
          </cell>
          <cell r="C2444">
            <v>1</v>
          </cell>
          <cell r="D2444" t="str">
            <v>1732000.750</v>
          </cell>
          <cell r="E2444" t="str">
            <v xml:space="preserve">יעוץ אדריכלי לחזות העיר </v>
          </cell>
          <cell r="H2444">
            <v>0</v>
          </cell>
          <cell r="I2444">
            <v>230661</v>
          </cell>
        </row>
        <row r="2445">
          <cell r="A2445" t="str">
            <v>751</v>
          </cell>
          <cell r="B2445">
            <v>732000</v>
          </cell>
          <cell r="C2445">
            <v>1</v>
          </cell>
          <cell r="D2445" t="str">
            <v>1732000.751</v>
          </cell>
          <cell r="E2445" t="str">
            <v xml:space="preserve">צילומים והעתקות אור </v>
          </cell>
          <cell r="H2445">
            <v>15800</v>
          </cell>
          <cell r="I2445">
            <v>13216</v>
          </cell>
        </row>
        <row r="2446">
          <cell r="A2446" t="str">
            <v>780</v>
          </cell>
          <cell r="B2446">
            <v>732000</v>
          </cell>
          <cell r="C2446">
            <v>1</v>
          </cell>
          <cell r="D2446" t="str">
            <v>1732000.780</v>
          </cell>
          <cell r="E2446" t="str">
            <v xml:space="preserve">הוצאות שונות </v>
          </cell>
          <cell r="H2446">
            <v>1000</v>
          </cell>
          <cell r="I2446">
            <v>526</v>
          </cell>
        </row>
        <row r="2447">
          <cell r="A2447" t="str">
            <v>950</v>
          </cell>
          <cell r="B2447">
            <v>732000</v>
          </cell>
          <cell r="C2447">
            <v>1</v>
          </cell>
          <cell r="D2447" t="str">
            <v>1732000.950</v>
          </cell>
          <cell r="E2447" t="str">
            <v xml:space="preserve">תכנון ופיקוח בקבלנות </v>
          </cell>
          <cell r="H2447">
            <v>200000</v>
          </cell>
          <cell r="I2447">
            <v>141079</v>
          </cell>
        </row>
        <row r="2448">
          <cell r="A2448" t="str">
            <v>951</v>
          </cell>
          <cell r="B2448">
            <v>732000</v>
          </cell>
          <cell r="C2448">
            <v>1</v>
          </cell>
          <cell r="D2448" t="str">
            <v>1732000.951</v>
          </cell>
          <cell r="E2448" t="str">
            <v xml:space="preserve">תב"עות </v>
          </cell>
          <cell r="H2448">
            <v>200000</v>
          </cell>
          <cell r="I2448">
            <v>200000</v>
          </cell>
        </row>
        <row r="2449">
          <cell r="A2449" t="str">
            <v>110</v>
          </cell>
          <cell r="B2449">
            <v>732300</v>
          </cell>
          <cell r="C2449">
            <v>1</v>
          </cell>
          <cell r="D2449" t="str">
            <v>1732300.110</v>
          </cell>
          <cell r="E2449" t="str">
            <v xml:space="preserve">שכר קובע </v>
          </cell>
          <cell r="H2449">
            <v>809107</v>
          </cell>
          <cell r="I2449">
            <v>776093</v>
          </cell>
        </row>
        <row r="2450">
          <cell r="A2450" t="str">
            <v>120</v>
          </cell>
          <cell r="B2450">
            <v>732300</v>
          </cell>
          <cell r="C2450">
            <v>1</v>
          </cell>
          <cell r="D2450" t="str">
            <v>1732300.120</v>
          </cell>
          <cell r="E2450" t="str">
            <v xml:space="preserve">תוספות שאינן בשכר קובע </v>
          </cell>
          <cell r="H2450">
            <v>42518</v>
          </cell>
          <cell r="I2450">
            <v>43023</v>
          </cell>
        </row>
        <row r="2451">
          <cell r="A2451" t="str">
            <v>130</v>
          </cell>
          <cell r="B2451">
            <v>732300</v>
          </cell>
          <cell r="C2451">
            <v>1</v>
          </cell>
          <cell r="D2451" t="str">
            <v>1732300.130</v>
          </cell>
          <cell r="E2451" t="str">
            <v xml:space="preserve">שעות נוספות </v>
          </cell>
          <cell r="H2451">
            <v>2772</v>
          </cell>
          <cell r="I2451">
            <v>1533</v>
          </cell>
        </row>
        <row r="2452">
          <cell r="A2452" t="str">
            <v>140</v>
          </cell>
          <cell r="B2452">
            <v>732300</v>
          </cell>
          <cell r="C2452">
            <v>1</v>
          </cell>
          <cell r="D2452" t="str">
            <v>1732300.140</v>
          </cell>
          <cell r="E2452" t="str">
            <v xml:space="preserve">החזר הוצאות </v>
          </cell>
          <cell r="H2452">
            <v>215524</v>
          </cell>
          <cell r="I2452">
            <v>197425</v>
          </cell>
        </row>
        <row r="2453">
          <cell r="A2453" t="str">
            <v>181</v>
          </cell>
          <cell r="B2453">
            <v>732300</v>
          </cell>
          <cell r="C2453">
            <v>1</v>
          </cell>
          <cell r="D2453" t="str">
            <v>1732300.181</v>
          </cell>
          <cell r="E2453" t="str">
            <v xml:space="preserve">הפרשות סוציאליות </v>
          </cell>
          <cell r="H2453">
            <v>191490</v>
          </cell>
          <cell r="I2453">
            <v>183290</v>
          </cell>
        </row>
        <row r="2454">
          <cell r="A2454" t="str">
            <v>182</v>
          </cell>
          <cell r="B2454">
            <v>732300</v>
          </cell>
          <cell r="C2454">
            <v>1</v>
          </cell>
          <cell r="D2454" t="str">
            <v>1732300.182</v>
          </cell>
          <cell r="E2454" t="str">
            <v xml:space="preserve">מיסים ועלויות </v>
          </cell>
          <cell r="H2454">
            <v>80816</v>
          </cell>
          <cell r="I2454">
            <v>76920</v>
          </cell>
        </row>
        <row r="2455">
          <cell r="A2455" t="str">
            <v>511</v>
          </cell>
          <cell r="B2455">
            <v>732300</v>
          </cell>
          <cell r="C2455">
            <v>1</v>
          </cell>
          <cell r="D2455" t="str">
            <v>1732300.511</v>
          </cell>
          <cell r="E2455" t="str">
            <v xml:space="preserve">אירוח וכיבוד </v>
          </cell>
          <cell r="H2455">
            <v>2000</v>
          </cell>
          <cell r="I2455">
            <v>1252</v>
          </cell>
        </row>
        <row r="2456">
          <cell r="A2456" t="str">
            <v>521</v>
          </cell>
          <cell r="B2456">
            <v>732300</v>
          </cell>
          <cell r="C2456">
            <v>1</v>
          </cell>
          <cell r="D2456" t="str">
            <v>1732300.521</v>
          </cell>
          <cell r="E2456" t="str">
            <v xml:space="preserve">השתלמויות </v>
          </cell>
          <cell r="H2456">
            <v>14000</v>
          </cell>
          <cell r="I2456">
            <v>7450</v>
          </cell>
        </row>
        <row r="2457">
          <cell r="A2457" t="str">
            <v>540</v>
          </cell>
          <cell r="B2457">
            <v>732300</v>
          </cell>
          <cell r="C2457">
            <v>1</v>
          </cell>
          <cell r="D2457" t="str">
            <v>1732300.540</v>
          </cell>
          <cell r="E2457" t="str">
            <v xml:space="preserve">הוצאות תקשורת </v>
          </cell>
          <cell r="H2457">
            <v>7000</v>
          </cell>
          <cell r="I2457">
            <v>4618</v>
          </cell>
        </row>
        <row r="2458">
          <cell r="A2458" t="str">
            <v>582</v>
          </cell>
          <cell r="B2458">
            <v>732300</v>
          </cell>
          <cell r="C2458">
            <v>1</v>
          </cell>
          <cell r="D2458" t="str">
            <v>1732300.582</v>
          </cell>
          <cell r="E2458" t="str">
            <v xml:space="preserve">כרטיסי איזי פארק </v>
          </cell>
          <cell r="H2458">
            <v>0</v>
          </cell>
          <cell r="I2458">
            <v>150</v>
          </cell>
        </row>
        <row r="2459">
          <cell r="A2459" t="str">
            <v>743</v>
          </cell>
          <cell r="B2459">
            <v>732300</v>
          </cell>
          <cell r="C2459">
            <v>1</v>
          </cell>
          <cell r="D2459" t="str">
            <v>1732300.743</v>
          </cell>
          <cell r="E2459" t="str">
            <v xml:space="preserve">רכישת כלים מכשירים וציוד </v>
          </cell>
          <cell r="H2459">
            <v>28500</v>
          </cell>
          <cell r="I2459">
            <v>14010</v>
          </cell>
        </row>
        <row r="2460">
          <cell r="A2460" t="str">
            <v>750</v>
          </cell>
          <cell r="B2460">
            <v>732300</v>
          </cell>
          <cell r="C2460">
            <v>1</v>
          </cell>
          <cell r="D2460" t="str">
            <v>1732300.750</v>
          </cell>
          <cell r="E2460" t="str">
            <v xml:space="preserve">מדידות לתכנון ועסקאות </v>
          </cell>
          <cell r="H2460">
            <v>50000</v>
          </cell>
          <cell r="I2460">
            <v>48249</v>
          </cell>
        </row>
        <row r="2461">
          <cell r="A2461" t="str">
            <v>105</v>
          </cell>
          <cell r="B2461">
            <v>733100</v>
          </cell>
          <cell r="C2461">
            <v>1</v>
          </cell>
          <cell r="D2461" t="str">
            <v>1733100.105</v>
          </cell>
          <cell r="E2461" t="str">
            <v xml:space="preserve">עובדים זמניים </v>
          </cell>
          <cell r="H2461">
            <v>0</v>
          </cell>
          <cell r="I2461">
            <v>0</v>
          </cell>
        </row>
        <row r="2462">
          <cell r="A2462" t="str">
            <v>110</v>
          </cell>
          <cell r="B2462">
            <v>733100</v>
          </cell>
          <cell r="C2462">
            <v>1</v>
          </cell>
          <cell r="D2462" t="str">
            <v>1733100.110</v>
          </cell>
          <cell r="E2462" t="str">
            <v xml:space="preserve">שכר קובע </v>
          </cell>
          <cell r="H2462">
            <v>1689332</v>
          </cell>
          <cell r="I2462">
            <v>1414406</v>
          </cell>
        </row>
        <row r="2463">
          <cell r="A2463" t="str">
            <v>120</v>
          </cell>
          <cell r="B2463">
            <v>733100</v>
          </cell>
          <cell r="C2463">
            <v>1</v>
          </cell>
          <cell r="D2463" t="str">
            <v>1733100.120</v>
          </cell>
          <cell r="E2463" t="str">
            <v xml:space="preserve">תוספות שאינן בשכר קובע </v>
          </cell>
          <cell r="H2463">
            <v>293342</v>
          </cell>
          <cell r="I2463">
            <v>250556</v>
          </cell>
        </row>
        <row r="2464">
          <cell r="A2464" t="str">
            <v>130</v>
          </cell>
          <cell r="B2464">
            <v>733100</v>
          </cell>
          <cell r="C2464">
            <v>1</v>
          </cell>
          <cell r="D2464" t="str">
            <v>1733100.130</v>
          </cell>
          <cell r="E2464" t="str">
            <v xml:space="preserve">שעות נוספות </v>
          </cell>
          <cell r="H2464">
            <v>25118</v>
          </cell>
          <cell r="I2464">
            <v>18477</v>
          </cell>
        </row>
        <row r="2465">
          <cell r="A2465" t="str">
            <v>140</v>
          </cell>
          <cell r="B2465">
            <v>733100</v>
          </cell>
          <cell r="C2465">
            <v>1</v>
          </cell>
          <cell r="D2465" t="str">
            <v>1733100.140</v>
          </cell>
          <cell r="E2465" t="str">
            <v xml:space="preserve">החזר הוצאות </v>
          </cell>
          <cell r="H2465">
            <v>316661</v>
          </cell>
          <cell r="I2465">
            <v>301375</v>
          </cell>
        </row>
        <row r="2466">
          <cell r="A2466" t="str">
            <v>181</v>
          </cell>
          <cell r="B2466">
            <v>733100</v>
          </cell>
          <cell r="C2466">
            <v>1</v>
          </cell>
          <cell r="D2466" t="str">
            <v>1733100.181</v>
          </cell>
          <cell r="E2466" t="str">
            <v xml:space="preserve">הפרשות סוציאליות </v>
          </cell>
          <cell r="H2466">
            <v>394247</v>
          </cell>
          <cell r="I2466">
            <v>328575</v>
          </cell>
        </row>
        <row r="2467">
          <cell r="A2467" t="str">
            <v>182</v>
          </cell>
          <cell r="B2467">
            <v>733100</v>
          </cell>
          <cell r="C2467">
            <v>1</v>
          </cell>
          <cell r="D2467" t="str">
            <v>1733100.182</v>
          </cell>
          <cell r="E2467" t="str">
            <v xml:space="preserve">מיסים ועלויות </v>
          </cell>
          <cell r="H2467">
            <v>175742</v>
          </cell>
          <cell r="I2467">
            <v>149962</v>
          </cell>
        </row>
        <row r="2468">
          <cell r="A2468" t="str">
            <v>511</v>
          </cell>
          <cell r="B2468">
            <v>733100</v>
          </cell>
          <cell r="C2468">
            <v>1</v>
          </cell>
          <cell r="D2468" t="str">
            <v>1733100.511</v>
          </cell>
          <cell r="E2468" t="str">
            <v xml:space="preserve">אירוח וכיבוד </v>
          </cell>
          <cell r="H2468">
            <v>4500</v>
          </cell>
          <cell r="I2468">
            <v>3067</v>
          </cell>
        </row>
        <row r="2469">
          <cell r="A2469" t="str">
            <v>522</v>
          </cell>
          <cell r="B2469">
            <v>733100</v>
          </cell>
          <cell r="C2469">
            <v>1</v>
          </cell>
          <cell r="D2469" t="str">
            <v>1733100.522</v>
          </cell>
          <cell r="E2469" t="str">
            <v xml:space="preserve">ספרות מקצועית </v>
          </cell>
          <cell r="H2469">
            <v>2000</v>
          </cell>
          <cell r="I2469">
            <v>345</v>
          </cell>
        </row>
        <row r="2470">
          <cell r="A2470" t="str">
            <v>540</v>
          </cell>
          <cell r="B2470">
            <v>733100</v>
          </cell>
          <cell r="C2470">
            <v>1</v>
          </cell>
          <cell r="D2470" t="str">
            <v>1733100.540</v>
          </cell>
          <cell r="E2470" t="str">
            <v xml:space="preserve">הוצאות תקשורת </v>
          </cell>
          <cell r="H2470">
            <v>15000</v>
          </cell>
          <cell r="I2470">
            <v>10411</v>
          </cell>
        </row>
        <row r="2471">
          <cell r="A2471" t="str">
            <v>561</v>
          </cell>
          <cell r="B2471">
            <v>733100</v>
          </cell>
          <cell r="C2471">
            <v>1</v>
          </cell>
          <cell r="D2471" t="str">
            <v>1733100.561</v>
          </cell>
          <cell r="E2471" t="str">
            <v xml:space="preserve">צילום מסמכים </v>
          </cell>
          <cell r="H2471">
            <v>12000</v>
          </cell>
          <cell r="I2471">
            <v>11001</v>
          </cell>
        </row>
        <row r="2472">
          <cell r="A2472" t="str">
            <v>570</v>
          </cell>
          <cell r="B2472">
            <v>733100</v>
          </cell>
          <cell r="C2472">
            <v>1</v>
          </cell>
          <cell r="D2472" t="str">
            <v>1733100.570</v>
          </cell>
          <cell r="E2472" t="str">
            <v xml:space="preserve">מיכון - דמי שמוש במערכת </v>
          </cell>
          <cell r="H2472">
            <v>58300</v>
          </cell>
          <cell r="I2472">
            <v>57219</v>
          </cell>
        </row>
        <row r="2473">
          <cell r="A2473" t="str">
            <v>731</v>
          </cell>
          <cell r="B2473">
            <v>733100</v>
          </cell>
          <cell r="C2473">
            <v>1</v>
          </cell>
          <cell r="D2473" t="str">
            <v>1733100.731</v>
          </cell>
          <cell r="E2473" t="str">
            <v xml:space="preserve">דלק </v>
          </cell>
          <cell r="H2473">
            <v>0</v>
          </cell>
          <cell r="I2473">
            <v>0</v>
          </cell>
        </row>
        <row r="2474">
          <cell r="A2474" t="str">
            <v>735</v>
          </cell>
          <cell r="B2474">
            <v>733100</v>
          </cell>
          <cell r="C2474">
            <v>1</v>
          </cell>
          <cell r="D2474" t="str">
            <v>1733100.735</v>
          </cell>
          <cell r="E2474" t="str">
            <v xml:space="preserve">שכירת רכב </v>
          </cell>
          <cell r="H2474">
            <v>0</v>
          </cell>
          <cell r="I2474">
            <v>0</v>
          </cell>
        </row>
        <row r="2475">
          <cell r="A2475" t="str">
            <v>743</v>
          </cell>
          <cell r="B2475">
            <v>733100</v>
          </cell>
          <cell r="C2475">
            <v>1</v>
          </cell>
          <cell r="D2475" t="str">
            <v>1733100.743</v>
          </cell>
          <cell r="E2475" t="str">
            <v xml:space="preserve">רכישת כלים מכשירים וציוד </v>
          </cell>
          <cell r="H2475">
            <v>46000</v>
          </cell>
          <cell r="I2475">
            <v>45088</v>
          </cell>
        </row>
        <row r="2476">
          <cell r="A2476" t="str">
            <v>750</v>
          </cell>
          <cell r="B2476">
            <v>733100</v>
          </cell>
          <cell r="C2476">
            <v>1</v>
          </cell>
          <cell r="D2476" t="str">
            <v>1733100.750</v>
          </cell>
          <cell r="E2476" t="str">
            <v xml:space="preserve">יעוץ הנדסי </v>
          </cell>
          <cell r="H2476">
            <v>50000</v>
          </cell>
          <cell r="I2476">
            <v>34398</v>
          </cell>
        </row>
        <row r="2477">
          <cell r="A2477" t="str">
            <v>751</v>
          </cell>
          <cell r="B2477">
            <v>733100</v>
          </cell>
          <cell r="C2477">
            <v>1</v>
          </cell>
          <cell r="D2477" t="str">
            <v>1733100.751</v>
          </cell>
          <cell r="E2477" t="str">
            <v xml:space="preserve">הוצ.משפטיות לתביעות השבה </v>
          </cell>
          <cell r="H2477">
            <v>500000</v>
          </cell>
          <cell r="I2477">
            <v>241157</v>
          </cell>
        </row>
        <row r="2478">
          <cell r="A2478" t="str">
            <v>780</v>
          </cell>
          <cell r="B2478">
            <v>733100</v>
          </cell>
          <cell r="C2478">
            <v>1</v>
          </cell>
          <cell r="D2478" t="str">
            <v>1733100.780</v>
          </cell>
          <cell r="E2478" t="str">
            <v xml:space="preserve">הוצאות לפעולה </v>
          </cell>
          <cell r="H2478">
            <v>1000</v>
          </cell>
          <cell r="I2478">
            <v>1000</v>
          </cell>
        </row>
        <row r="2479">
          <cell r="A2479" t="str">
            <v>110</v>
          </cell>
          <cell r="B2479">
            <v>733200</v>
          </cell>
          <cell r="C2479">
            <v>1</v>
          </cell>
          <cell r="D2479" t="str">
            <v>1733200.110</v>
          </cell>
          <cell r="E2479" t="str">
            <v xml:space="preserve">שכר קובע </v>
          </cell>
          <cell r="H2479">
            <v>990004</v>
          </cell>
          <cell r="I2479">
            <v>822510</v>
          </cell>
        </row>
        <row r="2480">
          <cell r="A2480" t="str">
            <v>120</v>
          </cell>
          <cell r="B2480">
            <v>733200</v>
          </cell>
          <cell r="C2480">
            <v>1</v>
          </cell>
          <cell r="D2480" t="str">
            <v>1733200.120</v>
          </cell>
          <cell r="E2480" t="str">
            <v xml:space="preserve">תוספות שאינן בשכר קובע </v>
          </cell>
          <cell r="H2480">
            <v>201078</v>
          </cell>
          <cell r="I2480">
            <v>158193</v>
          </cell>
        </row>
        <row r="2481">
          <cell r="A2481" t="str">
            <v>130</v>
          </cell>
          <cell r="B2481">
            <v>733200</v>
          </cell>
          <cell r="C2481">
            <v>1</v>
          </cell>
          <cell r="D2481" t="str">
            <v>1733200.130</v>
          </cell>
          <cell r="E2481" t="str">
            <v xml:space="preserve">שעות נוספות </v>
          </cell>
          <cell r="H2481">
            <v>63138</v>
          </cell>
          <cell r="I2481">
            <v>47889</v>
          </cell>
        </row>
        <row r="2482">
          <cell r="A2482" t="str">
            <v>140</v>
          </cell>
          <cell r="B2482">
            <v>733200</v>
          </cell>
          <cell r="C2482">
            <v>1</v>
          </cell>
          <cell r="D2482" t="str">
            <v>1733200.140</v>
          </cell>
          <cell r="E2482" t="str">
            <v xml:space="preserve">החזר הוצאות </v>
          </cell>
          <cell r="H2482">
            <v>299967</v>
          </cell>
          <cell r="I2482">
            <v>260487</v>
          </cell>
        </row>
        <row r="2483">
          <cell r="A2483" t="str">
            <v>181</v>
          </cell>
          <cell r="B2483">
            <v>733200</v>
          </cell>
          <cell r="C2483">
            <v>1</v>
          </cell>
          <cell r="D2483" t="str">
            <v>1733200.181</v>
          </cell>
          <cell r="E2483" t="str">
            <v xml:space="preserve">הפרשות סוציאליות </v>
          </cell>
          <cell r="H2483">
            <v>291054</v>
          </cell>
          <cell r="I2483">
            <v>239924</v>
          </cell>
        </row>
        <row r="2484">
          <cell r="A2484" t="str">
            <v>182</v>
          </cell>
          <cell r="B2484">
            <v>733200</v>
          </cell>
          <cell r="C2484">
            <v>1</v>
          </cell>
          <cell r="D2484" t="str">
            <v>1733200.182</v>
          </cell>
          <cell r="E2484" t="str">
            <v xml:space="preserve">מיסים ועלויות </v>
          </cell>
          <cell r="H2484">
            <v>117743</v>
          </cell>
          <cell r="I2484">
            <v>97581</v>
          </cell>
        </row>
        <row r="2485">
          <cell r="A2485" t="str">
            <v>511</v>
          </cell>
          <cell r="B2485">
            <v>733200</v>
          </cell>
          <cell r="C2485">
            <v>1</v>
          </cell>
          <cell r="D2485" t="str">
            <v>1733200.511</v>
          </cell>
          <cell r="E2485" t="str">
            <v xml:space="preserve">אירוח וכיבוד </v>
          </cell>
          <cell r="H2485">
            <v>3000</v>
          </cell>
          <cell r="I2485">
            <v>2013</v>
          </cell>
        </row>
        <row r="2486">
          <cell r="A2486" t="str">
            <v>522</v>
          </cell>
          <cell r="B2486">
            <v>733200</v>
          </cell>
          <cell r="C2486">
            <v>1</v>
          </cell>
          <cell r="D2486" t="str">
            <v>1733200.522</v>
          </cell>
          <cell r="E2486" t="str">
            <v xml:space="preserve">ספרות מקצועית </v>
          </cell>
          <cell r="H2486">
            <v>2500</v>
          </cell>
          <cell r="I2486">
            <v>345</v>
          </cell>
        </row>
        <row r="2487">
          <cell r="A2487" t="str">
            <v>540</v>
          </cell>
          <cell r="B2487">
            <v>733200</v>
          </cell>
          <cell r="C2487">
            <v>1</v>
          </cell>
          <cell r="D2487" t="str">
            <v>1733200.540</v>
          </cell>
          <cell r="E2487" t="str">
            <v xml:space="preserve">הוצאות תקשורת </v>
          </cell>
          <cell r="H2487">
            <v>19000</v>
          </cell>
          <cell r="I2487">
            <v>18507</v>
          </cell>
        </row>
        <row r="2488">
          <cell r="A2488" t="str">
            <v>550</v>
          </cell>
          <cell r="B2488">
            <v>733200</v>
          </cell>
          <cell r="C2488">
            <v>1</v>
          </cell>
          <cell r="D2488" t="str">
            <v>1733200.550</v>
          </cell>
          <cell r="E2488" t="str">
            <v xml:space="preserve">פרסום והדפסות </v>
          </cell>
          <cell r="H2488">
            <v>4000</v>
          </cell>
          <cell r="I2488">
            <v>4000</v>
          </cell>
        </row>
        <row r="2489">
          <cell r="A2489" t="str">
            <v>561</v>
          </cell>
          <cell r="B2489">
            <v>733200</v>
          </cell>
          <cell r="C2489">
            <v>1</v>
          </cell>
          <cell r="D2489" t="str">
            <v>1733200.561</v>
          </cell>
          <cell r="E2489" t="str">
            <v xml:space="preserve">צילום מסמכים </v>
          </cell>
          <cell r="H2489">
            <v>7500</v>
          </cell>
          <cell r="I2489">
            <v>7951</v>
          </cell>
        </row>
        <row r="2490">
          <cell r="A2490" t="str">
            <v>582</v>
          </cell>
          <cell r="B2490">
            <v>733200</v>
          </cell>
          <cell r="C2490">
            <v>1</v>
          </cell>
          <cell r="D2490" t="str">
            <v>1733200.582</v>
          </cell>
          <cell r="E2490" t="str">
            <v xml:space="preserve">כרטיסי איזי פארק </v>
          </cell>
          <cell r="H2490">
            <v>500</v>
          </cell>
          <cell r="I2490">
            <v>0</v>
          </cell>
        </row>
        <row r="2491">
          <cell r="A2491" t="str">
            <v>731</v>
          </cell>
          <cell r="B2491">
            <v>733200</v>
          </cell>
          <cell r="C2491">
            <v>1</v>
          </cell>
          <cell r="D2491" t="str">
            <v>1733200.731</v>
          </cell>
          <cell r="E2491" t="str">
            <v xml:space="preserve">דלק </v>
          </cell>
          <cell r="H2491">
            <v>25619</v>
          </cell>
          <cell r="I2491">
            <v>25720</v>
          </cell>
        </row>
        <row r="2492">
          <cell r="A2492" t="str">
            <v>735</v>
          </cell>
          <cell r="B2492">
            <v>733200</v>
          </cell>
          <cell r="C2492">
            <v>1</v>
          </cell>
          <cell r="D2492" t="str">
            <v>1733200.735</v>
          </cell>
          <cell r="E2492" t="str">
            <v xml:space="preserve">שכירת רכב </v>
          </cell>
          <cell r="H2492">
            <v>44431</v>
          </cell>
          <cell r="I2492">
            <v>69527</v>
          </cell>
        </row>
        <row r="2493">
          <cell r="A2493" t="str">
            <v>743</v>
          </cell>
          <cell r="B2493">
            <v>733200</v>
          </cell>
          <cell r="C2493">
            <v>1</v>
          </cell>
          <cell r="D2493" t="str">
            <v>1733200.743</v>
          </cell>
          <cell r="E2493" t="str">
            <v xml:space="preserve">רכישת כלים מכשירים וציוד </v>
          </cell>
          <cell r="H2493">
            <v>38000</v>
          </cell>
          <cell r="I2493">
            <v>27735</v>
          </cell>
        </row>
        <row r="2494">
          <cell r="A2494" t="str">
            <v>750</v>
          </cell>
          <cell r="B2494">
            <v>733200</v>
          </cell>
          <cell r="C2494">
            <v>1</v>
          </cell>
          <cell r="D2494" t="str">
            <v>1733200.750</v>
          </cell>
          <cell r="E2494" t="str">
            <v xml:space="preserve">בדיקת מבנים מסוכנים </v>
          </cell>
          <cell r="H2494">
            <v>40000</v>
          </cell>
          <cell r="I2494">
            <v>39941</v>
          </cell>
        </row>
        <row r="2495">
          <cell r="A2495" t="str">
            <v>751</v>
          </cell>
          <cell r="B2495">
            <v>733200</v>
          </cell>
          <cell r="C2495">
            <v>1</v>
          </cell>
          <cell r="D2495" t="str">
            <v>1733200.751</v>
          </cell>
          <cell r="E2495" t="str">
            <v xml:space="preserve">שרותי צילום </v>
          </cell>
          <cell r="H2495">
            <v>1000</v>
          </cell>
          <cell r="I2495">
            <v>0</v>
          </cell>
        </row>
        <row r="2496">
          <cell r="A2496" t="str">
            <v>758</v>
          </cell>
          <cell r="B2496">
            <v>733200</v>
          </cell>
          <cell r="C2496">
            <v>1</v>
          </cell>
          <cell r="D2496" t="str">
            <v>1733200.758</v>
          </cell>
          <cell r="E2496" t="str">
            <v xml:space="preserve">הריסת מבני ציבור מסוכנים </v>
          </cell>
          <cell r="H2496">
            <v>200000</v>
          </cell>
          <cell r="I2496">
            <v>145951</v>
          </cell>
        </row>
        <row r="2497">
          <cell r="A2497" t="str">
            <v>780</v>
          </cell>
          <cell r="B2497">
            <v>733200</v>
          </cell>
          <cell r="C2497">
            <v>1</v>
          </cell>
          <cell r="D2497" t="str">
            <v>1733200.780</v>
          </cell>
          <cell r="E2497" t="str">
            <v xml:space="preserve">הוצאות לפעולה </v>
          </cell>
          <cell r="H2497">
            <v>1000</v>
          </cell>
          <cell r="I2497">
            <v>1000</v>
          </cell>
        </row>
        <row r="2498">
          <cell r="A2498" t="str">
            <v>750</v>
          </cell>
          <cell r="B2498">
            <v>733400</v>
          </cell>
          <cell r="C2498">
            <v>1</v>
          </cell>
          <cell r="D2498" t="str">
            <v>1733400.750</v>
          </cell>
          <cell r="E2498" t="str">
            <v xml:space="preserve">סקרי נכסים </v>
          </cell>
          <cell r="H2498">
            <v>1000000</v>
          </cell>
          <cell r="I2498">
            <v>78975</v>
          </cell>
        </row>
        <row r="2499">
          <cell r="A2499" t="str">
            <v>780</v>
          </cell>
          <cell r="B2499">
            <v>733400</v>
          </cell>
          <cell r="C2499">
            <v>1</v>
          </cell>
          <cell r="D2499" t="str">
            <v>1733400.780</v>
          </cell>
          <cell r="E2499" t="str">
            <v xml:space="preserve">רישוי זמין-רפורמה בתכנון </v>
          </cell>
          <cell r="H2499">
            <v>100</v>
          </cell>
          <cell r="I2499">
            <v>946000</v>
          </cell>
        </row>
        <row r="2500">
          <cell r="A2500" t="str">
            <v>320</v>
          </cell>
          <cell r="B2500">
            <v>740000</v>
          </cell>
          <cell r="C2500">
            <v>1</v>
          </cell>
          <cell r="D2500" t="str">
            <v>1740000.320</v>
          </cell>
          <cell r="E2500" t="str">
            <v xml:space="preserve">פיצויים והסתגלויות </v>
          </cell>
          <cell r="H2500">
            <v>100000</v>
          </cell>
          <cell r="I2500">
            <v>29214</v>
          </cell>
        </row>
        <row r="2501">
          <cell r="A2501" t="str">
            <v>105</v>
          </cell>
          <cell r="B2501">
            <v>741000</v>
          </cell>
          <cell r="C2501">
            <v>1</v>
          </cell>
          <cell r="D2501" t="str">
            <v>1741000.105</v>
          </cell>
          <cell r="E2501" t="str">
            <v xml:space="preserve">עובדים זמניים </v>
          </cell>
          <cell r="H2501">
            <v>160000</v>
          </cell>
          <cell r="I2501">
            <v>112462</v>
          </cell>
        </row>
        <row r="2502">
          <cell r="A2502" t="str">
            <v>110</v>
          </cell>
          <cell r="B2502">
            <v>741000</v>
          </cell>
          <cell r="C2502">
            <v>1</v>
          </cell>
          <cell r="D2502" t="str">
            <v>1741000.110</v>
          </cell>
          <cell r="E2502" t="str">
            <v xml:space="preserve">שכר קובע </v>
          </cell>
          <cell r="H2502">
            <v>653876</v>
          </cell>
          <cell r="I2502">
            <v>361140</v>
          </cell>
        </row>
        <row r="2503">
          <cell r="A2503" t="str">
            <v>120</v>
          </cell>
          <cell r="B2503">
            <v>741000</v>
          </cell>
          <cell r="C2503">
            <v>1</v>
          </cell>
          <cell r="D2503" t="str">
            <v>1741000.120</v>
          </cell>
          <cell r="E2503" t="str">
            <v xml:space="preserve">תוספות שאינן בשכר קובע </v>
          </cell>
          <cell r="H2503">
            <v>15273</v>
          </cell>
          <cell r="I2503">
            <v>7443</v>
          </cell>
        </row>
        <row r="2504">
          <cell r="A2504" t="str">
            <v>130</v>
          </cell>
          <cell r="B2504">
            <v>741000</v>
          </cell>
          <cell r="C2504">
            <v>1</v>
          </cell>
          <cell r="D2504" t="str">
            <v>1741000.130</v>
          </cell>
          <cell r="E2504" t="str">
            <v xml:space="preserve">שעות נוספות </v>
          </cell>
          <cell r="H2504">
            <v>4473</v>
          </cell>
          <cell r="I2504">
            <v>1221</v>
          </cell>
        </row>
        <row r="2505">
          <cell r="A2505" t="str">
            <v>140</v>
          </cell>
          <cell r="B2505">
            <v>741000</v>
          </cell>
          <cell r="C2505">
            <v>1</v>
          </cell>
          <cell r="D2505" t="str">
            <v>1741000.140</v>
          </cell>
          <cell r="E2505" t="str">
            <v xml:space="preserve">החזר הוצאות </v>
          </cell>
          <cell r="H2505">
            <v>100947</v>
          </cell>
          <cell r="I2505">
            <v>82741</v>
          </cell>
        </row>
        <row r="2506">
          <cell r="A2506" t="str">
            <v>181</v>
          </cell>
          <cell r="B2506">
            <v>741000</v>
          </cell>
          <cell r="C2506">
            <v>1</v>
          </cell>
          <cell r="D2506" t="str">
            <v>1741000.181</v>
          </cell>
          <cell r="E2506" t="str">
            <v xml:space="preserve">הפרשות סוציאליות </v>
          </cell>
          <cell r="H2506">
            <v>173566</v>
          </cell>
          <cell r="I2506">
            <v>93700</v>
          </cell>
        </row>
        <row r="2507">
          <cell r="A2507" t="str">
            <v>182</v>
          </cell>
          <cell r="B2507">
            <v>741000</v>
          </cell>
          <cell r="C2507">
            <v>1</v>
          </cell>
          <cell r="D2507" t="str">
            <v>1741000.182</v>
          </cell>
          <cell r="E2507" t="str">
            <v xml:space="preserve">מיסים ועלויות </v>
          </cell>
          <cell r="H2507">
            <v>64779</v>
          </cell>
          <cell r="I2507">
            <v>34339</v>
          </cell>
        </row>
        <row r="2508">
          <cell r="A2508" t="str">
            <v>470</v>
          </cell>
          <cell r="B2508">
            <v>741000</v>
          </cell>
          <cell r="C2508">
            <v>1</v>
          </cell>
          <cell r="D2508" t="str">
            <v>1741000.470</v>
          </cell>
          <cell r="E2508" t="str">
            <v xml:space="preserve">ציוד משרדי </v>
          </cell>
          <cell r="H2508">
            <v>2500</v>
          </cell>
          <cell r="I2508">
            <v>0</v>
          </cell>
        </row>
        <row r="2509">
          <cell r="A2509" t="str">
            <v>511</v>
          </cell>
          <cell r="B2509">
            <v>741000</v>
          </cell>
          <cell r="C2509">
            <v>1</v>
          </cell>
          <cell r="D2509" t="str">
            <v>1741000.511</v>
          </cell>
          <cell r="E2509" t="str">
            <v xml:space="preserve">כיבוד </v>
          </cell>
          <cell r="H2509">
            <v>4500</v>
          </cell>
          <cell r="I2509">
            <v>2873</v>
          </cell>
        </row>
        <row r="2510">
          <cell r="A2510" t="str">
            <v>521</v>
          </cell>
          <cell r="B2510">
            <v>741000</v>
          </cell>
          <cell r="C2510">
            <v>1</v>
          </cell>
          <cell r="D2510" t="str">
            <v>1741000.521</v>
          </cell>
          <cell r="E2510" t="str">
            <v xml:space="preserve">השתלמויות </v>
          </cell>
          <cell r="H2510">
            <v>45000</v>
          </cell>
          <cell r="I2510">
            <v>19750</v>
          </cell>
        </row>
        <row r="2511">
          <cell r="A2511" t="str">
            <v>522</v>
          </cell>
          <cell r="B2511">
            <v>741000</v>
          </cell>
          <cell r="C2511">
            <v>1</v>
          </cell>
          <cell r="D2511" t="str">
            <v>1741000.522</v>
          </cell>
          <cell r="E2511" t="str">
            <v xml:space="preserve">ספרות מקצועית </v>
          </cell>
          <cell r="H2511">
            <v>15000</v>
          </cell>
          <cell r="I2511">
            <v>0</v>
          </cell>
        </row>
        <row r="2512">
          <cell r="A2512" t="str">
            <v>540</v>
          </cell>
          <cell r="B2512">
            <v>741000</v>
          </cell>
          <cell r="C2512">
            <v>1</v>
          </cell>
          <cell r="D2512" t="str">
            <v>1741000.540</v>
          </cell>
          <cell r="E2512" t="str">
            <v xml:space="preserve">הוצאות תקשורת </v>
          </cell>
          <cell r="H2512">
            <v>12000</v>
          </cell>
          <cell r="I2512">
            <v>0</v>
          </cell>
        </row>
        <row r="2513">
          <cell r="A2513" t="str">
            <v>580</v>
          </cell>
          <cell r="B2513">
            <v>741000</v>
          </cell>
          <cell r="C2513">
            <v>1</v>
          </cell>
          <cell r="D2513" t="str">
            <v>1741000.580</v>
          </cell>
          <cell r="E2513" t="str">
            <v xml:space="preserve">הוצאות אירגוניות </v>
          </cell>
          <cell r="H2513">
            <v>2000</v>
          </cell>
          <cell r="I2513">
            <v>599</v>
          </cell>
        </row>
        <row r="2514">
          <cell r="A2514" t="str">
            <v>731</v>
          </cell>
          <cell r="B2514">
            <v>741000</v>
          </cell>
          <cell r="C2514">
            <v>1</v>
          </cell>
          <cell r="D2514" t="str">
            <v>1741000.731</v>
          </cell>
          <cell r="E2514" t="str">
            <v xml:space="preserve">דלק </v>
          </cell>
          <cell r="H2514">
            <v>22278</v>
          </cell>
          <cell r="I2514">
            <v>0</v>
          </cell>
        </row>
        <row r="2515">
          <cell r="A2515" t="str">
            <v>735</v>
          </cell>
          <cell r="B2515">
            <v>741000</v>
          </cell>
          <cell r="C2515">
            <v>1</v>
          </cell>
          <cell r="D2515" t="str">
            <v>1741000.735</v>
          </cell>
          <cell r="E2515" t="str">
            <v xml:space="preserve">השכרת רכב </v>
          </cell>
          <cell r="H2515">
            <v>41122</v>
          </cell>
          <cell r="I2515">
            <v>2679</v>
          </cell>
        </row>
        <row r="2516">
          <cell r="A2516" t="str">
            <v>743</v>
          </cell>
          <cell r="B2516">
            <v>741000</v>
          </cell>
          <cell r="C2516">
            <v>1</v>
          </cell>
          <cell r="D2516" t="str">
            <v>1741000.743</v>
          </cell>
          <cell r="E2516" t="str">
            <v xml:space="preserve">רכישת כלים מכשירים וציוד </v>
          </cell>
          <cell r="H2516">
            <v>47500</v>
          </cell>
          <cell r="I2516">
            <v>30890</v>
          </cell>
        </row>
        <row r="2517">
          <cell r="A2517" t="str">
            <v>750</v>
          </cell>
          <cell r="B2517">
            <v>741000</v>
          </cell>
          <cell r="C2517">
            <v>1</v>
          </cell>
          <cell r="D2517" t="str">
            <v>1741000.750</v>
          </cell>
          <cell r="E2517" t="str">
            <v xml:space="preserve">עבודות קבלניות </v>
          </cell>
          <cell r="H2517">
            <v>418000</v>
          </cell>
          <cell r="I2517">
            <v>368158</v>
          </cell>
        </row>
        <row r="2518">
          <cell r="A2518" t="str">
            <v>751</v>
          </cell>
          <cell r="B2518">
            <v>741000</v>
          </cell>
          <cell r="C2518">
            <v>1</v>
          </cell>
          <cell r="D2518" t="str">
            <v>1741000.751</v>
          </cell>
          <cell r="E2518" t="str">
            <v xml:space="preserve">אחזקה-עיר עתיקה </v>
          </cell>
          <cell r="H2518">
            <v>150000</v>
          </cell>
          <cell r="I2518">
            <v>99977</v>
          </cell>
        </row>
        <row r="2519">
          <cell r="A2519" t="str">
            <v>769</v>
          </cell>
          <cell r="B2519">
            <v>741000</v>
          </cell>
          <cell r="C2519">
            <v>1</v>
          </cell>
          <cell r="D2519" t="str">
            <v>1741000.769</v>
          </cell>
          <cell r="E2519" t="str">
            <v xml:space="preserve">שירות לאומי </v>
          </cell>
          <cell r="H2519">
            <v>39000</v>
          </cell>
          <cell r="I2519">
            <v>18474</v>
          </cell>
        </row>
        <row r="2520">
          <cell r="A2520" t="str">
            <v>930</v>
          </cell>
          <cell r="B2520">
            <v>741000</v>
          </cell>
          <cell r="C2520">
            <v>1</v>
          </cell>
          <cell r="D2520" t="str">
            <v>1741000.930</v>
          </cell>
          <cell r="E2520" t="str">
            <v xml:space="preserve">רכישת ציוד יסודי </v>
          </cell>
          <cell r="H2520">
            <v>105000</v>
          </cell>
          <cell r="I2520">
            <v>89366</v>
          </cell>
        </row>
        <row r="2521">
          <cell r="A2521" t="str">
            <v>110</v>
          </cell>
          <cell r="B2521">
            <v>742000</v>
          </cell>
          <cell r="C2521">
            <v>1</v>
          </cell>
          <cell r="D2521" t="str">
            <v>1742000.110</v>
          </cell>
          <cell r="E2521" t="str">
            <v xml:space="preserve">שכר קובע </v>
          </cell>
          <cell r="H2521">
            <v>873921</v>
          </cell>
          <cell r="I2521">
            <v>786706</v>
          </cell>
        </row>
        <row r="2522">
          <cell r="A2522" t="str">
            <v>120</v>
          </cell>
          <cell r="B2522">
            <v>742000</v>
          </cell>
          <cell r="C2522">
            <v>1</v>
          </cell>
          <cell r="D2522" t="str">
            <v>1742000.120</v>
          </cell>
          <cell r="E2522" t="str">
            <v xml:space="preserve">תוספות שאינן בשכר קובע </v>
          </cell>
          <cell r="H2522">
            <v>203355</v>
          </cell>
          <cell r="I2522">
            <v>183107</v>
          </cell>
        </row>
        <row r="2523">
          <cell r="A2523" t="str">
            <v>130</v>
          </cell>
          <cell r="B2523">
            <v>742000</v>
          </cell>
          <cell r="C2523">
            <v>1</v>
          </cell>
          <cell r="D2523" t="str">
            <v>1742000.130</v>
          </cell>
          <cell r="E2523" t="str">
            <v xml:space="preserve">שעות נוספות </v>
          </cell>
          <cell r="H2523">
            <v>41761</v>
          </cell>
          <cell r="I2523">
            <v>45705</v>
          </cell>
        </row>
        <row r="2524">
          <cell r="A2524" t="str">
            <v>140</v>
          </cell>
          <cell r="B2524">
            <v>742000</v>
          </cell>
          <cell r="C2524">
            <v>1</v>
          </cell>
          <cell r="D2524" t="str">
            <v>1742000.140</v>
          </cell>
          <cell r="E2524" t="str">
            <v xml:space="preserve">החזר הוצאות </v>
          </cell>
          <cell r="H2524">
            <v>189555</v>
          </cell>
          <cell r="I2524">
            <v>179361</v>
          </cell>
        </row>
        <row r="2525">
          <cell r="A2525" t="str">
            <v>181</v>
          </cell>
          <cell r="B2525">
            <v>742000</v>
          </cell>
          <cell r="C2525">
            <v>1</v>
          </cell>
          <cell r="D2525" t="str">
            <v>1742000.181</v>
          </cell>
          <cell r="E2525" t="str">
            <v xml:space="preserve">הפרשות סוציאליות </v>
          </cell>
          <cell r="H2525">
            <v>238381</v>
          </cell>
          <cell r="I2525">
            <v>212953</v>
          </cell>
        </row>
        <row r="2526">
          <cell r="A2526" t="str">
            <v>182</v>
          </cell>
          <cell r="B2526">
            <v>742000</v>
          </cell>
          <cell r="C2526">
            <v>1</v>
          </cell>
          <cell r="D2526" t="str">
            <v>1742000.182</v>
          </cell>
          <cell r="E2526" t="str">
            <v xml:space="preserve">מיסים ועלויות </v>
          </cell>
          <cell r="H2526">
            <v>99413</v>
          </cell>
          <cell r="I2526">
            <v>90677</v>
          </cell>
        </row>
        <row r="2527">
          <cell r="A2527" t="str">
            <v>440</v>
          </cell>
          <cell r="B2527">
            <v>742000</v>
          </cell>
          <cell r="C2527">
            <v>1</v>
          </cell>
          <cell r="D2527" t="str">
            <v>1742000.440</v>
          </cell>
          <cell r="E2527" t="str">
            <v xml:space="preserve">ביטוח-תשתית כבישים </v>
          </cell>
          <cell r="H2527">
            <v>52700</v>
          </cell>
          <cell r="I2527">
            <v>50877</v>
          </cell>
        </row>
        <row r="2528">
          <cell r="A2528" t="str">
            <v>511</v>
          </cell>
          <cell r="B2528">
            <v>742000</v>
          </cell>
          <cell r="C2528">
            <v>1</v>
          </cell>
          <cell r="D2528" t="str">
            <v>1742000.511</v>
          </cell>
          <cell r="E2528" t="str">
            <v xml:space="preserve">אירוח וכיבוד </v>
          </cell>
          <cell r="H2528">
            <v>2800</v>
          </cell>
          <cell r="I2528">
            <v>1818</v>
          </cell>
        </row>
        <row r="2529">
          <cell r="A2529" t="str">
            <v>522</v>
          </cell>
          <cell r="B2529">
            <v>742000</v>
          </cell>
          <cell r="C2529">
            <v>1</v>
          </cell>
          <cell r="D2529" t="str">
            <v>1742000.522</v>
          </cell>
          <cell r="E2529" t="str">
            <v xml:space="preserve">ספרות מקצועית </v>
          </cell>
          <cell r="H2529">
            <v>2500</v>
          </cell>
          <cell r="I2529">
            <v>2202</v>
          </cell>
        </row>
        <row r="2530">
          <cell r="A2530" t="str">
            <v>540</v>
          </cell>
          <cell r="B2530">
            <v>742000</v>
          </cell>
          <cell r="C2530">
            <v>1</v>
          </cell>
          <cell r="D2530" t="str">
            <v>1742000.540</v>
          </cell>
          <cell r="E2530" t="str">
            <v xml:space="preserve">הוצאות תקשורת </v>
          </cell>
          <cell r="H2530">
            <v>15000</v>
          </cell>
          <cell r="I2530">
            <v>12448</v>
          </cell>
        </row>
        <row r="2531">
          <cell r="A2531" t="str">
            <v>582</v>
          </cell>
          <cell r="B2531">
            <v>742000</v>
          </cell>
          <cell r="C2531">
            <v>1</v>
          </cell>
          <cell r="D2531" t="str">
            <v>1742000.582</v>
          </cell>
          <cell r="E2531" t="str">
            <v xml:space="preserve">כרטיסי איזי פארק </v>
          </cell>
          <cell r="H2531">
            <v>350</v>
          </cell>
          <cell r="I2531">
            <v>0</v>
          </cell>
        </row>
        <row r="2532">
          <cell r="A2532" t="str">
            <v>731</v>
          </cell>
          <cell r="B2532">
            <v>742000</v>
          </cell>
          <cell r="C2532">
            <v>1</v>
          </cell>
          <cell r="D2532" t="str">
            <v>1742000.731</v>
          </cell>
          <cell r="E2532" t="str">
            <v xml:space="preserve">דלק </v>
          </cell>
          <cell r="H2532">
            <v>60150</v>
          </cell>
          <cell r="I2532">
            <v>31476</v>
          </cell>
        </row>
        <row r="2533">
          <cell r="A2533" t="str">
            <v>735</v>
          </cell>
          <cell r="B2533">
            <v>742000</v>
          </cell>
          <cell r="C2533">
            <v>1</v>
          </cell>
          <cell r="D2533" t="str">
            <v>1742000.735</v>
          </cell>
          <cell r="E2533" t="str">
            <v xml:space="preserve">שכירת רכב </v>
          </cell>
          <cell r="H2533">
            <v>109520</v>
          </cell>
          <cell r="I2533">
            <v>148871</v>
          </cell>
        </row>
        <row r="2534">
          <cell r="A2534" t="str">
            <v>743</v>
          </cell>
          <cell r="B2534">
            <v>742000</v>
          </cell>
          <cell r="C2534">
            <v>1</v>
          </cell>
          <cell r="D2534" t="str">
            <v>1742000.743</v>
          </cell>
          <cell r="E2534" t="str">
            <v xml:space="preserve">מכשירים כלים וציוד </v>
          </cell>
          <cell r="H2534">
            <v>25000</v>
          </cell>
          <cell r="I2534">
            <v>8989</v>
          </cell>
        </row>
        <row r="2535">
          <cell r="A2535" t="str">
            <v>754</v>
          </cell>
          <cell r="B2535">
            <v>742000</v>
          </cell>
          <cell r="C2535">
            <v>1</v>
          </cell>
          <cell r="D2535" t="str">
            <v>1742000.754</v>
          </cell>
          <cell r="E2535" t="str">
            <v xml:space="preserve">אחזקת קווי ניקוז </v>
          </cell>
          <cell r="H2535">
            <v>350000</v>
          </cell>
          <cell r="I2535">
            <v>297729</v>
          </cell>
        </row>
        <row r="2536">
          <cell r="A2536" t="str">
            <v>780</v>
          </cell>
          <cell r="B2536">
            <v>742000</v>
          </cell>
          <cell r="C2536">
            <v>1</v>
          </cell>
          <cell r="D2536" t="str">
            <v>1742000.780</v>
          </cell>
          <cell r="E2536" t="str">
            <v xml:space="preserve">הוצאות שונות </v>
          </cell>
          <cell r="H2536">
            <v>700</v>
          </cell>
          <cell r="I2536">
            <v>700</v>
          </cell>
        </row>
        <row r="2537">
          <cell r="A2537" t="str">
            <v>110</v>
          </cell>
          <cell r="B2537">
            <v>743000</v>
          </cell>
          <cell r="C2537">
            <v>1</v>
          </cell>
          <cell r="D2537" t="str">
            <v>1743000.110</v>
          </cell>
          <cell r="E2537" t="str">
            <v xml:space="preserve">שכר קובע </v>
          </cell>
          <cell r="H2537">
            <v>766967</v>
          </cell>
          <cell r="I2537">
            <v>691943</v>
          </cell>
        </row>
        <row r="2538">
          <cell r="A2538" t="str">
            <v>120</v>
          </cell>
          <cell r="B2538">
            <v>743000</v>
          </cell>
          <cell r="C2538">
            <v>1</v>
          </cell>
          <cell r="D2538" t="str">
            <v>1743000.120</v>
          </cell>
          <cell r="E2538" t="str">
            <v xml:space="preserve">תוספות שאינן בשכר קובע </v>
          </cell>
          <cell r="H2538">
            <v>119443</v>
          </cell>
          <cell r="I2538">
            <v>113239</v>
          </cell>
        </row>
        <row r="2539">
          <cell r="A2539" t="str">
            <v>130</v>
          </cell>
          <cell r="B2539">
            <v>743000</v>
          </cell>
          <cell r="C2539">
            <v>1</v>
          </cell>
          <cell r="D2539" t="str">
            <v>1743000.130</v>
          </cell>
          <cell r="E2539" t="str">
            <v xml:space="preserve">שעות נוספות </v>
          </cell>
          <cell r="H2539">
            <v>16392</v>
          </cell>
          <cell r="I2539">
            <v>13480</v>
          </cell>
        </row>
        <row r="2540">
          <cell r="A2540" t="str">
            <v>140</v>
          </cell>
          <cell r="B2540">
            <v>743000</v>
          </cell>
          <cell r="C2540">
            <v>1</v>
          </cell>
          <cell r="D2540" t="str">
            <v>1743000.140</v>
          </cell>
          <cell r="E2540" t="str">
            <v xml:space="preserve">החזר הוצאות </v>
          </cell>
          <cell r="H2540">
            <v>219421</v>
          </cell>
          <cell r="I2540">
            <v>182796</v>
          </cell>
        </row>
        <row r="2541">
          <cell r="A2541" t="str">
            <v>181</v>
          </cell>
          <cell r="B2541">
            <v>743000</v>
          </cell>
          <cell r="C2541">
            <v>1</v>
          </cell>
          <cell r="D2541" t="str">
            <v>1743000.181</v>
          </cell>
          <cell r="E2541" t="str">
            <v xml:space="preserve">הפרשות סוציאליות </v>
          </cell>
          <cell r="H2541">
            <v>192553</v>
          </cell>
          <cell r="I2541">
            <v>169501</v>
          </cell>
        </row>
        <row r="2542">
          <cell r="A2542" t="str">
            <v>182</v>
          </cell>
          <cell r="B2542">
            <v>743000</v>
          </cell>
          <cell r="C2542">
            <v>1</v>
          </cell>
          <cell r="D2542" t="str">
            <v>1743000.182</v>
          </cell>
          <cell r="E2542" t="str">
            <v xml:space="preserve">מיסים ועלויות </v>
          </cell>
          <cell r="H2542">
            <v>84944</v>
          </cell>
          <cell r="I2542">
            <v>75771</v>
          </cell>
        </row>
        <row r="2543">
          <cell r="A2543" t="str">
            <v>420</v>
          </cell>
          <cell r="B2543">
            <v>743000</v>
          </cell>
          <cell r="C2543">
            <v>1</v>
          </cell>
          <cell r="D2543" t="str">
            <v>1743000.420</v>
          </cell>
          <cell r="E2543" t="str">
            <v xml:space="preserve">אחזקת מזגנים </v>
          </cell>
          <cell r="H2543">
            <v>3000</v>
          </cell>
          <cell r="I2543">
            <v>0</v>
          </cell>
        </row>
        <row r="2544">
          <cell r="A2544" t="str">
            <v>511</v>
          </cell>
          <cell r="B2544">
            <v>743000</v>
          </cell>
          <cell r="C2544">
            <v>1</v>
          </cell>
          <cell r="D2544" t="str">
            <v>1743000.511</v>
          </cell>
          <cell r="E2544" t="str">
            <v xml:space="preserve">אירוח וכיבוד </v>
          </cell>
          <cell r="H2544">
            <v>4000</v>
          </cell>
          <cell r="I2544">
            <v>2825</v>
          </cell>
        </row>
        <row r="2545">
          <cell r="A2545" t="str">
            <v>540</v>
          </cell>
          <cell r="B2545">
            <v>743000</v>
          </cell>
          <cell r="C2545">
            <v>1</v>
          </cell>
          <cell r="D2545" t="str">
            <v>1743000.540</v>
          </cell>
          <cell r="E2545" t="str">
            <v xml:space="preserve">הוצאות תקשורת </v>
          </cell>
          <cell r="H2545">
            <v>21000</v>
          </cell>
          <cell r="I2545">
            <v>12296</v>
          </cell>
        </row>
        <row r="2546">
          <cell r="A2546" t="str">
            <v>582</v>
          </cell>
          <cell r="B2546">
            <v>743000</v>
          </cell>
          <cell r="C2546">
            <v>1</v>
          </cell>
          <cell r="D2546" t="str">
            <v>1743000.582</v>
          </cell>
          <cell r="E2546" t="str">
            <v xml:space="preserve">כרטיסי איזי פארק </v>
          </cell>
          <cell r="H2546">
            <v>210</v>
          </cell>
          <cell r="I2546">
            <v>0</v>
          </cell>
        </row>
        <row r="2547">
          <cell r="A2547" t="str">
            <v>731</v>
          </cell>
          <cell r="B2547">
            <v>743000</v>
          </cell>
          <cell r="C2547">
            <v>1</v>
          </cell>
          <cell r="D2547" t="str">
            <v>1743000.731</v>
          </cell>
          <cell r="E2547" t="str">
            <v xml:space="preserve">דלק </v>
          </cell>
          <cell r="H2547">
            <v>30942</v>
          </cell>
          <cell r="I2547">
            <v>25813</v>
          </cell>
        </row>
        <row r="2548">
          <cell r="A2548" t="str">
            <v>735</v>
          </cell>
          <cell r="B2548">
            <v>743000</v>
          </cell>
          <cell r="C2548">
            <v>1</v>
          </cell>
          <cell r="D2548" t="str">
            <v>1743000.735</v>
          </cell>
          <cell r="E2548" t="str">
            <v xml:space="preserve">שכירת רכב </v>
          </cell>
          <cell r="H2548">
            <v>126486</v>
          </cell>
          <cell r="I2548">
            <v>133847</v>
          </cell>
        </row>
        <row r="2549">
          <cell r="A2549" t="str">
            <v>756</v>
          </cell>
          <cell r="B2549">
            <v>743000</v>
          </cell>
          <cell r="C2549">
            <v>1</v>
          </cell>
          <cell r="D2549" t="str">
            <v>1743000.756</v>
          </cell>
          <cell r="E2549" t="str">
            <v xml:space="preserve">בקרת הוצאות חשמל </v>
          </cell>
          <cell r="H2549">
            <v>58000</v>
          </cell>
          <cell r="I2549">
            <v>46833</v>
          </cell>
        </row>
        <row r="2550">
          <cell r="A2550" t="str">
            <v>780</v>
          </cell>
          <cell r="B2550">
            <v>743000</v>
          </cell>
          <cell r="C2550">
            <v>1</v>
          </cell>
          <cell r="D2550" t="str">
            <v>1743000.780</v>
          </cell>
          <cell r="E2550" t="str">
            <v xml:space="preserve">הוצאות לפעולה </v>
          </cell>
          <cell r="H2550">
            <v>1000</v>
          </cell>
          <cell r="I2550">
            <v>702</v>
          </cell>
        </row>
        <row r="2551">
          <cell r="A2551" t="str">
            <v>950</v>
          </cell>
          <cell r="B2551">
            <v>743000</v>
          </cell>
          <cell r="C2551">
            <v>1</v>
          </cell>
          <cell r="D2551" t="str">
            <v>1743000.950</v>
          </cell>
          <cell r="E2551" t="str">
            <v xml:space="preserve">סקר אנרגיה </v>
          </cell>
          <cell r="H2551">
            <v>100</v>
          </cell>
          <cell r="I2551">
            <v>40000</v>
          </cell>
        </row>
        <row r="2552">
          <cell r="A2552" t="str">
            <v>110</v>
          </cell>
          <cell r="B2552">
            <v>743100</v>
          </cell>
          <cell r="C2552">
            <v>1</v>
          </cell>
          <cell r="D2552" t="str">
            <v>1743100.110</v>
          </cell>
          <cell r="E2552" t="str">
            <v xml:space="preserve">שכר קובע </v>
          </cell>
          <cell r="H2552">
            <v>88909</v>
          </cell>
          <cell r="I2552">
            <v>83439</v>
          </cell>
        </row>
        <row r="2553">
          <cell r="A2553" t="str">
            <v>120</v>
          </cell>
          <cell r="B2553">
            <v>743100</v>
          </cell>
          <cell r="C2553">
            <v>1</v>
          </cell>
          <cell r="D2553" t="str">
            <v>1743100.120</v>
          </cell>
          <cell r="E2553" t="str">
            <v xml:space="preserve">תוספות שאינן בשכר קובע </v>
          </cell>
          <cell r="H2553">
            <v>44168</v>
          </cell>
          <cell r="I2553">
            <v>40997</v>
          </cell>
        </row>
        <row r="2554">
          <cell r="A2554" t="str">
            <v>130</v>
          </cell>
          <cell r="B2554">
            <v>743100</v>
          </cell>
          <cell r="C2554">
            <v>1</v>
          </cell>
          <cell r="D2554" t="str">
            <v>1743100.130</v>
          </cell>
          <cell r="E2554" t="str">
            <v xml:space="preserve">שעות נוספות </v>
          </cell>
          <cell r="H2554">
            <v>20999</v>
          </cell>
          <cell r="I2554">
            <v>14961</v>
          </cell>
        </row>
        <row r="2555">
          <cell r="A2555" t="str">
            <v>140</v>
          </cell>
          <cell r="B2555">
            <v>743100</v>
          </cell>
          <cell r="C2555">
            <v>1</v>
          </cell>
          <cell r="D2555" t="str">
            <v>1743100.140</v>
          </cell>
          <cell r="E2555" t="str">
            <v xml:space="preserve">החזר הוצאות </v>
          </cell>
          <cell r="H2555">
            <v>27271</v>
          </cell>
          <cell r="I2555">
            <v>30896</v>
          </cell>
        </row>
        <row r="2556">
          <cell r="A2556" t="str">
            <v>181</v>
          </cell>
          <cell r="B2556">
            <v>743100</v>
          </cell>
          <cell r="C2556">
            <v>1</v>
          </cell>
          <cell r="D2556" t="str">
            <v>1743100.181</v>
          </cell>
          <cell r="E2556" t="str">
            <v xml:space="preserve">הפרשות סוציאליות </v>
          </cell>
          <cell r="H2556">
            <v>27639</v>
          </cell>
          <cell r="I2556">
            <v>25111</v>
          </cell>
        </row>
        <row r="2557">
          <cell r="A2557" t="str">
            <v>182</v>
          </cell>
          <cell r="B2557">
            <v>743100</v>
          </cell>
          <cell r="C2557">
            <v>1</v>
          </cell>
          <cell r="D2557" t="str">
            <v>1743100.182</v>
          </cell>
          <cell r="E2557" t="str">
            <v xml:space="preserve">מיסים ועלויות </v>
          </cell>
          <cell r="H2557">
            <v>13694</v>
          </cell>
          <cell r="I2557">
            <v>12856</v>
          </cell>
        </row>
        <row r="2558">
          <cell r="A2558" t="str">
            <v>440</v>
          </cell>
          <cell r="B2558">
            <v>743100</v>
          </cell>
          <cell r="C2558">
            <v>1</v>
          </cell>
          <cell r="D2558" t="str">
            <v>1743100.440</v>
          </cell>
          <cell r="E2558" t="str">
            <v xml:space="preserve">ביטוח עמודי תאורה </v>
          </cell>
          <cell r="H2558">
            <v>17700</v>
          </cell>
          <cell r="I2558">
            <v>17059</v>
          </cell>
        </row>
        <row r="2559">
          <cell r="A2559" t="str">
            <v>750</v>
          </cell>
          <cell r="B2559">
            <v>743100</v>
          </cell>
          <cell r="C2559">
            <v>1</v>
          </cell>
          <cell r="D2559" t="str">
            <v>1743100.750</v>
          </cell>
          <cell r="E2559" t="str">
            <v xml:space="preserve">אחזקת רשת תאורה </v>
          </cell>
          <cell r="H2559">
            <v>2786630</v>
          </cell>
          <cell r="I2559">
            <v>2180167</v>
          </cell>
        </row>
        <row r="2560">
          <cell r="A2560" t="str">
            <v>751</v>
          </cell>
          <cell r="B2560">
            <v>743100</v>
          </cell>
          <cell r="C2560">
            <v>1</v>
          </cell>
          <cell r="D2560" t="str">
            <v>1743100.751</v>
          </cell>
          <cell r="E2560" t="str">
            <v xml:space="preserve">אחזקת תשתיות תאורה </v>
          </cell>
          <cell r="H2560">
            <v>400000</v>
          </cell>
          <cell r="I2560">
            <v>387044</v>
          </cell>
        </row>
        <row r="2561">
          <cell r="A2561" t="str">
            <v>752</v>
          </cell>
          <cell r="B2561">
            <v>743100</v>
          </cell>
          <cell r="C2561">
            <v>1</v>
          </cell>
          <cell r="D2561" t="str">
            <v>1743100.752</v>
          </cell>
          <cell r="E2561" t="str">
            <v xml:space="preserve">החלפת פנסים </v>
          </cell>
          <cell r="H2561">
            <v>190000</v>
          </cell>
          <cell r="I2561">
            <v>158553</v>
          </cell>
        </row>
        <row r="2562">
          <cell r="A2562" t="str">
            <v>753</v>
          </cell>
          <cell r="B2562">
            <v>743100</v>
          </cell>
          <cell r="C2562">
            <v>1</v>
          </cell>
          <cell r="D2562" t="str">
            <v>1743100.753</v>
          </cell>
          <cell r="E2562" t="str">
            <v xml:space="preserve">אחזקת עמודי תאורה </v>
          </cell>
          <cell r="H2562">
            <v>255000</v>
          </cell>
          <cell r="I2562">
            <v>277742</v>
          </cell>
        </row>
        <row r="2563">
          <cell r="A2563" t="str">
            <v>771</v>
          </cell>
          <cell r="B2563">
            <v>743110</v>
          </cell>
          <cell r="C2563">
            <v>1</v>
          </cell>
          <cell r="D2563" t="str">
            <v>1743110.771</v>
          </cell>
          <cell r="E2563" t="str">
            <v xml:space="preserve">חשמל לתאורה </v>
          </cell>
          <cell r="H2563">
            <v>11500000</v>
          </cell>
          <cell r="I2563">
            <v>10348932</v>
          </cell>
        </row>
        <row r="2564">
          <cell r="A2564" t="str">
            <v>110</v>
          </cell>
          <cell r="B2564">
            <v>744000</v>
          </cell>
          <cell r="C2564">
            <v>1</v>
          </cell>
          <cell r="D2564" t="str">
            <v>1744000.110</v>
          </cell>
          <cell r="E2564" t="str">
            <v xml:space="preserve">שכר קובע </v>
          </cell>
          <cell r="H2564">
            <v>834235</v>
          </cell>
          <cell r="I2564">
            <v>750969</v>
          </cell>
        </row>
        <row r="2565">
          <cell r="A2565" t="str">
            <v>120</v>
          </cell>
          <cell r="B2565">
            <v>744000</v>
          </cell>
          <cell r="C2565">
            <v>1</v>
          </cell>
          <cell r="D2565" t="str">
            <v>1744000.120</v>
          </cell>
          <cell r="E2565" t="str">
            <v xml:space="preserve">תוספות שאינן בשכר קובע </v>
          </cell>
          <cell r="H2565">
            <v>23768</v>
          </cell>
          <cell r="I2565">
            <v>21902</v>
          </cell>
        </row>
        <row r="2566">
          <cell r="A2566" t="str">
            <v>130</v>
          </cell>
          <cell r="B2566">
            <v>744000</v>
          </cell>
          <cell r="C2566">
            <v>1</v>
          </cell>
          <cell r="D2566" t="str">
            <v>1744000.130</v>
          </cell>
          <cell r="E2566" t="str">
            <v xml:space="preserve">שעות נוספות </v>
          </cell>
          <cell r="H2566">
            <v>20138</v>
          </cell>
          <cell r="I2566">
            <v>16561</v>
          </cell>
        </row>
        <row r="2567">
          <cell r="A2567" t="str">
            <v>140</v>
          </cell>
          <cell r="B2567">
            <v>744000</v>
          </cell>
          <cell r="C2567">
            <v>1</v>
          </cell>
          <cell r="D2567" t="str">
            <v>1744000.140</v>
          </cell>
          <cell r="E2567" t="str">
            <v xml:space="preserve">החזר הוצאות </v>
          </cell>
          <cell r="H2567">
            <v>142699</v>
          </cell>
          <cell r="I2567">
            <v>142727</v>
          </cell>
        </row>
        <row r="2568">
          <cell r="A2568" t="str">
            <v>181</v>
          </cell>
          <cell r="B2568">
            <v>744000</v>
          </cell>
          <cell r="C2568">
            <v>1</v>
          </cell>
          <cell r="D2568" t="str">
            <v>1744000.181</v>
          </cell>
          <cell r="E2568" t="str">
            <v xml:space="preserve">הפרשות סוציאליות </v>
          </cell>
          <cell r="H2568">
            <v>158292</v>
          </cell>
          <cell r="I2568">
            <v>151491</v>
          </cell>
        </row>
        <row r="2569">
          <cell r="A2569" t="str">
            <v>182</v>
          </cell>
          <cell r="B2569">
            <v>744000</v>
          </cell>
          <cell r="C2569">
            <v>1</v>
          </cell>
          <cell r="D2569" t="str">
            <v>1744000.182</v>
          </cell>
          <cell r="E2569" t="str">
            <v xml:space="preserve">מיסים ועלויות </v>
          </cell>
          <cell r="H2569">
            <v>77487</v>
          </cell>
          <cell r="I2569">
            <v>70771</v>
          </cell>
        </row>
        <row r="2570">
          <cell r="A2570" t="str">
            <v>512</v>
          </cell>
          <cell r="B2570">
            <v>744000</v>
          </cell>
          <cell r="C2570">
            <v>1</v>
          </cell>
          <cell r="D2570" t="str">
            <v>1744000.512</v>
          </cell>
          <cell r="E2570" t="str">
            <v xml:space="preserve">אש"ל ונסיעות </v>
          </cell>
          <cell r="H2570">
            <v>800</v>
          </cell>
          <cell r="I2570">
            <v>0</v>
          </cell>
        </row>
        <row r="2571">
          <cell r="A2571" t="str">
            <v>522</v>
          </cell>
          <cell r="B2571">
            <v>744000</v>
          </cell>
          <cell r="C2571">
            <v>1</v>
          </cell>
          <cell r="D2571" t="str">
            <v>1744000.522</v>
          </cell>
          <cell r="E2571" t="str">
            <v xml:space="preserve">ספרות מקצועית </v>
          </cell>
          <cell r="H2571">
            <v>1000</v>
          </cell>
          <cell r="I2571">
            <v>0</v>
          </cell>
        </row>
        <row r="2572">
          <cell r="A2572" t="str">
            <v>540</v>
          </cell>
          <cell r="B2572">
            <v>744000</v>
          </cell>
          <cell r="C2572">
            <v>1</v>
          </cell>
          <cell r="D2572" t="str">
            <v>1744000.540</v>
          </cell>
          <cell r="E2572" t="str">
            <v xml:space="preserve">הוצאות תקשורת </v>
          </cell>
          <cell r="H2572">
            <v>8000</v>
          </cell>
          <cell r="I2572">
            <v>5764</v>
          </cell>
        </row>
        <row r="2573">
          <cell r="A2573" t="str">
            <v>582</v>
          </cell>
          <cell r="B2573">
            <v>744000</v>
          </cell>
          <cell r="C2573">
            <v>1</v>
          </cell>
          <cell r="D2573" t="str">
            <v>1744000.582</v>
          </cell>
          <cell r="E2573" t="str">
            <v xml:space="preserve">כרטיסי איזי פארק </v>
          </cell>
          <cell r="H2573">
            <v>210</v>
          </cell>
          <cell r="I2573">
            <v>0</v>
          </cell>
        </row>
        <row r="2574">
          <cell r="A2574" t="str">
            <v>731</v>
          </cell>
          <cell r="B2574">
            <v>744000</v>
          </cell>
          <cell r="C2574">
            <v>1</v>
          </cell>
          <cell r="D2574" t="str">
            <v>1744000.731</v>
          </cell>
          <cell r="E2574" t="str">
            <v xml:space="preserve">דלק </v>
          </cell>
          <cell r="H2574">
            <v>8354</v>
          </cell>
          <cell r="I2574">
            <v>23721</v>
          </cell>
        </row>
        <row r="2575">
          <cell r="A2575" t="str">
            <v>735</v>
          </cell>
          <cell r="B2575">
            <v>744000</v>
          </cell>
          <cell r="C2575">
            <v>1</v>
          </cell>
          <cell r="D2575" t="str">
            <v>1744000.735</v>
          </cell>
          <cell r="E2575" t="str">
            <v xml:space="preserve">השכרת רכב </v>
          </cell>
          <cell r="H2575">
            <v>24928</v>
          </cell>
          <cell r="I2575">
            <v>64973</v>
          </cell>
        </row>
        <row r="2576">
          <cell r="A2576" t="str">
            <v>110</v>
          </cell>
          <cell r="B2576">
            <v>744100</v>
          </cell>
          <cell r="C2576">
            <v>1</v>
          </cell>
          <cell r="D2576" t="str">
            <v>1744100.110</v>
          </cell>
          <cell r="E2576" t="str">
            <v xml:space="preserve">שכר קובע </v>
          </cell>
          <cell r="H2576">
            <v>75686</v>
          </cell>
          <cell r="I2576">
            <v>80654</v>
          </cell>
        </row>
        <row r="2577">
          <cell r="A2577" t="str">
            <v>120</v>
          </cell>
          <cell r="B2577">
            <v>744100</v>
          </cell>
          <cell r="C2577">
            <v>1</v>
          </cell>
          <cell r="D2577" t="str">
            <v>1744100.120</v>
          </cell>
          <cell r="E2577" t="str">
            <v xml:space="preserve">תוספות שאינן בשכר קובע </v>
          </cell>
          <cell r="H2577">
            <v>30590</v>
          </cell>
          <cell r="I2577">
            <v>31864</v>
          </cell>
        </row>
        <row r="2578">
          <cell r="A2578" t="str">
            <v>130</v>
          </cell>
          <cell r="B2578">
            <v>744100</v>
          </cell>
          <cell r="C2578">
            <v>1</v>
          </cell>
          <cell r="D2578" t="str">
            <v>1744100.130</v>
          </cell>
          <cell r="E2578" t="str">
            <v xml:space="preserve">שעות נוספות </v>
          </cell>
          <cell r="H2578">
            <v>7542</v>
          </cell>
          <cell r="I2578">
            <v>4561</v>
          </cell>
        </row>
        <row r="2579">
          <cell r="A2579" t="str">
            <v>140</v>
          </cell>
          <cell r="B2579">
            <v>744100</v>
          </cell>
          <cell r="C2579">
            <v>1</v>
          </cell>
          <cell r="D2579" t="str">
            <v>1744100.140</v>
          </cell>
          <cell r="E2579" t="str">
            <v xml:space="preserve">החזר הוצאות </v>
          </cell>
          <cell r="H2579">
            <v>32753</v>
          </cell>
          <cell r="I2579">
            <v>32894</v>
          </cell>
        </row>
        <row r="2580">
          <cell r="A2580" t="str">
            <v>181</v>
          </cell>
          <cell r="B2580">
            <v>744100</v>
          </cell>
          <cell r="C2580">
            <v>1</v>
          </cell>
          <cell r="D2580" t="str">
            <v>1744100.181</v>
          </cell>
          <cell r="E2580" t="str">
            <v xml:space="preserve">תוספות סוציאליות </v>
          </cell>
          <cell r="H2580">
            <v>21395</v>
          </cell>
          <cell r="I2580">
            <v>21492</v>
          </cell>
        </row>
        <row r="2581">
          <cell r="A2581" t="str">
            <v>182</v>
          </cell>
          <cell r="B2581">
            <v>744100</v>
          </cell>
          <cell r="C2581">
            <v>1</v>
          </cell>
          <cell r="D2581" t="str">
            <v>1744100.182</v>
          </cell>
          <cell r="E2581" t="str">
            <v xml:space="preserve">מיסים ועלויות </v>
          </cell>
          <cell r="H2581">
            <v>11196</v>
          </cell>
          <cell r="I2581">
            <v>11428</v>
          </cell>
        </row>
        <row r="2582">
          <cell r="A2582" t="str">
            <v>440</v>
          </cell>
          <cell r="B2582">
            <v>744100</v>
          </cell>
          <cell r="C2582">
            <v>1</v>
          </cell>
          <cell r="D2582" t="str">
            <v>1744100.440</v>
          </cell>
          <cell r="E2582" t="str">
            <v xml:space="preserve">ביטוח רמזורים </v>
          </cell>
          <cell r="H2582">
            <v>122900</v>
          </cell>
          <cell r="I2582">
            <v>118714</v>
          </cell>
        </row>
        <row r="2583">
          <cell r="A2583" t="str">
            <v>751</v>
          </cell>
          <cell r="B2583">
            <v>744100</v>
          </cell>
          <cell r="C2583">
            <v>1</v>
          </cell>
          <cell r="D2583" t="str">
            <v>1744100.751</v>
          </cell>
          <cell r="E2583" t="str">
            <v xml:space="preserve">אחזקת רמזורים </v>
          </cell>
          <cell r="H2583">
            <v>2292280</v>
          </cell>
          <cell r="I2583">
            <v>1003646</v>
          </cell>
        </row>
        <row r="2584">
          <cell r="A2584" t="str">
            <v>755</v>
          </cell>
          <cell r="B2584">
            <v>744100</v>
          </cell>
          <cell r="C2584">
            <v>1</v>
          </cell>
          <cell r="D2584" t="str">
            <v>1744100.755</v>
          </cell>
          <cell r="E2584" t="str">
            <v xml:space="preserve">החלפת פנסים בצמתים </v>
          </cell>
          <cell r="H2584">
            <v>200000</v>
          </cell>
          <cell r="I2584">
            <v>0</v>
          </cell>
        </row>
        <row r="2585">
          <cell r="A2585" t="str">
            <v>771</v>
          </cell>
          <cell r="B2585">
            <v>744100</v>
          </cell>
          <cell r="C2585">
            <v>1</v>
          </cell>
          <cell r="D2585" t="str">
            <v>1744100.771</v>
          </cell>
          <cell r="E2585" t="str">
            <v xml:space="preserve">חשמל לרמזורים </v>
          </cell>
          <cell r="H2585">
            <v>876000</v>
          </cell>
          <cell r="I2585">
            <v>831213</v>
          </cell>
        </row>
        <row r="2586">
          <cell r="A2586" t="str">
            <v>742</v>
          </cell>
          <cell r="B2586">
            <v>744300</v>
          </cell>
          <cell r="C2586">
            <v>1</v>
          </cell>
          <cell r="D2586" t="str">
            <v>1744300.742</v>
          </cell>
          <cell r="E2586" t="str">
            <v xml:space="preserve">אחזקת מעקות תנועה </v>
          </cell>
          <cell r="H2586">
            <v>250000</v>
          </cell>
          <cell r="I2586">
            <v>213137</v>
          </cell>
        </row>
        <row r="2587">
          <cell r="A2587" t="str">
            <v>750</v>
          </cell>
          <cell r="B2587">
            <v>744300</v>
          </cell>
          <cell r="C2587">
            <v>1</v>
          </cell>
          <cell r="D2587" t="str">
            <v>1744300.750</v>
          </cell>
          <cell r="E2587" t="str">
            <v xml:space="preserve">עבודות בטיחות </v>
          </cell>
          <cell r="H2587">
            <v>400000</v>
          </cell>
          <cell r="I2587">
            <v>330226</v>
          </cell>
        </row>
        <row r="2588">
          <cell r="A2588" t="str">
            <v>742</v>
          </cell>
          <cell r="B2588">
            <v>744400</v>
          </cell>
          <cell r="C2588">
            <v>1</v>
          </cell>
          <cell r="D2588" t="str">
            <v>1744400.742</v>
          </cell>
          <cell r="E2588" t="str">
            <v xml:space="preserve">אחזקת תמרורים </v>
          </cell>
          <cell r="H2588">
            <v>250000</v>
          </cell>
          <cell r="I2588">
            <v>250925</v>
          </cell>
        </row>
        <row r="2589">
          <cell r="A2589" t="str">
            <v>751</v>
          </cell>
          <cell r="B2589">
            <v>744400</v>
          </cell>
          <cell r="C2589">
            <v>1</v>
          </cell>
          <cell r="D2589" t="str">
            <v>1744400.751</v>
          </cell>
          <cell r="E2589" t="str">
            <v xml:space="preserve">אחזקת שלטי רחוב </v>
          </cell>
          <cell r="H2589">
            <v>200000</v>
          </cell>
          <cell r="I2589">
            <v>115529</v>
          </cell>
        </row>
        <row r="2590">
          <cell r="A2590" t="str">
            <v>110</v>
          </cell>
          <cell r="B2590">
            <v>744500</v>
          </cell>
          <cell r="C2590">
            <v>1</v>
          </cell>
          <cell r="D2590" t="str">
            <v>1744500.110</v>
          </cell>
          <cell r="E2590" t="str">
            <v xml:space="preserve">שכר קובע </v>
          </cell>
          <cell r="H2590">
            <v>660625</v>
          </cell>
          <cell r="I2590">
            <v>657294</v>
          </cell>
        </row>
        <row r="2591">
          <cell r="A2591" t="str">
            <v>120</v>
          </cell>
          <cell r="B2591">
            <v>744500</v>
          </cell>
          <cell r="C2591">
            <v>1</v>
          </cell>
          <cell r="D2591" t="str">
            <v>1744500.120</v>
          </cell>
          <cell r="E2591" t="str">
            <v xml:space="preserve">תוספות שאינן בשכר קובע </v>
          </cell>
          <cell r="H2591">
            <v>92090</v>
          </cell>
          <cell r="I2591">
            <v>92921</v>
          </cell>
        </row>
        <row r="2592">
          <cell r="A2592" t="str">
            <v>130</v>
          </cell>
          <cell r="B2592">
            <v>744500</v>
          </cell>
          <cell r="C2592">
            <v>1</v>
          </cell>
          <cell r="D2592" t="str">
            <v>1744500.130</v>
          </cell>
          <cell r="E2592" t="str">
            <v xml:space="preserve">שעות נוספות </v>
          </cell>
          <cell r="H2592">
            <v>4520</v>
          </cell>
          <cell r="I2592">
            <v>2559</v>
          </cell>
        </row>
        <row r="2593">
          <cell r="A2593" t="str">
            <v>140</v>
          </cell>
          <cell r="B2593">
            <v>744500</v>
          </cell>
          <cell r="C2593">
            <v>1</v>
          </cell>
          <cell r="D2593" t="str">
            <v>1744500.140</v>
          </cell>
          <cell r="E2593" t="str">
            <v xml:space="preserve">החזר הוצאות </v>
          </cell>
          <cell r="H2593">
            <v>132245</v>
          </cell>
          <cell r="I2593">
            <v>130651</v>
          </cell>
        </row>
        <row r="2594">
          <cell r="A2594" t="str">
            <v>181</v>
          </cell>
          <cell r="B2594">
            <v>744500</v>
          </cell>
          <cell r="C2594">
            <v>1</v>
          </cell>
          <cell r="D2594" t="str">
            <v>1744500.181</v>
          </cell>
          <cell r="E2594" t="str">
            <v xml:space="preserve">הפרשות סוציאליות </v>
          </cell>
          <cell r="H2594">
            <v>146479</v>
          </cell>
          <cell r="I2594">
            <v>141303</v>
          </cell>
        </row>
        <row r="2595">
          <cell r="A2595" t="str">
            <v>182</v>
          </cell>
          <cell r="B2595">
            <v>744500</v>
          </cell>
          <cell r="C2595">
            <v>1</v>
          </cell>
          <cell r="D2595" t="str">
            <v>1744500.182</v>
          </cell>
          <cell r="E2595" t="str">
            <v xml:space="preserve">מיסים ועלויות </v>
          </cell>
          <cell r="H2595">
            <v>67837</v>
          </cell>
          <cell r="I2595">
            <v>67297</v>
          </cell>
        </row>
        <row r="2596">
          <cell r="A2596" t="str">
            <v>433</v>
          </cell>
          <cell r="B2596">
            <v>744500</v>
          </cell>
          <cell r="C2596">
            <v>1</v>
          </cell>
          <cell r="D2596" t="str">
            <v>1744500.433</v>
          </cell>
          <cell r="E2596" t="str">
            <v xml:space="preserve">חומרי נקיון </v>
          </cell>
          <cell r="H2596">
            <v>2000</v>
          </cell>
          <cell r="I2596">
            <v>168</v>
          </cell>
        </row>
        <row r="2597">
          <cell r="A2597" t="str">
            <v>434</v>
          </cell>
          <cell r="B2597">
            <v>744500</v>
          </cell>
          <cell r="C2597">
            <v>1</v>
          </cell>
          <cell r="D2597" t="str">
            <v>1744500.434</v>
          </cell>
          <cell r="E2597" t="str">
            <v xml:space="preserve">שירותי נקיון </v>
          </cell>
          <cell r="H2597">
            <v>20000</v>
          </cell>
          <cell r="I2597">
            <v>16719</v>
          </cell>
        </row>
        <row r="2598">
          <cell r="A2598" t="str">
            <v>511</v>
          </cell>
          <cell r="B2598">
            <v>744500</v>
          </cell>
          <cell r="C2598">
            <v>1</v>
          </cell>
          <cell r="D2598" t="str">
            <v>1744500.511</v>
          </cell>
          <cell r="E2598" t="str">
            <v xml:space="preserve">אירוח וכיבוד </v>
          </cell>
          <cell r="H2598">
            <v>1500</v>
          </cell>
          <cell r="I2598">
            <v>417</v>
          </cell>
        </row>
        <row r="2599">
          <cell r="A2599" t="str">
            <v>522</v>
          </cell>
          <cell r="B2599">
            <v>744500</v>
          </cell>
          <cell r="C2599">
            <v>1</v>
          </cell>
          <cell r="D2599" t="str">
            <v>1744500.522</v>
          </cell>
          <cell r="E2599" t="str">
            <v xml:space="preserve">ספרות מקצועית </v>
          </cell>
          <cell r="H2599">
            <v>1500</v>
          </cell>
          <cell r="I2599">
            <v>1180</v>
          </cell>
        </row>
        <row r="2600">
          <cell r="A2600" t="str">
            <v>523</v>
          </cell>
          <cell r="B2600">
            <v>744500</v>
          </cell>
          <cell r="C2600">
            <v>1</v>
          </cell>
          <cell r="D2600" t="str">
            <v>1744500.523</v>
          </cell>
          <cell r="E2600" t="str">
            <v xml:space="preserve">דמי חבר מהנדסי בטיחות </v>
          </cell>
          <cell r="H2600">
            <v>2000</v>
          </cell>
          <cell r="I2600">
            <v>500</v>
          </cell>
        </row>
        <row r="2601">
          <cell r="A2601" t="str">
            <v>540</v>
          </cell>
          <cell r="B2601">
            <v>744500</v>
          </cell>
          <cell r="C2601">
            <v>1</v>
          </cell>
          <cell r="D2601" t="str">
            <v>1744500.540</v>
          </cell>
          <cell r="E2601" t="str">
            <v xml:space="preserve">הוצאות תקשורת </v>
          </cell>
          <cell r="H2601">
            <v>13000</v>
          </cell>
          <cell r="I2601">
            <v>8882</v>
          </cell>
        </row>
        <row r="2602">
          <cell r="A2602" t="str">
            <v>550</v>
          </cell>
          <cell r="B2602">
            <v>744500</v>
          </cell>
          <cell r="C2602">
            <v>1</v>
          </cell>
          <cell r="D2602" t="str">
            <v>1744500.550</v>
          </cell>
          <cell r="E2602" t="str">
            <v xml:space="preserve">פרסום והדפסות </v>
          </cell>
          <cell r="H2602">
            <v>8000</v>
          </cell>
          <cell r="I2602">
            <v>0</v>
          </cell>
        </row>
        <row r="2603">
          <cell r="A2603" t="str">
            <v>561</v>
          </cell>
          <cell r="B2603">
            <v>744500</v>
          </cell>
          <cell r="C2603">
            <v>1</v>
          </cell>
          <cell r="D2603" t="str">
            <v>1744500.561</v>
          </cell>
          <cell r="E2603" t="str">
            <v xml:space="preserve">צילום מסמכים </v>
          </cell>
          <cell r="H2603">
            <v>9500</v>
          </cell>
          <cell r="I2603">
            <v>10155</v>
          </cell>
        </row>
        <row r="2604">
          <cell r="A2604" t="str">
            <v>576</v>
          </cell>
          <cell r="B2604">
            <v>744500</v>
          </cell>
          <cell r="C2604">
            <v>1</v>
          </cell>
          <cell r="D2604" t="str">
            <v>1744500.576</v>
          </cell>
          <cell r="E2604" t="str">
            <v xml:space="preserve">תוכנת בטיחות ופיתוח </v>
          </cell>
          <cell r="H2604">
            <v>9700</v>
          </cell>
          <cell r="I2604">
            <v>0</v>
          </cell>
        </row>
        <row r="2605">
          <cell r="A2605" t="str">
            <v>580</v>
          </cell>
          <cell r="B2605">
            <v>744500</v>
          </cell>
          <cell r="C2605">
            <v>1</v>
          </cell>
          <cell r="D2605" t="str">
            <v>1744500.580</v>
          </cell>
          <cell r="E2605" t="str">
            <v xml:space="preserve">הוצאות אירגוניות </v>
          </cell>
          <cell r="H2605">
            <v>11000</v>
          </cell>
          <cell r="I2605">
            <v>2129</v>
          </cell>
        </row>
        <row r="2606">
          <cell r="A2606" t="str">
            <v>731</v>
          </cell>
          <cell r="B2606">
            <v>744500</v>
          </cell>
          <cell r="C2606">
            <v>1</v>
          </cell>
          <cell r="D2606" t="str">
            <v>1744500.731</v>
          </cell>
          <cell r="E2606" t="str">
            <v xml:space="preserve">דלק </v>
          </cell>
          <cell r="H2606">
            <v>69062</v>
          </cell>
          <cell r="I2606">
            <v>25562</v>
          </cell>
        </row>
        <row r="2607">
          <cell r="A2607" t="str">
            <v>735</v>
          </cell>
          <cell r="B2607">
            <v>744500</v>
          </cell>
          <cell r="C2607">
            <v>1</v>
          </cell>
          <cell r="D2607" t="str">
            <v>1744500.735</v>
          </cell>
          <cell r="E2607" t="str">
            <v xml:space="preserve">השכרת רכב </v>
          </cell>
          <cell r="H2607">
            <v>73871</v>
          </cell>
          <cell r="I2607">
            <v>35686</v>
          </cell>
        </row>
        <row r="2608">
          <cell r="A2608" t="str">
            <v>743</v>
          </cell>
          <cell r="B2608">
            <v>744500</v>
          </cell>
          <cell r="C2608">
            <v>1</v>
          </cell>
          <cell r="D2608" t="str">
            <v>1744500.743</v>
          </cell>
          <cell r="E2608" t="str">
            <v xml:space="preserve">רכישת כלים מכשירים וציוד </v>
          </cell>
          <cell r="H2608">
            <v>9000</v>
          </cell>
          <cell r="I2608">
            <v>0</v>
          </cell>
        </row>
        <row r="2609">
          <cell r="A2609" t="str">
            <v>747</v>
          </cell>
          <cell r="B2609">
            <v>744500</v>
          </cell>
          <cell r="C2609">
            <v>1</v>
          </cell>
          <cell r="D2609" t="str">
            <v>1744500.747</v>
          </cell>
          <cell r="E2609" t="str">
            <v xml:space="preserve">ביגוד לצרכי עבודה </v>
          </cell>
          <cell r="H2609">
            <v>2400</v>
          </cell>
          <cell r="I2609">
            <v>0</v>
          </cell>
        </row>
        <row r="2610">
          <cell r="A2610" t="str">
            <v>769</v>
          </cell>
          <cell r="B2610">
            <v>744500</v>
          </cell>
          <cell r="C2610">
            <v>1</v>
          </cell>
          <cell r="D2610" t="str">
            <v>1744500.769</v>
          </cell>
          <cell r="E2610" t="str">
            <v xml:space="preserve">שירות לאומי </v>
          </cell>
          <cell r="H2610">
            <v>0</v>
          </cell>
          <cell r="I2610">
            <v>0</v>
          </cell>
        </row>
        <row r="2611">
          <cell r="A2611" t="str">
            <v>110</v>
          </cell>
          <cell r="B2611">
            <v>744520</v>
          </cell>
          <cell r="C2611">
            <v>1</v>
          </cell>
          <cell r="D2611" t="str">
            <v>1744520.110</v>
          </cell>
          <cell r="E2611" t="str">
            <v xml:space="preserve">שכר קובע </v>
          </cell>
          <cell r="H2611">
            <v>329757</v>
          </cell>
          <cell r="I2611">
            <v>317742</v>
          </cell>
        </row>
        <row r="2612">
          <cell r="A2612" t="str">
            <v>120</v>
          </cell>
          <cell r="B2612">
            <v>744520</v>
          </cell>
          <cell r="C2612">
            <v>1</v>
          </cell>
          <cell r="D2612" t="str">
            <v>1744520.120</v>
          </cell>
          <cell r="E2612" t="str">
            <v xml:space="preserve">תוספות שאינן בשכר קובע </v>
          </cell>
          <cell r="H2612">
            <v>102348</v>
          </cell>
          <cell r="I2612">
            <v>100860</v>
          </cell>
        </row>
        <row r="2613">
          <cell r="A2613" t="str">
            <v>130</v>
          </cell>
          <cell r="B2613">
            <v>744520</v>
          </cell>
          <cell r="C2613">
            <v>1</v>
          </cell>
          <cell r="D2613" t="str">
            <v>1744520.130</v>
          </cell>
          <cell r="E2613" t="str">
            <v xml:space="preserve">שעות נוספות </v>
          </cell>
          <cell r="H2613">
            <v>17909</v>
          </cell>
          <cell r="I2613">
            <v>13835</v>
          </cell>
        </row>
        <row r="2614">
          <cell r="A2614" t="str">
            <v>140</v>
          </cell>
          <cell r="B2614">
            <v>744520</v>
          </cell>
          <cell r="C2614">
            <v>1</v>
          </cell>
          <cell r="D2614" t="str">
            <v>1744520.140</v>
          </cell>
          <cell r="E2614" t="str">
            <v xml:space="preserve">החזר הוצאות </v>
          </cell>
          <cell r="H2614">
            <v>70838</v>
          </cell>
          <cell r="I2614">
            <v>61250</v>
          </cell>
        </row>
        <row r="2615">
          <cell r="A2615" t="str">
            <v>181</v>
          </cell>
          <cell r="B2615">
            <v>744520</v>
          </cell>
          <cell r="C2615">
            <v>1</v>
          </cell>
          <cell r="D2615" t="str">
            <v>1744520.181</v>
          </cell>
          <cell r="E2615" t="str">
            <v xml:space="preserve">הפרשות סוציאליות </v>
          </cell>
          <cell r="H2615">
            <v>93164</v>
          </cell>
          <cell r="I2615">
            <v>88638</v>
          </cell>
        </row>
        <row r="2616">
          <cell r="A2616" t="str">
            <v>182</v>
          </cell>
          <cell r="B2616">
            <v>744520</v>
          </cell>
          <cell r="C2616">
            <v>1</v>
          </cell>
          <cell r="D2616" t="str">
            <v>1744520.182</v>
          </cell>
          <cell r="E2616" t="str">
            <v xml:space="preserve">מיסים ועלויות </v>
          </cell>
          <cell r="H2616">
            <v>39480</v>
          </cell>
          <cell r="I2616">
            <v>37439</v>
          </cell>
        </row>
        <row r="2617">
          <cell r="A2617" t="str">
            <v>420</v>
          </cell>
          <cell r="B2617">
            <v>744520</v>
          </cell>
          <cell r="C2617">
            <v>1</v>
          </cell>
          <cell r="D2617" t="str">
            <v>1744520.420</v>
          </cell>
          <cell r="E2617" t="str">
            <v xml:space="preserve">תחזוקת מבנים </v>
          </cell>
          <cell r="H2617">
            <v>11000</v>
          </cell>
          <cell r="I2617">
            <v>4050</v>
          </cell>
        </row>
        <row r="2618">
          <cell r="A2618" t="str">
            <v>431</v>
          </cell>
          <cell r="B2618">
            <v>744520</v>
          </cell>
          <cell r="C2618">
            <v>1</v>
          </cell>
          <cell r="D2618" t="str">
            <v>1744520.431</v>
          </cell>
          <cell r="E2618" t="str">
            <v xml:space="preserve">חשמל-מרכז הדרכה </v>
          </cell>
          <cell r="H2618">
            <v>10300</v>
          </cell>
          <cell r="I2618">
            <v>10989</v>
          </cell>
        </row>
        <row r="2619">
          <cell r="A2619" t="str">
            <v>434</v>
          </cell>
          <cell r="B2619">
            <v>744520</v>
          </cell>
          <cell r="C2619">
            <v>1</v>
          </cell>
          <cell r="D2619" t="str">
            <v>1744520.434</v>
          </cell>
          <cell r="E2619" t="str">
            <v xml:space="preserve">שירותי נקיון </v>
          </cell>
          <cell r="H2619">
            <v>20000</v>
          </cell>
          <cell r="I2619">
            <v>19336</v>
          </cell>
        </row>
        <row r="2620">
          <cell r="A2620" t="str">
            <v>511</v>
          </cell>
          <cell r="B2620">
            <v>744520</v>
          </cell>
          <cell r="C2620">
            <v>1</v>
          </cell>
          <cell r="D2620" t="str">
            <v>1744520.511</v>
          </cell>
          <cell r="E2620" t="str">
            <v xml:space="preserve">אירוח וכיבוד </v>
          </cell>
          <cell r="H2620">
            <v>1500</v>
          </cell>
          <cell r="I2620">
            <v>2368</v>
          </cell>
        </row>
        <row r="2621">
          <cell r="A2621" t="str">
            <v>523</v>
          </cell>
          <cell r="B2621">
            <v>744520</v>
          </cell>
          <cell r="C2621">
            <v>1</v>
          </cell>
          <cell r="D2621" t="str">
            <v>1744520.523</v>
          </cell>
          <cell r="E2621" t="str">
            <v xml:space="preserve">דמי חבר-בטרם בעיר-בטיחות </v>
          </cell>
          <cell r="H2621">
            <v>15000</v>
          </cell>
          <cell r="I2621">
            <v>15000</v>
          </cell>
        </row>
        <row r="2622">
          <cell r="A2622" t="str">
            <v>540</v>
          </cell>
          <cell r="B2622">
            <v>744520</v>
          </cell>
          <cell r="C2622">
            <v>1</v>
          </cell>
          <cell r="D2622" t="str">
            <v>1744520.540</v>
          </cell>
          <cell r="E2622" t="str">
            <v xml:space="preserve">הוצאות תקשורת-מרכז הדרכה </v>
          </cell>
          <cell r="H2622">
            <v>6000</v>
          </cell>
          <cell r="I2622">
            <v>3847</v>
          </cell>
        </row>
        <row r="2623">
          <cell r="A2623" t="str">
            <v>550</v>
          </cell>
          <cell r="B2623">
            <v>744520</v>
          </cell>
          <cell r="C2623">
            <v>1</v>
          </cell>
          <cell r="D2623" t="str">
            <v>1744520.550</v>
          </cell>
          <cell r="E2623" t="str">
            <v xml:space="preserve">פרסום והדפסות </v>
          </cell>
          <cell r="H2623">
            <v>4000</v>
          </cell>
          <cell r="I2623">
            <v>4914</v>
          </cell>
        </row>
        <row r="2624">
          <cell r="A2624" t="str">
            <v>561</v>
          </cell>
          <cell r="B2624">
            <v>744520</v>
          </cell>
          <cell r="C2624">
            <v>1</v>
          </cell>
          <cell r="D2624" t="str">
            <v>1744520.561</v>
          </cell>
          <cell r="E2624" t="str">
            <v xml:space="preserve">צילום מסמכים </v>
          </cell>
          <cell r="H2624">
            <v>2000</v>
          </cell>
          <cell r="I2624">
            <v>1308</v>
          </cell>
        </row>
        <row r="2625">
          <cell r="A2625" t="str">
            <v>743</v>
          </cell>
          <cell r="B2625">
            <v>744520</v>
          </cell>
          <cell r="C2625">
            <v>1</v>
          </cell>
          <cell r="D2625" t="str">
            <v>1744520.743</v>
          </cell>
          <cell r="E2625" t="str">
            <v xml:space="preserve">רכישת כלים מכשירים וציוד </v>
          </cell>
          <cell r="H2625">
            <v>15000</v>
          </cell>
          <cell r="I2625">
            <v>12285</v>
          </cell>
        </row>
        <row r="2626">
          <cell r="A2626" t="str">
            <v>782</v>
          </cell>
          <cell r="B2626">
            <v>744520</v>
          </cell>
          <cell r="C2626">
            <v>1</v>
          </cell>
          <cell r="D2626" t="str">
            <v>1744520.782</v>
          </cell>
          <cell r="E2626" t="str">
            <v>רכישת אביזרים ושיפוץ מגרש</v>
          </cell>
          <cell r="H2626">
            <v>0</v>
          </cell>
          <cell r="I2626">
            <v>15482</v>
          </cell>
        </row>
        <row r="2627">
          <cell r="A2627" t="str">
            <v>783</v>
          </cell>
          <cell r="B2627">
            <v>744520</v>
          </cell>
          <cell r="C2627">
            <v>1</v>
          </cell>
          <cell r="D2627" t="str">
            <v>1744520.783</v>
          </cell>
          <cell r="E2627" t="str">
            <v xml:space="preserve">הוצא.פעולה בטיחות בדרכים </v>
          </cell>
          <cell r="H2627">
            <v>30000</v>
          </cell>
          <cell r="I2627">
            <v>23414</v>
          </cell>
        </row>
        <row r="2628">
          <cell r="A2628" t="str">
            <v>784</v>
          </cell>
          <cell r="B2628">
            <v>744520</v>
          </cell>
          <cell r="C2628">
            <v>1</v>
          </cell>
          <cell r="D2628" t="str">
            <v>1744520.784</v>
          </cell>
          <cell r="E2628" t="str">
            <v xml:space="preserve">פעילות בטיחות בדרכים </v>
          </cell>
          <cell r="H2628">
            <v>450000</v>
          </cell>
          <cell r="I2628">
            <v>303968</v>
          </cell>
        </row>
        <row r="2629">
          <cell r="A2629" t="str">
            <v>110</v>
          </cell>
          <cell r="B2629">
            <v>746000</v>
          </cell>
          <cell r="C2629">
            <v>1</v>
          </cell>
          <cell r="D2629" t="str">
            <v>1746000.110</v>
          </cell>
          <cell r="E2629" t="str">
            <v xml:space="preserve">שכר קובע </v>
          </cell>
          <cell r="H2629">
            <v>1821988</v>
          </cell>
          <cell r="I2629">
            <v>1737331</v>
          </cell>
        </row>
        <row r="2630">
          <cell r="A2630" t="str">
            <v>120</v>
          </cell>
          <cell r="B2630">
            <v>746000</v>
          </cell>
          <cell r="C2630">
            <v>1</v>
          </cell>
          <cell r="D2630" t="str">
            <v>1746000.120</v>
          </cell>
          <cell r="E2630" t="str">
            <v xml:space="preserve">תוספות שאינן בשכר קובע </v>
          </cell>
          <cell r="H2630">
            <v>443620</v>
          </cell>
          <cell r="I2630">
            <v>431276</v>
          </cell>
        </row>
        <row r="2631">
          <cell r="A2631" t="str">
            <v>130</v>
          </cell>
          <cell r="B2631">
            <v>746000</v>
          </cell>
          <cell r="C2631">
            <v>1</v>
          </cell>
          <cell r="D2631" t="str">
            <v>1746000.130</v>
          </cell>
          <cell r="E2631" t="str">
            <v xml:space="preserve">שעות נוספות </v>
          </cell>
          <cell r="H2631">
            <v>63647</v>
          </cell>
          <cell r="I2631">
            <v>51669</v>
          </cell>
        </row>
        <row r="2632">
          <cell r="A2632" t="str">
            <v>140</v>
          </cell>
          <cell r="B2632">
            <v>746000</v>
          </cell>
          <cell r="C2632">
            <v>1</v>
          </cell>
          <cell r="D2632" t="str">
            <v>1746000.140</v>
          </cell>
          <cell r="E2632" t="str">
            <v xml:space="preserve">החזר הוצאות </v>
          </cell>
          <cell r="H2632">
            <v>572849</v>
          </cell>
          <cell r="I2632">
            <v>538684</v>
          </cell>
        </row>
        <row r="2633">
          <cell r="A2633" t="str">
            <v>181</v>
          </cell>
          <cell r="B2633">
            <v>746000</v>
          </cell>
          <cell r="C2633">
            <v>1</v>
          </cell>
          <cell r="D2633" t="str">
            <v>1746000.181</v>
          </cell>
          <cell r="E2633" t="str">
            <v xml:space="preserve">הפרשות סוציאליות </v>
          </cell>
          <cell r="H2633">
            <v>464479</v>
          </cell>
          <cell r="I2633">
            <v>437284</v>
          </cell>
        </row>
        <row r="2634">
          <cell r="A2634" t="str">
            <v>182</v>
          </cell>
          <cell r="B2634">
            <v>746000</v>
          </cell>
          <cell r="C2634">
            <v>1</v>
          </cell>
          <cell r="D2634" t="str">
            <v>1746000.182</v>
          </cell>
          <cell r="E2634" t="str">
            <v xml:space="preserve">מיסים ועלויות </v>
          </cell>
          <cell r="H2634">
            <v>219541</v>
          </cell>
          <cell r="I2634">
            <v>208691</v>
          </cell>
        </row>
        <row r="2635">
          <cell r="A2635" t="str">
            <v>288</v>
          </cell>
          <cell r="B2635">
            <v>746000</v>
          </cell>
          <cell r="C2635">
            <v>1</v>
          </cell>
          <cell r="D2635" t="str">
            <v>1746000.288</v>
          </cell>
          <cell r="E2635" t="str">
            <v xml:space="preserve">השתתפות בשי לחגים </v>
          </cell>
          <cell r="H2635">
            <v>24900</v>
          </cell>
          <cell r="I2635">
            <v>23553</v>
          </cell>
        </row>
        <row r="2636">
          <cell r="A2636" t="str">
            <v>420</v>
          </cell>
          <cell r="B2636">
            <v>746000</v>
          </cell>
          <cell r="C2636">
            <v>1</v>
          </cell>
          <cell r="D2636" t="str">
            <v>1746000.420</v>
          </cell>
          <cell r="E2636" t="str">
            <v xml:space="preserve">תחזוקת מבנים </v>
          </cell>
          <cell r="H2636">
            <v>31500</v>
          </cell>
          <cell r="I2636">
            <v>0</v>
          </cell>
        </row>
        <row r="2637">
          <cell r="A2637" t="str">
            <v>431</v>
          </cell>
          <cell r="B2637">
            <v>746000</v>
          </cell>
          <cell r="C2637">
            <v>1</v>
          </cell>
          <cell r="D2637" t="str">
            <v>1746000.431</v>
          </cell>
          <cell r="E2637" t="str">
            <v xml:space="preserve">חשמל </v>
          </cell>
          <cell r="H2637">
            <v>22400</v>
          </cell>
          <cell r="I2637">
            <v>19183</v>
          </cell>
        </row>
        <row r="2638">
          <cell r="A2638" t="str">
            <v>433</v>
          </cell>
          <cell r="B2638">
            <v>746000</v>
          </cell>
          <cell r="C2638">
            <v>1</v>
          </cell>
          <cell r="D2638" t="str">
            <v>1746000.433</v>
          </cell>
          <cell r="E2638" t="str">
            <v xml:space="preserve">חומרי ניקיון </v>
          </cell>
          <cell r="H2638">
            <v>1000</v>
          </cell>
          <cell r="I2638">
            <v>902</v>
          </cell>
        </row>
        <row r="2639">
          <cell r="A2639" t="str">
            <v>434</v>
          </cell>
          <cell r="B2639">
            <v>746000</v>
          </cell>
          <cell r="C2639">
            <v>1</v>
          </cell>
          <cell r="D2639" t="str">
            <v>1746000.434</v>
          </cell>
          <cell r="E2639" t="str">
            <v xml:space="preserve">שירותי נקיון </v>
          </cell>
          <cell r="H2639">
            <v>30000</v>
          </cell>
          <cell r="I2639">
            <v>29552</v>
          </cell>
        </row>
        <row r="2640">
          <cell r="A2640" t="str">
            <v>440</v>
          </cell>
          <cell r="B2640">
            <v>746000</v>
          </cell>
          <cell r="C2640">
            <v>1</v>
          </cell>
          <cell r="D2640" t="str">
            <v>1746000.440</v>
          </cell>
          <cell r="E2640" t="str">
            <v xml:space="preserve">ביטוח מבנה ותכולה </v>
          </cell>
          <cell r="H2640">
            <v>1800</v>
          </cell>
          <cell r="I2640">
            <v>1706</v>
          </cell>
        </row>
        <row r="2641">
          <cell r="A2641" t="str">
            <v>470</v>
          </cell>
          <cell r="B2641">
            <v>746000</v>
          </cell>
          <cell r="C2641">
            <v>1</v>
          </cell>
          <cell r="D2641" t="str">
            <v>1746000.470</v>
          </cell>
          <cell r="E2641" t="str">
            <v xml:space="preserve">ציוד משרדי </v>
          </cell>
          <cell r="H2641">
            <v>2000</v>
          </cell>
          <cell r="I2641">
            <v>1648</v>
          </cell>
        </row>
        <row r="2642">
          <cell r="A2642" t="str">
            <v>511</v>
          </cell>
          <cell r="B2642">
            <v>746000</v>
          </cell>
          <cell r="C2642">
            <v>1</v>
          </cell>
          <cell r="D2642" t="str">
            <v>1746000.511</v>
          </cell>
          <cell r="E2642" t="str">
            <v xml:space="preserve">אירוח וכיבוד </v>
          </cell>
          <cell r="H2642">
            <v>1900</v>
          </cell>
          <cell r="I2642">
            <v>1985</v>
          </cell>
        </row>
        <row r="2643">
          <cell r="A2643" t="str">
            <v>512</v>
          </cell>
          <cell r="B2643">
            <v>746000</v>
          </cell>
          <cell r="C2643">
            <v>1</v>
          </cell>
          <cell r="D2643" t="str">
            <v>1746000.512</v>
          </cell>
          <cell r="E2643" t="str">
            <v xml:space="preserve">אש"ל ונסיעות </v>
          </cell>
          <cell r="H2643">
            <v>2000</v>
          </cell>
          <cell r="I2643">
            <v>0</v>
          </cell>
        </row>
        <row r="2644">
          <cell r="A2644" t="str">
            <v>522</v>
          </cell>
          <cell r="B2644">
            <v>746000</v>
          </cell>
          <cell r="C2644">
            <v>1</v>
          </cell>
          <cell r="D2644" t="str">
            <v>1746000.522</v>
          </cell>
          <cell r="E2644" t="str">
            <v xml:space="preserve">ספרות מקצועית </v>
          </cell>
          <cell r="H2644">
            <v>1000</v>
          </cell>
          <cell r="I2644">
            <v>0</v>
          </cell>
        </row>
        <row r="2645">
          <cell r="A2645" t="str">
            <v>523</v>
          </cell>
          <cell r="B2645">
            <v>746000</v>
          </cell>
          <cell r="C2645">
            <v>1</v>
          </cell>
          <cell r="D2645" t="str">
            <v>1746000.523</v>
          </cell>
          <cell r="E2645" t="str">
            <v xml:space="preserve">דמי חבר בארגונים </v>
          </cell>
          <cell r="H2645">
            <v>3000</v>
          </cell>
          <cell r="I2645">
            <v>0</v>
          </cell>
        </row>
        <row r="2646">
          <cell r="A2646" t="str">
            <v>540</v>
          </cell>
          <cell r="B2646">
            <v>746000</v>
          </cell>
          <cell r="C2646">
            <v>1</v>
          </cell>
          <cell r="D2646" t="str">
            <v>1746000.540</v>
          </cell>
          <cell r="E2646" t="str">
            <v xml:space="preserve">הוצאות תקשורת </v>
          </cell>
          <cell r="H2646">
            <v>31000</v>
          </cell>
          <cell r="I2646">
            <v>26337</v>
          </cell>
        </row>
        <row r="2647">
          <cell r="A2647" t="str">
            <v>561</v>
          </cell>
          <cell r="B2647">
            <v>746000</v>
          </cell>
          <cell r="C2647">
            <v>1</v>
          </cell>
          <cell r="D2647" t="str">
            <v>1746000.561</v>
          </cell>
          <cell r="E2647" t="str">
            <v xml:space="preserve">צילום מסמכים </v>
          </cell>
          <cell r="H2647">
            <v>2000</v>
          </cell>
          <cell r="I2647">
            <v>1869</v>
          </cell>
        </row>
        <row r="2648">
          <cell r="A2648" t="str">
            <v>725</v>
          </cell>
          <cell r="B2648">
            <v>746000</v>
          </cell>
          <cell r="C2648">
            <v>1</v>
          </cell>
          <cell r="D2648" t="str">
            <v>1746000.725</v>
          </cell>
          <cell r="E2648" t="str">
            <v xml:space="preserve">חומרי אינסטלציה וטיפטוף </v>
          </cell>
          <cell r="H2648">
            <v>9000</v>
          </cell>
          <cell r="I2648">
            <v>0</v>
          </cell>
        </row>
        <row r="2649">
          <cell r="A2649" t="str">
            <v>728</v>
          </cell>
          <cell r="B2649">
            <v>746000</v>
          </cell>
          <cell r="C2649">
            <v>1</v>
          </cell>
          <cell r="D2649" t="str">
            <v>1746000.728</v>
          </cell>
          <cell r="E2649" t="str">
            <v xml:space="preserve">חומרים גדרות מעקות </v>
          </cell>
          <cell r="H2649">
            <v>9000</v>
          </cell>
          <cell r="I2649">
            <v>6654</v>
          </cell>
        </row>
        <row r="2650">
          <cell r="A2650" t="str">
            <v>731</v>
          </cell>
          <cell r="B2650">
            <v>746000</v>
          </cell>
          <cell r="C2650">
            <v>1</v>
          </cell>
          <cell r="D2650" t="str">
            <v>1746000.731</v>
          </cell>
          <cell r="E2650" t="str">
            <v xml:space="preserve">דלק </v>
          </cell>
          <cell r="H2650">
            <v>24540</v>
          </cell>
          <cell r="I2650">
            <v>18313</v>
          </cell>
        </row>
        <row r="2651">
          <cell r="A2651" t="str">
            <v>735</v>
          </cell>
          <cell r="B2651">
            <v>746000</v>
          </cell>
          <cell r="C2651">
            <v>1</v>
          </cell>
          <cell r="D2651" t="str">
            <v>1746000.735</v>
          </cell>
          <cell r="E2651" t="str">
            <v xml:space="preserve">שכירת רכב </v>
          </cell>
          <cell r="H2651">
            <v>49462</v>
          </cell>
          <cell r="I2651">
            <v>73056</v>
          </cell>
        </row>
        <row r="2652">
          <cell r="A2652" t="str">
            <v>742</v>
          </cell>
          <cell r="B2652">
            <v>746000</v>
          </cell>
          <cell r="C2652">
            <v>1</v>
          </cell>
          <cell r="D2652" t="str">
            <v>1746000.742</v>
          </cell>
          <cell r="E2652" t="str">
            <v xml:space="preserve">תיקון כלי עבודה </v>
          </cell>
          <cell r="H2652">
            <v>12000</v>
          </cell>
          <cell r="I2652">
            <v>12597</v>
          </cell>
        </row>
        <row r="2653">
          <cell r="A2653" t="str">
            <v>743</v>
          </cell>
          <cell r="B2653">
            <v>746000</v>
          </cell>
          <cell r="C2653">
            <v>1</v>
          </cell>
          <cell r="D2653" t="str">
            <v>1746000.743</v>
          </cell>
          <cell r="E2653" t="str">
            <v xml:space="preserve">כלי עבודה וציוד כללי </v>
          </cell>
          <cell r="H2653">
            <v>23000</v>
          </cell>
          <cell r="I2653">
            <v>2021</v>
          </cell>
        </row>
        <row r="2654">
          <cell r="A2654" t="str">
            <v>747</v>
          </cell>
          <cell r="B2654">
            <v>746000</v>
          </cell>
          <cell r="C2654">
            <v>1</v>
          </cell>
          <cell r="D2654" t="str">
            <v>1746000.747</v>
          </cell>
          <cell r="E2654" t="str">
            <v xml:space="preserve">ביגוד לצרכי עבודה </v>
          </cell>
          <cell r="H2654">
            <v>5000</v>
          </cell>
          <cell r="I2654">
            <v>1473</v>
          </cell>
        </row>
        <row r="2655">
          <cell r="A2655" t="str">
            <v>751</v>
          </cell>
          <cell r="B2655">
            <v>746000</v>
          </cell>
          <cell r="C2655">
            <v>1</v>
          </cell>
          <cell r="D2655" t="str">
            <v>1746000.751</v>
          </cell>
          <cell r="E2655" t="str">
            <v xml:space="preserve">שטחי גינון-אחזקה ופיקוח </v>
          </cell>
          <cell r="H2655">
            <v>13732676</v>
          </cell>
          <cell r="I2655">
            <v>13371815</v>
          </cell>
        </row>
        <row r="2656">
          <cell r="A2656" t="str">
            <v>752</v>
          </cell>
          <cell r="B2656">
            <v>746000</v>
          </cell>
          <cell r="C2656">
            <v>1</v>
          </cell>
          <cell r="D2656" t="str">
            <v>1746000.752</v>
          </cell>
          <cell r="E2656" t="str">
            <v xml:space="preserve">גיזום </v>
          </cell>
          <cell r="H2656">
            <v>200000</v>
          </cell>
          <cell r="I2656">
            <v>205628</v>
          </cell>
        </row>
        <row r="2657">
          <cell r="A2657" t="str">
            <v>753</v>
          </cell>
          <cell r="B2657">
            <v>746000</v>
          </cell>
          <cell r="C2657">
            <v>1</v>
          </cell>
          <cell r="D2657" t="str">
            <v>1746000.753</v>
          </cell>
          <cell r="E2657" t="str">
            <v xml:space="preserve">אחזקת מתקני משחק </v>
          </cell>
          <cell r="H2657">
            <v>0</v>
          </cell>
          <cell r="I2657">
            <v>0</v>
          </cell>
        </row>
        <row r="2658">
          <cell r="A2658" t="str">
            <v>755</v>
          </cell>
          <cell r="B2658">
            <v>746000</v>
          </cell>
          <cell r="C2658">
            <v>1</v>
          </cell>
          <cell r="D2658" t="str">
            <v>1746000.755</v>
          </cell>
          <cell r="E2658" t="str">
            <v xml:space="preserve">אחזקת מע' השקיה ממוחשבת </v>
          </cell>
          <cell r="H2658">
            <v>331500</v>
          </cell>
          <cell r="I2658">
            <v>320499</v>
          </cell>
        </row>
        <row r="2659">
          <cell r="A2659" t="str">
            <v>756</v>
          </cell>
          <cell r="B2659">
            <v>746000</v>
          </cell>
          <cell r="C2659">
            <v>1</v>
          </cell>
          <cell r="D2659" t="str">
            <v>1746000.756</v>
          </cell>
          <cell r="E2659" t="str">
            <v xml:space="preserve">בדיקות מעבדה </v>
          </cell>
          <cell r="H2659">
            <v>500</v>
          </cell>
          <cell r="I2659">
            <v>0</v>
          </cell>
        </row>
        <row r="2660">
          <cell r="A2660" t="str">
            <v>757</v>
          </cell>
          <cell r="B2660">
            <v>746000</v>
          </cell>
          <cell r="C2660">
            <v>1</v>
          </cell>
          <cell r="D2660" t="str">
            <v>1746000.757</v>
          </cell>
          <cell r="E2660" t="str">
            <v xml:space="preserve">עבודות מסגרות ואינסטלציה </v>
          </cell>
          <cell r="H2660">
            <v>110000</v>
          </cell>
          <cell r="I2660">
            <v>55717</v>
          </cell>
        </row>
        <row r="2661">
          <cell r="A2661" t="str">
            <v>758</v>
          </cell>
          <cell r="B2661">
            <v>746000</v>
          </cell>
          <cell r="C2661">
            <v>1</v>
          </cell>
          <cell r="D2661" t="str">
            <v>1746000.758</v>
          </cell>
          <cell r="E2661" t="str">
            <v xml:space="preserve">עבודות רג"י בקבלנות </v>
          </cell>
          <cell r="H2661">
            <v>600000</v>
          </cell>
          <cell r="I2661">
            <v>253395</v>
          </cell>
        </row>
        <row r="2662">
          <cell r="A2662" t="str">
            <v>769</v>
          </cell>
          <cell r="B2662">
            <v>746000</v>
          </cell>
          <cell r="C2662">
            <v>1</v>
          </cell>
          <cell r="D2662" t="str">
            <v>1746000.769</v>
          </cell>
          <cell r="E2662" t="str">
            <v xml:space="preserve">שירות לאומי </v>
          </cell>
          <cell r="H2662">
            <v>38000</v>
          </cell>
          <cell r="I2662">
            <v>19993</v>
          </cell>
        </row>
        <row r="2663">
          <cell r="A2663" t="str">
            <v>772</v>
          </cell>
          <cell r="B2663">
            <v>746000</v>
          </cell>
          <cell r="C2663">
            <v>1</v>
          </cell>
          <cell r="D2663" t="str">
            <v>1746000.772</v>
          </cell>
          <cell r="E2663" t="str">
            <v xml:space="preserve">מים להשקיה </v>
          </cell>
          <cell r="H2663">
            <v>8500000</v>
          </cell>
          <cell r="I2663">
            <v>9289507</v>
          </cell>
        </row>
        <row r="2664">
          <cell r="A2664" t="str">
            <v>780</v>
          </cell>
          <cell r="B2664">
            <v>746000</v>
          </cell>
          <cell r="C2664">
            <v>1</v>
          </cell>
          <cell r="D2664" t="str">
            <v>1746000.780</v>
          </cell>
          <cell r="E2664" t="str">
            <v>השתת.באחזקת גינות קהילתיו</v>
          </cell>
          <cell r="H2664">
            <v>20000</v>
          </cell>
          <cell r="I2664">
            <v>0</v>
          </cell>
        </row>
        <row r="2665">
          <cell r="A2665" t="str">
            <v>782</v>
          </cell>
          <cell r="B2665">
            <v>746000</v>
          </cell>
          <cell r="C2665">
            <v>1</v>
          </cell>
          <cell r="D2665" t="str">
            <v>1746000.782</v>
          </cell>
          <cell r="E2665" t="str">
            <v xml:space="preserve">הוצאות אחרות לפעולה </v>
          </cell>
          <cell r="H2665">
            <v>1000</v>
          </cell>
          <cell r="I2665">
            <v>0</v>
          </cell>
        </row>
        <row r="2666">
          <cell r="A2666" t="str">
            <v>750</v>
          </cell>
          <cell r="B2666">
            <v>746100</v>
          </cell>
          <cell r="C2666">
            <v>1</v>
          </cell>
          <cell r="D2666" t="str">
            <v>1746100.750</v>
          </cell>
          <cell r="E2666" t="str">
            <v xml:space="preserve">שיפוץ פארק רמון </v>
          </cell>
          <cell r="H2666">
            <v>0</v>
          </cell>
          <cell r="I2666">
            <v>125000</v>
          </cell>
        </row>
        <row r="2667">
          <cell r="A2667" t="str">
            <v>110</v>
          </cell>
          <cell r="B2667">
            <v>746300</v>
          </cell>
          <cell r="C2667">
            <v>1</v>
          </cell>
          <cell r="D2667" t="str">
            <v>1746300.110</v>
          </cell>
          <cell r="E2667" t="str">
            <v xml:space="preserve">שכר קובע </v>
          </cell>
          <cell r="H2667">
            <v>75525</v>
          </cell>
          <cell r="I2667">
            <v>44142</v>
          </cell>
        </row>
        <row r="2668">
          <cell r="A2668" t="str">
            <v>120</v>
          </cell>
          <cell r="B2668">
            <v>746300</v>
          </cell>
          <cell r="C2668">
            <v>1</v>
          </cell>
          <cell r="D2668" t="str">
            <v>1746300.120</v>
          </cell>
          <cell r="E2668" t="str">
            <v xml:space="preserve">תוספות שאינן בשכר קובע </v>
          </cell>
          <cell r="H2668">
            <v>4330</v>
          </cell>
          <cell r="I2668">
            <v>2325</v>
          </cell>
        </row>
        <row r="2669">
          <cell r="A2669" t="str">
            <v>130</v>
          </cell>
          <cell r="B2669">
            <v>746300</v>
          </cell>
          <cell r="C2669">
            <v>1</v>
          </cell>
          <cell r="D2669" t="str">
            <v>1746300.130</v>
          </cell>
          <cell r="E2669" t="str">
            <v xml:space="preserve">שעות נוספות </v>
          </cell>
          <cell r="H2669">
            <v>1704</v>
          </cell>
          <cell r="I2669">
            <v>2477</v>
          </cell>
        </row>
        <row r="2670">
          <cell r="A2670" t="str">
            <v>140</v>
          </cell>
          <cell r="B2670">
            <v>746300</v>
          </cell>
          <cell r="C2670">
            <v>1</v>
          </cell>
          <cell r="D2670" t="str">
            <v>1746300.140</v>
          </cell>
          <cell r="E2670" t="str">
            <v xml:space="preserve">החזר הוצאות </v>
          </cell>
          <cell r="H2670">
            <v>21550</v>
          </cell>
          <cell r="I2670">
            <v>10633</v>
          </cell>
        </row>
        <row r="2671">
          <cell r="A2671" t="str">
            <v>181</v>
          </cell>
          <cell r="B2671">
            <v>746300</v>
          </cell>
          <cell r="C2671">
            <v>1</v>
          </cell>
          <cell r="D2671" t="str">
            <v>1746300.181</v>
          </cell>
          <cell r="E2671" t="str">
            <v xml:space="preserve">הפרשות סוציאליות </v>
          </cell>
          <cell r="H2671">
            <v>24939</v>
          </cell>
          <cell r="I2671">
            <v>13042</v>
          </cell>
        </row>
        <row r="2672">
          <cell r="A2672" t="str">
            <v>182</v>
          </cell>
          <cell r="B2672">
            <v>746300</v>
          </cell>
          <cell r="C2672">
            <v>1</v>
          </cell>
          <cell r="D2672" t="str">
            <v>1746300.182</v>
          </cell>
          <cell r="E2672" t="str">
            <v xml:space="preserve">מיסים ועלויות </v>
          </cell>
          <cell r="H2672">
            <v>7733</v>
          </cell>
          <cell r="I2672">
            <v>4493</v>
          </cell>
        </row>
        <row r="2673">
          <cell r="A2673" t="str">
            <v>731</v>
          </cell>
          <cell r="B2673">
            <v>746300</v>
          </cell>
          <cell r="C2673">
            <v>1</v>
          </cell>
          <cell r="D2673" t="str">
            <v>1746300.731</v>
          </cell>
          <cell r="E2673" t="str">
            <v xml:space="preserve">דלק </v>
          </cell>
          <cell r="H2673">
            <v>22278</v>
          </cell>
          <cell r="I2673">
            <v>9275</v>
          </cell>
        </row>
        <row r="2674">
          <cell r="A2674" t="str">
            <v>735</v>
          </cell>
          <cell r="B2674">
            <v>746300</v>
          </cell>
          <cell r="C2674">
            <v>1</v>
          </cell>
          <cell r="D2674" t="str">
            <v>1746300.735</v>
          </cell>
          <cell r="E2674" t="str">
            <v xml:space="preserve">השכרת רכב </v>
          </cell>
          <cell r="H2674">
            <v>20611</v>
          </cell>
          <cell r="I2674">
            <v>17450</v>
          </cell>
        </row>
        <row r="2675">
          <cell r="A2675" t="str">
            <v>743</v>
          </cell>
          <cell r="B2675">
            <v>746300</v>
          </cell>
          <cell r="C2675">
            <v>1</v>
          </cell>
          <cell r="D2675" t="str">
            <v>1746300.743</v>
          </cell>
          <cell r="E2675" t="str">
            <v xml:space="preserve">רכישת כלים מכשירים וציוד </v>
          </cell>
          <cell r="H2675">
            <v>0</v>
          </cell>
          <cell r="I2675">
            <v>0</v>
          </cell>
        </row>
        <row r="2676">
          <cell r="A2676" t="str">
            <v>757</v>
          </cell>
          <cell r="B2676">
            <v>746300</v>
          </cell>
          <cell r="C2676">
            <v>1</v>
          </cell>
          <cell r="D2676" t="str">
            <v>1746300.757</v>
          </cell>
          <cell r="E2676" t="str">
            <v xml:space="preserve">אחזקת מזרקות </v>
          </cell>
          <cell r="H2676">
            <v>820295</v>
          </cell>
          <cell r="I2676">
            <v>473230</v>
          </cell>
        </row>
        <row r="2677">
          <cell r="A2677" t="str">
            <v>771</v>
          </cell>
          <cell r="B2677">
            <v>746300</v>
          </cell>
          <cell r="C2677">
            <v>1</v>
          </cell>
          <cell r="D2677" t="str">
            <v>1746300.771</v>
          </cell>
          <cell r="E2677" t="str">
            <v xml:space="preserve">חשמל למזרקות </v>
          </cell>
          <cell r="H2677">
            <v>180000</v>
          </cell>
          <cell r="I2677">
            <v>170328</v>
          </cell>
        </row>
        <row r="2678">
          <cell r="A2678" t="str">
            <v>772</v>
          </cell>
          <cell r="B2678">
            <v>746300</v>
          </cell>
          <cell r="C2678">
            <v>1</v>
          </cell>
          <cell r="D2678" t="str">
            <v>1746300.772</v>
          </cell>
          <cell r="E2678" t="str">
            <v xml:space="preserve">מים למזרקות </v>
          </cell>
          <cell r="H2678">
            <v>400000</v>
          </cell>
          <cell r="I2678">
            <v>367766</v>
          </cell>
        </row>
        <row r="2679">
          <cell r="A2679" t="str">
            <v>442</v>
          </cell>
          <cell r="B2679">
            <v>746400</v>
          </cell>
          <cell r="C2679">
            <v>1</v>
          </cell>
          <cell r="D2679" t="str">
            <v>1746400.442</v>
          </cell>
          <cell r="E2679" t="str">
            <v xml:space="preserve">שיפוי עבור נזקים </v>
          </cell>
          <cell r="H2679">
            <v>0</v>
          </cell>
          <cell r="I2679">
            <v>0</v>
          </cell>
        </row>
        <row r="2680">
          <cell r="A2680" t="str">
            <v>750</v>
          </cell>
          <cell r="B2680">
            <v>746400</v>
          </cell>
          <cell r="C2680">
            <v>1</v>
          </cell>
          <cell r="D2680" t="str">
            <v>1746400.750</v>
          </cell>
          <cell r="E2680" t="str">
            <v xml:space="preserve">אחזקת מתקני משחק </v>
          </cell>
          <cell r="H2680">
            <v>950000</v>
          </cell>
          <cell r="I2680">
            <v>1214137</v>
          </cell>
        </row>
        <row r="2681">
          <cell r="A2681" t="str">
            <v>110</v>
          </cell>
          <cell r="B2681">
            <v>749000</v>
          </cell>
          <cell r="C2681">
            <v>1</v>
          </cell>
          <cell r="D2681" t="str">
            <v>1749000.110</v>
          </cell>
          <cell r="E2681" t="str">
            <v xml:space="preserve">שכר קובע </v>
          </cell>
          <cell r="H2681">
            <v>157568</v>
          </cell>
          <cell r="I2681">
            <v>173554</v>
          </cell>
        </row>
        <row r="2682">
          <cell r="A2682" t="str">
            <v>120</v>
          </cell>
          <cell r="B2682">
            <v>749000</v>
          </cell>
          <cell r="C2682">
            <v>1</v>
          </cell>
          <cell r="D2682" t="str">
            <v>1749000.120</v>
          </cell>
          <cell r="E2682" t="str">
            <v xml:space="preserve">תוספות שאינן בשכר קובע </v>
          </cell>
          <cell r="H2682">
            <v>79358</v>
          </cell>
          <cell r="I2682">
            <v>90492</v>
          </cell>
        </row>
        <row r="2683">
          <cell r="A2683" t="str">
            <v>130</v>
          </cell>
          <cell r="B2683">
            <v>749000</v>
          </cell>
          <cell r="C2683">
            <v>1</v>
          </cell>
          <cell r="D2683" t="str">
            <v>1749000.130</v>
          </cell>
          <cell r="E2683" t="str">
            <v xml:space="preserve">שעות נוספות </v>
          </cell>
          <cell r="H2683">
            <v>29799</v>
          </cell>
          <cell r="I2683">
            <v>29272</v>
          </cell>
        </row>
        <row r="2684">
          <cell r="A2684" t="str">
            <v>140</v>
          </cell>
          <cell r="B2684">
            <v>749000</v>
          </cell>
          <cell r="C2684">
            <v>1</v>
          </cell>
          <cell r="D2684" t="str">
            <v>1749000.140</v>
          </cell>
          <cell r="E2684" t="str">
            <v xml:space="preserve">החזר הוצאות </v>
          </cell>
          <cell r="H2684">
            <v>52476</v>
          </cell>
          <cell r="I2684">
            <v>59760</v>
          </cell>
        </row>
        <row r="2685">
          <cell r="A2685" t="str">
            <v>181</v>
          </cell>
          <cell r="B2685">
            <v>749000</v>
          </cell>
          <cell r="C2685">
            <v>1</v>
          </cell>
          <cell r="D2685" t="str">
            <v>1749000.181</v>
          </cell>
          <cell r="E2685" t="str">
            <v xml:space="preserve">תוספות סוציאליות </v>
          </cell>
          <cell r="H2685">
            <v>48263</v>
          </cell>
          <cell r="I2685">
            <v>52487</v>
          </cell>
        </row>
        <row r="2686">
          <cell r="A2686" t="str">
            <v>182</v>
          </cell>
          <cell r="B2686">
            <v>749000</v>
          </cell>
          <cell r="C2686">
            <v>1</v>
          </cell>
          <cell r="D2686" t="str">
            <v>1749000.182</v>
          </cell>
          <cell r="E2686" t="str">
            <v xml:space="preserve">מיסים ועלויות </v>
          </cell>
          <cell r="H2686">
            <v>24098</v>
          </cell>
          <cell r="I2686">
            <v>26649</v>
          </cell>
        </row>
        <row r="2687">
          <cell r="A2687" t="str">
            <v>720</v>
          </cell>
          <cell r="B2687">
            <v>749000</v>
          </cell>
          <cell r="C2687">
            <v>1</v>
          </cell>
          <cell r="D2687" t="str">
            <v>1749000.720</v>
          </cell>
          <cell r="E2687" t="str">
            <v xml:space="preserve">חומרי חשמל </v>
          </cell>
          <cell r="H2687">
            <v>15000</v>
          </cell>
          <cell r="I2687">
            <v>12812</v>
          </cell>
        </row>
        <row r="2688">
          <cell r="A2688" t="str">
            <v>743</v>
          </cell>
          <cell r="B2688">
            <v>749000</v>
          </cell>
          <cell r="C2688">
            <v>1</v>
          </cell>
          <cell r="D2688" t="str">
            <v>1749000.743</v>
          </cell>
          <cell r="E2688" t="str">
            <v xml:space="preserve">רכישת כלים מכשירים וציוד </v>
          </cell>
          <cell r="H2688">
            <v>17000</v>
          </cell>
          <cell r="I2688">
            <v>15562</v>
          </cell>
        </row>
        <row r="2689">
          <cell r="A2689" t="str">
            <v>110</v>
          </cell>
          <cell r="B2689">
            <v>749100</v>
          </cell>
          <cell r="C2689">
            <v>1</v>
          </cell>
          <cell r="D2689" t="str">
            <v>1749100.110</v>
          </cell>
          <cell r="E2689" t="str">
            <v xml:space="preserve">שכר קובע </v>
          </cell>
          <cell r="H2689">
            <v>2155443</v>
          </cell>
          <cell r="I2689">
            <v>1971071</v>
          </cell>
        </row>
        <row r="2690">
          <cell r="A2690" t="str">
            <v>120</v>
          </cell>
          <cell r="B2690">
            <v>749100</v>
          </cell>
          <cell r="C2690">
            <v>1</v>
          </cell>
          <cell r="D2690" t="str">
            <v>1749100.120</v>
          </cell>
          <cell r="E2690" t="str">
            <v xml:space="preserve">תוספות שאינן בשכר קובע </v>
          </cell>
          <cell r="H2690">
            <v>341692</v>
          </cell>
          <cell r="I2690">
            <v>324774</v>
          </cell>
        </row>
        <row r="2691">
          <cell r="A2691" t="str">
            <v>130</v>
          </cell>
          <cell r="B2691">
            <v>749100</v>
          </cell>
          <cell r="C2691">
            <v>1</v>
          </cell>
          <cell r="D2691" t="str">
            <v>1749100.130</v>
          </cell>
          <cell r="E2691" t="str">
            <v xml:space="preserve">שעות נוספות </v>
          </cell>
          <cell r="H2691">
            <v>30386</v>
          </cell>
          <cell r="I2691">
            <v>32852</v>
          </cell>
        </row>
        <row r="2692">
          <cell r="A2692" t="str">
            <v>140</v>
          </cell>
          <cell r="B2692">
            <v>749100</v>
          </cell>
          <cell r="C2692">
            <v>1</v>
          </cell>
          <cell r="D2692" t="str">
            <v>1749100.140</v>
          </cell>
          <cell r="E2692" t="str">
            <v xml:space="preserve">החזר הוצאות </v>
          </cell>
          <cell r="H2692">
            <v>225858</v>
          </cell>
          <cell r="I2692">
            <v>236309</v>
          </cell>
        </row>
        <row r="2693">
          <cell r="A2693" t="str">
            <v>181</v>
          </cell>
          <cell r="B2693">
            <v>749100</v>
          </cell>
          <cell r="C2693">
            <v>1</v>
          </cell>
          <cell r="D2693" t="str">
            <v>1749100.181</v>
          </cell>
          <cell r="E2693" t="str">
            <v xml:space="preserve">הפרשות סוציאליות </v>
          </cell>
          <cell r="H2693">
            <v>463109</v>
          </cell>
          <cell r="I2693">
            <v>433177</v>
          </cell>
        </row>
        <row r="2694">
          <cell r="A2694" t="str">
            <v>182</v>
          </cell>
          <cell r="B2694">
            <v>749100</v>
          </cell>
          <cell r="C2694">
            <v>1</v>
          </cell>
          <cell r="D2694" t="str">
            <v>1749100.182</v>
          </cell>
          <cell r="E2694" t="str">
            <v xml:space="preserve">מיסים ועלויות </v>
          </cell>
          <cell r="H2694">
            <v>207140</v>
          </cell>
          <cell r="I2694">
            <v>195019</v>
          </cell>
        </row>
        <row r="2695">
          <cell r="A2695" t="str">
            <v>288</v>
          </cell>
          <cell r="B2695">
            <v>749100</v>
          </cell>
          <cell r="C2695">
            <v>1</v>
          </cell>
          <cell r="D2695" t="str">
            <v>1749100.288</v>
          </cell>
          <cell r="E2695" t="str">
            <v xml:space="preserve">השתתפות בשי לחגים </v>
          </cell>
          <cell r="H2695">
            <v>34500</v>
          </cell>
          <cell r="I2695">
            <v>32612</v>
          </cell>
        </row>
        <row r="2696">
          <cell r="A2696" t="str">
            <v>420</v>
          </cell>
          <cell r="B2696">
            <v>749100</v>
          </cell>
          <cell r="C2696">
            <v>1</v>
          </cell>
          <cell r="D2696" t="str">
            <v>1749100.420</v>
          </cell>
          <cell r="E2696" t="str">
            <v xml:space="preserve">תחזוקת מבנים </v>
          </cell>
          <cell r="H2696">
            <v>5000</v>
          </cell>
          <cell r="I2696">
            <v>0</v>
          </cell>
        </row>
        <row r="2697">
          <cell r="A2697" t="str">
            <v>431</v>
          </cell>
          <cell r="B2697">
            <v>749100</v>
          </cell>
          <cell r="C2697">
            <v>1</v>
          </cell>
          <cell r="D2697" t="str">
            <v>1749100.431</v>
          </cell>
          <cell r="E2697" t="str">
            <v xml:space="preserve">חשמל </v>
          </cell>
          <cell r="H2697">
            <v>40800</v>
          </cell>
          <cell r="I2697">
            <v>45287</v>
          </cell>
        </row>
        <row r="2698">
          <cell r="A2698" t="str">
            <v>433</v>
          </cell>
          <cell r="B2698">
            <v>749100</v>
          </cell>
          <cell r="C2698">
            <v>1</v>
          </cell>
          <cell r="D2698" t="str">
            <v>1749100.433</v>
          </cell>
          <cell r="E2698" t="str">
            <v xml:space="preserve">חומרי נקיון </v>
          </cell>
          <cell r="H2698">
            <v>2000</v>
          </cell>
          <cell r="I2698">
            <v>553</v>
          </cell>
        </row>
        <row r="2699">
          <cell r="A2699" t="str">
            <v>434</v>
          </cell>
          <cell r="B2699">
            <v>749100</v>
          </cell>
          <cell r="C2699">
            <v>1</v>
          </cell>
          <cell r="D2699" t="str">
            <v>1749100.434</v>
          </cell>
          <cell r="E2699" t="str">
            <v xml:space="preserve">שירותי נקיון </v>
          </cell>
          <cell r="H2699">
            <v>25000</v>
          </cell>
          <cell r="I2699">
            <v>14032</v>
          </cell>
        </row>
        <row r="2700">
          <cell r="A2700" t="str">
            <v>440</v>
          </cell>
          <cell r="B2700">
            <v>749100</v>
          </cell>
          <cell r="C2700">
            <v>1</v>
          </cell>
          <cell r="D2700" t="str">
            <v>1749100.440</v>
          </cell>
          <cell r="E2700" t="str">
            <v xml:space="preserve">ביטוח מבנה ותכולה </v>
          </cell>
          <cell r="H2700">
            <v>5200</v>
          </cell>
          <cell r="I2700">
            <v>5018</v>
          </cell>
        </row>
        <row r="2701">
          <cell r="A2701" t="str">
            <v>441</v>
          </cell>
          <cell r="B2701">
            <v>749100</v>
          </cell>
          <cell r="C2701">
            <v>1</v>
          </cell>
          <cell r="D2701" t="str">
            <v>1749100.441</v>
          </cell>
          <cell r="E2701" t="str">
            <v xml:space="preserve">ביטוח רכב </v>
          </cell>
          <cell r="H2701">
            <v>10855</v>
          </cell>
          <cell r="I2701">
            <v>9181</v>
          </cell>
        </row>
        <row r="2702">
          <cell r="A2702" t="str">
            <v>511</v>
          </cell>
          <cell r="B2702">
            <v>749100</v>
          </cell>
          <cell r="C2702">
            <v>1</v>
          </cell>
          <cell r="D2702" t="str">
            <v>1749100.511</v>
          </cell>
          <cell r="E2702" t="str">
            <v xml:space="preserve">אירוח וכיבוד </v>
          </cell>
          <cell r="H2702">
            <v>2800</v>
          </cell>
          <cell r="I2702">
            <v>1182</v>
          </cell>
        </row>
        <row r="2703">
          <cell r="A2703" t="str">
            <v>540</v>
          </cell>
          <cell r="B2703">
            <v>749100</v>
          </cell>
          <cell r="C2703">
            <v>1</v>
          </cell>
          <cell r="D2703" t="str">
            <v>1749100.540</v>
          </cell>
          <cell r="E2703" t="str">
            <v xml:space="preserve">הוצאות תקשורת </v>
          </cell>
          <cell r="H2703">
            <v>20000</v>
          </cell>
          <cell r="I2703">
            <v>21223</v>
          </cell>
        </row>
        <row r="2704">
          <cell r="A2704" t="str">
            <v>561</v>
          </cell>
          <cell r="B2704">
            <v>749100</v>
          </cell>
          <cell r="C2704">
            <v>1</v>
          </cell>
          <cell r="D2704" t="str">
            <v>1749100.561</v>
          </cell>
          <cell r="E2704" t="str">
            <v xml:space="preserve">צילום מסמכים </v>
          </cell>
          <cell r="H2704">
            <v>2500</v>
          </cell>
          <cell r="I2704">
            <v>5117</v>
          </cell>
        </row>
        <row r="2705">
          <cell r="A2705" t="str">
            <v>720</v>
          </cell>
          <cell r="B2705">
            <v>749100</v>
          </cell>
          <cell r="C2705">
            <v>1</v>
          </cell>
          <cell r="D2705" t="str">
            <v>1749100.720</v>
          </cell>
          <cell r="E2705" t="str">
            <v xml:space="preserve">חומרים </v>
          </cell>
          <cell r="H2705">
            <v>5000</v>
          </cell>
          <cell r="I2705">
            <v>0</v>
          </cell>
        </row>
        <row r="2706">
          <cell r="A2706" t="str">
            <v>731</v>
          </cell>
          <cell r="B2706">
            <v>749100</v>
          </cell>
          <cell r="C2706">
            <v>1</v>
          </cell>
          <cell r="D2706" t="str">
            <v>1749100.731</v>
          </cell>
          <cell r="E2706" t="str">
            <v xml:space="preserve">דלק </v>
          </cell>
          <cell r="H2706">
            <v>62373</v>
          </cell>
          <cell r="I2706">
            <v>103516</v>
          </cell>
        </row>
        <row r="2707">
          <cell r="A2707" t="str">
            <v>732</v>
          </cell>
          <cell r="B2707">
            <v>749100</v>
          </cell>
          <cell r="C2707">
            <v>1</v>
          </cell>
          <cell r="D2707" t="str">
            <v>1749100.732</v>
          </cell>
          <cell r="E2707" t="str">
            <v xml:space="preserve">תיקוני רכב </v>
          </cell>
          <cell r="H2707">
            <v>7000</v>
          </cell>
          <cell r="I2707">
            <v>5667</v>
          </cell>
        </row>
        <row r="2708">
          <cell r="A2708" t="str">
            <v>733</v>
          </cell>
          <cell r="B2708">
            <v>749100</v>
          </cell>
          <cell r="C2708">
            <v>1</v>
          </cell>
          <cell r="D2708" t="str">
            <v>1749100.733</v>
          </cell>
          <cell r="E2708" t="str">
            <v xml:space="preserve">אגרת רישוי רכב </v>
          </cell>
          <cell r="H2708">
            <v>1000</v>
          </cell>
          <cell r="I2708">
            <v>295</v>
          </cell>
        </row>
        <row r="2709">
          <cell r="A2709" t="str">
            <v>735</v>
          </cell>
          <cell r="B2709">
            <v>749100</v>
          </cell>
          <cell r="C2709">
            <v>1</v>
          </cell>
          <cell r="D2709" t="str">
            <v>1749100.735</v>
          </cell>
          <cell r="E2709" t="str">
            <v xml:space="preserve">השכרת רכב </v>
          </cell>
          <cell r="H2709">
            <v>336897</v>
          </cell>
          <cell r="I2709">
            <v>404489</v>
          </cell>
        </row>
        <row r="2710">
          <cell r="A2710" t="str">
            <v>742</v>
          </cell>
          <cell r="B2710">
            <v>749100</v>
          </cell>
          <cell r="C2710">
            <v>1</v>
          </cell>
          <cell r="D2710" t="str">
            <v>1749100.742</v>
          </cell>
          <cell r="E2710" t="str">
            <v xml:space="preserve">אחזקת כלים מכשירים וציוד </v>
          </cell>
          <cell r="H2710">
            <v>5000</v>
          </cell>
          <cell r="I2710">
            <v>0</v>
          </cell>
        </row>
        <row r="2711">
          <cell r="A2711" t="str">
            <v>743</v>
          </cell>
          <cell r="B2711">
            <v>749100</v>
          </cell>
          <cell r="C2711">
            <v>1</v>
          </cell>
          <cell r="D2711" t="str">
            <v>1749100.743</v>
          </cell>
          <cell r="E2711" t="str">
            <v xml:space="preserve">רכישת כלים מכשירים וציוד </v>
          </cell>
          <cell r="H2711">
            <v>20600</v>
          </cell>
          <cell r="I2711">
            <v>14310</v>
          </cell>
        </row>
        <row r="2712">
          <cell r="A2712" t="str">
            <v>747</v>
          </cell>
          <cell r="B2712">
            <v>749100</v>
          </cell>
          <cell r="C2712">
            <v>1</v>
          </cell>
          <cell r="D2712" t="str">
            <v>1749100.747</v>
          </cell>
          <cell r="E2712" t="str">
            <v xml:space="preserve">ביגוד לצרכי עבודה </v>
          </cell>
          <cell r="H2712">
            <v>0</v>
          </cell>
          <cell r="I2712">
            <v>0</v>
          </cell>
        </row>
        <row r="2713">
          <cell r="A2713" t="str">
            <v>750</v>
          </cell>
          <cell r="B2713">
            <v>749100</v>
          </cell>
          <cell r="C2713">
            <v>1</v>
          </cell>
          <cell r="D2713" t="str">
            <v>1749100.750</v>
          </cell>
          <cell r="E2713" t="str">
            <v xml:space="preserve">עבודות קבלניות </v>
          </cell>
          <cell r="H2713">
            <v>0</v>
          </cell>
          <cell r="I2713">
            <v>0</v>
          </cell>
        </row>
        <row r="2714">
          <cell r="A2714" t="str">
            <v>986</v>
          </cell>
          <cell r="B2714">
            <v>749100</v>
          </cell>
          <cell r="C2714">
            <v>1</v>
          </cell>
          <cell r="D2714" t="str">
            <v>1749100.986</v>
          </cell>
          <cell r="E2714" t="str">
            <v xml:space="preserve">ה.מותנית עבודות קבלניות </v>
          </cell>
          <cell r="H2714">
            <v>0</v>
          </cell>
          <cell r="I2714">
            <v>0</v>
          </cell>
        </row>
        <row r="2715">
          <cell r="A2715" t="str">
            <v>440</v>
          </cell>
          <cell r="B2715">
            <v>749110</v>
          </cell>
          <cell r="C2715">
            <v>1</v>
          </cell>
          <cell r="D2715" t="str">
            <v>1749110.440</v>
          </cell>
          <cell r="E2715" t="str">
            <v xml:space="preserve">ביטוח-עבודות קבלניות </v>
          </cell>
          <cell r="H2715">
            <v>8600</v>
          </cell>
          <cell r="I2715">
            <v>8263</v>
          </cell>
        </row>
        <row r="2716">
          <cell r="A2716" t="str">
            <v>110</v>
          </cell>
          <cell r="B2716">
            <v>749200</v>
          </cell>
          <cell r="C2716">
            <v>1</v>
          </cell>
          <cell r="D2716" t="str">
            <v>1749200.110</v>
          </cell>
          <cell r="E2716" t="str">
            <v xml:space="preserve">שכר קובע </v>
          </cell>
          <cell r="H2716">
            <v>295158</v>
          </cell>
          <cell r="I2716">
            <v>306576</v>
          </cell>
        </row>
        <row r="2717">
          <cell r="A2717" t="str">
            <v>120</v>
          </cell>
          <cell r="B2717">
            <v>749200</v>
          </cell>
          <cell r="C2717">
            <v>1</v>
          </cell>
          <cell r="D2717" t="str">
            <v>1749200.120</v>
          </cell>
          <cell r="E2717" t="str">
            <v xml:space="preserve">תוספות שאינן בשכר קובע </v>
          </cell>
          <cell r="H2717">
            <v>227334</v>
          </cell>
          <cell r="I2717">
            <v>192440</v>
          </cell>
        </row>
        <row r="2718">
          <cell r="A2718" t="str">
            <v>130</v>
          </cell>
          <cell r="B2718">
            <v>749200</v>
          </cell>
          <cell r="C2718">
            <v>1</v>
          </cell>
          <cell r="D2718" t="str">
            <v>1749200.130</v>
          </cell>
          <cell r="E2718" t="str">
            <v xml:space="preserve">שעות נוספות </v>
          </cell>
          <cell r="H2718">
            <v>66172</v>
          </cell>
          <cell r="I2718">
            <v>67354</v>
          </cell>
        </row>
        <row r="2719">
          <cell r="A2719" t="str">
            <v>140</v>
          </cell>
          <cell r="B2719">
            <v>749200</v>
          </cell>
          <cell r="C2719">
            <v>1</v>
          </cell>
          <cell r="D2719" t="str">
            <v>1749200.140</v>
          </cell>
          <cell r="E2719" t="str">
            <v xml:space="preserve">החזר הוצאות </v>
          </cell>
          <cell r="H2719">
            <v>66577</v>
          </cell>
          <cell r="I2719">
            <v>69957</v>
          </cell>
        </row>
        <row r="2720">
          <cell r="A2720" t="str">
            <v>181</v>
          </cell>
          <cell r="B2720">
            <v>749200</v>
          </cell>
          <cell r="C2720">
            <v>1</v>
          </cell>
          <cell r="D2720" t="str">
            <v>1749200.181</v>
          </cell>
          <cell r="E2720" t="str">
            <v xml:space="preserve">הפרשות סוציאליות </v>
          </cell>
          <cell r="H2720">
            <v>94173</v>
          </cell>
          <cell r="I2720">
            <v>98417</v>
          </cell>
        </row>
        <row r="2721">
          <cell r="A2721" t="str">
            <v>182</v>
          </cell>
          <cell r="B2721">
            <v>749200</v>
          </cell>
          <cell r="C2721">
            <v>1</v>
          </cell>
          <cell r="D2721" t="str">
            <v>1749200.182</v>
          </cell>
          <cell r="E2721" t="str">
            <v xml:space="preserve">מיסים ועלויות </v>
          </cell>
          <cell r="H2721">
            <v>45823</v>
          </cell>
          <cell r="I2721">
            <v>48036</v>
          </cell>
        </row>
        <row r="2722">
          <cell r="A2722" t="str">
            <v>433</v>
          </cell>
          <cell r="B2722">
            <v>749200</v>
          </cell>
          <cell r="C2722">
            <v>1</v>
          </cell>
          <cell r="D2722" t="str">
            <v>1749200.433</v>
          </cell>
          <cell r="E2722" t="str">
            <v xml:space="preserve">חומרי נקיון </v>
          </cell>
          <cell r="H2722">
            <v>4000</v>
          </cell>
          <cell r="I2722">
            <v>8483</v>
          </cell>
        </row>
        <row r="2723">
          <cell r="A2723" t="str">
            <v>470</v>
          </cell>
          <cell r="B2723">
            <v>749200</v>
          </cell>
          <cell r="C2723">
            <v>1</v>
          </cell>
          <cell r="D2723" t="str">
            <v>1749200.470</v>
          </cell>
          <cell r="E2723" t="str">
            <v xml:space="preserve">ציוד משרדי </v>
          </cell>
          <cell r="H2723">
            <v>2500</v>
          </cell>
          <cell r="I2723">
            <v>462</v>
          </cell>
        </row>
        <row r="2724">
          <cell r="A2724" t="str">
            <v>511</v>
          </cell>
          <cell r="B2724">
            <v>749200</v>
          </cell>
          <cell r="C2724">
            <v>1</v>
          </cell>
          <cell r="D2724" t="str">
            <v>1749200.511</v>
          </cell>
          <cell r="E2724" t="str">
            <v xml:space="preserve">אירוח וכיבוד </v>
          </cell>
          <cell r="H2724">
            <v>3800</v>
          </cell>
          <cell r="I2724">
            <v>4957</v>
          </cell>
        </row>
        <row r="2725">
          <cell r="A2725" t="str">
            <v>540</v>
          </cell>
          <cell r="B2725">
            <v>749200</v>
          </cell>
          <cell r="C2725">
            <v>1</v>
          </cell>
          <cell r="D2725" t="str">
            <v>1749200.540</v>
          </cell>
          <cell r="E2725" t="str">
            <v xml:space="preserve">הוצאות תקשורת </v>
          </cell>
          <cell r="H2725">
            <v>15000</v>
          </cell>
          <cell r="I2725">
            <v>12476</v>
          </cell>
        </row>
        <row r="2726">
          <cell r="A2726" t="str">
            <v>561</v>
          </cell>
          <cell r="B2726">
            <v>749200</v>
          </cell>
          <cell r="C2726">
            <v>1</v>
          </cell>
          <cell r="D2726" t="str">
            <v>1749200.561</v>
          </cell>
          <cell r="E2726" t="str">
            <v xml:space="preserve">צילום מסמכים </v>
          </cell>
          <cell r="H2726">
            <v>2000</v>
          </cell>
          <cell r="I2726">
            <v>5104</v>
          </cell>
        </row>
        <row r="2727">
          <cell r="A2727" t="str">
            <v>720</v>
          </cell>
          <cell r="B2727">
            <v>749200</v>
          </cell>
          <cell r="C2727">
            <v>1</v>
          </cell>
          <cell r="D2727" t="str">
            <v>1749200.720</v>
          </cell>
          <cell r="E2727" t="str">
            <v xml:space="preserve">חומרים </v>
          </cell>
          <cell r="H2727">
            <v>2000</v>
          </cell>
          <cell r="I2727">
            <v>0</v>
          </cell>
        </row>
        <row r="2728">
          <cell r="A2728" t="str">
            <v>742</v>
          </cell>
          <cell r="B2728">
            <v>749200</v>
          </cell>
          <cell r="C2728">
            <v>1</v>
          </cell>
          <cell r="D2728" t="str">
            <v>1749200.742</v>
          </cell>
          <cell r="E2728" t="str">
            <v xml:space="preserve">אחזקת מערכות ט.מ.ס. </v>
          </cell>
          <cell r="H2728">
            <v>7000</v>
          </cell>
          <cell r="I2728">
            <v>0</v>
          </cell>
        </row>
        <row r="2729">
          <cell r="A2729" t="str">
            <v>743</v>
          </cell>
          <cell r="B2729">
            <v>749200</v>
          </cell>
          <cell r="C2729">
            <v>1</v>
          </cell>
          <cell r="D2729" t="str">
            <v>1749200.743</v>
          </cell>
          <cell r="E2729" t="str">
            <v xml:space="preserve">רכישת כלים מכשירים וציוד </v>
          </cell>
          <cell r="H2729">
            <v>31000</v>
          </cell>
          <cell r="I2729">
            <v>16428</v>
          </cell>
        </row>
        <row r="2730">
          <cell r="A2730" t="str">
            <v>750</v>
          </cell>
          <cell r="B2730">
            <v>749200</v>
          </cell>
          <cell r="C2730">
            <v>1</v>
          </cell>
          <cell r="D2730" t="str">
            <v>1749200.750</v>
          </cell>
          <cell r="E2730" t="str">
            <v xml:space="preserve">שירותי נקיון בפארק </v>
          </cell>
          <cell r="H2730">
            <v>70000</v>
          </cell>
          <cell r="I2730">
            <v>66134</v>
          </cell>
        </row>
        <row r="2731">
          <cell r="A2731" t="str">
            <v>751</v>
          </cell>
          <cell r="B2731">
            <v>749200</v>
          </cell>
          <cell r="C2731">
            <v>1</v>
          </cell>
          <cell r="D2731" t="str">
            <v>1749200.751</v>
          </cell>
          <cell r="E2731" t="str">
            <v xml:space="preserve">אחזקת גינון </v>
          </cell>
          <cell r="H2731">
            <v>191745</v>
          </cell>
          <cell r="I2731">
            <v>12783</v>
          </cell>
        </row>
        <row r="2732">
          <cell r="A2732" t="str">
            <v>752</v>
          </cell>
          <cell r="B2732">
            <v>749200</v>
          </cell>
          <cell r="C2732">
            <v>1</v>
          </cell>
          <cell r="D2732" t="str">
            <v>1749200.752</v>
          </cell>
          <cell r="E2732" t="str">
            <v xml:space="preserve">אחזקת מתקני משחק </v>
          </cell>
          <cell r="H2732">
            <v>36000</v>
          </cell>
          <cell r="I2732">
            <v>17534</v>
          </cell>
        </row>
        <row r="2733">
          <cell r="A2733" t="str">
            <v>759</v>
          </cell>
          <cell r="B2733">
            <v>749200</v>
          </cell>
          <cell r="C2733">
            <v>1</v>
          </cell>
          <cell r="D2733" t="str">
            <v>1749200.759</v>
          </cell>
          <cell r="E2733" t="str">
            <v xml:space="preserve">שמירה </v>
          </cell>
          <cell r="H2733">
            <v>359400</v>
          </cell>
          <cell r="I2733">
            <v>372493</v>
          </cell>
        </row>
        <row r="2734">
          <cell r="A2734" t="str">
            <v>743</v>
          </cell>
          <cell r="B2734">
            <v>749300</v>
          </cell>
          <cell r="C2734">
            <v>1</v>
          </cell>
          <cell r="D2734" t="str">
            <v>1749300.743</v>
          </cell>
          <cell r="E2734" t="str">
            <v xml:space="preserve">רכישת כלים מכשירים וציוד </v>
          </cell>
          <cell r="H2734">
            <v>0</v>
          </cell>
          <cell r="I2734">
            <v>0</v>
          </cell>
        </row>
        <row r="2735">
          <cell r="A2735" t="str">
            <v>750</v>
          </cell>
          <cell r="B2735">
            <v>749300</v>
          </cell>
          <cell r="C2735">
            <v>1</v>
          </cell>
          <cell r="D2735" t="str">
            <v>1749300.750</v>
          </cell>
          <cell r="E2735" t="str">
            <v xml:space="preserve">פארק נחל ב"ש-אחזקה </v>
          </cell>
          <cell r="H2735">
            <v>348153</v>
          </cell>
          <cell r="I2735">
            <v>150299</v>
          </cell>
        </row>
        <row r="2736">
          <cell r="A2736" t="str">
            <v>751</v>
          </cell>
          <cell r="B2736">
            <v>749300</v>
          </cell>
          <cell r="C2736">
            <v>1</v>
          </cell>
          <cell r="D2736" t="str">
            <v>1749300.751</v>
          </cell>
          <cell r="E2736" t="str">
            <v xml:space="preserve">עבודות קבלניות </v>
          </cell>
          <cell r="H2736">
            <v>309000</v>
          </cell>
          <cell r="I2736">
            <v>350000</v>
          </cell>
        </row>
        <row r="2737">
          <cell r="A2737" t="str">
            <v>752</v>
          </cell>
          <cell r="B2737">
            <v>749300</v>
          </cell>
          <cell r="C2737">
            <v>1</v>
          </cell>
          <cell r="D2737" t="str">
            <v>1749300.752</v>
          </cell>
          <cell r="E2737" t="str">
            <v xml:space="preserve">אחזקת שטחי גינון </v>
          </cell>
          <cell r="H2737">
            <v>1512570</v>
          </cell>
          <cell r="I2737">
            <v>1715570</v>
          </cell>
        </row>
        <row r="2738">
          <cell r="A2738" t="str">
            <v>759</v>
          </cell>
          <cell r="B2738">
            <v>749300</v>
          </cell>
          <cell r="C2738">
            <v>1</v>
          </cell>
          <cell r="D2738" t="str">
            <v>1749300.759</v>
          </cell>
          <cell r="E2738" t="str">
            <v xml:space="preserve">אבטחה </v>
          </cell>
          <cell r="H2738">
            <v>625147</v>
          </cell>
          <cell r="I2738">
            <v>499999</v>
          </cell>
        </row>
        <row r="2739">
          <cell r="A2739" t="str">
            <v>771</v>
          </cell>
          <cell r="B2739">
            <v>749300</v>
          </cell>
          <cell r="C2739">
            <v>1</v>
          </cell>
          <cell r="D2739" t="str">
            <v>1749300.771</v>
          </cell>
          <cell r="E2739" t="str">
            <v xml:space="preserve">חשמל לפעולות </v>
          </cell>
          <cell r="H2739">
            <v>0</v>
          </cell>
          <cell r="I2739">
            <v>0</v>
          </cell>
        </row>
        <row r="2740">
          <cell r="A2740" t="str">
            <v>772</v>
          </cell>
          <cell r="B2740">
            <v>749300</v>
          </cell>
          <cell r="C2740">
            <v>1</v>
          </cell>
          <cell r="D2740" t="str">
            <v>1749300.772</v>
          </cell>
          <cell r="E2740" t="str">
            <v xml:space="preserve">מים </v>
          </cell>
          <cell r="H2740">
            <v>115500</v>
          </cell>
          <cell r="I2740">
            <v>0</v>
          </cell>
        </row>
        <row r="2741">
          <cell r="A2741" t="str">
            <v>750</v>
          </cell>
          <cell r="B2741">
            <v>749400</v>
          </cell>
          <cell r="C2741">
            <v>1</v>
          </cell>
          <cell r="D2741" t="str">
            <v>1749400.750</v>
          </cell>
          <cell r="E2741" t="str">
            <v xml:space="preserve">גן הפעמון-עבודות קבלניות </v>
          </cell>
          <cell r="H2741">
            <v>100000</v>
          </cell>
          <cell r="I2741">
            <v>0</v>
          </cell>
        </row>
        <row r="2742">
          <cell r="A2742" t="str">
            <v>130</v>
          </cell>
          <cell r="B2742">
            <v>751000</v>
          </cell>
          <cell r="C2742">
            <v>1</v>
          </cell>
          <cell r="D2742" t="str">
            <v>1751000.130</v>
          </cell>
          <cell r="E2742" t="str">
            <v xml:space="preserve">שעות נוספות </v>
          </cell>
          <cell r="H2742">
            <v>86940</v>
          </cell>
          <cell r="I2742">
            <v>85666</v>
          </cell>
        </row>
        <row r="2743">
          <cell r="A2743" t="str">
            <v>181</v>
          </cell>
          <cell r="B2743">
            <v>751000</v>
          </cell>
          <cell r="C2743">
            <v>1</v>
          </cell>
          <cell r="D2743" t="str">
            <v>1751000.181</v>
          </cell>
          <cell r="E2743" t="str">
            <v xml:space="preserve">הפרשות סוציאליות </v>
          </cell>
          <cell r="H2743">
            <v>16422</v>
          </cell>
          <cell r="I2743">
            <v>14279</v>
          </cell>
        </row>
        <row r="2744">
          <cell r="A2744" t="str">
            <v>182</v>
          </cell>
          <cell r="B2744">
            <v>751000</v>
          </cell>
          <cell r="C2744">
            <v>1</v>
          </cell>
          <cell r="D2744" t="str">
            <v>1751000.182</v>
          </cell>
          <cell r="E2744" t="str">
            <v xml:space="preserve">מיסים ועלויות </v>
          </cell>
          <cell r="H2744">
            <v>7728</v>
          </cell>
          <cell r="I2744">
            <v>6424</v>
          </cell>
        </row>
        <row r="2745">
          <cell r="A2745" t="str">
            <v>780</v>
          </cell>
          <cell r="B2745">
            <v>751000</v>
          </cell>
          <cell r="C2745">
            <v>1</v>
          </cell>
          <cell r="D2745" t="str">
            <v>1751000.780</v>
          </cell>
          <cell r="E2745" t="str">
            <v xml:space="preserve">הוצאות פעולה - עצמאות </v>
          </cell>
          <cell r="H2745">
            <v>1700000</v>
          </cell>
          <cell r="I2745">
            <v>1779823</v>
          </cell>
        </row>
        <row r="2746">
          <cell r="A2746" t="str">
            <v>781</v>
          </cell>
          <cell r="B2746">
            <v>751000</v>
          </cell>
          <cell r="C2746">
            <v>1</v>
          </cell>
          <cell r="D2746" t="str">
            <v>1751000.781</v>
          </cell>
          <cell r="E2746" t="str">
            <v>הוצאות ע"ח הכנסות מיוחדות</v>
          </cell>
          <cell r="H2746">
            <v>100</v>
          </cell>
          <cell r="I2746">
            <v>0</v>
          </cell>
        </row>
        <row r="2747">
          <cell r="A2747" t="str">
            <v>110</v>
          </cell>
          <cell r="B2747">
            <v>752000</v>
          </cell>
          <cell r="C2747">
            <v>1</v>
          </cell>
          <cell r="D2747" t="str">
            <v>1752000.110</v>
          </cell>
          <cell r="E2747" t="str">
            <v xml:space="preserve">שכר קובע </v>
          </cell>
          <cell r="H2747">
            <v>613636</v>
          </cell>
          <cell r="I2747">
            <v>609611</v>
          </cell>
        </row>
        <row r="2748">
          <cell r="A2748" t="str">
            <v>120</v>
          </cell>
          <cell r="B2748">
            <v>752000</v>
          </cell>
          <cell r="C2748">
            <v>1</v>
          </cell>
          <cell r="D2748" t="str">
            <v>1752000.120</v>
          </cell>
          <cell r="E2748" t="str">
            <v xml:space="preserve">תוספות שאינן בשכר קובע </v>
          </cell>
          <cell r="H2748">
            <v>117203</v>
          </cell>
          <cell r="I2748">
            <v>117770</v>
          </cell>
        </row>
        <row r="2749">
          <cell r="A2749" t="str">
            <v>130</v>
          </cell>
          <cell r="B2749">
            <v>752000</v>
          </cell>
          <cell r="C2749">
            <v>1</v>
          </cell>
          <cell r="D2749" t="str">
            <v>1752000.130</v>
          </cell>
          <cell r="E2749" t="str">
            <v xml:space="preserve">שעות נוספות </v>
          </cell>
          <cell r="H2749">
            <v>12989</v>
          </cell>
          <cell r="I2749">
            <v>12131</v>
          </cell>
        </row>
        <row r="2750">
          <cell r="A2750" t="str">
            <v>140</v>
          </cell>
          <cell r="B2750">
            <v>752000</v>
          </cell>
          <cell r="C2750">
            <v>1</v>
          </cell>
          <cell r="D2750" t="str">
            <v>1752000.140</v>
          </cell>
          <cell r="E2750" t="str">
            <v xml:space="preserve">החזר הוצאות </v>
          </cell>
          <cell r="H2750">
            <v>156279</v>
          </cell>
          <cell r="I2750">
            <v>167616</v>
          </cell>
        </row>
        <row r="2751">
          <cell r="A2751" t="str">
            <v>181</v>
          </cell>
          <cell r="B2751">
            <v>752000</v>
          </cell>
          <cell r="C2751">
            <v>1</v>
          </cell>
          <cell r="D2751" t="str">
            <v>1752000.181</v>
          </cell>
          <cell r="E2751" t="str">
            <v xml:space="preserve">הפרשות סוציאליות </v>
          </cell>
          <cell r="H2751">
            <v>129016</v>
          </cell>
          <cell r="I2751">
            <v>128547</v>
          </cell>
        </row>
        <row r="2752">
          <cell r="A2752" t="str">
            <v>182</v>
          </cell>
          <cell r="B2752">
            <v>752000</v>
          </cell>
          <cell r="C2752">
            <v>1</v>
          </cell>
          <cell r="D2752" t="str">
            <v>1752000.182</v>
          </cell>
          <cell r="E2752" t="str">
            <v xml:space="preserve">מיסים ועלויות </v>
          </cell>
          <cell r="H2752">
            <v>68598</v>
          </cell>
          <cell r="I2752">
            <v>69047</v>
          </cell>
        </row>
        <row r="2753">
          <cell r="A2753" t="str">
            <v>512</v>
          </cell>
          <cell r="B2753">
            <v>752000</v>
          </cell>
          <cell r="C2753">
            <v>1</v>
          </cell>
          <cell r="D2753" t="str">
            <v>1752000.512</v>
          </cell>
          <cell r="E2753" t="str">
            <v xml:space="preserve">אש"ל ונסיעות </v>
          </cell>
          <cell r="H2753">
            <v>2000</v>
          </cell>
          <cell r="I2753">
            <v>1708</v>
          </cell>
        </row>
        <row r="2754">
          <cell r="A2754" t="str">
            <v>523</v>
          </cell>
          <cell r="B2754">
            <v>752000</v>
          </cell>
          <cell r="C2754">
            <v>1</v>
          </cell>
          <cell r="D2754" t="str">
            <v>1752000.523</v>
          </cell>
          <cell r="E2754" t="str">
            <v xml:space="preserve">דמי חבר בארגונים </v>
          </cell>
          <cell r="H2754">
            <v>650</v>
          </cell>
          <cell r="I2754">
            <v>700</v>
          </cell>
        </row>
        <row r="2755">
          <cell r="A2755" t="str">
            <v>540</v>
          </cell>
          <cell r="B2755">
            <v>752000</v>
          </cell>
          <cell r="C2755">
            <v>1</v>
          </cell>
          <cell r="D2755" t="str">
            <v>1752000.540</v>
          </cell>
          <cell r="E2755" t="str">
            <v xml:space="preserve">הוצאות תקשורת </v>
          </cell>
          <cell r="H2755">
            <v>17000</v>
          </cell>
          <cell r="I2755">
            <v>15848</v>
          </cell>
        </row>
        <row r="2756">
          <cell r="A2756" t="str">
            <v>550</v>
          </cell>
          <cell r="B2756">
            <v>752000</v>
          </cell>
          <cell r="C2756">
            <v>1</v>
          </cell>
          <cell r="D2756" t="str">
            <v>1752000.550</v>
          </cell>
          <cell r="E2756" t="str">
            <v xml:space="preserve">פרסום והדפסות </v>
          </cell>
          <cell r="H2756">
            <v>0</v>
          </cell>
          <cell r="I2756">
            <v>0</v>
          </cell>
        </row>
        <row r="2757">
          <cell r="A2757" t="str">
            <v>561</v>
          </cell>
          <cell r="B2757">
            <v>752000</v>
          </cell>
          <cell r="C2757">
            <v>1</v>
          </cell>
          <cell r="D2757" t="str">
            <v>1752000.561</v>
          </cell>
          <cell r="E2757" t="str">
            <v xml:space="preserve">צילום מסמכים </v>
          </cell>
          <cell r="H2757">
            <v>3500</v>
          </cell>
          <cell r="I2757">
            <v>3511</v>
          </cell>
        </row>
        <row r="2758">
          <cell r="A2758" t="str">
            <v>580</v>
          </cell>
          <cell r="B2758">
            <v>752000</v>
          </cell>
          <cell r="C2758">
            <v>1</v>
          </cell>
          <cell r="D2758" t="str">
            <v>1752000.580</v>
          </cell>
          <cell r="E2758" t="str">
            <v xml:space="preserve">הוצאות אירגוניות </v>
          </cell>
          <cell r="H2758">
            <v>0</v>
          </cell>
          <cell r="I2758">
            <v>5</v>
          </cell>
        </row>
        <row r="2759">
          <cell r="A2759" t="str">
            <v>769</v>
          </cell>
          <cell r="B2759">
            <v>752000</v>
          </cell>
          <cell r="C2759">
            <v>1</v>
          </cell>
          <cell r="D2759" t="str">
            <v>1752000.769</v>
          </cell>
          <cell r="E2759" t="str">
            <v xml:space="preserve">שירות לאומי </v>
          </cell>
          <cell r="H2759">
            <v>19200</v>
          </cell>
          <cell r="I2759">
            <v>12419</v>
          </cell>
        </row>
        <row r="2760">
          <cell r="A2760" t="str">
            <v>780</v>
          </cell>
          <cell r="B2760">
            <v>752000</v>
          </cell>
          <cell r="C2760">
            <v>1</v>
          </cell>
          <cell r="D2760" t="str">
            <v>1752000.780</v>
          </cell>
          <cell r="E2760" t="str">
            <v xml:space="preserve">הוצאות פעולה-טכסים </v>
          </cell>
          <cell r="H2760">
            <v>812236</v>
          </cell>
          <cell r="I2760">
            <v>885926</v>
          </cell>
        </row>
        <row r="2761">
          <cell r="A2761" t="str">
            <v>781</v>
          </cell>
          <cell r="B2761">
            <v>752000</v>
          </cell>
          <cell r="C2761">
            <v>1</v>
          </cell>
          <cell r="D2761" t="str">
            <v>1752000.781</v>
          </cell>
          <cell r="E2761" t="str">
            <v xml:space="preserve">שבוע התנדבות </v>
          </cell>
          <cell r="H2761">
            <v>100000</v>
          </cell>
          <cell r="I2761">
            <v>0</v>
          </cell>
        </row>
        <row r="2762">
          <cell r="A2762" t="str">
            <v>782</v>
          </cell>
          <cell r="B2762">
            <v>752000</v>
          </cell>
          <cell r="C2762">
            <v>1</v>
          </cell>
          <cell r="D2762" t="str">
            <v>1752000.782</v>
          </cell>
          <cell r="E2762" t="str">
            <v>אירועים בהשתת.ר.פיתוח נגב</v>
          </cell>
          <cell r="H2762">
            <v>100</v>
          </cell>
          <cell r="I2762">
            <v>0</v>
          </cell>
        </row>
        <row r="2763">
          <cell r="A2763" t="str">
            <v>788</v>
          </cell>
          <cell r="B2763">
            <v>752000</v>
          </cell>
          <cell r="C2763">
            <v>1</v>
          </cell>
          <cell r="D2763" t="str">
            <v>1752000.788</v>
          </cell>
          <cell r="E2763" t="str">
            <v xml:space="preserve">שבוע הספר העברי </v>
          </cell>
          <cell r="H2763">
            <v>216714</v>
          </cell>
          <cell r="I2763">
            <v>226710</v>
          </cell>
        </row>
        <row r="2764">
          <cell r="A2764" t="str">
            <v>783</v>
          </cell>
          <cell r="B2764">
            <v>752000</v>
          </cell>
          <cell r="C2764">
            <v>1</v>
          </cell>
          <cell r="D2764" t="str">
            <v>1752000.783</v>
          </cell>
          <cell r="E2764" t="str">
            <v xml:space="preserve">תמלוגים- אקו"ם </v>
          </cell>
          <cell r="H2764">
            <v>93000</v>
          </cell>
          <cell r="I2764">
            <v>88399</v>
          </cell>
        </row>
        <row r="2765">
          <cell r="A2765" t="str">
            <v>784</v>
          </cell>
          <cell r="B2765">
            <v>752000</v>
          </cell>
          <cell r="C2765">
            <v>1</v>
          </cell>
          <cell r="D2765" t="str">
            <v>1752000.784</v>
          </cell>
          <cell r="E2765" t="str">
            <v>תמלוג.פד.מוסיקה ים תיכוני</v>
          </cell>
          <cell r="H2765">
            <v>63000</v>
          </cell>
          <cell r="I2765">
            <v>59792</v>
          </cell>
        </row>
        <row r="2766">
          <cell r="A2766" t="str">
            <v>785</v>
          </cell>
          <cell r="B2766">
            <v>752000</v>
          </cell>
          <cell r="C2766">
            <v>1</v>
          </cell>
          <cell r="D2766" t="str">
            <v>1752000.785</v>
          </cell>
          <cell r="E2766" t="str">
            <v xml:space="preserve">תמלוגים-פדרציית תקליטים </v>
          </cell>
          <cell r="H2766">
            <v>46000</v>
          </cell>
          <cell r="I2766">
            <v>43269</v>
          </cell>
        </row>
        <row r="2767">
          <cell r="A2767" t="str">
            <v>786</v>
          </cell>
          <cell r="B2767">
            <v>752000</v>
          </cell>
          <cell r="C2767">
            <v>1</v>
          </cell>
          <cell r="D2767" t="str">
            <v>1752000.786</v>
          </cell>
          <cell r="E2767" t="str">
            <v xml:space="preserve">תמלוגים-אשכולות ועיל"ם </v>
          </cell>
          <cell r="H2767">
            <v>90000</v>
          </cell>
          <cell r="I2767">
            <v>85590</v>
          </cell>
        </row>
        <row r="2768">
          <cell r="A2768" t="str">
            <v>130</v>
          </cell>
          <cell r="B2768">
            <v>752001</v>
          </cell>
          <cell r="C2768">
            <v>1</v>
          </cell>
          <cell r="D2768" t="str">
            <v>1752001.130</v>
          </cell>
          <cell r="E2768" t="str">
            <v xml:space="preserve">שעות נוספות-אירועים </v>
          </cell>
          <cell r="H2768">
            <v>125580</v>
          </cell>
          <cell r="I2768">
            <v>159226</v>
          </cell>
        </row>
        <row r="2769">
          <cell r="A2769" t="str">
            <v>181</v>
          </cell>
          <cell r="B2769">
            <v>752001</v>
          </cell>
          <cell r="C2769">
            <v>1</v>
          </cell>
          <cell r="D2769" t="str">
            <v>1752001.181</v>
          </cell>
          <cell r="E2769" t="str">
            <v xml:space="preserve">הפרשות סוציאליות </v>
          </cell>
          <cell r="H2769">
            <v>24150</v>
          </cell>
          <cell r="I2769">
            <v>25448</v>
          </cell>
        </row>
        <row r="2770">
          <cell r="A2770" t="str">
            <v>182</v>
          </cell>
          <cell r="B2770">
            <v>752001</v>
          </cell>
          <cell r="C2770">
            <v>1</v>
          </cell>
          <cell r="D2770" t="str">
            <v>1752001.182</v>
          </cell>
          <cell r="E2770" t="str">
            <v xml:space="preserve">מיסים ועלויות </v>
          </cell>
          <cell r="H2770">
            <v>12558</v>
          </cell>
          <cell r="I2770">
            <v>11940</v>
          </cell>
        </row>
        <row r="2771">
          <cell r="A2771" t="str">
            <v>781</v>
          </cell>
          <cell r="B2771">
            <v>752001</v>
          </cell>
          <cell r="C2771">
            <v>1</v>
          </cell>
          <cell r="D2771" t="str">
            <v>1752001.781</v>
          </cell>
          <cell r="E2771" t="str">
            <v xml:space="preserve">שבוע בריאות </v>
          </cell>
          <cell r="H2771">
            <v>80000</v>
          </cell>
          <cell r="I2771">
            <v>81906</v>
          </cell>
        </row>
        <row r="2772">
          <cell r="A2772" t="str">
            <v>783</v>
          </cell>
          <cell r="B2772">
            <v>752001</v>
          </cell>
          <cell r="C2772">
            <v>1</v>
          </cell>
          <cell r="D2772" t="str">
            <v>1752001.783</v>
          </cell>
          <cell r="E2772" t="str">
            <v xml:space="preserve">אירועים ופסטיבלים </v>
          </cell>
          <cell r="H2772">
            <v>3325000</v>
          </cell>
          <cell r="I2772">
            <v>3325000</v>
          </cell>
        </row>
        <row r="2773">
          <cell r="A2773" t="str">
            <v>780</v>
          </cell>
          <cell r="B2773">
            <v>752001</v>
          </cell>
          <cell r="C2773">
            <v>1</v>
          </cell>
          <cell r="D2773" t="str">
            <v>1752001.780</v>
          </cell>
          <cell r="E2773" t="str">
            <v xml:space="preserve">אירועי עיר עתיקה </v>
          </cell>
          <cell r="H2773">
            <v>600000</v>
          </cell>
          <cell r="I2773">
            <v>600000</v>
          </cell>
        </row>
        <row r="2774">
          <cell r="A2774" t="str">
            <v>815</v>
          </cell>
          <cell r="B2774">
            <v>753000</v>
          </cell>
          <cell r="C2774">
            <v>1</v>
          </cell>
          <cell r="D2774" t="str">
            <v>1753000.815</v>
          </cell>
          <cell r="E2774" t="str">
            <v xml:space="preserve">אימוץ חיל ההנדסה </v>
          </cell>
          <cell r="H2774">
            <v>20000</v>
          </cell>
          <cell r="I2774">
            <v>6976</v>
          </cell>
        </row>
        <row r="2775">
          <cell r="A2775" t="str">
            <v>110</v>
          </cell>
          <cell r="B2775">
            <v>754000</v>
          </cell>
          <cell r="C2775">
            <v>1</v>
          </cell>
          <cell r="D2775" t="str">
            <v>1754000.110</v>
          </cell>
          <cell r="E2775" t="str">
            <v xml:space="preserve">שכר קובע </v>
          </cell>
          <cell r="H2775">
            <v>264891</v>
          </cell>
          <cell r="I2775">
            <v>244587</v>
          </cell>
        </row>
        <row r="2776">
          <cell r="A2776" t="str">
            <v>120</v>
          </cell>
          <cell r="B2776">
            <v>754000</v>
          </cell>
          <cell r="C2776">
            <v>1</v>
          </cell>
          <cell r="D2776" t="str">
            <v>1754000.120</v>
          </cell>
          <cell r="E2776" t="str">
            <v xml:space="preserve">תוספות שאינן בשכר קובע </v>
          </cell>
          <cell r="H2776">
            <v>26735</v>
          </cell>
          <cell r="I2776">
            <v>21234</v>
          </cell>
        </row>
        <row r="2777">
          <cell r="A2777" t="str">
            <v>130</v>
          </cell>
          <cell r="B2777">
            <v>754000</v>
          </cell>
          <cell r="C2777">
            <v>1</v>
          </cell>
          <cell r="D2777" t="str">
            <v>1754000.130</v>
          </cell>
          <cell r="E2777" t="str">
            <v xml:space="preserve">שעות נוספות </v>
          </cell>
          <cell r="H2777">
            <v>124</v>
          </cell>
          <cell r="I2777">
            <v>2853</v>
          </cell>
        </row>
        <row r="2778">
          <cell r="A2778" t="str">
            <v>140</v>
          </cell>
          <cell r="B2778">
            <v>754000</v>
          </cell>
          <cell r="C2778">
            <v>1</v>
          </cell>
          <cell r="D2778" t="str">
            <v>1754000.140</v>
          </cell>
          <cell r="E2778" t="str">
            <v xml:space="preserve">החזר הוצאות </v>
          </cell>
          <cell r="H2778">
            <v>42493</v>
          </cell>
          <cell r="I2778">
            <v>44125</v>
          </cell>
        </row>
        <row r="2779">
          <cell r="A2779" t="str">
            <v>181</v>
          </cell>
          <cell r="B2779">
            <v>754000</v>
          </cell>
          <cell r="C2779">
            <v>1</v>
          </cell>
          <cell r="D2779" t="str">
            <v>1754000.181</v>
          </cell>
          <cell r="E2779" t="str">
            <v xml:space="preserve">הפרשות סוציאליות </v>
          </cell>
          <cell r="H2779">
            <v>68887</v>
          </cell>
          <cell r="I2779">
            <v>64490</v>
          </cell>
        </row>
        <row r="2780">
          <cell r="A2780" t="str">
            <v>182</v>
          </cell>
          <cell r="B2780">
            <v>754000</v>
          </cell>
          <cell r="C2780">
            <v>1</v>
          </cell>
          <cell r="D2780" t="str">
            <v>1754000.182</v>
          </cell>
          <cell r="E2780" t="str">
            <v xml:space="preserve">מיסים ועלויות </v>
          </cell>
          <cell r="H2780">
            <v>25357</v>
          </cell>
          <cell r="I2780">
            <v>23704</v>
          </cell>
        </row>
        <row r="2781">
          <cell r="A2781" t="str">
            <v>510</v>
          </cell>
          <cell r="B2781">
            <v>754000</v>
          </cell>
          <cell r="C2781">
            <v>1</v>
          </cell>
          <cell r="D2781" t="str">
            <v>1754000.510</v>
          </cell>
          <cell r="E2781" t="str">
            <v xml:space="preserve">אירוח רשמי </v>
          </cell>
          <cell r="H2781">
            <v>30000</v>
          </cell>
          <cell r="I2781">
            <v>0</v>
          </cell>
        </row>
        <row r="2782">
          <cell r="A2782" t="str">
            <v>511</v>
          </cell>
          <cell r="B2782">
            <v>754000</v>
          </cell>
          <cell r="C2782">
            <v>1</v>
          </cell>
          <cell r="D2782" t="str">
            <v>1754000.511</v>
          </cell>
          <cell r="E2782" t="str">
            <v xml:space="preserve">אירוח וכיבוד </v>
          </cell>
          <cell r="H2782">
            <v>9500</v>
          </cell>
          <cell r="I2782">
            <v>3842</v>
          </cell>
        </row>
        <row r="2783">
          <cell r="A2783" t="str">
            <v>512</v>
          </cell>
          <cell r="B2783">
            <v>754000</v>
          </cell>
          <cell r="C2783">
            <v>1</v>
          </cell>
          <cell r="D2783" t="str">
            <v>1754000.512</v>
          </cell>
          <cell r="E2783" t="str">
            <v xml:space="preserve">אש"ל ונסיעות </v>
          </cell>
          <cell r="H2783">
            <v>500</v>
          </cell>
          <cell r="I2783">
            <v>183</v>
          </cell>
        </row>
        <row r="2784">
          <cell r="A2784" t="str">
            <v>514</v>
          </cell>
          <cell r="B2784">
            <v>754000</v>
          </cell>
          <cell r="C2784">
            <v>1</v>
          </cell>
          <cell r="D2784" t="str">
            <v>1754000.514</v>
          </cell>
          <cell r="E2784" t="str">
            <v xml:space="preserve">מתנות </v>
          </cell>
          <cell r="H2784">
            <v>38000</v>
          </cell>
          <cell r="I2784">
            <v>25847</v>
          </cell>
        </row>
        <row r="2785">
          <cell r="A2785" t="str">
            <v>522</v>
          </cell>
          <cell r="B2785">
            <v>754000</v>
          </cell>
          <cell r="C2785">
            <v>1</v>
          </cell>
          <cell r="D2785" t="str">
            <v>1754000.522</v>
          </cell>
          <cell r="E2785" t="str">
            <v xml:space="preserve">ספרות מקצועית </v>
          </cell>
          <cell r="H2785">
            <v>500</v>
          </cell>
          <cell r="I2785">
            <v>0</v>
          </cell>
        </row>
        <row r="2786">
          <cell r="A2786" t="str">
            <v>523</v>
          </cell>
          <cell r="B2786">
            <v>754000</v>
          </cell>
          <cell r="C2786">
            <v>1</v>
          </cell>
          <cell r="D2786" t="str">
            <v>1754000.523</v>
          </cell>
          <cell r="E2786" t="str">
            <v xml:space="preserve">דמי חבר בארגונים </v>
          </cell>
          <cell r="H2786">
            <v>1000</v>
          </cell>
          <cell r="I2786">
            <v>0</v>
          </cell>
        </row>
        <row r="2787">
          <cell r="A2787" t="str">
            <v>540</v>
          </cell>
          <cell r="B2787">
            <v>754000</v>
          </cell>
          <cell r="C2787">
            <v>1</v>
          </cell>
          <cell r="D2787" t="str">
            <v>1754000.540</v>
          </cell>
          <cell r="E2787" t="str">
            <v xml:space="preserve">הוצאות תקשורת </v>
          </cell>
          <cell r="H2787">
            <v>10000</v>
          </cell>
          <cell r="I2787">
            <v>9032</v>
          </cell>
        </row>
        <row r="2788">
          <cell r="A2788" t="str">
            <v>550</v>
          </cell>
          <cell r="B2788">
            <v>754000</v>
          </cell>
          <cell r="C2788">
            <v>1</v>
          </cell>
          <cell r="D2788" t="str">
            <v>1754000.550</v>
          </cell>
          <cell r="E2788" t="str">
            <v xml:space="preserve">פרסום והדפסות </v>
          </cell>
          <cell r="H2788">
            <v>5000</v>
          </cell>
          <cell r="I2788">
            <v>4964</v>
          </cell>
        </row>
        <row r="2789">
          <cell r="A2789" t="str">
            <v>561</v>
          </cell>
          <cell r="B2789">
            <v>754000</v>
          </cell>
          <cell r="C2789">
            <v>1</v>
          </cell>
          <cell r="D2789" t="str">
            <v>1754000.561</v>
          </cell>
          <cell r="E2789" t="str">
            <v xml:space="preserve">צילום מסמכים </v>
          </cell>
          <cell r="H2789">
            <v>2000</v>
          </cell>
          <cell r="I2789">
            <v>2755</v>
          </cell>
        </row>
        <row r="2790">
          <cell r="A2790" t="str">
            <v>580</v>
          </cell>
          <cell r="B2790">
            <v>754000</v>
          </cell>
          <cell r="C2790">
            <v>1</v>
          </cell>
          <cell r="D2790" t="str">
            <v>1754000.580</v>
          </cell>
          <cell r="E2790" t="str">
            <v xml:space="preserve">הוצאות אירגוניות </v>
          </cell>
          <cell r="H2790">
            <v>9000</v>
          </cell>
          <cell r="I2790">
            <v>4261</v>
          </cell>
        </row>
        <row r="2791">
          <cell r="A2791" t="str">
            <v>710</v>
          </cell>
          <cell r="B2791">
            <v>754000</v>
          </cell>
          <cell r="C2791">
            <v>1</v>
          </cell>
          <cell r="D2791" t="str">
            <v>1754000.710</v>
          </cell>
          <cell r="E2791" t="str">
            <v xml:space="preserve">הובלות והסעות קבלניות </v>
          </cell>
          <cell r="H2791">
            <v>16000</v>
          </cell>
          <cell r="I2791">
            <v>12848</v>
          </cell>
        </row>
        <row r="2792">
          <cell r="A2792" t="str">
            <v>750</v>
          </cell>
          <cell r="B2792">
            <v>754000</v>
          </cell>
          <cell r="C2792">
            <v>1</v>
          </cell>
          <cell r="D2792" t="str">
            <v>1754000.750</v>
          </cell>
          <cell r="E2792" t="str">
            <v xml:space="preserve">שירותי תרגום </v>
          </cell>
          <cell r="H2792">
            <v>8000</v>
          </cell>
          <cell r="I2792">
            <v>6000</v>
          </cell>
        </row>
        <row r="2793">
          <cell r="A2793" t="str">
            <v>780</v>
          </cell>
          <cell r="B2793">
            <v>754000</v>
          </cell>
          <cell r="C2793">
            <v>1</v>
          </cell>
          <cell r="D2793" t="str">
            <v>1754000.780</v>
          </cell>
          <cell r="E2793" t="str">
            <v xml:space="preserve">נסיעת משלחות לחו"ל </v>
          </cell>
          <cell r="H2793">
            <v>44000</v>
          </cell>
          <cell r="I2793">
            <v>67341</v>
          </cell>
        </row>
        <row r="2794">
          <cell r="A2794" t="str">
            <v>782</v>
          </cell>
          <cell r="B2794">
            <v>754000</v>
          </cell>
          <cell r="C2794">
            <v>1</v>
          </cell>
          <cell r="D2794" t="str">
            <v>1754000.782</v>
          </cell>
          <cell r="E2794" t="str">
            <v xml:space="preserve">אירוח משלחות(חו"ל( </v>
          </cell>
          <cell r="H2794">
            <v>45050</v>
          </cell>
          <cell r="I2794">
            <v>73765</v>
          </cell>
        </row>
        <row r="2795">
          <cell r="A2795" t="str">
            <v>821</v>
          </cell>
          <cell r="B2795">
            <v>754000</v>
          </cell>
          <cell r="C2795">
            <v>1</v>
          </cell>
          <cell r="D2795" t="str">
            <v>1754000.821</v>
          </cell>
          <cell r="E2795" t="str">
            <v xml:space="preserve">אגודת ידידים ב"ש וופרטל </v>
          </cell>
          <cell r="H2795">
            <v>0</v>
          </cell>
          <cell r="I2795">
            <v>4145</v>
          </cell>
        </row>
        <row r="2796">
          <cell r="A2796" t="str">
            <v>320</v>
          </cell>
          <cell r="B2796">
            <v>760000</v>
          </cell>
          <cell r="C2796">
            <v>1</v>
          </cell>
          <cell r="D2796" t="str">
            <v>1760000.320</v>
          </cell>
          <cell r="E2796" t="str">
            <v xml:space="preserve">פיצויים והסתגלויות </v>
          </cell>
          <cell r="H2796">
            <v>20000</v>
          </cell>
          <cell r="I2796">
            <v>13435</v>
          </cell>
        </row>
        <row r="2797">
          <cell r="A2797" t="str">
            <v>105</v>
          </cell>
          <cell r="B2797">
            <v>761000</v>
          </cell>
          <cell r="C2797">
            <v>1</v>
          </cell>
          <cell r="D2797" t="str">
            <v>1761000.105</v>
          </cell>
          <cell r="E2797" t="str">
            <v xml:space="preserve">עובדים זמניים </v>
          </cell>
          <cell r="H2797">
            <v>328000</v>
          </cell>
          <cell r="I2797">
            <v>50360</v>
          </cell>
        </row>
        <row r="2798">
          <cell r="A2798" t="str">
            <v>110</v>
          </cell>
          <cell r="B2798">
            <v>761000</v>
          </cell>
          <cell r="C2798">
            <v>1</v>
          </cell>
          <cell r="D2798" t="str">
            <v>1761000.110</v>
          </cell>
          <cell r="E2798" t="str">
            <v xml:space="preserve">שכר קובע </v>
          </cell>
          <cell r="H2798">
            <v>2357153</v>
          </cell>
          <cell r="I2798">
            <v>2202984</v>
          </cell>
        </row>
        <row r="2799">
          <cell r="A2799" t="str">
            <v>120</v>
          </cell>
          <cell r="B2799">
            <v>761000</v>
          </cell>
          <cell r="C2799">
            <v>1</v>
          </cell>
          <cell r="D2799" t="str">
            <v>1761000.120</v>
          </cell>
          <cell r="E2799" t="str">
            <v xml:space="preserve">תוספות שאינן בשכר קובע </v>
          </cell>
          <cell r="H2799">
            <v>545442</v>
          </cell>
          <cell r="I2799">
            <v>482319</v>
          </cell>
        </row>
        <row r="2800">
          <cell r="A2800" t="str">
            <v>130</v>
          </cell>
          <cell r="B2800">
            <v>761000</v>
          </cell>
          <cell r="C2800">
            <v>1</v>
          </cell>
          <cell r="D2800" t="str">
            <v>1761000.130</v>
          </cell>
          <cell r="E2800" t="str">
            <v xml:space="preserve">שעות נוספות </v>
          </cell>
          <cell r="H2800">
            <v>27160</v>
          </cell>
          <cell r="I2800">
            <v>26263</v>
          </cell>
        </row>
        <row r="2801">
          <cell r="A2801" t="str">
            <v>140</v>
          </cell>
          <cell r="B2801">
            <v>761000</v>
          </cell>
          <cell r="C2801">
            <v>1</v>
          </cell>
          <cell r="D2801" t="str">
            <v>1761000.140</v>
          </cell>
          <cell r="E2801" t="str">
            <v xml:space="preserve">החזר הוצאות </v>
          </cell>
          <cell r="H2801">
            <v>162569</v>
          </cell>
          <cell r="I2801">
            <v>182424</v>
          </cell>
        </row>
        <row r="2802">
          <cell r="A2802" t="str">
            <v>181</v>
          </cell>
          <cell r="B2802">
            <v>761000</v>
          </cell>
          <cell r="C2802">
            <v>1</v>
          </cell>
          <cell r="D2802" t="str">
            <v>1761000.181</v>
          </cell>
          <cell r="E2802" t="str">
            <v xml:space="preserve">הפרשות סוציאליות </v>
          </cell>
          <cell r="H2802">
            <v>577706</v>
          </cell>
          <cell r="I2802">
            <v>533722</v>
          </cell>
        </row>
        <row r="2803">
          <cell r="A2803" t="str">
            <v>182</v>
          </cell>
          <cell r="B2803">
            <v>761000</v>
          </cell>
          <cell r="C2803">
            <v>1</v>
          </cell>
          <cell r="D2803" t="str">
            <v>1761000.182</v>
          </cell>
          <cell r="E2803" t="str">
            <v xml:space="preserve">מיסים ועלויות </v>
          </cell>
          <cell r="H2803">
            <v>232309</v>
          </cell>
          <cell r="I2803">
            <v>218683</v>
          </cell>
        </row>
        <row r="2804">
          <cell r="A2804" t="str">
            <v>511</v>
          </cell>
          <cell r="B2804">
            <v>761000</v>
          </cell>
          <cell r="C2804">
            <v>1</v>
          </cell>
          <cell r="D2804" t="str">
            <v>1761000.511</v>
          </cell>
          <cell r="E2804" t="str">
            <v xml:space="preserve">אירוח וכיבוד </v>
          </cell>
          <cell r="H2804">
            <v>7500</v>
          </cell>
          <cell r="I2804">
            <v>12022</v>
          </cell>
        </row>
        <row r="2805">
          <cell r="A2805" t="str">
            <v>512</v>
          </cell>
          <cell r="B2805">
            <v>761000</v>
          </cell>
          <cell r="C2805">
            <v>1</v>
          </cell>
          <cell r="D2805" t="str">
            <v>1761000.512</v>
          </cell>
          <cell r="E2805" t="str">
            <v xml:space="preserve">אש"ל ונסיעות </v>
          </cell>
          <cell r="H2805">
            <v>500</v>
          </cell>
          <cell r="I2805">
            <v>0</v>
          </cell>
        </row>
        <row r="2806">
          <cell r="A2806" t="str">
            <v>522</v>
          </cell>
          <cell r="B2806">
            <v>761000</v>
          </cell>
          <cell r="C2806">
            <v>1</v>
          </cell>
          <cell r="D2806" t="str">
            <v>1761000.522</v>
          </cell>
          <cell r="E2806" t="str">
            <v xml:space="preserve">ספרות מקצועית </v>
          </cell>
          <cell r="H2806">
            <v>500</v>
          </cell>
          <cell r="I2806">
            <v>0</v>
          </cell>
        </row>
        <row r="2807">
          <cell r="A2807" t="str">
            <v>523</v>
          </cell>
          <cell r="B2807">
            <v>761000</v>
          </cell>
          <cell r="C2807">
            <v>1</v>
          </cell>
          <cell r="D2807" t="str">
            <v>1761000.523</v>
          </cell>
          <cell r="E2807" t="str">
            <v xml:space="preserve">דמי חבר באירגונים </v>
          </cell>
          <cell r="H2807">
            <v>0</v>
          </cell>
          <cell r="I2807">
            <v>350</v>
          </cell>
        </row>
        <row r="2808">
          <cell r="A2808" t="str">
            <v>540</v>
          </cell>
          <cell r="B2808">
            <v>761000</v>
          </cell>
          <cell r="C2808">
            <v>1</v>
          </cell>
          <cell r="D2808" t="str">
            <v>1761000.540</v>
          </cell>
          <cell r="E2808" t="str">
            <v xml:space="preserve">הוצאות תקשורת </v>
          </cell>
          <cell r="H2808">
            <v>98000</v>
          </cell>
          <cell r="I2808">
            <v>81504</v>
          </cell>
        </row>
        <row r="2809">
          <cell r="A2809" t="str">
            <v>550</v>
          </cell>
          <cell r="B2809">
            <v>761000</v>
          </cell>
          <cell r="C2809">
            <v>1</v>
          </cell>
          <cell r="D2809" t="str">
            <v>1761000.550</v>
          </cell>
          <cell r="E2809" t="str">
            <v xml:space="preserve">פרסום והדפסות </v>
          </cell>
          <cell r="H2809">
            <v>13000</v>
          </cell>
          <cell r="I2809">
            <v>12783</v>
          </cell>
        </row>
        <row r="2810">
          <cell r="A2810" t="str">
            <v>561</v>
          </cell>
          <cell r="B2810">
            <v>761000</v>
          </cell>
          <cell r="C2810">
            <v>1</v>
          </cell>
          <cell r="D2810" t="str">
            <v>1761000.561</v>
          </cell>
          <cell r="E2810" t="str">
            <v xml:space="preserve">צילום מסמכים </v>
          </cell>
          <cell r="H2810">
            <v>23000</v>
          </cell>
          <cell r="I2810">
            <v>26637</v>
          </cell>
        </row>
        <row r="2811">
          <cell r="A2811" t="str">
            <v>576</v>
          </cell>
          <cell r="B2811">
            <v>761000</v>
          </cell>
          <cell r="C2811">
            <v>1</v>
          </cell>
          <cell r="D2811" t="str">
            <v>1761000.576</v>
          </cell>
          <cell r="E2811" t="str">
            <v>תוכנה לתכנון וניהול משמרו</v>
          </cell>
          <cell r="H2811">
            <v>0</v>
          </cell>
          <cell r="I2811">
            <v>0</v>
          </cell>
        </row>
        <row r="2812">
          <cell r="A2812" t="str">
            <v>580</v>
          </cell>
          <cell r="B2812">
            <v>761000</v>
          </cell>
          <cell r="C2812">
            <v>1</v>
          </cell>
          <cell r="D2812" t="str">
            <v>1761000.580</v>
          </cell>
          <cell r="E2812" t="str">
            <v xml:space="preserve">הוצאות אירגוניות </v>
          </cell>
          <cell r="H2812">
            <v>7000</v>
          </cell>
          <cell r="I2812">
            <v>8346</v>
          </cell>
        </row>
        <row r="2813">
          <cell r="A2813" t="str">
            <v>731</v>
          </cell>
          <cell r="B2813">
            <v>761000</v>
          </cell>
          <cell r="C2813">
            <v>1</v>
          </cell>
          <cell r="D2813" t="str">
            <v>1761000.731</v>
          </cell>
          <cell r="E2813" t="str">
            <v xml:space="preserve">דלק </v>
          </cell>
          <cell r="H2813">
            <v>133371</v>
          </cell>
          <cell r="I2813">
            <v>156023</v>
          </cell>
        </row>
        <row r="2814">
          <cell r="A2814" t="str">
            <v>735</v>
          </cell>
          <cell r="B2814">
            <v>761000</v>
          </cell>
          <cell r="C2814">
            <v>1</v>
          </cell>
          <cell r="D2814" t="str">
            <v>1761000.735</v>
          </cell>
          <cell r="E2814" t="str">
            <v xml:space="preserve">שכירת רכב תפעולי </v>
          </cell>
          <cell r="H2814">
            <v>210594</v>
          </cell>
          <cell r="I2814">
            <v>196267</v>
          </cell>
        </row>
        <row r="2815">
          <cell r="A2815" t="str">
            <v>743</v>
          </cell>
          <cell r="B2815">
            <v>761000</v>
          </cell>
          <cell r="C2815">
            <v>1</v>
          </cell>
          <cell r="D2815" t="str">
            <v>1761000.743</v>
          </cell>
          <cell r="E2815" t="str">
            <v xml:space="preserve">רכישת מכשירים כלים וציוד </v>
          </cell>
          <cell r="H2815">
            <v>40000</v>
          </cell>
          <cell r="I2815">
            <v>37825</v>
          </cell>
        </row>
        <row r="2816">
          <cell r="A2816" t="str">
            <v>744</v>
          </cell>
          <cell r="B2816">
            <v>761000</v>
          </cell>
          <cell r="C2816">
            <v>1</v>
          </cell>
          <cell r="D2816" t="str">
            <v>1761000.744</v>
          </cell>
          <cell r="E2816" t="str">
            <v xml:space="preserve">כלים למערכות אזעקה </v>
          </cell>
          <cell r="H2816">
            <v>34200</v>
          </cell>
          <cell r="I2816">
            <v>34000</v>
          </cell>
        </row>
        <row r="2817">
          <cell r="A2817" t="str">
            <v>747</v>
          </cell>
          <cell r="B2817">
            <v>761000</v>
          </cell>
          <cell r="C2817">
            <v>1</v>
          </cell>
          <cell r="D2817" t="str">
            <v>1761000.747</v>
          </cell>
          <cell r="E2817" t="str">
            <v xml:space="preserve">ביגוד לצרכי עבודה </v>
          </cell>
          <cell r="H2817">
            <v>8000</v>
          </cell>
          <cell r="I2817">
            <v>5686</v>
          </cell>
        </row>
        <row r="2818">
          <cell r="A2818" t="str">
            <v>750</v>
          </cell>
          <cell r="B2818">
            <v>761000</v>
          </cell>
          <cell r="C2818">
            <v>1</v>
          </cell>
          <cell r="D2818" t="str">
            <v>1761000.750</v>
          </cell>
          <cell r="E2818" t="str">
            <v xml:space="preserve">עבודות קבלניות </v>
          </cell>
          <cell r="H2818">
            <v>30000</v>
          </cell>
          <cell r="I2818">
            <v>25200</v>
          </cell>
        </row>
        <row r="2819">
          <cell r="A2819" t="str">
            <v>756</v>
          </cell>
          <cell r="B2819">
            <v>761000</v>
          </cell>
          <cell r="C2819">
            <v>1</v>
          </cell>
          <cell r="D2819" t="str">
            <v>1761000.756</v>
          </cell>
          <cell r="E2819" t="str">
            <v xml:space="preserve">בקרת צי רכב </v>
          </cell>
          <cell r="H2819">
            <v>50000</v>
          </cell>
          <cell r="I2819">
            <v>44155</v>
          </cell>
        </row>
        <row r="2820">
          <cell r="A2820" t="str">
            <v>757</v>
          </cell>
          <cell r="B2820">
            <v>761000</v>
          </cell>
          <cell r="C2820">
            <v>1</v>
          </cell>
          <cell r="D2820" t="str">
            <v>1761000.757</v>
          </cell>
          <cell r="E2820" t="str">
            <v xml:space="preserve">בקרת צי רכב חדש </v>
          </cell>
          <cell r="H2820">
            <v>7000</v>
          </cell>
          <cell r="I2820">
            <v>6170</v>
          </cell>
        </row>
        <row r="2821">
          <cell r="A2821" t="str">
            <v>769</v>
          </cell>
          <cell r="B2821">
            <v>761000</v>
          </cell>
          <cell r="C2821">
            <v>1</v>
          </cell>
          <cell r="D2821" t="str">
            <v>1761000.769</v>
          </cell>
          <cell r="E2821" t="str">
            <v xml:space="preserve">שירות לאומי </v>
          </cell>
          <cell r="H2821">
            <v>19200</v>
          </cell>
          <cell r="I2821">
            <v>12261</v>
          </cell>
        </row>
        <row r="2822">
          <cell r="A2822" t="str">
            <v>110</v>
          </cell>
          <cell r="B2822">
            <v>762000</v>
          </cell>
          <cell r="C2822">
            <v>1</v>
          </cell>
          <cell r="D2822" t="str">
            <v>1762000.110</v>
          </cell>
          <cell r="E2822" t="str">
            <v xml:space="preserve">שכר קובע </v>
          </cell>
          <cell r="H2822">
            <v>130894</v>
          </cell>
          <cell r="I2822">
            <v>134912</v>
          </cell>
        </row>
        <row r="2823">
          <cell r="A2823" t="str">
            <v>120</v>
          </cell>
          <cell r="B2823">
            <v>762000</v>
          </cell>
          <cell r="C2823">
            <v>1</v>
          </cell>
          <cell r="D2823" t="str">
            <v>1762000.120</v>
          </cell>
          <cell r="E2823" t="str">
            <v xml:space="preserve">תוספות שאינן בשכר קובע </v>
          </cell>
          <cell r="H2823">
            <v>24441</v>
          </cell>
          <cell r="I2823">
            <v>25719</v>
          </cell>
        </row>
        <row r="2824">
          <cell r="A2824" t="str">
            <v>130</v>
          </cell>
          <cell r="B2824">
            <v>762000</v>
          </cell>
          <cell r="C2824">
            <v>1</v>
          </cell>
          <cell r="D2824" t="str">
            <v>1762000.130</v>
          </cell>
          <cell r="E2824" t="str">
            <v xml:space="preserve">שעות נוספות </v>
          </cell>
          <cell r="H2824">
            <v>2071</v>
          </cell>
          <cell r="I2824">
            <v>1239</v>
          </cell>
        </row>
        <row r="2825">
          <cell r="A2825" t="str">
            <v>140</v>
          </cell>
          <cell r="B2825">
            <v>762000</v>
          </cell>
          <cell r="C2825">
            <v>1</v>
          </cell>
          <cell r="D2825" t="str">
            <v>1762000.140</v>
          </cell>
          <cell r="E2825" t="str">
            <v xml:space="preserve">החזר הוצאות </v>
          </cell>
          <cell r="H2825">
            <v>28265</v>
          </cell>
          <cell r="I2825">
            <v>24346</v>
          </cell>
        </row>
        <row r="2826">
          <cell r="A2826" t="str">
            <v>181</v>
          </cell>
          <cell r="B2826">
            <v>762000</v>
          </cell>
          <cell r="C2826">
            <v>1</v>
          </cell>
          <cell r="D2826" t="str">
            <v>1762000.181</v>
          </cell>
          <cell r="E2826" t="str">
            <v xml:space="preserve">הפרשות סוציאליות </v>
          </cell>
          <cell r="H2826">
            <v>26311</v>
          </cell>
          <cell r="I2826">
            <v>26303</v>
          </cell>
        </row>
        <row r="2827">
          <cell r="A2827" t="str">
            <v>182</v>
          </cell>
          <cell r="B2827">
            <v>762000</v>
          </cell>
          <cell r="C2827">
            <v>1</v>
          </cell>
          <cell r="D2827" t="str">
            <v>1762000.182</v>
          </cell>
          <cell r="E2827" t="str">
            <v xml:space="preserve">מיסים ועלויות </v>
          </cell>
          <cell r="H2827">
            <v>14090</v>
          </cell>
          <cell r="I2827">
            <v>14134</v>
          </cell>
        </row>
        <row r="2828">
          <cell r="A2828" t="str">
            <v>410</v>
          </cell>
          <cell r="B2828">
            <v>762000</v>
          </cell>
          <cell r="C2828">
            <v>1</v>
          </cell>
          <cell r="D2828" t="str">
            <v>1762000.410</v>
          </cell>
          <cell r="E2828" t="str">
            <v xml:space="preserve">שכר דירה </v>
          </cell>
          <cell r="H2828">
            <v>20000</v>
          </cell>
          <cell r="I2828">
            <v>19066</v>
          </cell>
        </row>
        <row r="2829">
          <cell r="A2829" t="str">
            <v>420</v>
          </cell>
          <cell r="B2829">
            <v>762000</v>
          </cell>
          <cell r="C2829">
            <v>1</v>
          </cell>
          <cell r="D2829" t="str">
            <v>1762000.420</v>
          </cell>
          <cell r="E2829" t="str">
            <v xml:space="preserve">תחזוקת מבנים </v>
          </cell>
          <cell r="H2829">
            <v>7000</v>
          </cell>
          <cell r="I2829">
            <v>0</v>
          </cell>
        </row>
        <row r="2830">
          <cell r="A2830" t="str">
            <v>431</v>
          </cell>
          <cell r="B2830">
            <v>762000</v>
          </cell>
          <cell r="C2830">
            <v>1</v>
          </cell>
          <cell r="D2830" t="str">
            <v>1762000.431</v>
          </cell>
          <cell r="E2830" t="str">
            <v xml:space="preserve">חשמל </v>
          </cell>
          <cell r="H2830">
            <v>6000</v>
          </cell>
          <cell r="I2830">
            <v>5448</v>
          </cell>
        </row>
        <row r="2831">
          <cell r="A2831" t="str">
            <v>432</v>
          </cell>
          <cell r="B2831">
            <v>762000</v>
          </cell>
          <cell r="C2831">
            <v>1</v>
          </cell>
          <cell r="D2831" t="str">
            <v>1762000.432</v>
          </cell>
          <cell r="E2831" t="str">
            <v xml:space="preserve">מים </v>
          </cell>
          <cell r="H2831">
            <v>800</v>
          </cell>
          <cell r="I2831">
            <v>543</v>
          </cell>
        </row>
        <row r="2832">
          <cell r="A2832" t="str">
            <v>433</v>
          </cell>
          <cell r="B2832">
            <v>762000</v>
          </cell>
          <cell r="C2832">
            <v>1</v>
          </cell>
          <cell r="D2832" t="str">
            <v>1762000.433</v>
          </cell>
          <cell r="E2832" t="str">
            <v xml:space="preserve">חומרי נקיון </v>
          </cell>
          <cell r="H2832">
            <v>1000</v>
          </cell>
          <cell r="I2832">
            <v>1326</v>
          </cell>
        </row>
        <row r="2833">
          <cell r="A2833" t="str">
            <v>434</v>
          </cell>
          <cell r="B2833">
            <v>762000</v>
          </cell>
          <cell r="C2833">
            <v>1</v>
          </cell>
          <cell r="D2833" t="str">
            <v>1762000.434</v>
          </cell>
          <cell r="E2833" t="str">
            <v xml:space="preserve">שרותי נקיון </v>
          </cell>
          <cell r="H2833">
            <v>15200</v>
          </cell>
          <cell r="I2833">
            <v>13870</v>
          </cell>
        </row>
        <row r="2834">
          <cell r="A2834" t="str">
            <v>440</v>
          </cell>
          <cell r="B2834">
            <v>762000</v>
          </cell>
          <cell r="C2834">
            <v>1</v>
          </cell>
          <cell r="D2834" t="str">
            <v>1762000.440</v>
          </cell>
          <cell r="E2834" t="str">
            <v xml:space="preserve">ביטוח מבנה ותכולה </v>
          </cell>
          <cell r="H2834">
            <v>1800</v>
          </cell>
          <cell r="I2834">
            <v>1706</v>
          </cell>
        </row>
        <row r="2835">
          <cell r="A2835" t="str">
            <v>470</v>
          </cell>
          <cell r="B2835">
            <v>762000</v>
          </cell>
          <cell r="C2835">
            <v>1</v>
          </cell>
          <cell r="D2835" t="str">
            <v>1762000.470</v>
          </cell>
          <cell r="E2835" t="str">
            <v xml:space="preserve">ציוד משרדי </v>
          </cell>
          <cell r="H2835">
            <v>1500</v>
          </cell>
          <cell r="I2835">
            <v>1219</v>
          </cell>
        </row>
        <row r="2836">
          <cell r="A2836" t="str">
            <v>511</v>
          </cell>
          <cell r="B2836">
            <v>762000</v>
          </cell>
          <cell r="C2836">
            <v>1</v>
          </cell>
          <cell r="D2836" t="str">
            <v>1762000.511</v>
          </cell>
          <cell r="E2836" t="str">
            <v xml:space="preserve">אירוח וכיבוד </v>
          </cell>
          <cell r="H2836">
            <v>1000</v>
          </cell>
          <cell r="I2836">
            <v>762</v>
          </cell>
        </row>
        <row r="2837">
          <cell r="A2837" t="str">
            <v>512</v>
          </cell>
          <cell r="B2837">
            <v>762000</v>
          </cell>
          <cell r="C2837">
            <v>1</v>
          </cell>
          <cell r="D2837" t="str">
            <v>1762000.512</v>
          </cell>
          <cell r="E2837" t="str">
            <v xml:space="preserve">אש"ל ונסיעות </v>
          </cell>
          <cell r="H2837">
            <v>500</v>
          </cell>
          <cell r="I2837">
            <v>0</v>
          </cell>
        </row>
        <row r="2838">
          <cell r="A2838" t="str">
            <v>523</v>
          </cell>
          <cell r="B2838">
            <v>762000</v>
          </cell>
          <cell r="C2838">
            <v>1</v>
          </cell>
          <cell r="D2838" t="str">
            <v>1762000.523</v>
          </cell>
          <cell r="E2838" t="str">
            <v xml:space="preserve">דמי חבר בארגונים </v>
          </cell>
          <cell r="H2838">
            <v>600</v>
          </cell>
          <cell r="I2838">
            <v>350</v>
          </cell>
        </row>
        <row r="2839">
          <cell r="A2839" t="str">
            <v>540</v>
          </cell>
          <cell r="B2839">
            <v>762000</v>
          </cell>
          <cell r="C2839">
            <v>1</v>
          </cell>
          <cell r="D2839" t="str">
            <v>1762000.540</v>
          </cell>
          <cell r="E2839" t="str">
            <v xml:space="preserve">הוצאות תקשורת </v>
          </cell>
          <cell r="H2839">
            <v>10000</v>
          </cell>
          <cell r="I2839">
            <v>3756</v>
          </cell>
        </row>
        <row r="2840">
          <cell r="A2840" t="str">
            <v>550</v>
          </cell>
          <cell r="B2840">
            <v>762000</v>
          </cell>
          <cell r="C2840">
            <v>1</v>
          </cell>
          <cell r="D2840" t="str">
            <v>1762000.550</v>
          </cell>
          <cell r="E2840" t="str">
            <v xml:space="preserve">פרסום והדפסות </v>
          </cell>
          <cell r="H2840">
            <v>2000</v>
          </cell>
          <cell r="I2840">
            <v>0</v>
          </cell>
        </row>
        <row r="2841">
          <cell r="A2841" t="str">
            <v>561</v>
          </cell>
          <cell r="B2841">
            <v>762000</v>
          </cell>
          <cell r="C2841">
            <v>1</v>
          </cell>
          <cell r="D2841" t="str">
            <v>1762000.561</v>
          </cell>
          <cell r="E2841" t="str">
            <v xml:space="preserve">צילום מסמכים </v>
          </cell>
          <cell r="H2841">
            <v>4500</v>
          </cell>
          <cell r="I2841">
            <v>4543</v>
          </cell>
        </row>
        <row r="2842">
          <cell r="A2842" t="str">
            <v>580</v>
          </cell>
          <cell r="B2842">
            <v>762000</v>
          </cell>
          <cell r="C2842">
            <v>1</v>
          </cell>
          <cell r="D2842" t="str">
            <v>1762000.580</v>
          </cell>
          <cell r="E2842" t="str">
            <v xml:space="preserve">הוצאות אירגוניות </v>
          </cell>
          <cell r="H2842">
            <v>1100</v>
          </cell>
          <cell r="I2842">
            <v>546</v>
          </cell>
        </row>
        <row r="2843">
          <cell r="A2843" t="str">
            <v>743</v>
          </cell>
          <cell r="B2843">
            <v>762000</v>
          </cell>
          <cell r="C2843">
            <v>1</v>
          </cell>
          <cell r="D2843" t="str">
            <v>1762000.743</v>
          </cell>
          <cell r="E2843" t="str">
            <v xml:space="preserve">רכישת כלים מכשירים וציוד </v>
          </cell>
          <cell r="H2843">
            <v>4000</v>
          </cell>
          <cell r="I2843">
            <v>30</v>
          </cell>
        </row>
        <row r="2844">
          <cell r="A2844" t="str">
            <v>780</v>
          </cell>
          <cell r="B2844">
            <v>762100</v>
          </cell>
          <cell r="C2844">
            <v>1</v>
          </cell>
          <cell r="D2844" t="str">
            <v>1762100.780</v>
          </cell>
          <cell r="E2844" t="str">
            <v>יעוץ ומידע לחיילים משוחרר</v>
          </cell>
          <cell r="H2844">
            <v>0</v>
          </cell>
          <cell r="I2844">
            <v>0</v>
          </cell>
        </row>
        <row r="2845">
          <cell r="A2845" t="str">
            <v>110</v>
          </cell>
          <cell r="B2845">
            <v>764000</v>
          </cell>
          <cell r="C2845">
            <v>1</v>
          </cell>
          <cell r="D2845" t="str">
            <v>1764000.110</v>
          </cell>
          <cell r="E2845" t="str">
            <v xml:space="preserve">שכר קובע </v>
          </cell>
          <cell r="H2845">
            <v>410531</v>
          </cell>
          <cell r="I2845">
            <v>391455</v>
          </cell>
        </row>
        <row r="2846">
          <cell r="A2846" t="str">
            <v>120</v>
          </cell>
          <cell r="B2846">
            <v>764000</v>
          </cell>
          <cell r="C2846">
            <v>1</v>
          </cell>
          <cell r="D2846" t="str">
            <v>1764000.120</v>
          </cell>
          <cell r="E2846" t="str">
            <v xml:space="preserve">תוספות שאינן בשכר קובע </v>
          </cell>
          <cell r="H2846">
            <v>8079</v>
          </cell>
          <cell r="I2846">
            <v>7792</v>
          </cell>
        </row>
        <row r="2847">
          <cell r="A2847" t="str">
            <v>140</v>
          </cell>
          <cell r="B2847">
            <v>764000</v>
          </cell>
          <cell r="C2847">
            <v>1</v>
          </cell>
          <cell r="D2847" t="str">
            <v>1764000.140</v>
          </cell>
          <cell r="E2847" t="str">
            <v xml:space="preserve">החזר הוצאות </v>
          </cell>
          <cell r="H2847">
            <v>57797</v>
          </cell>
          <cell r="I2847">
            <v>49488</v>
          </cell>
        </row>
        <row r="2848">
          <cell r="A2848" t="str">
            <v>181</v>
          </cell>
          <cell r="B2848">
            <v>764000</v>
          </cell>
          <cell r="C2848">
            <v>1</v>
          </cell>
          <cell r="D2848" t="str">
            <v>1764000.181</v>
          </cell>
          <cell r="E2848" t="str">
            <v xml:space="preserve">הפרשות סוציאליות </v>
          </cell>
          <cell r="H2848">
            <v>65310</v>
          </cell>
          <cell r="I2848">
            <v>61762</v>
          </cell>
        </row>
        <row r="2849">
          <cell r="A2849" t="str">
            <v>182</v>
          </cell>
          <cell r="B2849">
            <v>764000</v>
          </cell>
          <cell r="C2849">
            <v>1</v>
          </cell>
          <cell r="D2849" t="str">
            <v>1764000.182</v>
          </cell>
          <cell r="E2849" t="str">
            <v xml:space="preserve">מיסים ועלויות </v>
          </cell>
          <cell r="H2849">
            <v>36448</v>
          </cell>
          <cell r="I2849">
            <v>34335</v>
          </cell>
        </row>
        <row r="2850">
          <cell r="A2850" t="str">
            <v>288</v>
          </cell>
          <cell r="B2850">
            <v>764000</v>
          </cell>
          <cell r="C2850">
            <v>1</v>
          </cell>
          <cell r="D2850" t="str">
            <v>1764000.288</v>
          </cell>
          <cell r="E2850" t="str">
            <v xml:space="preserve">השתתפות בשי לחגים </v>
          </cell>
          <cell r="H2850">
            <v>2700</v>
          </cell>
          <cell r="I2850">
            <v>2562</v>
          </cell>
        </row>
        <row r="2851">
          <cell r="A2851" t="str">
            <v>870</v>
          </cell>
          <cell r="B2851">
            <v>764000</v>
          </cell>
          <cell r="C2851">
            <v>1</v>
          </cell>
          <cell r="D2851" t="str">
            <v>1764000.870</v>
          </cell>
          <cell r="E2851" t="str">
            <v>השתתפות בתפעול תרבות הדיו</v>
          </cell>
          <cell r="H2851">
            <v>69395</v>
          </cell>
          <cell r="I2851">
            <v>69000</v>
          </cell>
        </row>
        <row r="2852">
          <cell r="A2852" t="str">
            <v>523</v>
          </cell>
          <cell r="B2852">
            <v>765000</v>
          </cell>
          <cell r="C2852">
            <v>1</v>
          </cell>
          <cell r="D2852" t="str">
            <v>1765000.523</v>
          </cell>
          <cell r="E2852" t="str">
            <v>ד.חבר למרכז השלטון המקומי</v>
          </cell>
          <cell r="H2852">
            <v>484000</v>
          </cell>
          <cell r="I2852">
            <v>472900</v>
          </cell>
        </row>
        <row r="2853">
          <cell r="A2853" t="str">
            <v>810</v>
          </cell>
          <cell r="B2853">
            <v>765000</v>
          </cell>
          <cell r="C2853">
            <v>1</v>
          </cell>
          <cell r="D2853" t="str">
            <v>1765000.810</v>
          </cell>
          <cell r="E2853" t="str">
            <v xml:space="preserve">מרכז טיפוח יזמות </v>
          </cell>
          <cell r="H2853">
            <v>95000</v>
          </cell>
          <cell r="I2853">
            <v>95000</v>
          </cell>
        </row>
        <row r="2854">
          <cell r="A2854" t="str">
            <v>820</v>
          </cell>
          <cell r="B2854">
            <v>765000</v>
          </cell>
          <cell r="C2854">
            <v>1</v>
          </cell>
          <cell r="D2854" t="str">
            <v>1765000.820</v>
          </cell>
          <cell r="E2854" t="str">
            <v xml:space="preserve">תמיכות מוסד.כלליים-חלוקה </v>
          </cell>
          <cell r="H2854">
            <v>55000</v>
          </cell>
          <cell r="I2854">
            <v>0</v>
          </cell>
        </row>
        <row r="2855">
          <cell r="A2855" t="str">
            <v>821</v>
          </cell>
          <cell r="B2855">
            <v>765000</v>
          </cell>
          <cell r="C2855">
            <v>1</v>
          </cell>
          <cell r="D2855" t="str">
            <v>1765000.821</v>
          </cell>
          <cell r="E2855" t="str">
            <v xml:space="preserve">צער בעלי חיים </v>
          </cell>
          <cell r="H2855">
            <v>0</v>
          </cell>
          <cell r="I2855">
            <v>20489</v>
          </cell>
        </row>
        <row r="2856">
          <cell r="A2856" t="str">
            <v>823</v>
          </cell>
          <cell r="B2856">
            <v>765000</v>
          </cell>
          <cell r="C2856">
            <v>1</v>
          </cell>
          <cell r="D2856" t="str">
            <v>1765000.823</v>
          </cell>
          <cell r="E2856" t="str">
            <v xml:space="preserve">עמותת מדעני הדרום </v>
          </cell>
          <cell r="H2856">
            <v>0</v>
          </cell>
          <cell r="I2856">
            <v>4323</v>
          </cell>
        </row>
        <row r="2857">
          <cell r="A2857" t="str">
            <v>825</v>
          </cell>
          <cell r="B2857">
            <v>765000</v>
          </cell>
          <cell r="C2857">
            <v>1</v>
          </cell>
          <cell r="D2857" t="str">
            <v>1765000.825</v>
          </cell>
          <cell r="E2857" t="str">
            <v xml:space="preserve">באר שבע אוהבת חיות </v>
          </cell>
          <cell r="H2857">
            <v>0</v>
          </cell>
          <cell r="I2857">
            <v>10188</v>
          </cell>
        </row>
        <row r="2858">
          <cell r="A2858" t="str">
            <v>110</v>
          </cell>
          <cell r="B2858">
            <v>766000</v>
          </cell>
          <cell r="C2858">
            <v>1</v>
          </cell>
          <cell r="D2858" t="str">
            <v>1766000.110</v>
          </cell>
          <cell r="E2858" t="str">
            <v xml:space="preserve">שכר קובע </v>
          </cell>
          <cell r="H2858">
            <v>138795</v>
          </cell>
          <cell r="I2858">
            <v>147325</v>
          </cell>
        </row>
        <row r="2859">
          <cell r="A2859" t="str">
            <v>120</v>
          </cell>
          <cell r="B2859">
            <v>766000</v>
          </cell>
          <cell r="C2859">
            <v>1</v>
          </cell>
          <cell r="D2859" t="str">
            <v>1766000.120</v>
          </cell>
          <cell r="E2859" t="str">
            <v xml:space="preserve">תוספות שאינן בשכר קובע </v>
          </cell>
          <cell r="H2859">
            <v>43718</v>
          </cell>
          <cell r="I2859">
            <v>43582</v>
          </cell>
        </row>
        <row r="2860">
          <cell r="A2860" t="str">
            <v>140</v>
          </cell>
          <cell r="B2860">
            <v>766000</v>
          </cell>
          <cell r="C2860">
            <v>1</v>
          </cell>
          <cell r="D2860" t="str">
            <v>1766000.140</v>
          </cell>
          <cell r="E2860" t="str">
            <v xml:space="preserve">החזר הוצאות </v>
          </cell>
          <cell r="H2860">
            <v>28083</v>
          </cell>
          <cell r="I2860">
            <v>25921</v>
          </cell>
        </row>
        <row r="2861">
          <cell r="A2861" t="str">
            <v>181</v>
          </cell>
          <cell r="B2861">
            <v>766000</v>
          </cell>
          <cell r="C2861">
            <v>1</v>
          </cell>
          <cell r="D2861" t="str">
            <v>1766000.181</v>
          </cell>
          <cell r="E2861" t="str">
            <v xml:space="preserve">הפרשות סוציאליות </v>
          </cell>
          <cell r="H2861">
            <v>31888</v>
          </cell>
          <cell r="I2861">
            <v>32215</v>
          </cell>
        </row>
        <row r="2862">
          <cell r="A2862" t="str">
            <v>182</v>
          </cell>
          <cell r="B2862">
            <v>766000</v>
          </cell>
          <cell r="C2862">
            <v>1</v>
          </cell>
          <cell r="D2862" t="str">
            <v>1766000.182</v>
          </cell>
          <cell r="E2862" t="str">
            <v xml:space="preserve">מיסים ועלויות </v>
          </cell>
          <cell r="H2862">
            <v>15882</v>
          </cell>
          <cell r="I2862">
            <v>16377</v>
          </cell>
        </row>
        <row r="2863">
          <cell r="A2863" t="str">
            <v>288</v>
          </cell>
          <cell r="B2863">
            <v>766000</v>
          </cell>
          <cell r="C2863">
            <v>1</v>
          </cell>
          <cell r="D2863" t="str">
            <v>1766000.288</v>
          </cell>
          <cell r="E2863" t="str">
            <v xml:space="preserve">השתתפות בשי לחגים </v>
          </cell>
          <cell r="H2863">
            <v>2700</v>
          </cell>
          <cell r="I2863">
            <v>2562</v>
          </cell>
        </row>
        <row r="2864">
          <cell r="A2864" t="str">
            <v>540</v>
          </cell>
          <cell r="B2864">
            <v>766000</v>
          </cell>
          <cell r="C2864">
            <v>1</v>
          </cell>
          <cell r="D2864" t="str">
            <v>1766000.540</v>
          </cell>
          <cell r="E2864" t="str">
            <v xml:space="preserve">הוצאות תקשורת </v>
          </cell>
          <cell r="H2864">
            <v>8000</v>
          </cell>
          <cell r="I2864">
            <v>5990</v>
          </cell>
        </row>
        <row r="2865">
          <cell r="A2865" t="str">
            <v>561</v>
          </cell>
          <cell r="B2865">
            <v>766000</v>
          </cell>
          <cell r="C2865">
            <v>1</v>
          </cell>
          <cell r="D2865" t="str">
            <v>1766000.561</v>
          </cell>
          <cell r="E2865" t="str">
            <v xml:space="preserve">צילום מסמכים </v>
          </cell>
          <cell r="H2865">
            <v>0</v>
          </cell>
          <cell r="I2865">
            <v>0</v>
          </cell>
        </row>
        <row r="2866">
          <cell r="A2866" t="str">
            <v>769</v>
          </cell>
          <cell r="B2866">
            <v>766000</v>
          </cell>
          <cell r="C2866">
            <v>1</v>
          </cell>
          <cell r="D2866" t="str">
            <v>1766000.769</v>
          </cell>
          <cell r="E2866" t="str">
            <v xml:space="preserve">שירות לאומי </v>
          </cell>
          <cell r="H2866">
            <v>0</v>
          </cell>
          <cell r="I2866">
            <v>0</v>
          </cell>
        </row>
        <row r="2867">
          <cell r="A2867" t="str">
            <v>780</v>
          </cell>
          <cell r="B2867">
            <v>766000</v>
          </cell>
          <cell r="C2867">
            <v>1</v>
          </cell>
          <cell r="D2867" t="str">
            <v>1766000.780</v>
          </cell>
          <cell r="E2867" t="str">
            <v xml:space="preserve">הוצאות לפעולה-בחירות </v>
          </cell>
          <cell r="H2867">
            <v>0</v>
          </cell>
          <cell r="I2867">
            <v>37792</v>
          </cell>
        </row>
        <row r="2868">
          <cell r="A2868" t="str">
            <v>781</v>
          </cell>
          <cell r="B2868">
            <v>766000</v>
          </cell>
          <cell r="C2868">
            <v>1</v>
          </cell>
          <cell r="D2868" t="str">
            <v>1766000.781</v>
          </cell>
          <cell r="E2868" t="str">
            <v xml:space="preserve">ערב גיבוש לעובדי חינוך </v>
          </cell>
          <cell r="H2868">
            <v>5000</v>
          </cell>
          <cell r="I2868">
            <v>0</v>
          </cell>
        </row>
        <row r="2869">
          <cell r="A2869" t="str">
            <v>130</v>
          </cell>
          <cell r="B2869">
            <v>766100</v>
          </cell>
          <cell r="C2869">
            <v>1</v>
          </cell>
          <cell r="D2869" t="str">
            <v>1766100.130</v>
          </cell>
          <cell r="E2869" t="str">
            <v xml:space="preserve">שעות נוספות </v>
          </cell>
          <cell r="H2869">
            <v>0</v>
          </cell>
          <cell r="I2869">
            <v>11542</v>
          </cell>
        </row>
        <row r="2870">
          <cell r="A2870" t="str">
            <v>181</v>
          </cell>
          <cell r="B2870">
            <v>766100</v>
          </cell>
          <cell r="C2870">
            <v>1</v>
          </cell>
          <cell r="D2870" t="str">
            <v>1766100.181</v>
          </cell>
          <cell r="E2870" t="str">
            <v xml:space="preserve">הפרשות סוציאליות </v>
          </cell>
          <cell r="H2870">
            <v>0</v>
          </cell>
          <cell r="I2870">
            <v>1419</v>
          </cell>
        </row>
        <row r="2871">
          <cell r="A2871" t="str">
            <v>182</v>
          </cell>
          <cell r="B2871">
            <v>766100</v>
          </cell>
          <cell r="C2871">
            <v>1</v>
          </cell>
          <cell r="D2871" t="str">
            <v>1766100.182</v>
          </cell>
          <cell r="E2871" t="str">
            <v xml:space="preserve">מיסים ועלויות </v>
          </cell>
          <cell r="H2871">
            <v>0</v>
          </cell>
          <cell r="I2871">
            <v>866</v>
          </cell>
        </row>
        <row r="2872">
          <cell r="A2872" t="str">
            <v>120</v>
          </cell>
          <cell r="B2872">
            <v>766200</v>
          </cell>
          <cell r="C2872">
            <v>1</v>
          </cell>
          <cell r="D2872" t="str">
            <v>1766200.120</v>
          </cell>
          <cell r="E2872" t="str">
            <v xml:space="preserve">תוספות-עובדים מצטיינים </v>
          </cell>
          <cell r="H2872">
            <v>0</v>
          </cell>
          <cell r="I2872">
            <v>34669</v>
          </cell>
        </row>
        <row r="2873">
          <cell r="A2873" t="str">
            <v>181</v>
          </cell>
          <cell r="B2873">
            <v>766200</v>
          </cell>
          <cell r="C2873">
            <v>1</v>
          </cell>
          <cell r="D2873" t="str">
            <v>1766200.181</v>
          </cell>
          <cell r="E2873" t="str">
            <v xml:space="preserve">הפרשות סוציאליות </v>
          </cell>
          <cell r="H2873">
            <v>0</v>
          </cell>
          <cell r="I2873">
            <v>1742</v>
          </cell>
        </row>
        <row r="2874">
          <cell r="A2874" t="str">
            <v>182</v>
          </cell>
          <cell r="B2874">
            <v>766200</v>
          </cell>
          <cell r="C2874">
            <v>1</v>
          </cell>
          <cell r="D2874" t="str">
            <v>1766200.182</v>
          </cell>
          <cell r="E2874" t="str">
            <v xml:space="preserve">מיסים ועלויות </v>
          </cell>
          <cell r="H2874">
            <v>0</v>
          </cell>
          <cell r="I2874">
            <v>2600</v>
          </cell>
        </row>
        <row r="2875">
          <cell r="A2875" t="str">
            <v>110</v>
          </cell>
          <cell r="B2875">
            <v>767000</v>
          </cell>
          <cell r="C2875">
            <v>1</v>
          </cell>
          <cell r="D2875" t="str">
            <v>1767000.110</v>
          </cell>
          <cell r="E2875" t="str">
            <v xml:space="preserve">שכר קובע </v>
          </cell>
          <cell r="H2875">
            <v>81620</v>
          </cell>
          <cell r="I2875">
            <v>78412</v>
          </cell>
        </row>
        <row r="2876">
          <cell r="A2876" t="str">
            <v>120</v>
          </cell>
          <cell r="B2876">
            <v>767000</v>
          </cell>
          <cell r="C2876">
            <v>1</v>
          </cell>
          <cell r="D2876" t="str">
            <v>1767000.120</v>
          </cell>
          <cell r="E2876" t="str">
            <v xml:space="preserve">תוספות שאינן בשכר קובע </v>
          </cell>
          <cell r="H2876">
            <v>11778</v>
          </cell>
          <cell r="I2876">
            <v>11999</v>
          </cell>
        </row>
        <row r="2877">
          <cell r="A2877" t="str">
            <v>130</v>
          </cell>
          <cell r="B2877">
            <v>767000</v>
          </cell>
          <cell r="C2877">
            <v>1</v>
          </cell>
          <cell r="D2877" t="str">
            <v>1767000.130</v>
          </cell>
          <cell r="E2877" t="str">
            <v xml:space="preserve">שעות נוספות </v>
          </cell>
          <cell r="H2877">
            <v>846</v>
          </cell>
          <cell r="I2877">
            <v>440</v>
          </cell>
        </row>
        <row r="2878">
          <cell r="A2878" t="str">
            <v>140</v>
          </cell>
          <cell r="B2878">
            <v>767000</v>
          </cell>
          <cell r="C2878">
            <v>1</v>
          </cell>
          <cell r="D2878" t="str">
            <v>1767000.140</v>
          </cell>
          <cell r="E2878" t="str">
            <v xml:space="preserve">החזר הוצאות </v>
          </cell>
          <cell r="H2878">
            <v>25255</v>
          </cell>
          <cell r="I2878">
            <v>21251</v>
          </cell>
        </row>
        <row r="2879">
          <cell r="A2879" t="str">
            <v>181</v>
          </cell>
          <cell r="B2879">
            <v>767000</v>
          </cell>
          <cell r="C2879">
            <v>1</v>
          </cell>
          <cell r="D2879" t="str">
            <v>1767000.181</v>
          </cell>
          <cell r="E2879" t="str">
            <v xml:space="preserve">הפרשות סוציאליות </v>
          </cell>
          <cell r="H2879">
            <v>16529</v>
          </cell>
          <cell r="I2879">
            <v>15343</v>
          </cell>
        </row>
        <row r="2880">
          <cell r="A2880" t="str">
            <v>182</v>
          </cell>
          <cell r="B2880">
            <v>767000</v>
          </cell>
          <cell r="C2880">
            <v>1</v>
          </cell>
          <cell r="D2880" t="str">
            <v>1767000.182</v>
          </cell>
          <cell r="E2880" t="str">
            <v xml:space="preserve">מיסים ועלויות </v>
          </cell>
          <cell r="H2880">
            <v>9057</v>
          </cell>
          <cell r="I2880">
            <v>8491</v>
          </cell>
        </row>
        <row r="2881">
          <cell r="A2881" t="str">
            <v>440</v>
          </cell>
          <cell r="B2881">
            <v>767000</v>
          </cell>
          <cell r="C2881">
            <v>1</v>
          </cell>
          <cell r="D2881" t="str">
            <v>1767000.440</v>
          </cell>
          <cell r="E2881" t="str">
            <v xml:space="preserve">ביטוח אחריות מוניציפלית </v>
          </cell>
          <cell r="H2881">
            <v>1230100</v>
          </cell>
          <cell r="I2881">
            <v>1187869</v>
          </cell>
        </row>
        <row r="2882">
          <cell r="A2882" t="str">
            <v>444</v>
          </cell>
          <cell r="B2882">
            <v>767000</v>
          </cell>
          <cell r="C2882">
            <v>1</v>
          </cell>
          <cell r="D2882" t="str">
            <v>1767000.444</v>
          </cell>
          <cell r="E2882" t="str">
            <v xml:space="preserve">השתתפות בנזקים </v>
          </cell>
          <cell r="H2882">
            <v>492000</v>
          </cell>
          <cell r="I2882">
            <v>354861</v>
          </cell>
        </row>
        <row r="2883">
          <cell r="A2883" t="str">
            <v>449</v>
          </cell>
          <cell r="B2883">
            <v>767000</v>
          </cell>
          <cell r="C2883">
            <v>1</v>
          </cell>
          <cell r="D2883" t="str">
            <v>1767000.449</v>
          </cell>
          <cell r="E2883" t="str">
            <v xml:space="preserve">השתתפות עצמית-איילון </v>
          </cell>
          <cell r="H2883">
            <v>900000</v>
          </cell>
          <cell r="I2883">
            <v>1225400</v>
          </cell>
        </row>
        <row r="2884">
          <cell r="A2884" t="str">
            <v>522</v>
          </cell>
          <cell r="B2884">
            <v>767000</v>
          </cell>
          <cell r="C2884">
            <v>1</v>
          </cell>
          <cell r="D2884" t="str">
            <v>1767000.522</v>
          </cell>
          <cell r="E2884" t="str">
            <v xml:space="preserve">ספרות מקצועית </v>
          </cell>
          <cell r="H2884">
            <v>1200</v>
          </cell>
          <cell r="I2884">
            <v>0</v>
          </cell>
        </row>
        <row r="2885">
          <cell r="A2885" t="str">
            <v>540</v>
          </cell>
          <cell r="B2885">
            <v>767000</v>
          </cell>
          <cell r="C2885">
            <v>1</v>
          </cell>
          <cell r="D2885" t="str">
            <v>1767000.540</v>
          </cell>
          <cell r="E2885" t="str">
            <v xml:space="preserve">הוצאות תקשורת </v>
          </cell>
          <cell r="H2885">
            <v>1000</v>
          </cell>
          <cell r="I2885">
            <v>291</v>
          </cell>
        </row>
        <row r="2886">
          <cell r="A2886" t="str">
            <v>750</v>
          </cell>
          <cell r="B2886">
            <v>767000</v>
          </cell>
          <cell r="C2886">
            <v>1</v>
          </cell>
          <cell r="D2886" t="str">
            <v>1767000.750</v>
          </cell>
          <cell r="E2886" t="str">
            <v>שירות טיפול בתביעות להשת.</v>
          </cell>
          <cell r="H2886">
            <v>160000</v>
          </cell>
          <cell r="I2886">
            <v>93624</v>
          </cell>
        </row>
        <row r="2887">
          <cell r="A2887" t="str">
            <v>751</v>
          </cell>
          <cell r="B2887">
            <v>767000</v>
          </cell>
          <cell r="C2887">
            <v>1</v>
          </cell>
          <cell r="D2887" t="str">
            <v>1767000.751</v>
          </cell>
          <cell r="E2887" t="str">
            <v xml:space="preserve">שירותי מידע וחקירה </v>
          </cell>
          <cell r="H2887">
            <v>100000</v>
          </cell>
          <cell r="I2887">
            <v>0</v>
          </cell>
        </row>
        <row r="2888">
          <cell r="A2888" t="str">
            <v>752</v>
          </cell>
          <cell r="B2888">
            <v>767000</v>
          </cell>
          <cell r="C2888">
            <v>1</v>
          </cell>
          <cell r="D2888" t="str">
            <v>1767000.752</v>
          </cell>
          <cell r="E2888" t="str">
            <v xml:space="preserve">שרותי ייעוץ- ביטוח </v>
          </cell>
          <cell r="H2888">
            <v>77000</v>
          </cell>
          <cell r="I2888">
            <v>73709</v>
          </cell>
        </row>
        <row r="2889">
          <cell r="A2889" t="str">
            <v>440</v>
          </cell>
          <cell r="B2889">
            <v>767003</v>
          </cell>
          <cell r="C2889">
            <v>1</v>
          </cell>
          <cell r="D2889" t="str">
            <v>1767003.440</v>
          </cell>
          <cell r="E2889" t="str">
            <v xml:space="preserve">ביטוח הוצאות משפטיות </v>
          </cell>
          <cell r="H2889">
            <v>20800</v>
          </cell>
          <cell r="I2889">
            <v>20070</v>
          </cell>
        </row>
        <row r="2890">
          <cell r="A2890" t="str">
            <v>440</v>
          </cell>
          <cell r="B2890">
            <v>767110</v>
          </cell>
          <cell r="C2890">
            <v>1</v>
          </cell>
          <cell r="D2890" t="str">
            <v>1767110.440</v>
          </cell>
          <cell r="E2890" t="str">
            <v xml:space="preserve">ביטוח-פוליסת אש </v>
          </cell>
          <cell r="H2890">
            <v>69500</v>
          </cell>
          <cell r="I2890">
            <v>67141</v>
          </cell>
        </row>
        <row r="2891">
          <cell r="A2891" t="str">
            <v>550</v>
          </cell>
          <cell r="B2891">
            <v>769000</v>
          </cell>
          <cell r="C2891">
            <v>1</v>
          </cell>
          <cell r="D2891" t="str">
            <v>1769000.550</v>
          </cell>
          <cell r="E2891" t="str">
            <v xml:space="preserve">כרטיס תושב-פירסומים </v>
          </cell>
          <cell r="H2891">
            <v>22000</v>
          </cell>
          <cell r="I2891">
            <v>17618</v>
          </cell>
        </row>
        <row r="2892">
          <cell r="A2892" t="str">
            <v>743</v>
          </cell>
          <cell r="B2892">
            <v>769000</v>
          </cell>
          <cell r="C2892">
            <v>1</v>
          </cell>
          <cell r="D2892" t="str">
            <v>1769000.743</v>
          </cell>
          <cell r="E2892" t="str">
            <v xml:space="preserve">כרטיס תושב-כלים וציוד </v>
          </cell>
          <cell r="H2892">
            <v>18000</v>
          </cell>
          <cell r="I2892">
            <v>10750</v>
          </cell>
        </row>
        <row r="2893">
          <cell r="A2893" t="str">
            <v>744</v>
          </cell>
          <cell r="B2893">
            <v>769000</v>
          </cell>
          <cell r="C2893">
            <v>1</v>
          </cell>
          <cell r="D2893" t="str">
            <v>1769000.744</v>
          </cell>
          <cell r="E2893" t="str">
            <v>כרטיס תושב-רכישת איזיפארק</v>
          </cell>
          <cell r="H2893">
            <v>5000</v>
          </cell>
          <cell r="I2893">
            <v>4750</v>
          </cell>
        </row>
        <row r="2894">
          <cell r="A2894" t="str">
            <v>750</v>
          </cell>
          <cell r="B2894">
            <v>769000</v>
          </cell>
          <cell r="C2894">
            <v>1</v>
          </cell>
          <cell r="D2894" t="str">
            <v>1769000.750</v>
          </cell>
          <cell r="E2894" t="str">
            <v xml:space="preserve">כרטיס תושב-ע.קבלניות </v>
          </cell>
          <cell r="H2894">
            <v>5000</v>
          </cell>
          <cell r="I2894">
            <v>4329</v>
          </cell>
        </row>
        <row r="2895">
          <cell r="A2895" t="str">
            <v>930</v>
          </cell>
          <cell r="B2895">
            <v>769000</v>
          </cell>
          <cell r="C2895">
            <v>1</v>
          </cell>
          <cell r="D2895" t="str">
            <v>1769000.930</v>
          </cell>
          <cell r="E2895" t="str">
            <v xml:space="preserve">כרטיס תושב-ציוד יסודי </v>
          </cell>
          <cell r="H2895">
            <v>14000</v>
          </cell>
          <cell r="I2895">
            <v>7539</v>
          </cell>
        </row>
        <row r="2896">
          <cell r="A2896" t="str">
            <v>320</v>
          </cell>
          <cell r="B2896">
            <v>770000</v>
          </cell>
          <cell r="C2896">
            <v>1</v>
          </cell>
          <cell r="D2896" t="str">
            <v>1770000.320</v>
          </cell>
          <cell r="E2896" t="str">
            <v xml:space="preserve">פיצויים והסתגלויות </v>
          </cell>
          <cell r="H2896">
            <v>0</v>
          </cell>
          <cell r="I2896">
            <v>110938</v>
          </cell>
        </row>
        <row r="2897">
          <cell r="A2897" t="str">
            <v>110</v>
          </cell>
          <cell r="B2897">
            <v>771000</v>
          </cell>
          <cell r="C2897">
            <v>1</v>
          </cell>
          <cell r="D2897" t="str">
            <v>1771000.110</v>
          </cell>
          <cell r="E2897" t="str">
            <v xml:space="preserve">שכר קובע </v>
          </cell>
          <cell r="H2897">
            <v>0</v>
          </cell>
          <cell r="I2897">
            <v>232691</v>
          </cell>
        </row>
        <row r="2898">
          <cell r="A2898" t="str">
            <v>120</v>
          </cell>
          <cell r="B2898">
            <v>771000</v>
          </cell>
          <cell r="C2898">
            <v>1</v>
          </cell>
          <cell r="D2898" t="str">
            <v>1771000.120</v>
          </cell>
          <cell r="E2898" t="str">
            <v xml:space="preserve">תוספות שאינן בשכר קובע </v>
          </cell>
          <cell r="H2898">
            <v>0</v>
          </cell>
          <cell r="I2898">
            <v>15517</v>
          </cell>
        </row>
        <row r="2899">
          <cell r="A2899" t="str">
            <v>130</v>
          </cell>
          <cell r="B2899">
            <v>771000</v>
          </cell>
          <cell r="C2899">
            <v>1</v>
          </cell>
          <cell r="D2899" t="str">
            <v>1771000.130</v>
          </cell>
          <cell r="E2899" t="str">
            <v xml:space="preserve">שעות נוספות </v>
          </cell>
          <cell r="H2899">
            <v>0</v>
          </cell>
          <cell r="I2899">
            <v>6</v>
          </cell>
        </row>
        <row r="2900">
          <cell r="A2900" t="str">
            <v>140</v>
          </cell>
          <cell r="B2900">
            <v>771000</v>
          </cell>
          <cell r="C2900">
            <v>1</v>
          </cell>
          <cell r="D2900" t="str">
            <v>1771000.140</v>
          </cell>
          <cell r="E2900" t="str">
            <v xml:space="preserve">החזר הוצאות </v>
          </cell>
          <cell r="H2900">
            <v>0</v>
          </cell>
          <cell r="I2900">
            <v>54144</v>
          </cell>
        </row>
        <row r="2901">
          <cell r="A2901" t="str">
            <v>181</v>
          </cell>
          <cell r="B2901">
            <v>771000</v>
          </cell>
          <cell r="C2901">
            <v>1</v>
          </cell>
          <cell r="D2901" t="str">
            <v>1771000.181</v>
          </cell>
          <cell r="E2901" t="str">
            <v xml:space="preserve">הפרשות סוציאליות </v>
          </cell>
          <cell r="H2901">
            <v>0</v>
          </cell>
          <cell r="I2901">
            <v>56804</v>
          </cell>
        </row>
        <row r="2902">
          <cell r="A2902" t="str">
            <v>182</v>
          </cell>
          <cell r="B2902">
            <v>771000</v>
          </cell>
          <cell r="C2902">
            <v>1</v>
          </cell>
          <cell r="D2902" t="str">
            <v>1771000.182</v>
          </cell>
          <cell r="E2902" t="str">
            <v xml:space="preserve">מיסים ועלויות </v>
          </cell>
          <cell r="H2902">
            <v>0</v>
          </cell>
          <cell r="I2902">
            <v>23016</v>
          </cell>
        </row>
        <row r="2903">
          <cell r="A2903" t="str">
            <v>431</v>
          </cell>
          <cell r="B2903">
            <v>771000</v>
          </cell>
          <cell r="C2903">
            <v>1</v>
          </cell>
          <cell r="D2903" t="str">
            <v>1771000.431</v>
          </cell>
          <cell r="E2903" t="str">
            <v xml:space="preserve">חשמל-באר אברהם </v>
          </cell>
          <cell r="H2903">
            <v>0</v>
          </cell>
          <cell r="I2903">
            <v>17216</v>
          </cell>
        </row>
        <row r="2904">
          <cell r="A2904" t="str">
            <v>432</v>
          </cell>
          <cell r="B2904">
            <v>771000</v>
          </cell>
          <cell r="C2904">
            <v>1</v>
          </cell>
          <cell r="D2904" t="str">
            <v>1771000.432</v>
          </cell>
          <cell r="E2904" t="str">
            <v xml:space="preserve">מים-באר אברהם </v>
          </cell>
          <cell r="H2904">
            <v>0</v>
          </cell>
          <cell r="I2904">
            <v>167</v>
          </cell>
        </row>
        <row r="2905">
          <cell r="A2905" t="str">
            <v>433</v>
          </cell>
          <cell r="B2905">
            <v>771000</v>
          </cell>
          <cell r="C2905">
            <v>1</v>
          </cell>
          <cell r="D2905" t="str">
            <v>1771000.433</v>
          </cell>
          <cell r="E2905" t="str">
            <v xml:space="preserve">חומרי נקיון </v>
          </cell>
          <cell r="H2905">
            <v>0</v>
          </cell>
          <cell r="I2905">
            <v>0</v>
          </cell>
        </row>
        <row r="2906">
          <cell r="A2906" t="str">
            <v>440</v>
          </cell>
          <cell r="B2906">
            <v>771000</v>
          </cell>
          <cell r="C2906">
            <v>1</v>
          </cell>
          <cell r="D2906" t="str">
            <v>1771000.440</v>
          </cell>
          <cell r="E2906" t="str">
            <v>ביטוח מבנה ותכולה-ב.אברהם</v>
          </cell>
          <cell r="H2906">
            <v>3400</v>
          </cell>
          <cell r="I2906">
            <v>3312</v>
          </cell>
        </row>
        <row r="2907">
          <cell r="A2907" t="str">
            <v>470</v>
          </cell>
          <cell r="B2907">
            <v>771000</v>
          </cell>
          <cell r="C2907">
            <v>1</v>
          </cell>
          <cell r="D2907" t="str">
            <v>1771000.470</v>
          </cell>
          <cell r="E2907" t="str">
            <v xml:space="preserve">ציוד משרדי </v>
          </cell>
          <cell r="H2907">
            <v>0</v>
          </cell>
          <cell r="I2907">
            <v>112</v>
          </cell>
        </row>
        <row r="2908">
          <cell r="A2908" t="str">
            <v>511</v>
          </cell>
          <cell r="B2908">
            <v>771000</v>
          </cell>
          <cell r="C2908">
            <v>1</v>
          </cell>
          <cell r="D2908" t="str">
            <v>1771000.511</v>
          </cell>
          <cell r="E2908" t="str">
            <v xml:space="preserve">אירוח וכיבוד </v>
          </cell>
          <cell r="H2908">
            <v>0</v>
          </cell>
          <cell r="I2908">
            <v>2594</v>
          </cell>
        </row>
        <row r="2909">
          <cell r="A2909" t="str">
            <v>540</v>
          </cell>
          <cell r="B2909">
            <v>771000</v>
          </cell>
          <cell r="C2909">
            <v>1</v>
          </cell>
          <cell r="D2909" t="str">
            <v>1771000.540</v>
          </cell>
          <cell r="E2909" t="str">
            <v xml:space="preserve">הוצאות תקשורת </v>
          </cell>
          <cell r="H2909">
            <v>0</v>
          </cell>
          <cell r="I2909">
            <v>23281</v>
          </cell>
        </row>
        <row r="2910">
          <cell r="A2910" t="str">
            <v>550</v>
          </cell>
          <cell r="B2910">
            <v>771000</v>
          </cell>
          <cell r="C2910">
            <v>1</v>
          </cell>
          <cell r="D2910" t="str">
            <v>1771000.550</v>
          </cell>
          <cell r="E2910" t="str">
            <v xml:space="preserve">פרסומים והדפסות </v>
          </cell>
          <cell r="H2910">
            <v>0</v>
          </cell>
          <cell r="I2910">
            <v>9772</v>
          </cell>
        </row>
        <row r="2911">
          <cell r="A2911" t="str">
            <v>561</v>
          </cell>
          <cell r="B2911">
            <v>771000</v>
          </cell>
          <cell r="C2911">
            <v>1</v>
          </cell>
          <cell r="D2911" t="str">
            <v>1771000.561</v>
          </cell>
          <cell r="E2911" t="str">
            <v xml:space="preserve">צילום מסמכים </v>
          </cell>
          <cell r="H2911">
            <v>0</v>
          </cell>
          <cell r="I2911">
            <v>1801</v>
          </cell>
        </row>
        <row r="2912">
          <cell r="A2912" t="str">
            <v>580</v>
          </cell>
          <cell r="B2912">
            <v>771000</v>
          </cell>
          <cell r="C2912">
            <v>1</v>
          </cell>
          <cell r="D2912" t="str">
            <v>1771000.580</v>
          </cell>
          <cell r="E2912" t="str">
            <v xml:space="preserve">הוצאות ארגוניות </v>
          </cell>
          <cell r="H2912">
            <v>0</v>
          </cell>
          <cell r="I2912">
            <v>5886</v>
          </cell>
        </row>
        <row r="2913">
          <cell r="A2913" t="str">
            <v>710</v>
          </cell>
          <cell r="B2913">
            <v>771000</v>
          </cell>
          <cell r="C2913">
            <v>1</v>
          </cell>
          <cell r="D2913" t="str">
            <v>1771000.710</v>
          </cell>
          <cell r="E2913" t="str">
            <v xml:space="preserve">הובלות והסעות בקבלנות </v>
          </cell>
          <cell r="H2913">
            <v>0</v>
          </cell>
          <cell r="I2913">
            <v>6986</v>
          </cell>
        </row>
        <row r="2914">
          <cell r="A2914" t="str">
            <v>742</v>
          </cell>
          <cell r="B2914">
            <v>771000</v>
          </cell>
          <cell r="C2914">
            <v>1</v>
          </cell>
          <cell r="D2914" t="str">
            <v>1771000.742</v>
          </cell>
          <cell r="E2914" t="str">
            <v xml:space="preserve">אחזקת כלים מכשירים וציוד </v>
          </cell>
          <cell r="H2914">
            <v>0</v>
          </cell>
          <cell r="I2914">
            <v>864</v>
          </cell>
        </row>
        <row r="2915">
          <cell r="A2915" t="str">
            <v>743</v>
          </cell>
          <cell r="B2915">
            <v>771000</v>
          </cell>
          <cell r="C2915">
            <v>1</v>
          </cell>
          <cell r="D2915" t="str">
            <v>1771000.743</v>
          </cell>
          <cell r="E2915" t="str">
            <v xml:space="preserve">רכישת כלים מכשירים וציוד </v>
          </cell>
          <cell r="H2915">
            <v>0</v>
          </cell>
          <cell r="I2915">
            <v>0</v>
          </cell>
        </row>
        <row r="2916">
          <cell r="A2916" t="str">
            <v>745</v>
          </cell>
          <cell r="B2916">
            <v>771000</v>
          </cell>
          <cell r="C2916">
            <v>1</v>
          </cell>
          <cell r="D2916" t="str">
            <v>1771000.745</v>
          </cell>
          <cell r="E2916" t="str">
            <v xml:space="preserve">רכישת מזכרות </v>
          </cell>
          <cell r="H2916">
            <v>0</v>
          </cell>
          <cell r="I2916">
            <v>3300</v>
          </cell>
        </row>
        <row r="2917">
          <cell r="A2917" t="str">
            <v>750</v>
          </cell>
          <cell r="B2917">
            <v>771000</v>
          </cell>
          <cell r="C2917">
            <v>1</v>
          </cell>
          <cell r="D2917" t="str">
            <v>1771000.750</v>
          </cell>
          <cell r="E2917" t="str">
            <v xml:space="preserve">שיווק תיירות </v>
          </cell>
          <cell r="H2917">
            <v>0</v>
          </cell>
          <cell r="I2917">
            <v>39482</v>
          </cell>
        </row>
        <row r="2918">
          <cell r="A2918" t="str">
            <v>751</v>
          </cell>
          <cell r="B2918">
            <v>771000</v>
          </cell>
          <cell r="C2918">
            <v>1</v>
          </cell>
          <cell r="D2918" t="str">
            <v>1771000.751</v>
          </cell>
          <cell r="E2918" t="str">
            <v xml:space="preserve">עבודות יעוץ </v>
          </cell>
          <cell r="H2918">
            <v>0</v>
          </cell>
          <cell r="I2918">
            <v>20535</v>
          </cell>
        </row>
        <row r="2919">
          <cell r="A2919" t="str">
            <v>752</v>
          </cell>
          <cell r="B2919">
            <v>771000</v>
          </cell>
          <cell r="C2919">
            <v>1</v>
          </cell>
          <cell r="D2919" t="str">
            <v>1771000.752</v>
          </cell>
          <cell r="E2919" t="str">
            <v xml:space="preserve">הדרכה וסיורים </v>
          </cell>
          <cell r="H2919">
            <v>0</v>
          </cell>
          <cell r="I2919">
            <v>54016</v>
          </cell>
        </row>
        <row r="2920">
          <cell r="A2920" t="str">
            <v>754</v>
          </cell>
          <cell r="B2920">
            <v>771000</v>
          </cell>
          <cell r="C2920">
            <v>1</v>
          </cell>
          <cell r="D2920" t="str">
            <v>1771000.754</v>
          </cell>
          <cell r="E2920" t="str">
            <v xml:space="preserve">שיווק פרסום ואירועים </v>
          </cell>
          <cell r="H2920">
            <v>0</v>
          </cell>
          <cell r="I2920">
            <v>0</v>
          </cell>
        </row>
        <row r="2921">
          <cell r="A2921" t="str">
            <v>769</v>
          </cell>
          <cell r="B2921">
            <v>771000</v>
          </cell>
          <cell r="C2921">
            <v>1</v>
          </cell>
          <cell r="D2921" t="str">
            <v>1771000.769</v>
          </cell>
          <cell r="E2921" t="str">
            <v xml:space="preserve">שירות לאומי </v>
          </cell>
          <cell r="H2921">
            <v>0</v>
          </cell>
          <cell r="I2921">
            <v>14279</v>
          </cell>
        </row>
        <row r="2922">
          <cell r="A2922" t="str">
            <v>780</v>
          </cell>
          <cell r="B2922">
            <v>771000</v>
          </cell>
          <cell r="C2922">
            <v>1</v>
          </cell>
          <cell r="D2922" t="str">
            <v>1771000.780</v>
          </cell>
          <cell r="E2922" t="str">
            <v xml:space="preserve">הוצאות אחרות לפעולה </v>
          </cell>
          <cell r="H2922">
            <v>0</v>
          </cell>
          <cell r="I2922">
            <v>23343</v>
          </cell>
        </row>
        <row r="2923">
          <cell r="A2923" t="str">
            <v>781</v>
          </cell>
          <cell r="B2923">
            <v>771000</v>
          </cell>
          <cell r="C2923">
            <v>1</v>
          </cell>
          <cell r="D2923" t="str">
            <v>1771000.781</v>
          </cell>
          <cell r="E2923" t="str">
            <v>הוצאות ע"ח הכנסות מיוחדות</v>
          </cell>
          <cell r="H2923">
            <v>0</v>
          </cell>
          <cell r="I2923">
            <v>0</v>
          </cell>
        </row>
        <row r="2924">
          <cell r="A2924" t="str">
            <v>782</v>
          </cell>
          <cell r="B2924">
            <v>771000</v>
          </cell>
          <cell r="C2924">
            <v>1</v>
          </cell>
          <cell r="D2924" t="str">
            <v>1771000.782</v>
          </cell>
          <cell r="E2924" t="str">
            <v xml:space="preserve">השתת' רשות לפיתוח הנגב </v>
          </cell>
          <cell r="H2924">
            <v>0</v>
          </cell>
          <cell r="I2924">
            <v>0</v>
          </cell>
        </row>
        <row r="2925">
          <cell r="A2925" t="str">
            <v>786</v>
          </cell>
          <cell r="B2925">
            <v>771000</v>
          </cell>
          <cell r="C2925">
            <v>1</v>
          </cell>
          <cell r="D2925" t="str">
            <v>1771000.786</v>
          </cell>
          <cell r="E2925" t="str">
            <v xml:space="preserve">פרוייקט 7 זום </v>
          </cell>
          <cell r="H2925">
            <v>0</v>
          </cell>
          <cell r="I2925">
            <v>0</v>
          </cell>
        </row>
        <row r="2926">
          <cell r="A2926" t="str">
            <v>870</v>
          </cell>
          <cell r="B2926">
            <v>771000</v>
          </cell>
          <cell r="C2926">
            <v>1</v>
          </cell>
          <cell r="D2926" t="str">
            <v>1771000.870</v>
          </cell>
          <cell r="E2926" t="str">
            <v xml:space="preserve">השתתפות בתפעול תיירות </v>
          </cell>
          <cell r="H2926">
            <v>1000000</v>
          </cell>
          <cell r="I2926">
            <v>0</v>
          </cell>
        </row>
        <row r="2927">
          <cell r="A2927" t="str">
            <v>871</v>
          </cell>
          <cell r="B2927">
            <v>771000</v>
          </cell>
          <cell r="C2927">
            <v>1</v>
          </cell>
          <cell r="D2927" t="str">
            <v>1771000.871</v>
          </cell>
          <cell r="E2927" t="str">
            <v>תפעול מרכז מבקרים באר אבר</v>
          </cell>
          <cell r="H2927">
            <v>850000</v>
          </cell>
          <cell r="I2927">
            <v>0</v>
          </cell>
        </row>
        <row r="2928">
          <cell r="A2928" t="str">
            <v>930</v>
          </cell>
          <cell r="B2928">
            <v>771000</v>
          </cell>
          <cell r="C2928">
            <v>1</v>
          </cell>
          <cell r="D2928" t="str">
            <v>1771000.930</v>
          </cell>
          <cell r="E2928" t="str">
            <v xml:space="preserve">רכישת ציוד יסודי </v>
          </cell>
          <cell r="H2928">
            <v>0</v>
          </cell>
          <cell r="I2928">
            <v>3300</v>
          </cell>
        </row>
        <row r="2929">
          <cell r="A2929" t="str">
            <v>950</v>
          </cell>
          <cell r="B2929">
            <v>771000</v>
          </cell>
          <cell r="C2929">
            <v>1</v>
          </cell>
          <cell r="D2929" t="str">
            <v>1771000.950</v>
          </cell>
          <cell r="E2929" t="str">
            <v xml:space="preserve">תכנון תוכנית אב לתיירות </v>
          </cell>
          <cell r="H2929">
            <v>0</v>
          </cell>
          <cell r="I2929">
            <v>0</v>
          </cell>
        </row>
        <row r="2930">
          <cell r="A2930" t="str">
            <v>986</v>
          </cell>
          <cell r="B2930">
            <v>771000</v>
          </cell>
          <cell r="C2930">
            <v>1</v>
          </cell>
          <cell r="D2930" t="str">
            <v>1771000.986</v>
          </cell>
          <cell r="E2930" t="str">
            <v xml:space="preserve">ה.מותנית תפעול באר אברהם </v>
          </cell>
          <cell r="H2930">
            <v>0</v>
          </cell>
          <cell r="I2930">
            <v>0</v>
          </cell>
        </row>
        <row r="2931">
          <cell r="A2931" t="str">
            <v>759</v>
          </cell>
          <cell r="B2931">
            <v>771001</v>
          </cell>
          <cell r="C2931">
            <v>1</v>
          </cell>
          <cell r="D2931" t="str">
            <v>1771001.759</v>
          </cell>
          <cell r="E2931" t="str">
            <v xml:space="preserve">אבטחה-באר אברהם </v>
          </cell>
          <cell r="H2931">
            <v>0</v>
          </cell>
          <cell r="I2931">
            <v>0</v>
          </cell>
        </row>
        <row r="2932">
          <cell r="A2932" t="str">
            <v>986</v>
          </cell>
          <cell r="B2932">
            <v>771004</v>
          </cell>
          <cell r="C2932">
            <v>1</v>
          </cell>
          <cell r="D2932" t="str">
            <v>1771004.986</v>
          </cell>
          <cell r="E2932" t="str">
            <v xml:space="preserve">ה.מותנית תפעול תיירות </v>
          </cell>
          <cell r="H2932">
            <v>0</v>
          </cell>
          <cell r="I2932">
            <v>0</v>
          </cell>
        </row>
        <row r="2933">
          <cell r="A2933" t="str">
            <v>986</v>
          </cell>
          <cell r="B2933">
            <v>771005</v>
          </cell>
          <cell r="C2933">
            <v>1</v>
          </cell>
          <cell r="D2933" t="str">
            <v>1771005.986</v>
          </cell>
          <cell r="E2933" t="str">
            <v>ה. מותנית שיווק פרסום איר</v>
          </cell>
          <cell r="H2933">
            <v>0</v>
          </cell>
          <cell r="I2933">
            <v>0</v>
          </cell>
        </row>
        <row r="2934">
          <cell r="A2934" t="str">
            <v>110</v>
          </cell>
          <cell r="B2934">
            <v>771100</v>
          </cell>
          <cell r="C2934">
            <v>1</v>
          </cell>
          <cell r="D2934" t="str">
            <v>1771100.110</v>
          </cell>
          <cell r="E2934" t="str">
            <v xml:space="preserve">שכר קובע </v>
          </cell>
          <cell r="H2934">
            <v>74525</v>
          </cell>
          <cell r="I2934">
            <v>67341</v>
          </cell>
        </row>
        <row r="2935">
          <cell r="A2935" t="str">
            <v>120</v>
          </cell>
          <cell r="B2935">
            <v>771100</v>
          </cell>
          <cell r="C2935">
            <v>1</v>
          </cell>
          <cell r="D2935" t="str">
            <v>1771100.120</v>
          </cell>
          <cell r="E2935" t="str">
            <v xml:space="preserve">תוספות שאינן בשכר קובע </v>
          </cell>
          <cell r="H2935">
            <v>10462</v>
          </cell>
          <cell r="I2935">
            <v>10072</v>
          </cell>
        </row>
        <row r="2936">
          <cell r="A2936" t="str">
            <v>130</v>
          </cell>
          <cell r="B2936">
            <v>771100</v>
          </cell>
          <cell r="C2936">
            <v>1</v>
          </cell>
          <cell r="D2936" t="str">
            <v>1771100.130</v>
          </cell>
          <cell r="E2936" t="str">
            <v xml:space="preserve">שעות נוספות </v>
          </cell>
          <cell r="H2936">
            <v>51823</v>
          </cell>
          <cell r="I2936">
            <v>48371</v>
          </cell>
        </row>
        <row r="2937">
          <cell r="A2937" t="str">
            <v>140</v>
          </cell>
          <cell r="B2937">
            <v>771100</v>
          </cell>
          <cell r="C2937">
            <v>1</v>
          </cell>
          <cell r="D2937" t="str">
            <v>1771100.140</v>
          </cell>
          <cell r="E2937" t="str">
            <v xml:space="preserve">החזר הוצאות </v>
          </cell>
          <cell r="H2937">
            <v>15401</v>
          </cell>
          <cell r="I2937">
            <v>13959</v>
          </cell>
        </row>
        <row r="2938">
          <cell r="A2938" t="str">
            <v>181</v>
          </cell>
          <cell r="B2938">
            <v>771100</v>
          </cell>
          <cell r="C2938">
            <v>1</v>
          </cell>
          <cell r="D2938" t="str">
            <v>1771100.181</v>
          </cell>
          <cell r="E2938" t="str">
            <v xml:space="preserve">הפרשות סוציאליות </v>
          </cell>
          <cell r="H2938">
            <v>30490</v>
          </cell>
          <cell r="I2938">
            <v>27621</v>
          </cell>
        </row>
        <row r="2939">
          <cell r="A2939" t="str">
            <v>182</v>
          </cell>
          <cell r="B2939">
            <v>771100</v>
          </cell>
          <cell r="C2939">
            <v>1</v>
          </cell>
          <cell r="D2939" t="str">
            <v>1771100.182</v>
          </cell>
          <cell r="E2939" t="str">
            <v xml:space="preserve">מיסים ועלויות </v>
          </cell>
          <cell r="H2939">
            <v>11592</v>
          </cell>
          <cell r="I2939">
            <v>10628</v>
          </cell>
        </row>
        <row r="2940">
          <cell r="A2940" t="str">
            <v>433</v>
          </cell>
          <cell r="B2940">
            <v>771100</v>
          </cell>
          <cell r="C2940">
            <v>1</v>
          </cell>
          <cell r="D2940" t="str">
            <v>1771100.433</v>
          </cell>
          <cell r="E2940" t="str">
            <v xml:space="preserve">חומרי נקיון </v>
          </cell>
          <cell r="H2940">
            <v>2000</v>
          </cell>
          <cell r="I2940">
            <v>0</v>
          </cell>
        </row>
        <row r="2941">
          <cell r="A2941" t="str">
            <v>434</v>
          </cell>
          <cell r="B2941">
            <v>771100</v>
          </cell>
          <cell r="C2941">
            <v>1</v>
          </cell>
          <cell r="D2941" t="str">
            <v>1771100.434</v>
          </cell>
          <cell r="E2941" t="str">
            <v xml:space="preserve">שירותי נקיון </v>
          </cell>
          <cell r="H2941">
            <v>12500</v>
          </cell>
          <cell r="I2941">
            <v>12402</v>
          </cell>
        </row>
        <row r="2942">
          <cell r="A2942" t="str">
            <v>441</v>
          </cell>
          <cell r="B2942">
            <v>771100</v>
          </cell>
          <cell r="C2942">
            <v>1</v>
          </cell>
          <cell r="D2942" t="str">
            <v>1771100.441</v>
          </cell>
          <cell r="E2942" t="str">
            <v xml:space="preserve">ביטוח רכב </v>
          </cell>
          <cell r="H2942">
            <v>3500</v>
          </cell>
          <cell r="I2942">
            <v>3149</v>
          </cell>
        </row>
        <row r="2943">
          <cell r="A2943" t="str">
            <v>540</v>
          </cell>
          <cell r="B2943">
            <v>771100</v>
          </cell>
          <cell r="C2943">
            <v>1</v>
          </cell>
          <cell r="D2943" t="str">
            <v>1771100.540</v>
          </cell>
          <cell r="E2943" t="str">
            <v xml:space="preserve">הוצאות תקשורת </v>
          </cell>
          <cell r="H2943">
            <v>0</v>
          </cell>
          <cell r="I2943">
            <v>0</v>
          </cell>
        </row>
        <row r="2944">
          <cell r="A2944" t="str">
            <v>550</v>
          </cell>
          <cell r="B2944">
            <v>771100</v>
          </cell>
          <cell r="C2944">
            <v>1</v>
          </cell>
          <cell r="D2944" t="str">
            <v>1771100.550</v>
          </cell>
          <cell r="E2944" t="str">
            <v xml:space="preserve">פרסום והדפסות </v>
          </cell>
          <cell r="H2944">
            <v>2000</v>
          </cell>
          <cell r="I2944">
            <v>0</v>
          </cell>
        </row>
        <row r="2945">
          <cell r="A2945" t="str">
            <v>732</v>
          </cell>
          <cell r="B2945">
            <v>771100</v>
          </cell>
          <cell r="C2945">
            <v>1</v>
          </cell>
          <cell r="D2945" t="str">
            <v>1771100.732</v>
          </cell>
          <cell r="E2945" t="str">
            <v xml:space="preserve">תיקוני רכב </v>
          </cell>
          <cell r="H2945">
            <v>4000</v>
          </cell>
          <cell r="I2945">
            <v>916</v>
          </cell>
        </row>
        <row r="2946">
          <cell r="A2946" t="str">
            <v>733</v>
          </cell>
          <cell r="B2946">
            <v>771100</v>
          </cell>
          <cell r="C2946">
            <v>1</v>
          </cell>
          <cell r="D2946" t="str">
            <v>1771100.733</v>
          </cell>
          <cell r="E2946" t="str">
            <v xml:space="preserve">אגרת רישוי רכב </v>
          </cell>
          <cell r="H2946">
            <v>1000</v>
          </cell>
          <cell r="I2946">
            <v>0</v>
          </cell>
        </row>
        <row r="2947">
          <cell r="A2947" t="str">
            <v>759</v>
          </cell>
          <cell r="B2947">
            <v>771100</v>
          </cell>
          <cell r="C2947">
            <v>1</v>
          </cell>
          <cell r="D2947" t="str">
            <v>1771100.759</v>
          </cell>
          <cell r="E2947" t="str">
            <v xml:space="preserve">אבטחה </v>
          </cell>
          <cell r="H2947">
            <v>260000</v>
          </cell>
          <cell r="I2947">
            <v>218771</v>
          </cell>
        </row>
        <row r="2948">
          <cell r="A2948" t="str">
            <v>771</v>
          </cell>
          <cell r="B2948">
            <v>771100</v>
          </cell>
          <cell r="C2948">
            <v>1</v>
          </cell>
          <cell r="D2948" t="str">
            <v>1771100.771</v>
          </cell>
          <cell r="E2948" t="str">
            <v xml:space="preserve">חשמל לפעולות </v>
          </cell>
          <cell r="H2948">
            <v>34600</v>
          </cell>
          <cell r="I2948">
            <v>32126</v>
          </cell>
        </row>
        <row r="2949">
          <cell r="A2949" t="str">
            <v>780</v>
          </cell>
          <cell r="B2949">
            <v>771100</v>
          </cell>
          <cell r="C2949">
            <v>1</v>
          </cell>
          <cell r="D2949" t="str">
            <v>1771100.780</v>
          </cell>
          <cell r="E2949" t="str">
            <v xml:space="preserve">הוצאות אחרות לפעולה </v>
          </cell>
          <cell r="H2949">
            <v>62000</v>
          </cell>
          <cell r="I2949">
            <v>59879</v>
          </cell>
        </row>
        <row r="2950">
          <cell r="A2950" t="str">
            <v>930</v>
          </cell>
          <cell r="B2950">
            <v>771100</v>
          </cell>
          <cell r="C2950">
            <v>1</v>
          </cell>
          <cell r="D2950" t="str">
            <v>1771100.930</v>
          </cell>
          <cell r="E2950" t="str">
            <v xml:space="preserve">רכישת ציוד יסודי </v>
          </cell>
          <cell r="H2950">
            <v>8000</v>
          </cell>
          <cell r="I2950">
            <v>992</v>
          </cell>
        </row>
        <row r="2951">
          <cell r="A2951" t="str">
            <v>110</v>
          </cell>
          <cell r="B2951">
            <v>772100</v>
          </cell>
          <cell r="C2951">
            <v>1</v>
          </cell>
          <cell r="D2951" t="str">
            <v>1772100.110</v>
          </cell>
          <cell r="E2951" t="str">
            <v xml:space="preserve">שכר קובע </v>
          </cell>
          <cell r="H2951">
            <v>0</v>
          </cell>
          <cell r="I2951">
            <v>18588</v>
          </cell>
        </row>
        <row r="2952">
          <cell r="A2952" t="str">
            <v>120</v>
          </cell>
          <cell r="B2952">
            <v>772100</v>
          </cell>
          <cell r="C2952">
            <v>1</v>
          </cell>
          <cell r="D2952" t="str">
            <v>1772100.120</v>
          </cell>
          <cell r="E2952" t="str">
            <v xml:space="preserve">תוספות שאינן בשכר קובע </v>
          </cell>
          <cell r="H2952">
            <v>0</v>
          </cell>
          <cell r="I2952">
            <v>48</v>
          </cell>
        </row>
        <row r="2953">
          <cell r="A2953" t="str">
            <v>140</v>
          </cell>
          <cell r="B2953">
            <v>772100</v>
          </cell>
          <cell r="C2953">
            <v>1</v>
          </cell>
          <cell r="D2953" t="str">
            <v>1772100.140</v>
          </cell>
          <cell r="E2953" t="str">
            <v xml:space="preserve">החזר הוצאות </v>
          </cell>
          <cell r="H2953">
            <v>0</v>
          </cell>
          <cell r="I2953">
            <v>1698</v>
          </cell>
        </row>
        <row r="2954">
          <cell r="A2954" t="str">
            <v>181</v>
          </cell>
          <cell r="B2954">
            <v>772100</v>
          </cell>
          <cell r="C2954">
            <v>1</v>
          </cell>
          <cell r="D2954" t="str">
            <v>1772100.181</v>
          </cell>
          <cell r="E2954" t="str">
            <v xml:space="preserve">הפרשות סוציאליות </v>
          </cell>
          <cell r="H2954">
            <v>0</v>
          </cell>
          <cell r="I2954">
            <v>4793</v>
          </cell>
        </row>
        <row r="2955">
          <cell r="A2955" t="str">
            <v>182</v>
          </cell>
          <cell r="B2955">
            <v>772100</v>
          </cell>
          <cell r="C2955">
            <v>1</v>
          </cell>
          <cell r="D2955" t="str">
            <v>1772100.182</v>
          </cell>
          <cell r="E2955" t="str">
            <v xml:space="preserve">מיסים ועלויות </v>
          </cell>
          <cell r="H2955">
            <v>0</v>
          </cell>
          <cell r="I2955">
            <v>1529</v>
          </cell>
        </row>
        <row r="2956">
          <cell r="A2956" t="str">
            <v>431</v>
          </cell>
          <cell r="B2956">
            <v>772100</v>
          </cell>
          <cell r="C2956">
            <v>1</v>
          </cell>
          <cell r="D2956" t="str">
            <v>1772100.431</v>
          </cell>
          <cell r="E2956" t="str">
            <v xml:space="preserve">חשמל </v>
          </cell>
          <cell r="H2956">
            <v>2800</v>
          </cell>
          <cell r="I2956">
            <v>3242</v>
          </cell>
        </row>
        <row r="2957">
          <cell r="A2957" t="str">
            <v>440</v>
          </cell>
          <cell r="B2957">
            <v>772100</v>
          </cell>
          <cell r="C2957">
            <v>1</v>
          </cell>
          <cell r="D2957" t="str">
            <v>1772100.440</v>
          </cell>
          <cell r="E2957" t="str">
            <v xml:space="preserve">ביטוח מבנה ותכולה </v>
          </cell>
          <cell r="H2957">
            <v>1800</v>
          </cell>
          <cell r="I2957">
            <v>1706</v>
          </cell>
        </row>
        <row r="2958">
          <cell r="A2958" t="str">
            <v>870</v>
          </cell>
          <cell r="B2958">
            <v>772100</v>
          </cell>
          <cell r="C2958">
            <v>1</v>
          </cell>
          <cell r="D2958" t="str">
            <v>1772100.870</v>
          </cell>
          <cell r="E2958" t="str">
            <v xml:space="preserve">השתת.בתפעול איזורי תעשיה </v>
          </cell>
          <cell r="H2958">
            <v>2440000</v>
          </cell>
          <cell r="I2958">
            <v>2023370</v>
          </cell>
        </row>
        <row r="2959">
          <cell r="A2959" t="str">
            <v>873</v>
          </cell>
          <cell r="B2959">
            <v>772100</v>
          </cell>
          <cell r="C2959">
            <v>1</v>
          </cell>
          <cell r="D2959" t="str">
            <v>1772100.873</v>
          </cell>
          <cell r="E2959" t="str">
            <v xml:space="preserve">מרכז עסקים/ארנונה </v>
          </cell>
          <cell r="H2959">
            <v>134500</v>
          </cell>
          <cell r="I2959">
            <v>127000</v>
          </cell>
        </row>
        <row r="2960">
          <cell r="A2960" t="str">
            <v>874</v>
          </cell>
          <cell r="B2960">
            <v>772100</v>
          </cell>
          <cell r="C2960">
            <v>1</v>
          </cell>
          <cell r="D2960" t="str">
            <v>1772100.874</v>
          </cell>
          <cell r="E2960" t="str">
            <v xml:space="preserve">מרכז עסקים עירוני-תעסוקה </v>
          </cell>
          <cell r="H2960">
            <v>900000</v>
          </cell>
          <cell r="I2960">
            <v>1200000</v>
          </cell>
        </row>
        <row r="2961">
          <cell r="A2961" t="str">
            <v>875</v>
          </cell>
          <cell r="B2961">
            <v>772100</v>
          </cell>
          <cell r="C2961">
            <v>1</v>
          </cell>
          <cell r="D2961" t="str">
            <v>1772100.875</v>
          </cell>
          <cell r="E2961" t="str">
            <v xml:space="preserve">משרדי חב.יעדים-ארנונה </v>
          </cell>
          <cell r="H2961">
            <v>97000</v>
          </cell>
          <cell r="I2961">
            <v>105000</v>
          </cell>
        </row>
        <row r="2962">
          <cell r="A2962" t="str">
            <v>750</v>
          </cell>
          <cell r="B2962">
            <v>772100</v>
          </cell>
          <cell r="C2962">
            <v>1</v>
          </cell>
          <cell r="D2962" t="str">
            <v>1772100.750</v>
          </cell>
          <cell r="E2962" t="str">
            <v xml:space="preserve">שיווק ופרסום עיר עתיקה </v>
          </cell>
          <cell r="H2962">
            <v>0</v>
          </cell>
          <cell r="I2962">
            <v>0</v>
          </cell>
        </row>
        <row r="2963">
          <cell r="A2963" t="str">
            <v>780</v>
          </cell>
          <cell r="B2963">
            <v>772100</v>
          </cell>
          <cell r="C2963">
            <v>1</v>
          </cell>
          <cell r="D2963" t="str">
            <v>1772100.780</v>
          </cell>
          <cell r="E2963" t="str">
            <v xml:space="preserve">חידוש מתחמי מסחר </v>
          </cell>
          <cell r="H2963">
            <v>1200000</v>
          </cell>
          <cell r="I2963">
            <v>0</v>
          </cell>
        </row>
        <row r="2964">
          <cell r="A2964" t="str">
            <v>871</v>
          </cell>
          <cell r="B2964">
            <v>772100</v>
          </cell>
          <cell r="C2964">
            <v>1</v>
          </cell>
          <cell r="D2964" t="str">
            <v>1772100.871</v>
          </cell>
          <cell r="E2964" t="str">
            <v xml:space="preserve">השתת.בתפעול העיר העתיקה </v>
          </cell>
          <cell r="H2964">
            <v>300000</v>
          </cell>
          <cell r="I2964">
            <v>350000</v>
          </cell>
        </row>
        <row r="2965">
          <cell r="A2965" t="str">
            <v>872</v>
          </cell>
          <cell r="B2965">
            <v>772100</v>
          </cell>
          <cell r="C2965">
            <v>1</v>
          </cell>
          <cell r="D2965" t="str">
            <v>1772100.872</v>
          </cell>
          <cell r="E2965" t="str">
            <v xml:space="preserve">משרדי מ.עיר עתיקה/ארנונה </v>
          </cell>
          <cell r="H2965">
            <v>0</v>
          </cell>
          <cell r="I2965">
            <v>0</v>
          </cell>
        </row>
        <row r="2966">
          <cell r="A2966" t="str">
            <v>986</v>
          </cell>
          <cell r="B2966">
            <v>772104</v>
          </cell>
          <cell r="C2966">
            <v>1</v>
          </cell>
          <cell r="D2966" t="str">
            <v>1772104.986</v>
          </cell>
          <cell r="E2966" t="str">
            <v xml:space="preserve">ה.מותנית עיר עתיקה </v>
          </cell>
          <cell r="H2966">
            <v>0</v>
          </cell>
          <cell r="I2966">
            <v>0</v>
          </cell>
        </row>
        <row r="2967">
          <cell r="A2967" t="str">
            <v>986</v>
          </cell>
          <cell r="B2967">
            <v>772105</v>
          </cell>
          <cell r="C2967">
            <v>1</v>
          </cell>
          <cell r="D2967" t="str">
            <v>1772105.986</v>
          </cell>
          <cell r="E2967" t="str">
            <v>ה.מותנית שיווק ופרסום עיר</v>
          </cell>
          <cell r="H2967">
            <v>0</v>
          </cell>
          <cell r="I2967">
            <v>0</v>
          </cell>
        </row>
        <row r="2968">
          <cell r="A2968" t="str">
            <v>870</v>
          </cell>
          <cell r="B2968">
            <v>772200</v>
          </cell>
          <cell r="C2968">
            <v>1</v>
          </cell>
          <cell r="D2968" t="str">
            <v>1772200.870</v>
          </cell>
          <cell r="E2968" t="str">
            <v xml:space="preserve">השתתפות בתפעול מתחם הקטר </v>
          </cell>
          <cell r="H2968">
            <v>0</v>
          </cell>
          <cell r="I2968">
            <v>0</v>
          </cell>
        </row>
        <row r="2969">
          <cell r="A2969" t="str">
            <v>986</v>
          </cell>
          <cell r="B2969">
            <v>772200</v>
          </cell>
          <cell r="C2969">
            <v>1</v>
          </cell>
          <cell r="D2969" t="str">
            <v>1772200.986</v>
          </cell>
          <cell r="E2969" t="str">
            <v xml:space="preserve">ה.מותנית מתחם הקטר </v>
          </cell>
          <cell r="H2969">
            <v>0</v>
          </cell>
          <cell r="I2969">
            <v>0</v>
          </cell>
        </row>
        <row r="2970">
          <cell r="A2970" t="str">
            <v>320</v>
          </cell>
          <cell r="B2970">
            <v>780000</v>
          </cell>
          <cell r="C2970">
            <v>1</v>
          </cell>
          <cell r="D2970" t="str">
            <v>1780000.320</v>
          </cell>
          <cell r="E2970" t="str">
            <v xml:space="preserve">פיצויים והסתגלויות </v>
          </cell>
          <cell r="H2970">
            <v>40000</v>
          </cell>
          <cell r="I2970">
            <v>1558</v>
          </cell>
        </row>
        <row r="2971">
          <cell r="A2971" t="str">
            <v>110</v>
          </cell>
          <cell r="B2971">
            <v>780000</v>
          </cell>
          <cell r="C2971">
            <v>1</v>
          </cell>
          <cell r="D2971" t="str">
            <v>1780000.110</v>
          </cell>
          <cell r="E2971" t="str">
            <v xml:space="preserve">שכר קובע </v>
          </cell>
          <cell r="H2971">
            <v>1287295</v>
          </cell>
          <cell r="I2971">
            <v>1301540</v>
          </cell>
        </row>
        <row r="2972">
          <cell r="A2972" t="str">
            <v>120</v>
          </cell>
          <cell r="B2972">
            <v>780000</v>
          </cell>
          <cell r="C2972">
            <v>1</v>
          </cell>
          <cell r="D2972" t="str">
            <v>1780000.120</v>
          </cell>
          <cell r="E2972" t="str">
            <v xml:space="preserve">תוספות שאינן בשכר קובע </v>
          </cell>
          <cell r="H2972">
            <v>281874</v>
          </cell>
          <cell r="I2972">
            <v>282804</v>
          </cell>
        </row>
        <row r="2973">
          <cell r="A2973" t="str">
            <v>130</v>
          </cell>
          <cell r="B2973">
            <v>780000</v>
          </cell>
          <cell r="C2973">
            <v>1</v>
          </cell>
          <cell r="D2973" t="str">
            <v>1780000.130</v>
          </cell>
          <cell r="E2973" t="str">
            <v xml:space="preserve">שעות נוספות </v>
          </cell>
          <cell r="H2973">
            <v>22621</v>
          </cell>
          <cell r="I2973">
            <v>23862</v>
          </cell>
        </row>
        <row r="2974">
          <cell r="A2974" t="str">
            <v>140</v>
          </cell>
          <cell r="B2974">
            <v>780000</v>
          </cell>
          <cell r="C2974">
            <v>1</v>
          </cell>
          <cell r="D2974" t="str">
            <v>1780000.140</v>
          </cell>
          <cell r="E2974" t="str">
            <v xml:space="preserve">החזר הוצאות </v>
          </cell>
          <cell r="H2974">
            <v>260692</v>
          </cell>
          <cell r="I2974">
            <v>260343</v>
          </cell>
        </row>
        <row r="2975">
          <cell r="A2975" t="str">
            <v>181</v>
          </cell>
          <cell r="B2975">
            <v>780000</v>
          </cell>
          <cell r="C2975">
            <v>1</v>
          </cell>
          <cell r="D2975" t="str">
            <v>1780000.181</v>
          </cell>
          <cell r="E2975" t="str">
            <v xml:space="preserve">הפרשות סוציאליות </v>
          </cell>
          <cell r="H2975">
            <v>328795</v>
          </cell>
          <cell r="I2975">
            <v>326097</v>
          </cell>
        </row>
        <row r="2976">
          <cell r="A2976" t="str">
            <v>182</v>
          </cell>
          <cell r="B2976">
            <v>780000</v>
          </cell>
          <cell r="C2976">
            <v>1</v>
          </cell>
          <cell r="D2976" t="str">
            <v>1780000.182</v>
          </cell>
          <cell r="E2976" t="str">
            <v xml:space="preserve">מיסים ועלויות </v>
          </cell>
          <cell r="H2976">
            <v>140773</v>
          </cell>
          <cell r="I2976">
            <v>141857</v>
          </cell>
        </row>
        <row r="2977">
          <cell r="A2977" t="str">
            <v>288</v>
          </cell>
          <cell r="B2977">
            <v>780000</v>
          </cell>
          <cell r="C2977">
            <v>1</v>
          </cell>
          <cell r="D2977" t="str">
            <v>1780000.288</v>
          </cell>
          <cell r="E2977" t="str">
            <v xml:space="preserve">השתתפות בשי לחגים </v>
          </cell>
          <cell r="H2977">
            <v>57800</v>
          </cell>
          <cell r="I2977">
            <v>54696</v>
          </cell>
        </row>
        <row r="2978">
          <cell r="A2978" t="str">
            <v>410</v>
          </cell>
          <cell r="B2978">
            <v>780000</v>
          </cell>
          <cell r="C2978">
            <v>1</v>
          </cell>
          <cell r="D2978" t="str">
            <v>1780000.410</v>
          </cell>
          <cell r="E2978" t="str">
            <v xml:space="preserve">שכר דירה </v>
          </cell>
          <cell r="H2978">
            <v>310000</v>
          </cell>
          <cell r="I2978">
            <v>293529</v>
          </cell>
        </row>
        <row r="2979">
          <cell r="A2979" t="str">
            <v>411</v>
          </cell>
          <cell r="B2979">
            <v>780000</v>
          </cell>
          <cell r="C2979">
            <v>1</v>
          </cell>
          <cell r="D2979" t="str">
            <v>1780000.411</v>
          </cell>
          <cell r="E2979" t="str">
            <v xml:space="preserve">דמי ניהול </v>
          </cell>
          <cell r="H2979">
            <v>120000</v>
          </cell>
          <cell r="I2979">
            <v>120000</v>
          </cell>
        </row>
        <row r="2980">
          <cell r="A2980" t="str">
            <v>420</v>
          </cell>
          <cell r="B2980">
            <v>780000</v>
          </cell>
          <cell r="C2980">
            <v>1</v>
          </cell>
          <cell r="D2980" t="str">
            <v>1780000.420</v>
          </cell>
          <cell r="E2980" t="str">
            <v xml:space="preserve">תחזוקת מבנים </v>
          </cell>
          <cell r="H2980">
            <v>39000</v>
          </cell>
          <cell r="I2980">
            <v>15334</v>
          </cell>
        </row>
        <row r="2981">
          <cell r="A2981" t="str">
            <v>425</v>
          </cell>
          <cell r="B2981">
            <v>780000</v>
          </cell>
          <cell r="C2981">
            <v>1</v>
          </cell>
          <cell r="D2981" t="str">
            <v>1780000.425</v>
          </cell>
          <cell r="E2981" t="str">
            <v xml:space="preserve">תחזוקת מזגנים </v>
          </cell>
          <cell r="H2981">
            <v>10000</v>
          </cell>
          <cell r="I2981">
            <v>7857</v>
          </cell>
        </row>
        <row r="2982">
          <cell r="A2982" t="str">
            <v>431</v>
          </cell>
          <cell r="B2982">
            <v>780000</v>
          </cell>
          <cell r="C2982">
            <v>1</v>
          </cell>
          <cell r="D2982" t="str">
            <v>1780000.431</v>
          </cell>
          <cell r="E2982" t="str">
            <v xml:space="preserve">חשמל </v>
          </cell>
          <cell r="H2982">
            <v>81900</v>
          </cell>
          <cell r="I2982">
            <v>76561</v>
          </cell>
        </row>
        <row r="2983">
          <cell r="A2983" t="str">
            <v>432</v>
          </cell>
          <cell r="B2983">
            <v>780000</v>
          </cell>
          <cell r="C2983">
            <v>1</v>
          </cell>
          <cell r="D2983" t="str">
            <v>1780000.432</v>
          </cell>
          <cell r="E2983" t="str">
            <v xml:space="preserve">מים </v>
          </cell>
          <cell r="H2983">
            <v>3200</v>
          </cell>
          <cell r="I2983">
            <v>3449</v>
          </cell>
        </row>
        <row r="2984">
          <cell r="A2984" t="str">
            <v>433</v>
          </cell>
          <cell r="B2984">
            <v>780000</v>
          </cell>
          <cell r="C2984">
            <v>1</v>
          </cell>
          <cell r="D2984" t="str">
            <v>1780000.433</v>
          </cell>
          <cell r="E2984" t="str">
            <v xml:space="preserve">חומרי נקיון </v>
          </cell>
          <cell r="H2984">
            <v>13500</v>
          </cell>
          <cell r="I2984">
            <v>15489</v>
          </cell>
        </row>
        <row r="2985">
          <cell r="A2985" t="str">
            <v>434</v>
          </cell>
          <cell r="B2985">
            <v>780000</v>
          </cell>
          <cell r="C2985">
            <v>1</v>
          </cell>
          <cell r="D2985" t="str">
            <v>1780000.434</v>
          </cell>
          <cell r="E2985" t="str">
            <v xml:space="preserve">שרותי נקיון </v>
          </cell>
          <cell r="H2985">
            <v>42000</v>
          </cell>
          <cell r="I2985">
            <v>40491</v>
          </cell>
        </row>
        <row r="2986">
          <cell r="A2986" t="str">
            <v>440</v>
          </cell>
          <cell r="B2986">
            <v>780000</v>
          </cell>
          <cell r="C2986">
            <v>1</v>
          </cell>
          <cell r="D2986" t="str">
            <v>1780000.440</v>
          </cell>
          <cell r="E2986" t="str">
            <v xml:space="preserve">ביטוח מבנה ותכולה </v>
          </cell>
          <cell r="H2986">
            <v>5200</v>
          </cell>
          <cell r="I2986">
            <v>5018</v>
          </cell>
        </row>
        <row r="2987">
          <cell r="A2987" t="str">
            <v>470</v>
          </cell>
          <cell r="B2987">
            <v>780000</v>
          </cell>
          <cell r="C2987">
            <v>1</v>
          </cell>
          <cell r="D2987" t="str">
            <v>1780000.470</v>
          </cell>
          <cell r="E2987" t="str">
            <v xml:space="preserve">ציוד משרדי מתכלה </v>
          </cell>
          <cell r="H2987">
            <v>26000</v>
          </cell>
          <cell r="I2987">
            <v>23503</v>
          </cell>
        </row>
        <row r="2988">
          <cell r="A2988" t="str">
            <v>511</v>
          </cell>
          <cell r="B2988">
            <v>780000</v>
          </cell>
          <cell r="C2988">
            <v>1</v>
          </cell>
          <cell r="D2988" t="str">
            <v>1780000.511</v>
          </cell>
          <cell r="E2988" t="str">
            <v xml:space="preserve">אירוח וכיבוד </v>
          </cell>
          <cell r="H2988">
            <v>19000</v>
          </cell>
          <cell r="I2988">
            <v>16035</v>
          </cell>
        </row>
        <row r="2989">
          <cell r="A2989" t="str">
            <v>512</v>
          </cell>
          <cell r="B2989">
            <v>780000</v>
          </cell>
          <cell r="C2989">
            <v>1</v>
          </cell>
          <cell r="D2989" t="str">
            <v>1780000.512</v>
          </cell>
          <cell r="E2989" t="str">
            <v xml:space="preserve">אש"ל ונסיעות </v>
          </cell>
          <cell r="H2989">
            <v>1000</v>
          </cell>
          <cell r="I2989">
            <v>0</v>
          </cell>
        </row>
        <row r="2990">
          <cell r="A2990" t="str">
            <v>521</v>
          </cell>
          <cell r="B2990">
            <v>780000</v>
          </cell>
          <cell r="C2990">
            <v>1</v>
          </cell>
          <cell r="D2990" t="str">
            <v>1780000.521</v>
          </cell>
          <cell r="E2990" t="str">
            <v xml:space="preserve">הכשרת עובדים </v>
          </cell>
          <cell r="H2990">
            <v>40000</v>
          </cell>
          <cell r="I2990">
            <v>52600</v>
          </cell>
        </row>
        <row r="2991">
          <cell r="A2991" t="str">
            <v>522</v>
          </cell>
          <cell r="B2991">
            <v>780000</v>
          </cell>
          <cell r="C2991">
            <v>1</v>
          </cell>
          <cell r="D2991" t="str">
            <v>1780000.522</v>
          </cell>
          <cell r="E2991" t="str">
            <v xml:space="preserve">ספרות מקצועית </v>
          </cell>
          <cell r="H2991">
            <v>8000</v>
          </cell>
          <cell r="I2991">
            <v>3500</v>
          </cell>
        </row>
        <row r="2992">
          <cell r="A2992" t="str">
            <v>540</v>
          </cell>
          <cell r="B2992">
            <v>780000</v>
          </cell>
          <cell r="C2992">
            <v>1</v>
          </cell>
          <cell r="D2992" t="str">
            <v>1780000.540</v>
          </cell>
          <cell r="E2992" t="str">
            <v xml:space="preserve">הוצאות תקשורת </v>
          </cell>
          <cell r="H2992">
            <v>65000</v>
          </cell>
          <cell r="I2992">
            <v>45944</v>
          </cell>
        </row>
        <row r="2993">
          <cell r="A2993" t="str">
            <v>550</v>
          </cell>
          <cell r="B2993">
            <v>780000</v>
          </cell>
          <cell r="C2993">
            <v>1</v>
          </cell>
          <cell r="D2993" t="str">
            <v>1780000.550</v>
          </cell>
          <cell r="E2993" t="str">
            <v xml:space="preserve">פרסום והדפסות </v>
          </cell>
          <cell r="H2993">
            <v>6000</v>
          </cell>
          <cell r="I2993">
            <v>0</v>
          </cell>
        </row>
        <row r="2994">
          <cell r="A2994" t="str">
            <v>561</v>
          </cell>
          <cell r="B2994">
            <v>780000</v>
          </cell>
          <cell r="C2994">
            <v>1</v>
          </cell>
          <cell r="D2994" t="str">
            <v>1780000.561</v>
          </cell>
          <cell r="E2994" t="str">
            <v xml:space="preserve">צילום מסמכים </v>
          </cell>
          <cell r="H2994">
            <v>35500</v>
          </cell>
          <cell r="I2994">
            <v>37104</v>
          </cell>
        </row>
        <row r="2995">
          <cell r="A2995" t="str">
            <v>570</v>
          </cell>
          <cell r="B2995">
            <v>780000</v>
          </cell>
          <cell r="C2995">
            <v>1</v>
          </cell>
          <cell r="D2995" t="str">
            <v>1780000.570</v>
          </cell>
          <cell r="E2995" t="str">
            <v xml:space="preserve">מיכון-מערכת פיקוח עירוני </v>
          </cell>
          <cell r="H2995">
            <v>16300</v>
          </cell>
          <cell r="I2995">
            <v>16013</v>
          </cell>
        </row>
        <row r="2996">
          <cell r="A2996" t="str">
            <v>574</v>
          </cell>
          <cell r="B2996">
            <v>780000</v>
          </cell>
          <cell r="C2996">
            <v>1</v>
          </cell>
          <cell r="D2996" t="str">
            <v>1780000.574</v>
          </cell>
          <cell r="E2996" t="str">
            <v xml:space="preserve">תקשורת מחשבים </v>
          </cell>
          <cell r="H2996">
            <v>19700</v>
          </cell>
          <cell r="I2996">
            <v>19337</v>
          </cell>
        </row>
        <row r="2997">
          <cell r="A2997" t="str">
            <v>575</v>
          </cell>
          <cell r="B2997">
            <v>780000</v>
          </cell>
          <cell r="C2997">
            <v>1</v>
          </cell>
          <cell r="D2997" t="str">
            <v>1780000.575</v>
          </cell>
          <cell r="E2997" t="str">
            <v xml:space="preserve">רישוי תוכנות </v>
          </cell>
          <cell r="H2997">
            <v>8677</v>
          </cell>
          <cell r="I2997">
            <v>0</v>
          </cell>
        </row>
        <row r="2998">
          <cell r="A2998" t="str">
            <v>576</v>
          </cell>
          <cell r="B2998">
            <v>780000</v>
          </cell>
          <cell r="C2998">
            <v>1</v>
          </cell>
          <cell r="D2998" t="str">
            <v>1780000.576</v>
          </cell>
          <cell r="E2998" t="str">
            <v xml:space="preserve">מערכת בתי משפט </v>
          </cell>
          <cell r="H2998">
            <v>10000</v>
          </cell>
          <cell r="I2998">
            <v>9429</v>
          </cell>
        </row>
        <row r="2999">
          <cell r="A2999" t="str">
            <v>579</v>
          </cell>
          <cell r="B2999">
            <v>780000</v>
          </cell>
          <cell r="C2999">
            <v>1</v>
          </cell>
          <cell r="D2999" t="str">
            <v>1780000.579</v>
          </cell>
          <cell r="E2999" t="str">
            <v xml:space="preserve">קישור לרשת המיחשוב </v>
          </cell>
          <cell r="H2999">
            <v>36200</v>
          </cell>
          <cell r="I2999">
            <v>18997</v>
          </cell>
        </row>
        <row r="3000">
          <cell r="A3000" t="str">
            <v>580</v>
          </cell>
          <cell r="B3000">
            <v>780000</v>
          </cell>
          <cell r="C3000">
            <v>1</v>
          </cell>
          <cell r="D3000" t="str">
            <v>1780000.580</v>
          </cell>
          <cell r="E3000" t="str">
            <v xml:space="preserve">הוצאות אירגוניות </v>
          </cell>
          <cell r="H3000">
            <v>18000</v>
          </cell>
          <cell r="I3000">
            <v>12811</v>
          </cell>
        </row>
        <row r="3001">
          <cell r="A3001" t="str">
            <v>582</v>
          </cell>
          <cell r="B3001">
            <v>780000</v>
          </cell>
          <cell r="C3001">
            <v>1</v>
          </cell>
          <cell r="D3001" t="str">
            <v>1780000.582</v>
          </cell>
          <cell r="E3001" t="str">
            <v xml:space="preserve">הוצאות משפטיות </v>
          </cell>
          <cell r="H3001">
            <v>10000</v>
          </cell>
          <cell r="I3001">
            <v>2822</v>
          </cell>
        </row>
        <row r="3002">
          <cell r="A3002" t="str">
            <v>710</v>
          </cell>
          <cell r="B3002">
            <v>780000</v>
          </cell>
          <cell r="C3002">
            <v>1</v>
          </cell>
          <cell r="D3002" t="str">
            <v>1780000.710</v>
          </cell>
          <cell r="E3002" t="str">
            <v xml:space="preserve">הובלות והסעות בקבלנות </v>
          </cell>
          <cell r="H3002">
            <v>0</v>
          </cell>
          <cell r="I3002">
            <v>0</v>
          </cell>
        </row>
        <row r="3003">
          <cell r="A3003" t="str">
            <v>742</v>
          </cell>
          <cell r="B3003">
            <v>780000</v>
          </cell>
          <cell r="C3003">
            <v>1</v>
          </cell>
          <cell r="D3003" t="str">
            <v>1780000.742</v>
          </cell>
          <cell r="E3003" t="str">
            <v xml:space="preserve">אחזקת כלים מכשירים וציוד </v>
          </cell>
          <cell r="H3003">
            <v>8000</v>
          </cell>
          <cell r="I3003">
            <v>0</v>
          </cell>
        </row>
        <row r="3004">
          <cell r="A3004" t="str">
            <v>743</v>
          </cell>
          <cell r="B3004">
            <v>780000</v>
          </cell>
          <cell r="C3004">
            <v>1</v>
          </cell>
          <cell r="D3004" t="str">
            <v>1780000.743</v>
          </cell>
          <cell r="E3004" t="str">
            <v xml:space="preserve">רכישת כלים מכשירים וציוד </v>
          </cell>
          <cell r="H3004">
            <v>30000</v>
          </cell>
          <cell r="I3004">
            <v>24470</v>
          </cell>
        </row>
        <row r="3005">
          <cell r="A3005" t="str">
            <v>744</v>
          </cell>
          <cell r="B3005">
            <v>780000</v>
          </cell>
          <cell r="C3005">
            <v>1</v>
          </cell>
          <cell r="D3005" t="str">
            <v>1780000.744</v>
          </cell>
          <cell r="E3005" t="str">
            <v xml:space="preserve">רכישת ערכות פקס </v>
          </cell>
          <cell r="H3005">
            <v>9000</v>
          </cell>
          <cell r="I3005">
            <v>0</v>
          </cell>
        </row>
        <row r="3006">
          <cell r="A3006" t="str">
            <v>745</v>
          </cell>
          <cell r="B3006">
            <v>780000</v>
          </cell>
          <cell r="C3006">
            <v>1</v>
          </cell>
          <cell r="D3006" t="str">
            <v>1780000.745</v>
          </cell>
          <cell r="E3006" t="str">
            <v xml:space="preserve">רכישת ציוד מיחשוב מתכלה </v>
          </cell>
          <cell r="H3006">
            <v>15000</v>
          </cell>
          <cell r="I3006">
            <v>17482</v>
          </cell>
        </row>
        <row r="3007">
          <cell r="A3007" t="str">
            <v>751</v>
          </cell>
          <cell r="B3007">
            <v>780000</v>
          </cell>
          <cell r="C3007">
            <v>1</v>
          </cell>
          <cell r="D3007" t="str">
            <v>1780000.751</v>
          </cell>
          <cell r="E3007" t="str">
            <v xml:space="preserve">עבודות קבלניות </v>
          </cell>
          <cell r="H3007">
            <v>30000</v>
          </cell>
          <cell r="I3007">
            <v>29998</v>
          </cell>
        </row>
        <row r="3008">
          <cell r="A3008" t="str">
            <v>754</v>
          </cell>
          <cell r="B3008">
            <v>780000</v>
          </cell>
          <cell r="C3008">
            <v>1</v>
          </cell>
          <cell r="D3008" t="str">
            <v>1780000.754</v>
          </cell>
          <cell r="E3008" t="str">
            <v xml:space="preserve">הוצאות אכיפה-פיקוח </v>
          </cell>
          <cell r="H3008">
            <v>2500000</v>
          </cell>
          <cell r="I3008">
            <v>3082721</v>
          </cell>
        </row>
        <row r="3009">
          <cell r="A3009" t="str">
            <v>755</v>
          </cell>
          <cell r="B3009">
            <v>780000</v>
          </cell>
          <cell r="C3009">
            <v>1</v>
          </cell>
          <cell r="D3009" t="str">
            <v>1780000.755</v>
          </cell>
          <cell r="E3009" t="str">
            <v xml:space="preserve">בטיחות אש </v>
          </cell>
          <cell r="H3009">
            <v>5000</v>
          </cell>
          <cell r="I3009">
            <v>188</v>
          </cell>
        </row>
        <row r="3010">
          <cell r="A3010" t="str">
            <v>756</v>
          </cell>
          <cell r="B3010">
            <v>780000</v>
          </cell>
          <cell r="C3010">
            <v>1</v>
          </cell>
          <cell r="D3010" t="str">
            <v>1780000.756</v>
          </cell>
          <cell r="E3010" t="str">
            <v xml:space="preserve">משלוחי דאר מסירות אישיות </v>
          </cell>
          <cell r="H3010">
            <v>20000</v>
          </cell>
          <cell r="I3010">
            <v>1469</v>
          </cell>
        </row>
        <row r="3011">
          <cell r="A3011" t="str">
            <v>759</v>
          </cell>
          <cell r="B3011">
            <v>780000</v>
          </cell>
          <cell r="C3011">
            <v>1</v>
          </cell>
          <cell r="D3011" t="str">
            <v>1780000.759</v>
          </cell>
          <cell r="E3011" t="str">
            <v xml:space="preserve">שמירה </v>
          </cell>
          <cell r="H3011">
            <v>0</v>
          </cell>
          <cell r="I3011">
            <v>0</v>
          </cell>
        </row>
        <row r="3012">
          <cell r="A3012" t="str">
            <v>769</v>
          </cell>
          <cell r="B3012">
            <v>780000</v>
          </cell>
          <cell r="C3012">
            <v>1</v>
          </cell>
          <cell r="D3012" t="str">
            <v>1780000.769</v>
          </cell>
          <cell r="E3012" t="str">
            <v xml:space="preserve">שירות לאומי </v>
          </cell>
          <cell r="H3012">
            <v>57600</v>
          </cell>
          <cell r="I3012">
            <v>38388</v>
          </cell>
        </row>
        <row r="3013">
          <cell r="A3013" t="str">
            <v>930</v>
          </cell>
          <cell r="B3013">
            <v>780000</v>
          </cell>
          <cell r="C3013">
            <v>1</v>
          </cell>
          <cell r="D3013" t="str">
            <v>1780000.930</v>
          </cell>
          <cell r="E3013" t="str">
            <v xml:space="preserve">שיפור סביבת העבודה לעובד </v>
          </cell>
          <cell r="H3013">
            <v>0</v>
          </cell>
          <cell r="I3013">
            <v>7029</v>
          </cell>
        </row>
        <row r="3014">
          <cell r="A3014" t="str">
            <v>986</v>
          </cell>
          <cell r="B3014">
            <v>780001</v>
          </cell>
          <cell r="C3014">
            <v>1</v>
          </cell>
          <cell r="D3014" t="str">
            <v>1780001.986</v>
          </cell>
          <cell r="E3014" t="str">
            <v xml:space="preserve">הוצאות מותנות פיקוח </v>
          </cell>
          <cell r="H3014">
            <v>0</v>
          </cell>
          <cell r="I3014">
            <v>0</v>
          </cell>
        </row>
        <row r="3015">
          <cell r="A3015" t="str">
            <v>110</v>
          </cell>
          <cell r="B3015">
            <v>781000</v>
          </cell>
          <cell r="C3015">
            <v>1</v>
          </cell>
          <cell r="D3015" t="str">
            <v>1781000.110</v>
          </cell>
          <cell r="E3015" t="str">
            <v xml:space="preserve">שכר קובע </v>
          </cell>
          <cell r="H3015">
            <v>833175</v>
          </cell>
          <cell r="I3015">
            <v>810487</v>
          </cell>
        </row>
        <row r="3016">
          <cell r="A3016" t="str">
            <v>120</v>
          </cell>
          <cell r="B3016">
            <v>781000</v>
          </cell>
          <cell r="C3016">
            <v>1</v>
          </cell>
          <cell r="D3016" t="str">
            <v>1781000.120</v>
          </cell>
          <cell r="E3016" t="str">
            <v xml:space="preserve">תוספות שאינן בשכר קובע </v>
          </cell>
          <cell r="H3016">
            <v>341981</v>
          </cell>
          <cell r="I3016">
            <v>344225</v>
          </cell>
        </row>
        <row r="3017">
          <cell r="A3017" t="str">
            <v>130</v>
          </cell>
          <cell r="B3017">
            <v>781000</v>
          </cell>
          <cell r="C3017">
            <v>1</v>
          </cell>
          <cell r="D3017" t="str">
            <v>1781000.130</v>
          </cell>
          <cell r="E3017" t="str">
            <v xml:space="preserve">שעות נוספות </v>
          </cell>
          <cell r="H3017">
            <v>40320</v>
          </cell>
          <cell r="I3017">
            <v>36933</v>
          </cell>
        </row>
        <row r="3018">
          <cell r="A3018" t="str">
            <v>140</v>
          </cell>
          <cell r="B3018">
            <v>781000</v>
          </cell>
          <cell r="C3018">
            <v>1</v>
          </cell>
          <cell r="D3018" t="str">
            <v>1781000.140</v>
          </cell>
          <cell r="E3018" t="str">
            <v xml:space="preserve">החזר הוצאות </v>
          </cell>
          <cell r="H3018">
            <v>148827</v>
          </cell>
          <cell r="I3018">
            <v>144873</v>
          </cell>
        </row>
        <row r="3019">
          <cell r="A3019" t="str">
            <v>181</v>
          </cell>
          <cell r="B3019">
            <v>781000</v>
          </cell>
          <cell r="C3019">
            <v>1</v>
          </cell>
          <cell r="D3019" t="str">
            <v>1781000.181</v>
          </cell>
          <cell r="E3019" t="str">
            <v xml:space="preserve">הפרשות סוציאליות </v>
          </cell>
          <cell r="H3019">
            <v>223914</v>
          </cell>
          <cell r="I3019">
            <v>217149</v>
          </cell>
        </row>
        <row r="3020">
          <cell r="A3020" t="str">
            <v>182</v>
          </cell>
          <cell r="B3020">
            <v>781000</v>
          </cell>
          <cell r="C3020">
            <v>1</v>
          </cell>
          <cell r="D3020" t="str">
            <v>1781000.182</v>
          </cell>
          <cell r="E3020" t="str">
            <v xml:space="preserve">מיסים ועלויות </v>
          </cell>
          <cell r="H3020">
            <v>103309</v>
          </cell>
          <cell r="I3020">
            <v>101218</v>
          </cell>
        </row>
        <row r="3021">
          <cell r="A3021" t="str">
            <v>440</v>
          </cell>
          <cell r="B3021">
            <v>781000</v>
          </cell>
          <cell r="C3021">
            <v>1</v>
          </cell>
          <cell r="D3021" t="str">
            <v>1781000.440</v>
          </cell>
          <cell r="E3021" t="str">
            <v>ביטוח אחריות מקצועית-פקחי</v>
          </cell>
          <cell r="H3021">
            <v>0</v>
          </cell>
          <cell r="I3021">
            <v>0</v>
          </cell>
        </row>
        <row r="3022">
          <cell r="A3022" t="str">
            <v>441</v>
          </cell>
          <cell r="B3022">
            <v>781000</v>
          </cell>
          <cell r="C3022">
            <v>1</v>
          </cell>
          <cell r="D3022" t="str">
            <v>1781000.441</v>
          </cell>
          <cell r="E3022" t="str">
            <v xml:space="preserve">ביטוח קטנועים </v>
          </cell>
          <cell r="H3022">
            <v>70000</v>
          </cell>
          <cell r="I3022">
            <v>100976</v>
          </cell>
        </row>
        <row r="3023">
          <cell r="A3023" t="str">
            <v>511</v>
          </cell>
          <cell r="B3023">
            <v>781000</v>
          </cell>
          <cell r="C3023">
            <v>1</v>
          </cell>
          <cell r="D3023" t="str">
            <v>1781000.511</v>
          </cell>
          <cell r="E3023" t="str">
            <v xml:space="preserve">אירוח וכיבוד </v>
          </cell>
          <cell r="H3023">
            <v>6500</v>
          </cell>
          <cell r="I3023">
            <v>6674</v>
          </cell>
        </row>
        <row r="3024">
          <cell r="A3024" t="str">
            <v>540</v>
          </cell>
          <cell r="B3024">
            <v>781000</v>
          </cell>
          <cell r="C3024">
            <v>1</v>
          </cell>
          <cell r="D3024" t="str">
            <v>1781000.540</v>
          </cell>
          <cell r="E3024" t="str">
            <v xml:space="preserve">הוצאות תקשורת </v>
          </cell>
          <cell r="H3024">
            <v>55000</v>
          </cell>
          <cell r="I3024">
            <v>52240</v>
          </cell>
        </row>
        <row r="3025">
          <cell r="A3025" t="str">
            <v>550</v>
          </cell>
          <cell r="B3025">
            <v>781000</v>
          </cell>
          <cell r="C3025">
            <v>1</v>
          </cell>
          <cell r="D3025" t="str">
            <v>1781000.550</v>
          </cell>
          <cell r="E3025" t="str">
            <v xml:space="preserve">פרסום והדפסות </v>
          </cell>
          <cell r="H3025">
            <v>7000</v>
          </cell>
          <cell r="I3025">
            <v>6977</v>
          </cell>
        </row>
        <row r="3026">
          <cell r="A3026" t="str">
            <v>576</v>
          </cell>
          <cell r="B3026">
            <v>781000</v>
          </cell>
          <cell r="C3026">
            <v>1</v>
          </cell>
          <cell r="D3026" t="str">
            <v>1781000.576</v>
          </cell>
          <cell r="E3026" t="str">
            <v xml:space="preserve">מערכת בית משפט </v>
          </cell>
          <cell r="H3026">
            <v>13000</v>
          </cell>
          <cell r="I3026">
            <v>4227</v>
          </cell>
        </row>
        <row r="3027">
          <cell r="A3027" t="str">
            <v>577</v>
          </cell>
          <cell r="B3027">
            <v>781000</v>
          </cell>
          <cell r="C3027">
            <v>1</v>
          </cell>
          <cell r="D3027" t="str">
            <v>1781000.577</v>
          </cell>
          <cell r="E3027" t="str">
            <v xml:space="preserve">מערכת אכיפת גביה </v>
          </cell>
          <cell r="H3027">
            <v>21060</v>
          </cell>
          <cell r="I3027">
            <v>0</v>
          </cell>
        </row>
        <row r="3028">
          <cell r="A3028" t="str">
            <v>731</v>
          </cell>
          <cell r="B3028">
            <v>781000</v>
          </cell>
          <cell r="C3028">
            <v>1</v>
          </cell>
          <cell r="D3028" t="str">
            <v>1781000.731</v>
          </cell>
          <cell r="E3028" t="str">
            <v xml:space="preserve">דלק ושמנים </v>
          </cell>
          <cell r="H3028">
            <v>74688</v>
          </cell>
          <cell r="I3028">
            <v>57307</v>
          </cell>
        </row>
        <row r="3029">
          <cell r="A3029" t="str">
            <v>732</v>
          </cell>
          <cell r="B3029">
            <v>781000</v>
          </cell>
          <cell r="C3029">
            <v>1</v>
          </cell>
          <cell r="D3029" t="str">
            <v>1781000.732</v>
          </cell>
          <cell r="E3029" t="str">
            <v xml:space="preserve">תיקוני קטנועים </v>
          </cell>
          <cell r="H3029">
            <v>40000</v>
          </cell>
          <cell r="I3029">
            <v>29042</v>
          </cell>
        </row>
        <row r="3030">
          <cell r="A3030" t="str">
            <v>733</v>
          </cell>
          <cell r="B3030">
            <v>781000</v>
          </cell>
          <cell r="C3030">
            <v>1</v>
          </cell>
          <cell r="D3030" t="str">
            <v>1781000.733</v>
          </cell>
          <cell r="E3030" t="str">
            <v xml:space="preserve">אגרת רישוי קטנועים </v>
          </cell>
          <cell r="H3030">
            <v>3500</v>
          </cell>
          <cell r="I3030">
            <v>3960</v>
          </cell>
        </row>
        <row r="3031">
          <cell r="A3031" t="str">
            <v>735</v>
          </cell>
          <cell r="B3031">
            <v>781000</v>
          </cell>
          <cell r="C3031">
            <v>1</v>
          </cell>
          <cell r="D3031" t="str">
            <v>1781000.735</v>
          </cell>
          <cell r="E3031" t="str">
            <v xml:space="preserve">שכירת רכב </v>
          </cell>
          <cell r="H3031">
            <v>116197</v>
          </cell>
          <cell r="I3031">
            <v>110588</v>
          </cell>
        </row>
        <row r="3032">
          <cell r="A3032" t="str">
            <v>743</v>
          </cell>
          <cell r="B3032">
            <v>781000</v>
          </cell>
          <cell r="C3032">
            <v>1</v>
          </cell>
          <cell r="D3032" t="str">
            <v>1781000.743</v>
          </cell>
          <cell r="E3032" t="str">
            <v xml:space="preserve">רכישת מכשירים כלים וציוד </v>
          </cell>
          <cell r="H3032">
            <v>8000</v>
          </cell>
          <cell r="I3032">
            <v>7068</v>
          </cell>
        </row>
        <row r="3033">
          <cell r="A3033" t="str">
            <v>747</v>
          </cell>
          <cell r="B3033">
            <v>781000</v>
          </cell>
          <cell r="C3033">
            <v>1</v>
          </cell>
          <cell r="D3033" t="str">
            <v>1781000.747</v>
          </cell>
          <cell r="E3033" t="str">
            <v xml:space="preserve">ביגוד לצרכי עבודה </v>
          </cell>
          <cell r="H3033">
            <v>83000</v>
          </cell>
          <cell r="I3033">
            <v>27308</v>
          </cell>
        </row>
        <row r="3034">
          <cell r="A3034" t="str">
            <v>752</v>
          </cell>
          <cell r="B3034">
            <v>781000</v>
          </cell>
          <cell r="C3034">
            <v>1</v>
          </cell>
          <cell r="D3034" t="str">
            <v>1781000.752</v>
          </cell>
          <cell r="E3034" t="str">
            <v xml:space="preserve">גרירת גרוטאות </v>
          </cell>
          <cell r="H3034">
            <v>40000</v>
          </cell>
          <cell r="I3034">
            <v>0</v>
          </cell>
        </row>
        <row r="3035">
          <cell r="A3035" t="str">
            <v>753</v>
          </cell>
          <cell r="B3035">
            <v>781000</v>
          </cell>
          <cell r="C3035">
            <v>1</v>
          </cell>
          <cell r="D3035" t="str">
            <v>1781000.753</v>
          </cell>
          <cell r="E3035" t="str">
            <v xml:space="preserve">עמלת גביה-קנסות חוקי עזר </v>
          </cell>
          <cell r="H3035">
            <v>100000</v>
          </cell>
          <cell r="I3035">
            <v>143382</v>
          </cell>
        </row>
        <row r="3036">
          <cell r="A3036" t="str">
            <v>780</v>
          </cell>
          <cell r="B3036">
            <v>781000</v>
          </cell>
          <cell r="C3036">
            <v>1</v>
          </cell>
          <cell r="D3036" t="str">
            <v>1781000.780</v>
          </cell>
          <cell r="E3036" t="str">
            <v xml:space="preserve">הוצאות שונות </v>
          </cell>
          <cell r="H3036">
            <v>3500</v>
          </cell>
          <cell r="I3036">
            <v>0</v>
          </cell>
        </row>
        <row r="3037">
          <cell r="A3037" t="str">
            <v>110</v>
          </cell>
          <cell r="B3037">
            <v>781200</v>
          </cell>
          <cell r="C3037">
            <v>1</v>
          </cell>
          <cell r="D3037" t="str">
            <v>1781200.110</v>
          </cell>
          <cell r="E3037" t="str">
            <v xml:space="preserve">שכר קובע </v>
          </cell>
          <cell r="H3037">
            <v>572988</v>
          </cell>
          <cell r="I3037">
            <v>496732</v>
          </cell>
        </row>
        <row r="3038">
          <cell r="A3038" t="str">
            <v>120</v>
          </cell>
          <cell r="B3038">
            <v>781200</v>
          </cell>
          <cell r="C3038">
            <v>1</v>
          </cell>
          <cell r="D3038" t="str">
            <v>1781200.120</v>
          </cell>
          <cell r="E3038" t="str">
            <v xml:space="preserve">תוספות שאינן בשכר קובע </v>
          </cell>
          <cell r="H3038">
            <v>187277</v>
          </cell>
          <cell r="I3038">
            <v>164027</v>
          </cell>
        </row>
        <row r="3039">
          <cell r="A3039" t="str">
            <v>130</v>
          </cell>
          <cell r="B3039">
            <v>781200</v>
          </cell>
          <cell r="C3039">
            <v>1</v>
          </cell>
          <cell r="D3039" t="str">
            <v>1781200.130</v>
          </cell>
          <cell r="E3039" t="str">
            <v xml:space="preserve">שעות נוספות </v>
          </cell>
          <cell r="H3039">
            <v>97273</v>
          </cell>
          <cell r="I3039">
            <v>77022</v>
          </cell>
        </row>
        <row r="3040">
          <cell r="A3040" t="str">
            <v>140</v>
          </cell>
          <cell r="B3040">
            <v>781200</v>
          </cell>
          <cell r="C3040">
            <v>1</v>
          </cell>
          <cell r="D3040" t="str">
            <v>1781200.140</v>
          </cell>
          <cell r="E3040" t="str">
            <v xml:space="preserve">החזר הוצאות </v>
          </cell>
          <cell r="H3040">
            <v>53072</v>
          </cell>
          <cell r="I3040">
            <v>40510</v>
          </cell>
        </row>
        <row r="3041">
          <cell r="A3041" t="str">
            <v>181</v>
          </cell>
          <cell r="B3041">
            <v>781200</v>
          </cell>
          <cell r="C3041">
            <v>1</v>
          </cell>
          <cell r="D3041" t="str">
            <v>1781200.181</v>
          </cell>
          <cell r="E3041" t="str">
            <v xml:space="preserve">הפרשות סוציאליות </v>
          </cell>
          <cell r="H3041">
            <v>169070</v>
          </cell>
          <cell r="I3041">
            <v>145002</v>
          </cell>
        </row>
        <row r="3042">
          <cell r="A3042" t="str">
            <v>182</v>
          </cell>
          <cell r="B3042">
            <v>781200</v>
          </cell>
          <cell r="C3042">
            <v>1</v>
          </cell>
          <cell r="D3042" t="str">
            <v>1781200.182</v>
          </cell>
          <cell r="E3042" t="str">
            <v xml:space="preserve">מיסים ועלויות </v>
          </cell>
          <cell r="H3042">
            <v>68997</v>
          </cell>
          <cell r="I3042">
            <v>58990</v>
          </cell>
        </row>
        <row r="3043">
          <cell r="A3043" t="str">
            <v>540</v>
          </cell>
          <cell r="B3043">
            <v>781200</v>
          </cell>
          <cell r="C3043">
            <v>1</v>
          </cell>
          <cell r="D3043" t="str">
            <v>1781200.540</v>
          </cell>
          <cell r="E3043" t="str">
            <v xml:space="preserve">הוצאות תקשורת </v>
          </cell>
          <cell r="H3043">
            <v>7000</v>
          </cell>
          <cell r="I3043">
            <v>5350</v>
          </cell>
        </row>
        <row r="3044">
          <cell r="A3044" t="str">
            <v>550</v>
          </cell>
          <cell r="B3044">
            <v>781200</v>
          </cell>
          <cell r="C3044">
            <v>1</v>
          </cell>
          <cell r="D3044" t="str">
            <v>1781200.550</v>
          </cell>
          <cell r="E3044" t="str">
            <v xml:space="preserve">פרסום והדפסות </v>
          </cell>
          <cell r="H3044">
            <v>37323</v>
          </cell>
          <cell r="I3044">
            <v>38565</v>
          </cell>
        </row>
        <row r="3045">
          <cell r="A3045" t="str">
            <v>570</v>
          </cell>
          <cell r="B3045">
            <v>781200</v>
          </cell>
          <cell r="C3045">
            <v>1</v>
          </cell>
          <cell r="D3045" t="str">
            <v>1781200.570</v>
          </cell>
          <cell r="E3045" t="str">
            <v xml:space="preserve">מיכון - מערכת שילוט </v>
          </cell>
          <cell r="H3045">
            <v>96700</v>
          </cell>
          <cell r="I3045">
            <v>94928</v>
          </cell>
        </row>
        <row r="3046">
          <cell r="A3046" t="str">
            <v>720</v>
          </cell>
          <cell r="B3046">
            <v>781200</v>
          </cell>
          <cell r="C3046">
            <v>1</v>
          </cell>
          <cell r="D3046" t="str">
            <v>1781200.720</v>
          </cell>
          <cell r="E3046" t="str">
            <v xml:space="preserve">חומרים להדבקת מודעות </v>
          </cell>
          <cell r="H3046">
            <v>2000</v>
          </cell>
          <cell r="I3046">
            <v>1717</v>
          </cell>
        </row>
        <row r="3047">
          <cell r="A3047" t="str">
            <v>731</v>
          </cell>
          <cell r="B3047">
            <v>781200</v>
          </cell>
          <cell r="C3047">
            <v>1</v>
          </cell>
          <cell r="D3047" t="str">
            <v>1781200.731</v>
          </cell>
          <cell r="E3047" t="str">
            <v xml:space="preserve">דלק </v>
          </cell>
          <cell r="H3047">
            <v>51214</v>
          </cell>
          <cell r="I3047">
            <v>30044</v>
          </cell>
        </row>
        <row r="3048">
          <cell r="A3048" t="str">
            <v>735</v>
          </cell>
          <cell r="B3048">
            <v>781200</v>
          </cell>
          <cell r="C3048">
            <v>1</v>
          </cell>
          <cell r="D3048" t="str">
            <v>1781200.735</v>
          </cell>
          <cell r="E3048" t="str">
            <v xml:space="preserve">השכרת רכב </v>
          </cell>
          <cell r="H3048">
            <v>55267</v>
          </cell>
          <cell r="I3048">
            <v>32668</v>
          </cell>
        </row>
        <row r="3049">
          <cell r="A3049" t="str">
            <v>741</v>
          </cell>
          <cell r="B3049">
            <v>781200</v>
          </cell>
          <cell r="C3049">
            <v>1</v>
          </cell>
          <cell r="D3049" t="str">
            <v>1781200.741</v>
          </cell>
          <cell r="E3049" t="str">
            <v xml:space="preserve">שכירת כלים מכשירים וציוד </v>
          </cell>
          <cell r="H3049">
            <v>5400</v>
          </cell>
          <cell r="I3049">
            <v>0</v>
          </cell>
        </row>
        <row r="3050">
          <cell r="A3050" t="str">
            <v>743</v>
          </cell>
          <cell r="B3050">
            <v>781200</v>
          </cell>
          <cell r="C3050">
            <v>1</v>
          </cell>
          <cell r="D3050" t="str">
            <v>1781200.743</v>
          </cell>
          <cell r="E3050" t="str">
            <v xml:space="preserve">רכישת כלים מכשירים וציוד </v>
          </cell>
          <cell r="H3050">
            <v>35000</v>
          </cell>
          <cell r="I3050">
            <v>27677</v>
          </cell>
        </row>
        <row r="3051">
          <cell r="A3051" t="str">
            <v>747</v>
          </cell>
          <cell r="B3051">
            <v>781200</v>
          </cell>
          <cell r="C3051">
            <v>1</v>
          </cell>
          <cell r="D3051" t="str">
            <v>1781200.747</v>
          </cell>
          <cell r="E3051" t="str">
            <v xml:space="preserve">ביגוד לצרכי עבודה </v>
          </cell>
          <cell r="H3051">
            <v>14000</v>
          </cell>
          <cell r="I3051">
            <v>11965</v>
          </cell>
        </row>
        <row r="3052">
          <cell r="A3052" t="str">
            <v>750</v>
          </cell>
          <cell r="B3052">
            <v>781200</v>
          </cell>
          <cell r="C3052">
            <v>1</v>
          </cell>
          <cell r="D3052" t="str">
            <v>1781200.750</v>
          </cell>
          <cell r="E3052" t="str">
            <v xml:space="preserve">עבודות קבלניות </v>
          </cell>
          <cell r="H3052">
            <v>48940</v>
          </cell>
          <cell r="I3052">
            <v>20574</v>
          </cell>
        </row>
        <row r="3053">
          <cell r="A3053" t="str">
            <v>752</v>
          </cell>
          <cell r="B3053">
            <v>781200</v>
          </cell>
          <cell r="C3053">
            <v>1</v>
          </cell>
          <cell r="D3053" t="str">
            <v>1781200.752</v>
          </cell>
          <cell r="E3053" t="str">
            <v xml:space="preserve">סקר שילוט עסקים </v>
          </cell>
          <cell r="H3053">
            <v>600000</v>
          </cell>
          <cell r="I3053">
            <v>708411</v>
          </cell>
        </row>
        <row r="3054">
          <cell r="A3054" t="str">
            <v>753</v>
          </cell>
          <cell r="B3054">
            <v>781200</v>
          </cell>
          <cell r="C3054">
            <v>1</v>
          </cell>
          <cell r="D3054" t="str">
            <v>1781200.753</v>
          </cell>
          <cell r="E3054" t="str">
            <v xml:space="preserve">עמלת גביה-שילוט </v>
          </cell>
          <cell r="H3054">
            <v>300000</v>
          </cell>
          <cell r="I3054">
            <v>130961</v>
          </cell>
        </row>
        <row r="3055">
          <cell r="A3055" t="str">
            <v>754</v>
          </cell>
          <cell r="B3055">
            <v>781200</v>
          </cell>
          <cell r="C3055">
            <v>1</v>
          </cell>
          <cell r="D3055" t="str">
            <v>1781200.754</v>
          </cell>
          <cell r="E3055" t="str">
            <v xml:space="preserve">אחזקת מתקני שילוט </v>
          </cell>
          <cell r="H3055">
            <v>30000</v>
          </cell>
          <cell r="I3055">
            <v>0</v>
          </cell>
        </row>
        <row r="3056">
          <cell r="A3056" t="str">
            <v>755</v>
          </cell>
          <cell r="B3056">
            <v>781200</v>
          </cell>
          <cell r="C3056">
            <v>1</v>
          </cell>
          <cell r="D3056" t="str">
            <v>1781200.755</v>
          </cell>
          <cell r="E3056" t="str">
            <v>ע.קבלניות-תליית מסרים עיר</v>
          </cell>
          <cell r="H3056">
            <v>80000</v>
          </cell>
          <cell r="I3056">
            <v>13480</v>
          </cell>
        </row>
        <row r="3057">
          <cell r="A3057" t="str">
            <v>769</v>
          </cell>
          <cell r="B3057">
            <v>781200</v>
          </cell>
          <cell r="C3057">
            <v>1</v>
          </cell>
          <cell r="D3057" t="str">
            <v>1781200.769</v>
          </cell>
          <cell r="E3057" t="str">
            <v xml:space="preserve">שירות לאומי </v>
          </cell>
          <cell r="H3057">
            <v>0</v>
          </cell>
          <cell r="I3057">
            <v>0</v>
          </cell>
        </row>
        <row r="3058">
          <cell r="A3058" t="str">
            <v>771</v>
          </cell>
          <cell r="B3058">
            <v>781201</v>
          </cell>
          <cell r="C3058">
            <v>1</v>
          </cell>
          <cell r="D3058" t="str">
            <v>1781201.771</v>
          </cell>
          <cell r="E3058" t="str">
            <v xml:space="preserve">חשמל ריהוט רחוב </v>
          </cell>
          <cell r="H3058">
            <v>50000</v>
          </cell>
          <cell r="I3058">
            <v>0</v>
          </cell>
        </row>
        <row r="3059">
          <cell r="A3059" t="str">
            <v>771</v>
          </cell>
          <cell r="B3059">
            <v>781202</v>
          </cell>
          <cell r="C3059">
            <v>1</v>
          </cell>
          <cell r="D3059" t="str">
            <v>1781202.771</v>
          </cell>
          <cell r="E3059" t="str">
            <v xml:space="preserve">חשמל שילוט חוצות </v>
          </cell>
          <cell r="H3059">
            <v>35000</v>
          </cell>
          <cell r="I3059">
            <v>0</v>
          </cell>
        </row>
        <row r="3060">
          <cell r="A3060" t="str">
            <v>110</v>
          </cell>
          <cell r="B3060">
            <v>781400</v>
          </cell>
          <cell r="C3060">
            <v>1</v>
          </cell>
          <cell r="D3060" t="str">
            <v>1781400.110</v>
          </cell>
          <cell r="E3060" t="str">
            <v xml:space="preserve">שכר קובע </v>
          </cell>
          <cell r="H3060">
            <v>1276541</v>
          </cell>
          <cell r="I3060">
            <v>544261</v>
          </cell>
        </row>
        <row r="3061">
          <cell r="A3061" t="str">
            <v>120</v>
          </cell>
          <cell r="B3061">
            <v>781400</v>
          </cell>
          <cell r="C3061">
            <v>1</v>
          </cell>
          <cell r="D3061" t="str">
            <v>1781400.120</v>
          </cell>
          <cell r="E3061" t="str">
            <v xml:space="preserve">תוספות שאינן בשכר קובע </v>
          </cell>
          <cell r="H3061">
            <v>257918</v>
          </cell>
          <cell r="I3061">
            <v>116926</v>
          </cell>
        </row>
        <row r="3062">
          <cell r="A3062" t="str">
            <v>130</v>
          </cell>
          <cell r="B3062">
            <v>781400</v>
          </cell>
          <cell r="C3062">
            <v>1</v>
          </cell>
          <cell r="D3062" t="str">
            <v>1781400.130</v>
          </cell>
          <cell r="E3062" t="str">
            <v xml:space="preserve">שעות נוספות </v>
          </cell>
          <cell r="H3062">
            <v>106122</v>
          </cell>
          <cell r="I3062">
            <v>49260</v>
          </cell>
        </row>
        <row r="3063">
          <cell r="A3063" t="str">
            <v>140</v>
          </cell>
          <cell r="B3063">
            <v>781400</v>
          </cell>
          <cell r="C3063">
            <v>1</v>
          </cell>
          <cell r="D3063" t="str">
            <v>1781400.140</v>
          </cell>
          <cell r="E3063" t="str">
            <v xml:space="preserve">החזר הוצאות </v>
          </cell>
          <cell r="H3063">
            <v>111448</v>
          </cell>
          <cell r="I3063">
            <v>46474</v>
          </cell>
        </row>
        <row r="3064">
          <cell r="A3064" t="str">
            <v>181</v>
          </cell>
          <cell r="B3064">
            <v>781400</v>
          </cell>
          <cell r="C3064">
            <v>1</v>
          </cell>
          <cell r="D3064" t="str">
            <v>1781400.181</v>
          </cell>
          <cell r="E3064" t="str">
            <v xml:space="preserve">הפרשות סוציאליות </v>
          </cell>
          <cell r="H3064">
            <v>365419</v>
          </cell>
          <cell r="I3064">
            <v>156529</v>
          </cell>
        </row>
        <row r="3065">
          <cell r="A3065" t="str">
            <v>182</v>
          </cell>
          <cell r="B3065">
            <v>781400</v>
          </cell>
          <cell r="C3065">
            <v>1</v>
          </cell>
          <cell r="D3065" t="str">
            <v>1781400.182</v>
          </cell>
          <cell r="E3065" t="str">
            <v xml:space="preserve">מיסים ועלויות </v>
          </cell>
          <cell r="H3065">
            <v>132971</v>
          </cell>
          <cell r="I3065">
            <v>57342</v>
          </cell>
        </row>
        <row r="3066">
          <cell r="A3066" t="str">
            <v>425</v>
          </cell>
          <cell r="B3066">
            <v>781400</v>
          </cell>
          <cell r="C3066">
            <v>1</v>
          </cell>
          <cell r="D3066" t="str">
            <v>1781400.425</v>
          </cell>
          <cell r="E3066" t="str">
            <v xml:space="preserve">תחזוקת מזגנים </v>
          </cell>
          <cell r="H3066">
            <v>30000</v>
          </cell>
          <cell r="I3066">
            <v>0</v>
          </cell>
        </row>
        <row r="3067">
          <cell r="A3067" t="str">
            <v>440</v>
          </cell>
          <cell r="B3067">
            <v>781400</v>
          </cell>
          <cell r="C3067">
            <v>1</v>
          </cell>
          <cell r="D3067" t="str">
            <v>1781400.440</v>
          </cell>
          <cell r="E3067" t="str">
            <v>ביטוח תאונות אישיות-פקחים</v>
          </cell>
          <cell r="H3067">
            <v>0</v>
          </cell>
          <cell r="I3067">
            <v>0</v>
          </cell>
        </row>
        <row r="3068">
          <cell r="A3068" t="str">
            <v>511</v>
          </cell>
          <cell r="B3068">
            <v>781400</v>
          </cell>
          <cell r="C3068">
            <v>1</v>
          </cell>
          <cell r="D3068" t="str">
            <v>1781400.511</v>
          </cell>
          <cell r="E3068" t="str">
            <v xml:space="preserve">אירוח וכיבוד </v>
          </cell>
          <cell r="H3068">
            <v>25000</v>
          </cell>
          <cell r="I3068">
            <v>2850</v>
          </cell>
        </row>
        <row r="3069">
          <cell r="A3069" t="str">
            <v>521</v>
          </cell>
          <cell r="B3069">
            <v>781400</v>
          </cell>
          <cell r="C3069">
            <v>1</v>
          </cell>
          <cell r="D3069" t="str">
            <v>1781400.521</v>
          </cell>
          <cell r="E3069" t="str">
            <v xml:space="preserve">הכשרת עובדים </v>
          </cell>
          <cell r="H3069">
            <v>82800</v>
          </cell>
          <cell r="I3069">
            <v>0</v>
          </cell>
        </row>
        <row r="3070">
          <cell r="A3070" t="str">
            <v>522</v>
          </cell>
          <cell r="B3070">
            <v>781400</v>
          </cell>
          <cell r="C3070">
            <v>1</v>
          </cell>
          <cell r="D3070" t="str">
            <v>1781400.522</v>
          </cell>
          <cell r="E3070" t="str">
            <v xml:space="preserve">ספרות מקצועית </v>
          </cell>
          <cell r="H3070">
            <v>3000</v>
          </cell>
          <cell r="I3070">
            <v>0</v>
          </cell>
        </row>
        <row r="3071">
          <cell r="A3071" t="str">
            <v>540</v>
          </cell>
          <cell r="B3071">
            <v>781400</v>
          </cell>
          <cell r="C3071">
            <v>1</v>
          </cell>
          <cell r="D3071" t="str">
            <v>1781400.540</v>
          </cell>
          <cell r="E3071" t="str">
            <v xml:space="preserve">הוצאות תקשורת </v>
          </cell>
          <cell r="H3071">
            <v>42000</v>
          </cell>
          <cell r="I3071">
            <v>37795</v>
          </cell>
        </row>
        <row r="3072">
          <cell r="A3072" t="str">
            <v>550</v>
          </cell>
          <cell r="B3072">
            <v>781400</v>
          </cell>
          <cell r="C3072">
            <v>1</v>
          </cell>
          <cell r="D3072" t="str">
            <v>1781400.550</v>
          </cell>
          <cell r="E3072" t="str">
            <v xml:space="preserve">פרסום והדפסות </v>
          </cell>
          <cell r="H3072">
            <v>19000</v>
          </cell>
          <cell r="I3072">
            <v>8584</v>
          </cell>
        </row>
        <row r="3073">
          <cell r="A3073" t="str">
            <v>580</v>
          </cell>
          <cell r="B3073">
            <v>781400</v>
          </cell>
          <cell r="C3073">
            <v>1</v>
          </cell>
          <cell r="D3073" t="str">
            <v>1781400.580</v>
          </cell>
          <cell r="E3073" t="str">
            <v xml:space="preserve">הוצאות ארגוניות </v>
          </cell>
          <cell r="H3073">
            <v>2000</v>
          </cell>
          <cell r="I3073">
            <v>675</v>
          </cell>
        </row>
        <row r="3074">
          <cell r="A3074" t="str">
            <v>731</v>
          </cell>
          <cell r="B3074">
            <v>781400</v>
          </cell>
          <cell r="C3074">
            <v>1</v>
          </cell>
          <cell r="D3074" t="str">
            <v>1781400.731</v>
          </cell>
          <cell r="E3074" t="str">
            <v xml:space="preserve">דלק </v>
          </cell>
          <cell r="H3074">
            <v>242203</v>
          </cell>
          <cell r="I3074">
            <v>255675</v>
          </cell>
        </row>
        <row r="3075">
          <cell r="A3075" t="str">
            <v>735</v>
          </cell>
          <cell r="B3075">
            <v>781400</v>
          </cell>
          <cell r="C3075">
            <v>1</v>
          </cell>
          <cell r="D3075" t="str">
            <v>1781400.735</v>
          </cell>
          <cell r="E3075" t="str">
            <v xml:space="preserve">שכירת רכבים </v>
          </cell>
          <cell r="H3075">
            <v>468794</v>
          </cell>
          <cell r="I3075">
            <v>477342</v>
          </cell>
        </row>
        <row r="3076">
          <cell r="A3076" t="str">
            <v>741</v>
          </cell>
          <cell r="B3076">
            <v>781400</v>
          </cell>
          <cell r="C3076">
            <v>1</v>
          </cell>
          <cell r="D3076" t="str">
            <v>1781400.741</v>
          </cell>
          <cell r="E3076" t="str">
            <v xml:space="preserve">שכירת מסופונים </v>
          </cell>
          <cell r="H3076">
            <v>80000</v>
          </cell>
          <cell r="I3076">
            <v>0</v>
          </cell>
        </row>
        <row r="3077">
          <cell r="A3077" t="str">
            <v>743</v>
          </cell>
          <cell r="B3077">
            <v>781400</v>
          </cell>
          <cell r="C3077">
            <v>1</v>
          </cell>
          <cell r="D3077" t="str">
            <v>1781400.743</v>
          </cell>
          <cell r="E3077" t="str">
            <v xml:space="preserve">רכישת כלים מכשירים וציוד </v>
          </cell>
          <cell r="H3077">
            <v>47500</v>
          </cell>
          <cell r="I3077">
            <v>26915</v>
          </cell>
        </row>
        <row r="3078">
          <cell r="A3078" t="str">
            <v>747</v>
          </cell>
          <cell r="B3078">
            <v>781400</v>
          </cell>
          <cell r="C3078">
            <v>1</v>
          </cell>
          <cell r="D3078" t="str">
            <v>1781400.747</v>
          </cell>
          <cell r="E3078" t="str">
            <v xml:space="preserve">ביגוד לצרכי עבודה </v>
          </cell>
          <cell r="H3078">
            <v>17000</v>
          </cell>
          <cell r="I3078">
            <v>0</v>
          </cell>
        </row>
        <row r="3079">
          <cell r="A3079" t="str">
            <v>110</v>
          </cell>
          <cell r="B3079">
            <v>781500</v>
          </cell>
          <cell r="C3079">
            <v>1</v>
          </cell>
          <cell r="D3079" t="str">
            <v>1781500.110</v>
          </cell>
          <cell r="E3079" t="str">
            <v xml:space="preserve">שכר קובע </v>
          </cell>
          <cell r="H3079">
            <v>314413</v>
          </cell>
          <cell r="I3079">
            <v>309598</v>
          </cell>
        </row>
        <row r="3080">
          <cell r="A3080" t="str">
            <v>120</v>
          </cell>
          <cell r="B3080">
            <v>781500</v>
          </cell>
          <cell r="C3080">
            <v>1</v>
          </cell>
          <cell r="D3080" t="str">
            <v>1781500.120</v>
          </cell>
          <cell r="E3080" t="str">
            <v xml:space="preserve">תוספות שאינן בשכר קובע </v>
          </cell>
          <cell r="H3080">
            <v>32706</v>
          </cell>
          <cell r="I3080">
            <v>33142</v>
          </cell>
        </row>
        <row r="3081">
          <cell r="A3081" t="str">
            <v>130</v>
          </cell>
          <cell r="B3081">
            <v>781500</v>
          </cell>
          <cell r="C3081">
            <v>1</v>
          </cell>
          <cell r="D3081" t="str">
            <v>1781500.130</v>
          </cell>
          <cell r="E3081" t="str">
            <v xml:space="preserve">שעות נוספות </v>
          </cell>
          <cell r="H3081">
            <v>21402</v>
          </cell>
          <cell r="I3081">
            <v>19875</v>
          </cell>
        </row>
        <row r="3082">
          <cell r="A3082" t="str">
            <v>140</v>
          </cell>
          <cell r="B3082">
            <v>781500</v>
          </cell>
          <cell r="C3082">
            <v>1</v>
          </cell>
          <cell r="D3082" t="str">
            <v>1781500.140</v>
          </cell>
          <cell r="E3082" t="str">
            <v xml:space="preserve">החזר הוצאות </v>
          </cell>
          <cell r="H3082">
            <v>10333</v>
          </cell>
          <cell r="I3082">
            <v>10336</v>
          </cell>
        </row>
        <row r="3083">
          <cell r="A3083" t="str">
            <v>181</v>
          </cell>
          <cell r="B3083">
            <v>781500</v>
          </cell>
          <cell r="C3083">
            <v>1</v>
          </cell>
          <cell r="D3083" t="str">
            <v>1781500.181</v>
          </cell>
          <cell r="E3083" t="str">
            <v xml:space="preserve">הפרשות סוציאליות </v>
          </cell>
          <cell r="H3083">
            <v>67938</v>
          </cell>
          <cell r="I3083">
            <v>70523</v>
          </cell>
        </row>
        <row r="3084">
          <cell r="A3084" t="str">
            <v>182</v>
          </cell>
          <cell r="B3084">
            <v>781500</v>
          </cell>
          <cell r="C3084">
            <v>1</v>
          </cell>
          <cell r="D3084" t="str">
            <v>1781500.182</v>
          </cell>
          <cell r="E3084" t="str">
            <v xml:space="preserve">מיסים ועלויות </v>
          </cell>
          <cell r="H3084">
            <v>28930</v>
          </cell>
          <cell r="I3084">
            <v>28467</v>
          </cell>
        </row>
        <row r="3085">
          <cell r="A3085" t="str">
            <v>550</v>
          </cell>
          <cell r="B3085">
            <v>781500</v>
          </cell>
          <cell r="C3085">
            <v>1</v>
          </cell>
          <cell r="D3085" t="str">
            <v>1781500.550</v>
          </cell>
          <cell r="E3085" t="str">
            <v xml:space="preserve">פרסום והדפסות </v>
          </cell>
          <cell r="H3085">
            <v>9500</v>
          </cell>
          <cell r="I3085">
            <v>10075</v>
          </cell>
        </row>
        <row r="3086">
          <cell r="A3086" t="str">
            <v>731</v>
          </cell>
          <cell r="B3086">
            <v>781500</v>
          </cell>
          <cell r="C3086">
            <v>1</v>
          </cell>
          <cell r="D3086" t="str">
            <v>1781500.731</v>
          </cell>
          <cell r="E3086" t="str">
            <v xml:space="preserve">דלק </v>
          </cell>
          <cell r="H3086">
            <v>90692</v>
          </cell>
          <cell r="I3086">
            <v>131877</v>
          </cell>
        </row>
        <row r="3087">
          <cell r="A3087" t="str">
            <v>735</v>
          </cell>
          <cell r="B3087">
            <v>781500</v>
          </cell>
          <cell r="C3087">
            <v>1</v>
          </cell>
          <cell r="D3087" t="str">
            <v>1781500.735</v>
          </cell>
          <cell r="E3087" t="str">
            <v xml:space="preserve">השכרת רכב </v>
          </cell>
          <cell r="H3087">
            <v>314469</v>
          </cell>
          <cell r="I3087">
            <v>302487</v>
          </cell>
        </row>
        <row r="3088">
          <cell r="A3088" t="str">
            <v>743</v>
          </cell>
          <cell r="B3088">
            <v>781500</v>
          </cell>
          <cell r="C3088">
            <v>1</v>
          </cell>
          <cell r="D3088" t="str">
            <v>1781500.743</v>
          </cell>
          <cell r="E3088" t="str">
            <v xml:space="preserve">רכישת כלים מכשירים וציוד </v>
          </cell>
          <cell r="H3088">
            <v>27000</v>
          </cell>
          <cell r="I3088">
            <v>19081</v>
          </cell>
        </row>
        <row r="3089">
          <cell r="A3089" t="str">
            <v>110</v>
          </cell>
          <cell r="B3089">
            <v>781600</v>
          </cell>
          <cell r="C3089">
            <v>1</v>
          </cell>
          <cell r="D3089" t="str">
            <v>1781600.110</v>
          </cell>
          <cell r="E3089" t="str">
            <v xml:space="preserve">שכר קובע </v>
          </cell>
          <cell r="H3089">
            <v>697614</v>
          </cell>
          <cell r="I3089">
            <v>604645</v>
          </cell>
        </row>
        <row r="3090">
          <cell r="A3090" t="str">
            <v>120</v>
          </cell>
          <cell r="B3090">
            <v>781600</v>
          </cell>
          <cell r="C3090">
            <v>1</v>
          </cell>
          <cell r="D3090" t="str">
            <v>1781600.120</v>
          </cell>
          <cell r="E3090" t="str">
            <v xml:space="preserve">תוספות שאינן בשכר קובע </v>
          </cell>
          <cell r="H3090">
            <v>148395</v>
          </cell>
          <cell r="I3090">
            <v>130267</v>
          </cell>
        </row>
        <row r="3091">
          <cell r="A3091" t="str">
            <v>130</v>
          </cell>
          <cell r="B3091">
            <v>781600</v>
          </cell>
          <cell r="C3091">
            <v>1</v>
          </cell>
          <cell r="D3091" t="str">
            <v>1781600.130</v>
          </cell>
          <cell r="E3091" t="str">
            <v xml:space="preserve">שעות נוספות </v>
          </cell>
          <cell r="H3091">
            <v>86110</v>
          </cell>
          <cell r="I3091">
            <v>81134</v>
          </cell>
        </row>
        <row r="3092">
          <cell r="A3092" t="str">
            <v>140</v>
          </cell>
          <cell r="B3092">
            <v>781600</v>
          </cell>
          <cell r="C3092">
            <v>1</v>
          </cell>
          <cell r="D3092" t="str">
            <v>1781600.140</v>
          </cell>
          <cell r="E3092" t="str">
            <v xml:space="preserve">החזר הוצאות </v>
          </cell>
          <cell r="H3092">
            <v>86599</v>
          </cell>
          <cell r="I3092">
            <v>75345</v>
          </cell>
        </row>
        <row r="3093">
          <cell r="A3093" t="str">
            <v>181</v>
          </cell>
          <cell r="B3093">
            <v>781600</v>
          </cell>
          <cell r="C3093">
            <v>1</v>
          </cell>
          <cell r="D3093" t="str">
            <v>1781600.181</v>
          </cell>
          <cell r="E3093" t="str">
            <v xml:space="preserve">הפרשות סוציאליות </v>
          </cell>
          <cell r="H3093">
            <v>207884</v>
          </cell>
          <cell r="I3093">
            <v>180760</v>
          </cell>
        </row>
        <row r="3094">
          <cell r="A3094" t="str">
            <v>182</v>
          </cell>
          <cell r="B3094">
            <v>781600</v>
          </cell>
          <cell r="C3094">
            <v>1</v>
          </cell>
          <cell r="D3094" t="str">
            <v>1781600.182</v>
          </cell>
          <cell r="E3094" t="str">
            <v xml:space="preserve">מיסים ועלויות </v>
          </cell>
          <cell r="H3094">
            <v>77364</v>
          </cell>
          <cell r="I3094">
            <v>67583</v>
          </cell>
        </row>
        <row r="3095">
          <cell r="A3095" t="str">
            <v>731</v>
          </cell>
          <cell r="B3095">
            <v>781600</v>
          </cell>
          <cell r="C3095">
            <v>1</v>
          </cell>
          <cell r="D3095" t="str">
            <v>1781600.731</v>
          </cell>
          <cell r="E3095" t="str">
            <v xml:space="preserve">דלק </v>
          </cell>
          <cell r="H3095">
            <v>139773</v>
          </cell>
          <cell r="I3095">
            <v>84370</v>
          </cell>
        </row>
        <row r="3096">
          <cell r="A3096" t="str">
            <v>735</v>
          </cell>
          <cell r="B3096">
            <v>781600</v>
          </cell>
          <cell r="C3096">
            <v>1</v>
          </cell>
          <cell r="D3096" t="str">
            <v>1781600.735</v>
          </cell>
          <cell r="E3096" t="str">
            <v xml:space="preserve">שכירת רכב </v>
          </cell>
          <cell r="H3096">
            <v>318022</v>
          </cell>
          <cell r="I3096">
            <v>404988</v>
          </cell>
        </row>
        <row r="3097">
          <cell r="A3097" t="str">
            <v>743</v>
          </cell>
          <cell r="B3097">
            <v>781600</v>
          </cell>
          <cell r="C3097">
            <v>1</v>
          </cell>
          <cell r="D3097" t="str">
            <v>1781600.743</v>
          </cell>
          <cell r="E3097" t="str">
            <v xml:space="preserve">רכישת כלים וציוד </v>
          </cell>
          <cell r="H3097">
            <v>14000</v>
          </cell>
          <cell r="I3097">
            <v>0</v>
          </cell>
        </row>
        <row r="3098">
          <cell r="A3098" t="str">
            <v>320</v>
          </cell>
          <cell r="B3098">
            <v>810000</v>
          </cell>
          <cell r="C3098">
            <v>1</v>
          </cell>
          <cell r="D3098" t="str">
            <v>1810000.320</v>
          </cell>
          <cell r="E3098" t="str">
            <v xml:space="preserve">פיצויים והסתגלויות </v>
          </cell>
          <cell r="H3098">
            <v>1200000</v>
          </cell>
          <cell r="I3098">
            <v>10717171</v>
          </cell>
        </row>
        <row r="3099">
          <cell r="A3099" t="str">
            <v>105</v>
          </cell>
          <cell r="B3099">
            <v>811000</v>
          </cell>
          <cell r="C3099">
            <v>1</v>
          </cell>
          <cell r="D3099" t="str">
            <v>1811000.105</v>
          </cell>
          <cell r="E3099" t="str">
            <v xml:space="preserve">עובדים זמניים </v>
          </cell>
          <cell r="H3099">
            <v>330000</v>
          </cell>
          <cell r="I3099">
            <v>149988</v>
          </cell>
        </row>
        <row r="3100">
          <cell r="A3100" t="str">
            <v>110</v>
          </cell>
          <cell r="B3100">
            <v>811000</v>
          </cell>
          <cell r="C3100">
            <v>1</v>
          </cell>
          <cell r="D3100" t="str">
            <v>1811000.110</v>
          </cell>
          <cell r="E3100" t="str">
            <v xml:space="preserve">שכר קובע </v>
          </cell>
          <cell r="H3100">
            <v>1030994</v>
          </cell>
          <cell r="I3100">
            <v>1148098</v>
          </cell>
        </row>
        <row r="3101">
          <cell r="A3101" t="str">
            <v>120</v>
          </cell>
          <cell r="B3101">
            <v>811000</v>
          </cell>
          <cell r="C3101">
            <v>1</v>
          </cell>
          <cell r="D3101" t="str">
            <v>1811000.120</v>
          </cell>
          <cell r="E3101" t="str">
            <v xml:space="preserve">תוספות שאינן בשכר קובע </v>
          </cell>
          <cell r="H3101">
            <v>113561</v>
          </cell>
          <cell r="I3101">
            <v>122536</v>
          </cell>
        </row>
        <row r="3102">
          <cell r="A3102" t="str">
            <v>130</v>
          </cell>
          <cell r="B3102">
            <v>811000</v>
          </cell>
          <cell r="C3102">
            <v>1</v>
          </cell>
          <cell r="D3102" t="str">
            <v>1811000.130</v>
          </cell>
          <cell r="E3102" t="str">
            <v xml:space="preserve">שעות נוספות </v>
          </cell>
          <cell r="H3102">
            <v>2648</v>
          </cell>
          <cell r="I3102">
            <v>3176</v>
          </cell>
        </row>
        <row r="3103">
          <cell r="A3103" t="str">
            <v>140</v>
          </cell>
          <cell r="B3103">
            <v>811000</v>
          </cell>
          <cell r="C3103">
            <v>1</v>
          </cell>
          <cell r="D3103" t="str">
            <v>1811000.140</v>
          </cell>
          <cell r="E3103" t="str">
            <v xml:space="preserve">החזר הוצאות </v>
          </cell>
          <cell r="H3103">
            <v>180197</v>
          </cell>
          <cell r="I3103">
            <v>239273</v>
          </cell>
        </row>
        <row r="3104">
          <cell r="A3104" t="str">
            <v>181</v>
          </cell>
          <cell r="B3104">
            <v>811000</v>
          </cell>
          <cell r="C3104">
            <v>1</v>
          </cell>
          <cell r="D3104" t="str">
            <v>1811000.181</v>
          </cell>
          <cell r="E3104" t="str">
            <v xml:space="preserve">תוספות סוציאליות </v>
          </cell>
          <cell r="H3104">
            <v>221390</v>
          </cell>
          <cell r="I3104">
            <v>255882</v>
          </cell>
        </row>
        <row r="3105">
          <cell r="A3105" t="str">
            <v>182</v>
          </cell>
          <cell r="B3105">
            <v>811000</v>
          </cell>
          <cell r="C3105">
            <v>1</v>
          </cell>
          <cell r="D3105" t="str">
            <v>1811000.182</v>
          </cell>
          <cell r="E3105" t="str">
            <v xml:space="preserve">מיסים ועלויות </v>
          </cell>
          <cell r="H3105">
            <v>103923</v>
          </cell>
          <cell r="I3105">
            <v>118883</v>
          </cell>
        </row>
        <row r="3106">
          <cell r="A3106" t="str">
            <v>288</v>
          </cell>
          <cell r="B3106">
            <v>811000</v>
          </cell>
          <cell r="C3106">
            <v>1</v>
          </cell>
          <cell r="D3106" t="str">
            <v>1811000.288</v>
          </cell>
          <cell r="E3106" t="str">
            <v xml:space="preserve">השתתפות בשי לחגים </v>
          </cell>
          <cell r="H3106">
            <v>1201300</v>
          </cell>
          <cell r="I3106">
            <v>1136009</v>
          </cell>
        </row>
        <row r="3107">
          <cell r="A3107" t="str">
            <v>410</v>
          </cell>
          <cell r="B3107">
            <v>811000</v>
          </cell>
          <cell r="C3107">
            <v>1</v>
          </cell>
          <cell r="D3107" t="str">
            <v>1811000.410</v>
          </cell>
          <cell r="E3107" t="str">
            <v xml:space="preserve">שכירת משרדים </v>
          </cell>
          <cell r="H3107">
            <v>0</v>
          </cell>
          <cell r="I3107">
            <v>0</v>
          </cell>
        </row>
        <row r="3108">
          <cell r="A3108" t="str">
            <v>442</v>
          </cell>
          <cell r="B3108">
            <v>811000</v>
          </cell>
          <cell r="C3108">
            <v>1</v>
          </cell>
          <cell r="D3108" t="str">
            <v>1811000.442</v>
          </cell>
          <cell r="E3108" t="str">
            <v xml:space="preserve">שיפוי עבור נזקים </v>
          </cell>
          <cell r="H3108">
            <v>0</v>
          </cell>
          <cell r="I3108">
            <v>32056</v>
          </cell>
        </row>
        <row r="3109">
          <cell r="A3109" t="str">
            <v>470</v>
          </cell>
          <cell r="B3109">
            <v>811000</v>
          </cell>
          <cell r="C3109">
            <v>1</v>
          </cell>
          <cell r="D3109" t="str">
            <v>1811000.470</v>
          </cell>
          <cell r="E3109" t="str">
            <v xml:space="preserve">ציוד משרדי </v>
          </cell>
          <cell r="H3109">
            <v>2000</v>
          </cell>
          <cell r="I3109">
            <v>0</v>
          </cell>
        </row>
        <row r="3110">
          <cell r="A3110" t="str">
            <v>511</v>
          </cell>
          <cell r="B3110">
            <v>811000</v>
          </cell>
          <cell r="C3110">
            <v>1</v>
          </cell>
          <cell r="D3110" t="str">
            <v>1811000.511</v>
          </cell>
          <cell r="E3110" t="str">
            <v xml:space="preserve">אירוח וכיבוד </v>
          </cell>
          <cell r="H3110">
            <v>19000</v>
          </cell>
          <cell r="I3110">
            <v>16375</v>
          </cell>
        </row>
        <row r="3111">
          <cell r="A3111" t="str">
            <v>521</v>
          </cell>
          <cell r="B3111">
            <v>811000</v>
          </cell>
          <cell r="C3111">
            <v>1</v>
          </cell>
          <cell r="D3111" t="str">
            <v>1811000.521</v>
          </cell>
          <cell r="E3111" t="str">
            <v xml:space="preserve">השתלמויות </v>
          </cell>
          <cell r="H3111">
            <v>10000</v>
          </cell>
          <cell r="I3111">
            <v>12550</v>
          </cell>
        </row>
        <row r="3112">
          <cell r="A3112" t="str">
            <v>522</v>
          </cell>
          <cell r="B3112">
            <v>811000</v>
          </cell>
          <cell r="C3112">
            <v>1</v>
          </cell>
          <cell r="D3112" t="str">
            <v>1811000.522</v>
          </cell>
          <cell r="E3112" t="str">
            <v xml:space="preserve">ספרות מקצועית </v>
          </cell>
          <cell r="H3112">
            <v>3000</v>
          </cell>
          <cell r="I3112">
            <v>203</v>
          </cell>
        </row>
        <row r="3113">
          <cell r="A3113" t="str">
            <v>523</v>
          </cell>
          <cell r="B3113">
            <v>811000</v>
          </cell>
          <cell r="C3113">
            <v>1</v>
          </cell>
          <cell r="D3113" t="str">
            <v>1811000.523</v>
          </cell>
          <cell r="E3113" t="str">
            <v>דמי חבר -מנהלי מחלק.חינוך</v>
          </cell>
          <cell r="H3113">
            <v>8000</v>
          </cell>
          <cell r="I3113">
            <v>6730</v>
          </cell>
        </row>
        <row r="3114">
          <cell r="A3114" t="str">
            <v>540</v>
          </cell>
          <cell r="B3114">
            <v>811000</v>
          </cell>
          <cell r="C3114">
            <v>1</v>
          </cell>
          <cell r="D3114" t="str">
            <v>1811000.540</v>
          </cell>
          <cell r="E3114" t="str">
            <v xml:space="preserve">הוצאות תקשורת </v>
          </cell>
          <cell r="H3114">
            <v>38000</v>
          </cell>
          <cell r="I3114">
            <v>32942</v>
          </cell>
        </row>
        <row r="3115">
          <cell r="A3115" t="str">
            <v>550</v>
          </cell>
          <cell r="B3115">
            <v>811000</v>
          </cell>
          <cell r="C3115">
            <v>1</v>
          </cell>
          <cell r="D3115" t="str">
            <v>1811000.550</v>
          </cell>
          <cell r="E3115" t="str">
            <v xml:space="preserve">פרסום והדפסות </v>
          </cell>
          <cell r="H3115">
            <v>57000</v>
          </cell>
          <cell r="I3115">
            <v>50193</v>
          </cell>
        </row>
        <row r="3116">
          <cell r="A3116" t="str">
            <v>561</v>
          </cell>
          <cell r="B3116">
            <v>811000</v>
          </cell>
          <cell r="C3116">
            <v>1</v>
          </cell>
          <cell r="D3116" t="str">
            <v>1811000.561</v>
          </cell>
          <cell r="E3116" t="str">
            <v xml:space="preserve">צילום מסמכים </v>
          </cell>
          <cell r="H3116">
            <v>28000</v>
          </cell>
          <cell r="I3116">
            <v>27018</v>
          </cell>
        </row>
        <row r="3117">
          <cell r="A3117" t="str">
            <v>574</v>
          </cell>
          <cell r="B3117">
            <v>811000</v>
          </cell>
          <cell r="C3117">
            <v>1</v>
          </cell>
          <cell r="D3117" t="str">
            <v>1811000.574</v>
          </cell>
          <cell r="E3117" t="str">
            <v xml:space="preserve">תקשורת מחשבים </v>
          </cell>
          <cell r="H3117">
            <v>15900</v>
          </cell>
          <cell r="I3117">
            <v>15574</v>
          </cell>
        </row>
        <row r="3118">
          <cell r="A3118" t="str">
            <v>579</v>
          </cell>
          <cell r="B3118">
            <v>811000</v>
          </cell>
          <cell r="C3118">
            <v>1</v>
          </cell>
          <cell r="D3118" t="str">
            <v>1811000.579</v>
          </cell>
          <cell r="E3118" t="str">
            <v xml:space="preserve">קישור לרשת המיחשוב </v>
          </cell>
          <cell r="H3118">
            <v>46000</v>
          </cell>
          <cell r="I3118">
            <v>53340</v>
          </cell>
        </row>
        <row r="3119">
          <cell r="A3119" t="str">
            <v>580</v>
          </cell>
          <cell r="B3119">
            <v>811000</v>
          </cell>
          <cell r="C3119">
            <v>1</v>
          </cell>
          <cell r="D3119" t="str">
            <v>1811000.580</v>
          </cell>
          <cell r="E3119" t="str">
            <v xml:space="preserve">הוצאות אירגוניות </v>
          </cell>
          <cell r="H3119">
            <v>8000</v>
          </cell>
          <cell r="I3119">
            <v>7384</v>
          </cell>
        </row>
        <row r="3120">
          <cell r="A3120" t="str">
            <v>582</v>
          </cell>
          <cell r="B3120">
            <v>811000</v>
          </cell>
          <cell r="C3120">
            <v>1</v>
          </cell>
          <cell r="D3120" t="str">
            <v>1811000.582</v>
          </cell>
          <cell r="E3120" t="str">
            <v xml:space="preserve">כרטיסי איזי פארק </v>
          </cell>
          <cell r="H3120">
            <v>1000</v>
          </cell>
          <cell r="I3120">
            <v>100</v>
          </cell>
        </row>
        <row r="3121">
          <cell r="A3121" t="str">
            <v>731</v>
          </cell>
          <cell r="B3121">
            <v>811000</v>
          </cell>
          <cell r="C3121">
            <v>1</v>
          </cell>
          <cell r="D3121" t="str">
            <v>1811000.731</v>
          </cell>
          <cell r="E3121" t="str">
            <v xml:space="preserve">דלק </v>
          </cell>
          <cell r="H3121">
            <v>22278</v>
          </cell>
          <cell r="I3121">
            <v>20430</v>
          </cell>
        </row>
        <row r="3122">
          <cell r="A3122" t="str">
            <v>735</v>
          </cell>
          <cell r="B3122">
            <v>811000</v>
          </cell>
          <cell r="C3122">
            <v>1</v>
          </cell>
          <cell r="D3122" t="str">
            <v>1811000.735</v>
          </cell>
          <cell r="E3122" t="str">
            <v xml:space="preserve">השכרת רכב </v>
          </cell>
          <cell r="H3122">
            <v>27602</v>
          </cell>
          <cell r="I3122">
            <v>35815</v>
          </cell>
        </row>
        <row r="3123">
          <cell r="A3123" t="str">
            <v>743</v>
          </cell>
          <cell r="B3123">
            <v>811000</v>
          </cell>
          <cell r="C3123">
            <v>1</v>
          </cell>
          <cell r="D3123" t="str">
            <v>1811000.743</v>
          </cell>
          <cell r="E3123" t="str">
            <v xml:space="preserve">רכישת כלים מכשירים וציוד </v>
          </cell>
          <cell r="H3123">
            <v>90000</v>
          </cell>
          <cell r="I3123">
            <v>86269</v>
          </cell>
        </row>
        <row r="3124">
          <cell r="A3124" t="str">
            <v>769</v>
          </cell>
          <cell r="B3124">
            <v>811000</v>
          </cell>
          <cell r="C3124">
            <v>1</v>
          </cell>
          <cell r="D3124" t="str">
            <v>1811000.769</v>
          </cell>
          <cell r="E3124" t="str">
            <v xml:space="preserve">שירות לאומי </v>
          </cell>
          <cell r="H3124">
            <v>57600</v>
          </cell>
          <cell r="I3124">
            <v>30437</v>
          </cell>
        </row>
        <row r="3125">
          <cell r="A3125" t="str">
            <v>780</v>
          </cell>
          <cell r="B3125">
            <v>811000</v>
          </cell>
          <cell r="C3125">
            <v>1</v>
          </cell>
          <cell r="D3125" t="str">
            <v>1811000.780</v>
          </cell>
          <cell r="E3125" t="str">
            <v>מצוינגב-משרד לפיתוח נגב ג</v>
          </cell>
          <cell r="H3125">
            <v>2224862</v>
          </cell>
          <cell r="I3125">
            <v>0</v>
          </cell>
        </row>
        <row r="3126">
          <cell r="A3126" t="str">
            <v>781</v>
          </cell>
          <cell r="B3126">
            <v>811000</v>
          </cell>
          <cell r="C3126">
            <v>1</v>
          </cell>
          <cell r="D3126" t="str">
            <v>1811000.781</v>
          </cell>
          <cell r="E3126" t="str">
            <v xml:space="preserve">מרכזי מצוינות </v>
          </cell>
          <cell r="H3126">
            <v>2749000</v>
          </cell>
          <cell r="I3126">
            <v>2603384</v>
          </cell>
        </row>
        <row r="3127">
          <cell r="A3127" t="str">
            <v>782</v>
          </cell>
          <cell r="B3127">
            <v>811000</v>
          </cell>
          <cell r="C3127">
            <v>1</v>
          </cell>
          <cell r="D3127" t="str">
            <v>1811000.782</v>
          </cell>
          <cell r="E3127" t="str">
            <v xml:space="preserve">פרוייקטים מיוחדים </v>
          </cell>
          <cell r="H3127">
            <v>400000</v>
          </cell>
          <cell r="I3127">
            <v>385845</v>
          </cell>
        </row>
        <row r="3128">
          <cell r="A3128" t="str">
            <v>783</v>
          </cell>
          <cell r="B3128">
            <v>811000</v>
          </cell>
          <cell r="C3128">
            <v>1</v>
          </cell>
          <cell r="D3128" t="str">
            <v>1811000.783</v>
          </cell>
          <cell r="E3128" t="str">
            <v xml:space="preserve">יוזמות חינוכיות </v>
          </cell>
          <cell r="H3128">
            <v>100000</v>
          </cell>
          <cell r="I3128">
            <v>101708</v>
          </cell>
        </row>
        <row r="3129">
          <cell r="A3129" t="str">
            <v>784</v>
          </cell>
          <cell r="B3129">
            <v>811000</v>
          </cell>
          <cell r="C3129">
            <v>1</v>
          </cell>
          <cell r="D3129" t="str">
            <v>1811000.784</v>
          </cell>
          <cell r="E3129" t="str">
            <v xml:space="preserve">פרס חינוך יישובי </v>
          </cell>
          <cell r="H3129">
            <v>0</v>
          </cell>
          <cell r="I3129">
            <v>73010</v>
          </cell>
        </row>
        <row r="3130">
          <cell r="A3130" t="str">
            <v>785</v>
          </cell>
          <cell r="B3130">
            <v>811000</v>
          </cell>
          <cell r="C3130">
            <v>1</v>
          </cell>
          <cell r="D3130" t="str">
            <v>1811000.785</v>
          </cell>
          <cell r="E3130" t="str">
            <v xml:space="preserve">יום המורה </v>
          </cell>
          <cell r="H3130">
            <v>10000</v>
          </cell>
          <cell r="I3130">
            <v>2044</v>
          </cell>
        </row>
        <row r="3131">
          <cell r="A3131" t="str">
            <v>787</v>
          </cell>
          <cell r="B3131">
            <v>811000</v>
          </cell>
          <cell r="C3131">
            <v>1</v>
          </cell>
          <cell r="D3131" t="str">
            <v>1811000.787</v>
          </cell>
          <cell r="E3131" t="str">
            <v xml:space="preserve">פרוייקט עתיד </v>
          </cell>
          <cell r="H3131">
            <v>71250</v>
          </cell>
          <cell r="I3131">
            <v>71250</v>
          </cell>
        </row>
        <row r="3132">
          <cell r="A3132" t="str">
            <v>788</v>
          </cell>
          <cell r="B3132">
            <v>811000</v>
          </cell>
          <cell r="C3132">
            <v>1</v>
          </cell>
          <cell r="D3132" t="str">
            <v>1811000.788</v>
          </cell>
          <cell r="E3132" t="str">
            <v>הכנס השנתי לחינוך למצויינ</v>
          </cell>
          <cell r="H3132">
            <v>50000</v>
          </cell>
          <cell r="I3132">
            <v>46957</v>
          </cell>
        </row>
        <row r="3133">
          <cell r="A3133" t="str">
            <v>850</v>
          </cell>
          <cell r="B3133">
            <v>811000</v>
          </cell>
          <cell r="C3133">
            <v>1</v>
          </cell>
          <cell r="D3133" t="str">
            <v>1811000.850</v>
          </cell>
          <cell r="E3133" t="str">
            <v>סיוע ועידוד תלמידים למצוי</v>
          </cell>
          <cell r="H3133">
            <v>50000</v>
          </cell>
          <cell r="I3133">
            <v>43750</v>
          </cell>
        </row>
        <row r="3134">
          <cell r="A3134" t="str">
            <v>930</v>
          </cell>
          <cell r="B3134">
            <v>811000</v>
          </cell>
          <cell r="C3134">
            <v>1</v>
          </cell>
          <cell r="D3134" t="str">
            <v>1811000.930</v>
          </cell>
          <cell r="E3134" t="str">
            <v xml:space="preserve">שיפור סביבת העבודה לעובד </v>
          </cell>
          <cell r="H3134">
            <v>0</v>
          </cell>
          <cell r="I3134">
            <v>1790</v>
          </cell>
        </row>
        <row r="3135">
          <cell r="A3135" t="str">
            <v>986</v>
          </cell>
          <cell r="B3135">
            <v>811000</v>
          </cell>
          <cell r="C3135">
            <v>1</v>
          </cell>
          <cell r="D3135" t="str">
            <v>1811000.986</v>
          </cell>
          <cell r="E3135" t="str">
            <v xml:space="preserve">ה.מותנית חינוך </v>
          </cell>
          <cell r="H3135">
            <v>0</v>
          </cell>
          <cell r="I3135">
            <v>0</v>
          </cell>
        </row>
        <row r="3136">
          <cell r="A3136" t="str">
            <v>575</v>
          </cell>
          <cell r="B3136">
            <v>811000</v>
          </cell>
          <cell r="C3136">
            <v>1</v>
          </cell>
          <cell r="D3136" t="str">
            <v>1811000.575</v>
          </cell>
          <cell r="E3136" t="str">
            <v xml:space="preserve">רכישת תוכנות </v>
          </cell>
          <cell r="H3136">
            <v>6000</v>
          </cell>
          <cell r="I3136">
            <v>4455</v>
          </cell>
        </row>
        <row r="3137">
          <cell r="A3137" t="str">
            <v>578</v>
          </cell>
          <cell r="B3137">
            <v>811000</v>
          </cell>
          <cell r="C3137">
            <v>1</v>
          </cell>
          <cell r="D3137" t="str">
            <v>1811000.578</v>
          </cell>
          <cell r="E3137" t="str">
            <v xml:space="preserve">רישום תלמידים באינטרנט </v>
          </cell>
          <cell r="H3137">
            <v>92000</v>
          </cell>
          <cell r="I3137">
            <v>113623</v>
          </cell>
        </row>
        <row r="3138">
          <cell r="A3138" t="str">
            <v>722</v>
          </cell>
          <cell r="B3138">
            <v>811000</v>
          </cell>
          <cell r="C3138">
            <v>1</v>
          </cell>
          <cell r="D3138" t="str">
            <v>1811000.722</v>
          </cell>
          <cell r="E3138" t="str">
            <v>הקצבה להצטיידות טכנולוגית</v>
          </cell>
          <cell r="H3138">
            <v>500000</v>
          </cell>
          <cell r="I3138">
            <v>335789</v>
          </cell>
        </row>
        <row r="3139">
          <cell r="A3139" t="str">
            <v>750</v>
          </cell>
          <cell r="B3139">
            <v>811000</v>
          </cell>
          <cell r="C3139">
            <v>1</v>
          </cell>
          <cell r="D3139" t="str">
            <v>1811000.750</v>
          </cell>
          <cell r="E3139" t="str">
            <v xml:space="preserve">שירותי מיחשוב "פורטל" </v>
          </cell>
          <cell r="H3139">
            <v>150000</v>
          </cell>
          <cell r="I3139">
            <v>34840</v>
          </cell>
        </row>
        <row r="3140">
          <cell r="A3140" t="str">
            <v>752</v>
          </cell>
          <cell r="B3140">
            <v>811000</v>
          </cell>
          <cell r="C3140">
            <v>1</v>
          </cell>
          <cell r="D3140" t="str">
            <v>1811000.752</v>
          </cell>
          <cell r="E3140" t="str">
            <v xml:space="preserve">מערכת שיבוץ תלמידים </v>
          </cell>
          <cell r="H3140">
            <v>80000</v>
          </cell>
          <cell r="I3140">
            <v>74862</v>
          </cell>
        </row>
        <row r="3141">
          <cell r="A3141" t="str">
            <v>820</v>
          </cell>
          <cell r="B3141">
            <v>811000</v>
          </cell>
          <cell r="C3141">
            <v>1</v>
          </cell>
          <cell r="D3141" t="str">
            <v>1811000.820</v>
          </cell>
          <cell r="E3141" t="str">
            <v xml:space="preserve">תמיכות חינוך-חלוקה </v>
          </cell>
          <cell r="H3141">
            <v>32000</v>
          </cell>
          <cell r="I3141">
            <v>0</v>
          </cell>
        </row>
        <row r="3142">
          <cell r="A3142" t="str">
            <v>722</v>
          </cell>
          <cell r="B3142">
            <v>811100</v>
          </cell>
          <cell r="C3142">
            <v>1</v>
          </cell>
          <cell r="D3142" t="str">
            <v>1811100.722</v>
          </cell>
          <cell r="E3142" t="str">
            <v xml:space="preserve">הקצבה מיועדת </v>
          </cell>
          <cell r="H3142">
            <v>100</v>
          </cell>
          <cell r="I3142">
            <v>0</v>
          </cell>
        </row>
        <row r="3143">
          <cell r="A3143" t="str">
            <v>781</v>
          </cell>
          <cell r="B3143">
            <v>811100</v>
          </cell>
          <cell r="C3143">
            <v>1</v>
          </cell>
          <cell r="D3143" t="str">
            <v>1811100.781</v>
          </cell>
          <cell r="E3143" t="str">
            <v>הוצ.פעולה ועד הורים מרכזי</v>
          </cell>
          <cell r="H3143">
            <v>21000</v>
          </cell>
          <cell r="I3143">
            <v>20205</v>
          </cell>
        </row>
        <row r="3144">
          <cell r="A3144" t="str">
            <v>782</v>
          </cell>
          <cell r="B3144">
            <v>811100</v>
          </cell>
          <cell r="C3144">
            <v>1</v>
          </cell>
          <cell r="D3144" t="str">
            <v>1811100.782</v>
          </cell>
          <cell r="E3144" t="str">
            <v xml:space="preserve">משלחות תלמידים </v>
          </cell>
          <cell r="H3144">
            <v>50000</v>
          </cell>
          <cell r="I3144">
            <v>0</v>
          </cell>
        </row>
        <row r="3145">
          <cell r="A3145" t="str">
            <v>786</v>
          </cell>
          <cell r="B3145">
            <v>811100</v>
          </cell>
          <cell r="C3145">
            <v>1</v>
          </cell>
          <cell r="D3145" t="str">
            <v>1811100.786</v>
          </cell>
          <cell r="E3145" t="str">
            <v xml:space="preserve">תוכנית אב למערכת החינוך </v>
          </cell>
          <cell r="H3145">
            <v>0</v>
          </cell>
          <cell r="I3145">
            <v>80000</v>
          </cell>
        </row>
        <row r="3146">
          <cell r="A3146" t="str">
            <v>110</v>
          </cell>
          <cell r="B3146">
            <v>811200</v>
          </cell>
          <cell r="C3146">
            <v>1</v>
          </cell>
          <cell r="D3146" t="str">
            <v>1811200.110</v>
          </cell>
          <cell r="E3146" t="str">
            <v xml:space="preserve">שכר קובע </v>
          </cell>
          <cell r="H3146">
            <v>231468</v>
          </cell>
          <cell r="I3146">
            <v>89711</v>
          </cell>
        </row>
        <row r="3147">
          <cell r="A3147" t="str">
            <v>120</v>
          </cell>
          <cell r="B3147">
            <v>811200</v>
          </cell>
          <cell r="C3147">
            <v>1</v>
          </cell>
          <cell r="D3147" t="str">
            <v>1811200.120</v>
          </cell>
          <cell r="E3147" t="str">
            <v xml:space="preserve">תוספות שאינן בשכר קובע </v>
          </cell>
          <cell r="H3147">
            <v>25495</v>
          </cell>
          <cell r="I3147">
            <v>240</v>
          </cell>
        </row>
        <row r="3148">
          <cell r="A3148" t="str">
            <v>130</v>
          </cell>
          <cell r="B3148">
            <v>811200</v>
          </cell>
          <cell r="C3148">
            <v>1</v>
          </cell>
          <cell r="D3148" t="str">
            <v>1811200.130</v>
          </cell>
          <cell r="E3148" t="str">
            <v xml:space="preserve">שעות נוספות </v>
          </cell>
          <cell r="H3148">
            <v>595</v>
          </cell>
          <cell r="I3148">
            <v>0</v>
          </cell>
        </row>
        <row r="3149">
          <cell r="A3149" t="str">
            <v>140</v>
          </cell>
          <cell r="B3149">
            <v>811200</v>
          </cell>
          <cell r="C3149">
            <v>1</v>
          </cell>
          <cell r="D3149" t="str">
            <v>1811200.140</v>
          </cell>
          <cell r="E3149" t="str">
            <v xml:space="preserve">החזר הוצאות </v>
          </cell>
          <cell r="H3149">
            <v>40456</v>
          </cell>
          <cell r="I3149">
            <v>21165</v>
          </cell>
        </row>
        <row r="3150">
          <cell r="A3150" t="str">
            <v>181</v>
          </cell>
          <cell r="B3150">
            <v>811200</v>
          </cell>
          <cell r="C3150">
            <v>1</v>
          </cell>
          <cell r="D3150" t="str">
            <v>1811200.181</v>
          </cell>
          <cell r="E3150" t="str">
            <v xml:space="preserve">הפרשות סוציאליות </v>
          </cell>
          <cell r="H3150">
            <v>49704</v>
          </cell>
          <cell r="I3150">
            <v>25689</v>
          </cell>
        </row>
        <row r="3151">
          <cell r="A3151" t="str">
            <v>182</v>
          </cell>
          <cell r="B3151">
            <v>811200</v>
          </cell>
          <cell r="C3151">
            <v>1</v>
          </cell>
          <cell r="D3151" t="str">
            <v>1811200.182</v>
          </cell>
          <cell r="E3151" t="str">
            <v xml:space="preserve">מיסים ועלויות </v>
          </cell>
          <cell r="H3151">
            <v>23331</v>
          </cell>
          <cell r="I3151">
            <v>8395</v>
          </cell>
        </row>
        <row r="3152">
          <cell r="A3152" t="str">
            <v>780</v>
          </cell>
          <cell r="B3152">
            <v>811200</v>
          </cell>
          <cell r="C3152">
            <v>1</v>
          </cell>
          <cell r="D3152" t="str">
            <v>1811200.780</v>
          </cell>
          <cell r="E3152" t="str">
            <v xml:space="preserve">עת הדעת </v>
          </cell>
          <cell r="H3152">
            <v>426300</v>
          </cell>
          <cell r="I3152">
            <v>265804</v>
          </cell>
        </row>
        <row r="3153">
          <cell r="A3153" t="str">
            <v>110</v>
          </cell>
          <cell r="B3153">
            <v>812100</v>
          </cell>
          <cell r="C3153">
            <v>1</v>
          </cell>
          <cell r="D3153" t="str">
            <v>1812100.110</v>
          </cell>
          <cell r="E3153" t="str">
            <v xml:space="preserve">שכר קובע </v>
          </cell>
          <cell r="H3153">
            <v>932095</v>
          </cell>
          <cell r="I3153">
            <v>831019</v>
          </cell>
        </row>
        <row r="3154">
          <cell r="A3154" t="str">
            <v>120</v>
          </cell>
          <cell r="B3154">
            <v>812100</v>
          </cell>
          <cell r="C3154">
            <v>1</v>
          </cell>
          <cell r="D3154" t="str">
            <v>1812100.120</v>
          </cell>
          <cell r="E3154" t="str">
            <v xml:space="preserve">תוספות שאינן בשכר קובע </v>
          </cell>
          <cell r="H3154">
            <v>103769</v>
          </cell>
          <cell r="I3154">
            <v>104283</v>
          </cell>
        </row>
        <row r="3155">
          <cell r="A3155" t="str">
            <v>130</v>
          </cell>
          <cell r="B3155">
            <v>812100</v>
          </cell>
          <cell r="C3155">
            <v>1</v>
          </cell>
          <cell r="D3155" t="str">
            <v>1812100.130</v>
          </cell>
          <cell r="E3155" t="str">
            <v xml:space="preserve">שעות נוספות </v>
          </cell>
          <cell r="H3155">
            <v>2420</v>
          </cell>
          <cell r="I3155">
            <v>31863</v>
          </cell>
        </row>
        <row r="3156">
          <cell r="A3156" t="str">
            <v>140</v>
          </cell>
          <cell r="B3156">
            <v>812100</v>
          </cell>
          <cell r="C3156">
            <v>1</v>
          </cell>
          <cell r="D3156" t="str">
            <v>1812100.140</v>
          </cell>
          <cell r="E3156" t="str">
            <v xml:space="preserve">החזר הוצאות </v>
          </cell>
          <cell r="H3156">
            <v>164659</v>
          </cell>
          <cell r="I3156">
            <v>180459</v>
          </cell>
        </row>
        <row r="3157">
          <cell r="A3157" t="str">
            <v>181</v>
          </cell>
          <cell r="B3157">
            <v>812100</v>
          </cell>
          <cell r="C3157">
            <v>1</v>
          </cell>
          <cell r="D3157" t="str">
            <v>1812100.181</v>
          </cell>
          <cell r="E3157" t="str">
            <v xml:space="preserve">הפרשות סוציאליות </v>
          </cell>
          <cell r="H3157">
            <v>202300</v>
          </cell>
          <cell r="I3157">
            <v>176191</v>
          </cell>
        </row>
        <row r="3158">
          <cell r="A3158" t="str">
            <v>182</v>
          </cell>
          <cell r="B3158">
            <v>812100</v>
          </cell>
          <cell r="C3158">
            <v>1</v>
          </cell>
          <cell r="D3158" t="str">
            <v>1812100.182</v>
          </cell>
          <cell r="E3158" t="str">
            <v xml:space="preserve">מיסים ועלויות </v>
          </cell>
          <cell r="H3158">
            <v>94962</v>
          </cell>
          <cell r="I3158">
            <v>86932</v>
          </cell>
        </row>
        <row r="3159">
          <cell r="A3159" t="str">
            <v>420</v>
          </cell>
          <cell r="B3159">
            <v>812100</v>
          </cell>
          <cell r="C3159">
            <v>1</v>
          </cell>
          <cell r="D3159" t="str">
            <v>1812100.420</v>
          </cell>
          <cell r="E3159" t="str">
            <v xml:space="preserve">תחזוקת מבנים </v>
          </cell>
          <cell r="H3159">
            <v>3000</v>
          </cell>
          <cell r="I3159">
            <v>0</v>
          </cell>
        </row>
        <row r="3160">
          <cell r="A3160" t="str">
            <v>431</v>
          </cell>
          <cell r="B3160">
            <v>812100</v>
          </cell>
          <cell r="C3160">
            <v>1</v>
          </cell>
          <cell r="D3160" t="str">
            <v>1812100.431</v>
          </cell>
          <cell r="E3160" t="str">
            <v xml:space="preserve">חשמל </v>
          </cell>
          <cell r="H3160">
            <v>15400</v>
          </cell>
          <cell r="I3160">
            <v>0</v>
          </cell>
        </row>
        <row r="3161">
          <cell r="A3161" t="str">
            <v>433</v>
          </cell>
          <cell r="B3161">
            <v>812100</v>
          </cell>
          <cell r="C3161">
            <v>1</v>
          </cell>
          <cell r="D3161" t="str">
            <v>1812100.433</v>
          </cell>
          <cell r="E3161" t="str">
            <v xml:space="preserve">חומרי נקיון </v>
          </cell>
          <cell r="H3161">
            <v>3000</v>
          </cell>
          <cell r="I3161">
            <v>2119</v>
          </cell>
        </row>
        <row r="3162">
          <cell r="A3162" t="str">
            <v>440</v>
          </cell>
          <cell r="B3162">
            <v>812100</v>
          </cell>
          <cell r="C3162">
            <v>1</v>
          </cell>
          <cell r="D3162" t="str">
            <v>1812100.440</v>
          </cell>
          <cell r="E3162" t="str">
            <v xml:space="preserve">ביטוח מבנה ותכולה </v>
          </cell>
          <cell r="H3162">
            <v>1800</v>
          </cell>
          <cell r="I3162">
            <v>1706</v>
          </cell>
        </row>
        <row r="3163">
          <cell r="A3163" t="str">
            <v>470</v>
          </cell>
          <cell r="B3163">
            <v>812100</v>
          </cell>
          <cell r="C3163">
            <v>1</v>
          </cell>
          <cell r="D3163" t="str">
            <v>1812100.470</v>
          </cell>
          <cell r="E3163" t="str">
            <v xml:space="preserve">ציוד משרדי </v>
          </cell>
          <cell r="H3163">
            <v>15000</v>
          </cell>
          <cell r="I3163">
            <v>12232</v>
          </cell>
        </row>
        <row r="3164">
          <cell r="A3164" t="str">
            <v>511</v>
          </cell>
          <cell r="B3164">
            <v>812100</v>
          </cell>
          <cell r="C3164">
            <v>1</v>
          </cell>
          <cell r="D3164" t="str">
            <v>1812100.511</v>
          </cell>
          <cell r="E3164" t="str">
            <v xml:space="preserve">אירוח וכיבוד </v>
          </cell>
          <cell r="H3164">
            <v>4500</v>
          </cell>
          <cell r="I3164">
            <v>1528</v>
          </cell>
        </row>
        <row r="3165">
          <cell r="A3165" t="str">
            <v>540</v>
          </cell>
          <cell r="B3165">
            <v>812100</v>
          </cell>
          <cell r="C3165">
            <v>1</v>
          </cell>
          <cell r="D3165" t="str">
            <v>1812100.540</v>
          </cell>
          <cell r="E3165" t="str">
            <v xml:space="preserve">הוצאות תקשורת </v>
          </cell>
          <cell r="H3165">
            <v>12000</v>
          </cell>
          <cell r="I3165">
            <v>10907</v>
          </cell>
        </row>
        <row r="3166">
          <cell r="A3166" t="str">
            <v>541</v>
          </cell>
          <cell r="B3166">
            <v>812100</v>
          </cell>
          <cell r="C3166">
            <v>1</v>
          </cell>
          <cell r="D3166" t="str">
            <v>1812100.541</v>
          </cell>
          <cell r="E3166" t="str">
            <v xml:space="preserve">ביול </v>
          </cell>
          <cell r="H3166">
            <v>52000</v>
          </cell>
          <cell r="I3166">
            <v>31999</v>
          </cell>
        </row>
        <row r="3167">
          <cell r="A3167" t="str">
            <v>550</v>
          </cell>
          <cell r="B3167">
            <v>812100</v>
          </cell>
          <cell r="C3167">
            <v>1</v>
          </cell>
          <cell r="D3167" t="str">
            <v>1812100.550</v>
          </cell>
          <cell r="E3167" t="str">
            <v xml:space="preserve">פרסום והדפסות </v>
          </cell>
          <cell r="H3167">
            <v>95000</v>
          </cell>
          <cell r="I3167">
            <v>4883</v>
          </cell>
        </row>
        <row r="3168">
          <cell r="A3168" t="str">
            <v>561</v>
          </cell>
          <cell r="B3168">
            <v>812100</v>
          </cell>
          <cell r="C3168">
            <v>1</v>
          </cell>
          <cell r="D3168" t="str">
            <v>1812100.561</v>
          </cell>
          <cell r="E3168" t="str">
            <v xml:space="preserve">צילום מסמכים </v>
          </cell>
          <cell r="H3168">
            <v>5500</v>
          </cell>
          <cell r="I3168">
            <v>5517</v>
          </cell>
        </row>
        <row r="3169">
          <cell r="A3169" t="str">
            <v>570</v>
          </cell>
          <cell r="B3169">
            <v>812100</v>
          </cell>
          <cell r="C3169">
            <v>1</v>
          </cell>
          <cell r="D3169" t="str">
            <v>1812100.570</v>
          </cell>
          <cell r="E3169" t="str">
            <v xml:space="preserve">מיכון - קובץ תלמידים </v>
          </cell>
          <cell r="H3169">
            <v>438200</v>
          </cell>
          <cell r="I3169">
            <v>430367</v>
          </cell>
        </row>
        <row r="3170">
          <cell r="A3170" t="str">
            <v>571</v>
          </cell>
          <cell r="B3170">
            <v>812100</v>
          </cell>
          <cell r="C3170">
            <v>1</v>
          </cell>
          <cell r="D3170" t="str">
            <v>1812100.571</v>
          </cell>
          <cell r="E3170" t="str">
            <v xml:space="preserve">מיכון - דו"חות </v>
          </cell>
          <cell r="H3170">
            <v>10900</v>
          </cell>
          <cell r="I3170">
            <v>10675</v>
          </cell>
        </row>
        <row r="3171">
          <cell r="A3171" t="str">
            <v>574</v>
          </cell>
          <cell r="B3171">
            <v>812100</v>
          </cell>
          <cell r="C3171">
            <v>1</v>
          </cell>
          <cell r="D3171" t="str">
            <v>1812100.574</v>
          </cell>
          <cell r="E3171" t="str">
            <v xml:space="preserve">תקשורת מחשבים </v>
          </cell>
          <cell r="H3171">
            <v>22300</v>
          </cell>
          <cell r="I3171">
            <v>21872</v>
          </cell>
        </row>
        <row r="3172">
          <cell r="A3172" t="str">
            <v>580</v>
          </cell>
          <cell r="B3172">
            <v>812100</v>
          </cell>
          <cell r="C3172">
            <v>1</v>
          </cell>
          <cell r="D3172" t="str">
            <v>1812100.580</v>
          </cell>
          <cell r="E3172" t="str">
            <v xml:space="preserve">הוצאות אירגוניות </v>
          </cell>
          <cell r="H3172">
            <v>4000</v>
          </cell>
          <cell r="I3172">
            <v>3080</v>
          </cell>
        </row>
        <row r="3173">
          <cell r="A3173" t="str">
            <v>743</v>
          </cell>
          <cell r="B3173">
            <v>812100</v>
          </cell>
          <cell r="C3173">
            <v>1</v>
          </cell>
          <cell r="D3173" t="str">
            <v>1812100.743</v>
          </cell>
          <cell r="E3173" t="str">
            <v xml:space="preserve">רכישת כלים מכשירים וציוד </v>
          </cell>
          <cell r="H3173">
            <v>5500</v>
          </cell>
          <cell r="I3173">
            <v>49484</v>
          </cell>
        </row>
        <row r="3174">
          <cell r="A3174" t="str">
            <v>751</v>
          </cell>
          <cell r="B3174">
            <v>812100</v>
          </cell>
          <cell r="C3174">
            <v>1</v>
          </cell>
          <cell r="D3174" t="str">
            <v>1812100.751</v>
          </cell>
          <cell r="E3174" t="str">
            <v xml:space="preserve">מוקד טלפוני לרישום </v>
          </cell>
          <cell r="H3174">
            <v>71700</v>
          </cell>
          <cell r="I3174">
            <v>0</v>
          </cell>
        </row>
        <row r="3175">
          <cell r="A3175" t="str">
            <v>759</v>
          </cell>
          <cell r="B3175">
            <v>812100</v>
          </cell>
          <cell r="C3175">
            <v>1</v>
          </cell>
          <cell r="D3175" t="str">
            <v>1812100.759</v>
          </cell>
          <cell r="E3175" t="str">
            <v xml:space="preserve">אבטחה </v>
          </cell>
          <cell r="H3175">
            <v>95000</v>
          </cell>
          <cell r="I3175">
            <v>39206</v>
          </cell>
        </row>
        <row r="3176">
          <cell r="A3176" t="str">
            <v>577</v>
          </cell>
          <cell r="B3176">
            <v>812110</v>
          </cell>
          <cell r="C3176">
            <v>1</v>
          </cell>
          <cell r="D3176" t="str">
            <v>1812110.577</v>
          </cell>
          <cell r="E3176" t="str">
            <v xml:space="preserve">אינטרנט בגנים </v>
          </cell>
          <cell r="H3176">
            <v>45000</v>
          </cell>
          <cell r="I3176">
            <v>46842</v>
          </cell>
        </row>
        <row r="3177">
          <cell r="A3177" t="str">
            <v>110</v>
          </cell>
          <cell r="B3177">
            <v>812110</v>
          </cell>
          <cell r="C3177">
            <v>1</v>
          </cell>
          <cell r="D3177" t="str">
            <v>1812110.110</v>
          </cell>
          <cell r="E3177" t="str">
            <v xml:space="preserve">שכר קובע </v>
          </cell>
          <cell r="H3177">
            <v>505671</v>
          </cell>
          <cell r="I3177">
            <v>448334</v>
          </cell>
        </row>
        <row r="3178">
          <cell r="A3178" t="str">
            <v>120</v>
          </cell>
          <cell r="B3178">
            <v>812110</v>
          </cell>
          <cell r="C3178">
            <v>1</v>
          </cell>
          <cell r="D3178" t="str">
            <v>1812110.120</v>
          </cell>
          <cell r="E3178" t="str">
            <v xml:space="preserve">תוספות שאינן בשכר קובע </v>
          </cell>
          <cell r="H3178">
            <v>88591</v>
          </cell>
          <cell r="I3178">
            <v>78621</v>
          </cell>
        </row>
        <row r="3179">
          <cell r="A3179" t="str">
            <v>130</v>
          </cell>
          <cell r="B3179">
            <v>812110</v>
          </cell>
          <cell r="C3179">
            <v>1</v>
          </cell>
          <cell r="D3179" t="str">
            <v>1812110.130</v>
          </cell>
          <cell r="E3179" t="str">
            <v xml:space="preserve">שעות נוספות </v>
          </cell>
          <cell r="H3179">
            <v>3661</v>
          </cell>
          <cell r="I3179">
            <v>3286</v>
          </cell>
        </row>
        <row r="3180">
          <cell r="A3180" t="str">
            <v>140</v>
          </cell>
          <cell r="B3180">
            <v>812110</v>
          </cell>
          <cell r="C3180">
            <v>1</v>
          </cell>
          <cell r="D3180" t="str">
            <v>1812110.140</v>
          </cell>
          <cell r="E3180" t="str">
            <v xml:space="preserve">החזר הוצאות </v>
          </cell>
          <cell r="H3180">
            <v>125999</v>
          </cell>
          <cell r="I3180">
            <v>98021</v>
          </cell>
        </row>
        <row r="3181">
          <cell r="A3181" t="str">
            <v>181</v>
          </cell>
          <cell r="B3181">
            <v>812110</v>
          </cell>
          <cell r="C3181">
            <v>1</v>
          </cell>
          <cell r="D3181" t="str">
            <v>1812110.181</v>
          </cell>
          <cell r="E3181" t="str">
            <v xml:space="preserve">הפרשות סוציאליות </v>
          </cell>
          <cell r="H3181">
            <v>117316</v>
          </cell>
          <cell r="I3181">
            <v>100469</v>
          </cell>
        </row>
        <row r="3182">
          <cell r="A3182" t="str">
            <v>182</v>
          </cell>
          <cell r="B3182">
            <v>812110</v>
          </cell>
          <cell r="C3182">
            <v>1</v>
          </cell>
          <cell r="D3182" t="str">
            <v>1812110.182</v>
          </cell>
          <cell r="E3182" t="str">
            <v xml:space="preserve">מיסים ועלויות </v>
          </cell>
          <cell r="H3182">
            <v>54988</v>
          </cell>
          <cell r="I3182">
            <v>47655</v>
          </cell>
        </row>
        <row r="3183">
          <cell r="A3183" t="str">
            <v>540</v>
          </cell>
          <cell r="B3183">
            <v>812110</v>
          </cell>
          <cell r="C3183">
            <v>1</v>
          </cell>
          <cell r="D3183" t="str">
            <v>1812110.540</v>
          </cell>
          <cell r="E3183" t="str">
            <v xml:space="preserve">הוצאות תקשורת </v>
          </cell>
          <cell r="H3183">
            <v>14000</v>
          </cell>
          <cell r="I3183">
            <v>6748</v>
          </cell>
        </row>
        <row r="3184">
          <cell r="A3184" t="str">
            <v>550</v>
          </cell>
          <cell r="B3184">
            <v>812110</v>
          </cell>
          <cell r="C3184">
            <v>1</v>
          </cell>
          <cell r="D3184" t="str">
            <v>1812110.550</v>
          </cell>
          <cell r="E3184" t="str">
            <v xml:space="preserve">פרסום והדפסות </v>
          </cell>
          <cell r="H3184">
            <v>4000</v>
          </cell>
          <cell r="I3184">
            <v>1299</v>
          </cell>
        </row>
        <row r="3185">
          <cell r="A3185" t="str">
            <v>561</v>
          </cell>
          <cell r="B3185">
            <v>812110</v>
          </cell>
          <cell r="C3185">
            <v>1</v>
          </cell>
          <cell r="D3185" t="str">
            <v>1812110.561</v>
          </cell>
          <cell r="E3185" t="str">
            <v xml:space="preserve">צילום מסמכים </v>
          </cell>
          <cell r="H3185">
            <v>3700</v>
          </cell>
          <cell r="I3185">
            <v>4855</v>
          </cell>
        </row>
        <row r="3186">
          <cell r="A3186" t="str">
            <v>580</v>
          </cell>
          <cell r="B3186">
            <v>812110</v>
          </cell>
          <cell r="C3186">
            <v>1</v>
          </cell>
          <cell r="D3186" t="str">
            <v>1812110.580</v>
          </cell>
          <cell r="E3186" t="str">
            <v xml:space="preserve">הוצאות ארגוניות </v>
          </cell>
          <cell r="H3186">
            <v>20000</v>
          </cell>
          <cell r="I3186">
            <v>12200</v>
          </cell>
        </row>
        <row r="3187">
          <cell r="A3187" t="str">
            <v>722</v>
          </cell>
          <cell r="B3187">
            <v>812110</v>
          </cell>
          <cell r="C3187">
            <v>1</v>
          </cell>
          <cell r="D3187" t="str">
            <v>1812110.722</v>
          </cell>
          <cell r="E3187" t="str">
            <v xml:space="preserve">הקצבה מיועדת </v>
          </cell>
          <cell r="H3187">
            <v>0</v>
          </cell>
          <cell r="I3187">
            <v>5092</v>
          </cell>
        </row>
        <row r="3188">
          <cell r="A3188" t="str">
            <v>731</v>
          </cell>
          <cell r="B3188">
            <v>812110</v>
          </cell>
          <cell r="C3188">
            <v>1</v>
          </cell>
          <cell r="D3188" t="str">
            <v>1812110.731</v>
          </cell>
          <cell r="E3188" t="str">
            <v xml:space="preserve">דלק </v>
          </cell>
          <cell r="H3188">
            <v>0</v>
          </cell>
          <cell r="I3188">
            <v>0</v>
          </cell>
        </row>
        <row r="3189">
          <cell r="A3189" t="str">
            <v>735</v>
          </cell>
          <cell r="B3189">
            <v>812110</v>
          </cell>
          <cell r="C3189">
            <v>1</v>
          </cell>
          <cell r="D3189" t="str">
            <v>1812110.735</v>
          </cell>
          <cell r="E3189" t="str">
            <v xml:space="preserve">שכירת רכב-אבטחת גנים </v>
          </cell>
          <cell r="H3189">
            <v>0</v>
          </cell>
          <cell r="I3189">
            <v>0</v>
          </cell>
        </row>
        <row r="3190">
          <cell r="A3190" t="str">
            <v>760</v>
          </cell>
          <cell r="B3190">
            <v>812110</v>
          </cell>
          <cell r="C3190">
            <v>1</v>
          </cell>
          <cell r="D3190" t="str">
            <v>1812110.760</v>
          </cell>
          <cell r="E3190" t="str">
            <v xml:space="preserve">תוכנית מיל"ת </v>
          </cell>
          <cell r="H3190">
            <v>930329</v>
          </cell>
          <cell r="I3190">
            <v>20023</v>
          </cell>
        </row>
        <row r="3191">
          <cell r="A3191" t="str">
            <v>780</v>
          </cell>
          <cell r="B3191">
            <v>812110</v>
          </cell>
          <cell r="C3191">
            <v>1</v>
          </cell>
          <cell r="D3191" t="str">
            <v>1812110.780</v>
          </cell>
          <cell r="E3191" t="str">
            <v xml:space="preserve">רצף חינוכי </v>
          </cell>
          <cell r="H3191">
            <v>40000</v>
          </cell>
          <cell r="I3191">
            <v>0</v>
          </cell>
        </row>
        <row r="3192">
          <cell r="A3192" t="str">
            <v>781</v>
          </cell>
          <cell r="B3192">
            <v>812110</v>
          </cell>
          <cell r="C3192">
            <v>1</v>
          </cell>
          <cell r="D3192" t="str">
            <v>1812110.781</v>
          </cell>
          <cell r="E3192" t="str">
            <v xml:space="preserve">מצעד הספרים </v>
          </cell>
          <cell r="H3192">
            <v>0</v>
          </cell>
          <cell r="I3192">
            <v>22270</v>
          </cell>
        </row>
        <row r="3193">
          <cell r="A3193" t="str">
            <v>782</v>
          </cell>
          <cell r="B3193">
            <v>812110</v>
          </cell>
          <cell r="C3193">
            <v>1</v>
          </cell>
          <cell r="D3193" t="str">
            <v>1812110.782</v>
          </cell>
          <cell r="E3193" t="str">
            <v>טיפול בשפה ואשכולות חינוך</v>
          </cell>
          <cell r="H3193">
            <v>40000</v>
          </cell>
          <cell r="I3193">
            <v>0</v>
          </cell>
        </row>
        <row r="3194">
          <cell r="A3194" t="str">
            <v>783</v>
          </cell>
          <cell r="B3194">
            <v>812110</v>
          </cell>
          <cell r="C3194">
            <v>1</v>
          </cell>
          <cell r="D3194" t="str">
            <v>1812110.783</v>
          </cell>
          <cell r="E3194" t="str">
            <v xml:space="preserve">יוזמות חינוכיות </v>
          </cell>
          <cell r="H3194">
            <v>30000</v>
          </cell>
          <cell r="I3194">
            <v>0</v>
          </cell>
        </row>
        <row r="3195">
          <cell r="A3195" t="str">
            <v>784</v>
          </cell>
          <cell r="B3195">
            <v>812110</v>
          </cell>
          <cell r="C3195">
            <v>1</v>
          </cell>
          <cell r="D3195" t="str">
            <v>1812110.784</v>
          </cell>
          <cell r="E3195" t="str">
            <v xml:space="preserve">מדף הספרים </v>
          </cell>
          <cell r="H3195">
            <v>0</v>
          </cell>
          <cell r="I3195">
            <v>0</v>
          </cell>
        </row>
        <row r="3196">
          <cell r="A3196" t="str">
            <v>786</v>
          </cell>
          <cell r="B3196">
            <v>812110</v>
          </cell>
          <cell r="C3196">
            <v>1</v>
          </cell>
          <cell r="D3196" t="str">
            <v>1812110.786</v>
          </cell>
          <cell r="E3196" t="str">
            <v xml:space="preserve">הארכת יום לימודים בגנים </v>
          </cell>
          <cell r="H3196">
            <v>163640</v>
          </cell>
          <cell r="I3196">
            <v>0</v>
          </cell>
        </row>
        <row r="3197">
          <cell r="A3197" t="str">
            <v>789</v>
          </cell>
          <cell r="B3197">
            <v>812110</v>
          </cell>
          <cell r="C3197">
            <v>1</v>
          </cell>
          <cell r="D3197" t="str">
            <v>1812110.789</v>
          </cell>
          <cell r="E3197" t="str">
            <v xml:space="preserve">פרוייקט יול"א </v>
          </cell>
          <cell r="H3197">
            <v>0</v>
          </cell>
          <cell r="I3197">
            <v>0</v>
          </cell>
        </row>
        <row r="3198">
          <cell r="A3198" t="str">
            <v>110</v>
          </cell>
          <cell r="B3198">
            <v>812200</v>
          </cell>
          <cell r="C3198">
            <v>1</v>
          </cell>
          <cell r="D3198" t="str">
            <v>1812200.110</v>
          </cell>
          <cell r="E3198" t="str">
            <v xml:space="preserve">שכר קובע </v>
          </cell>
          <cell r="H3198">
            <v>11018114</v>
          </cell>
          <cell r="I3198">
            <v>10949286</v>
          </cell>
        </row>
        <row r="3199">
          <cell r="A3199" t="str">
            <v>120</v>
          </cell>
          <cell r="B3199">
            <v>812200</v>
          </cell>
          <cell r="C3199">
            <v>1</v>
          </cell>
          <cell r="D3199" t="str">
            <v>1812200.120</v>
          </cell>
          <cell r="E3199" t="str">
            <v xml:space="preserve">תוספות שאינן בשכר קובע </v>
          </cell>
          <cell r="H3199">
            <v>447586</v>
          </cell>
          <cell r="I3199">
            <v>411283</v>
          </cell>
        </row>
        <row r="3200">
          <cell r="A3200" t="str">
            <v>130</v>
          </cell>
          <cell r="B3200">
            <v>812200</v>
          </cell>
          <cell r="C3200">
            <v>1</v>
          </cell>
          <cell r="D3200" t="str">
            <v>1812200.130</v>
          </cell>
          <cell r="E3200" t="str">
            <v xml:space="preserve">שעות נוספות </v>
          </cell>
          <cell r="H3200">
            <v>9502</v>
          </cell>
          <cell r="I3200">
            <v>5294</v>
          </cell>
        </row>
        <row r="3201">
          <cell r="A3201" t="str">
            <v>140</v>
          </cell>
          <cell r="B3201">
            <v>812200</v>
          </cell>
          <cell r="C3201">
            <v>1</v>
          </cell>
          <cell r="D3201" t="str">
            <v>1812200.140</v>
          </cell>
          <cell r="E3201" t="str">
            <v xml:space="preserve">החזר הוצאות </v>
          </cell>
          <cell r="H3201">
            <v>348052</v>
          </cell>
          <cell r="I3201">
            <v>342148</v>
          </cell>
        </row>
        <row r="3202">
          <cell r="A3202" t="str">
            <v>181</v>
          </cell>
          <cell r="B3202">
            <v>812200</v>
          </cell>
          <cell r="C3202">
            <v>1</v>
          </cell>
          <cell r="D3202" t="str">
            <v>1812200.181</v>
          </cell>
          <cell r="E3202" t="str">
            <v xml:space="preserve">הפרשות סוציאליות </v>
          </cell>
          <cell r="H3202">
            <v>2049358</v>
          </cell>
          <cell r="I3202">
            <v>2015439</v>
          </cell>
        </row>
        <row r="3203">
          <cell r="A3203" t="str">
            <v>182</v>
          </cell>
          <cell r="B3203">
            <v>812200</v>
          </cell>
          <cell r="C3203">
            <v>1</v>
          </cell>
          <cell r="D3203" t="str">
            <v>1812200.182</v>
          </cell>
          <cell r="E3203" t="str">
            <v xml:space="preserve">מיסים ועלויות </v>
          </cell>
          <cell r="H3203">
            <v>899972</v>
          </cell>
          <cell r="I3203">
            <v>891594</v>
          </cell>
        </row>
        <row r="3204">
          <cell r="A3204" t="str">
            <v>420</v>
          </cell>
          <cell r="B3204">
            <v>812200</v>
          </cell>
          <cell r="C3204">
            <v>1</v>
          </cell>
          <cell r="D3204" t="str">
            <v>1812200.420</v>
          </cell>
          <cell r="E3204" t="str">
            <v xml:space="preserve">תחזוקת מבנים </v>
          </cell>
          <cell r="H3204">
            <v>42500</v>
          </cell>
          <cell r="I3204">
            <v>44830</v>
          </cell>
        </row>
        <row r="3205">
          <cell r="A3205" t="str">
            <v>431</v>
          </cell>
          <cell r="B3205">
            <v>812200</v>
          </cell>
          <cell r="C3205">
            <v>1</v>
          </cell>
          <cell r="D3205" t="str">
            <v>1812200.431</v>
          </cell>
          <cell r="E3205" t="str">
            <v xml:space="preserve">חשמל </v>
          </cell>
          <cell r="H3205">
            <v>446300</v>
          </cell>
          <cell r="I3205">
            <v>462882</v>
          </cell>
        </row>
        <row r="3206">
          <cell r="A3206" t="str">
            <v>432</v>
          </cell>
          <cell r="B3206">
            <v>812200</v>
          </cell>
          <cell r="C3206">
            <v>1</v>
          </cell>
          <cell r="D3206" t="str">
            <v>1812200.432</v>
          </cell>
          <cell r="E3206" t="str">
            <v xml:space="preserve">מים </v>
          </cell>
          <cell r="H3206">
            <v>127800</v>
          </cell>
          <cell r="I3206">
            <v>124567</v>
          </cell>
        </row>
        <row r="3207">
          <cell r="A3207" t="str">
            <v>433</v>
          </cell>
          <cell r="B3207">
            <v>812200</v>
          </cell>
          <cell r="C3207">
            <v>1</v>
          </cell>
          <cell r="D3207" t="str">
            <v>1812200.433</v>
          </cell>
          <cell r="E3207" t="str">
            <v xml:space="preserve">חומרי נקיון </v>
          </cell>
          <cell r="H3207">
            <v>18000</v>
          </cell>
          <cell r="I3207">
            <v>0</v>
          </cell>
        </row>
        <row r="3208">
          <cell r="A3208" t="str">
            <v>440</v>
          </cell>
          <cell r="B3208">
            <v>812200</v>
          </cell>
          <cell r="C3208">
            <v>1</v>
          </cell>
          <cell r="D3208" t="str">
            <v>1812200.440</v>
          </cell>
          <cell r="E3208" t="str">
            <v xml:space="preserve">ביטוח מבנה ותכולה </v>
          </cell>
          <cell r="H3208">
            <v>70200</v>
          </cell>
          <cell r="I3208">
            <v>67837</v>
          </cell>
        </row>
        <row r="3209">
          <cell r="A3209" t="str">
            <v>540</v>
          </cell>
          <cell r="B3209">
            <v>812200</v>
          </cell>
          <cell r="C3209">
            <v>1</v>
          </cell>
          <cell r="D3209" t="str">
            <v>1812200.540</v>
          </cell>
          <cell r="E3209" t="str">
            <v xml:space="preserve">הוצאות תקשורת </v>
          </cell>
          <cell r="H3209">
            <v>80000</v>
          </cell>
          <cell r="I3209">
            <v>61674</v>
          </cell>
        </row>
        <row r="3210">
          <cell r="A3210" t="str">
            <v>580</v>
          </cell>
          <cell r="B3210">
            <v>812200</v>
          </cell>
          <cell r="C3210">
            <v>1</v>
          </cell>
          <cell r="D3210" t="str">
            <v>1812200.580</v>
          </cell>
          <cell r="E3210" t="str">
            <v xml:space="preserve">הוצאות אירגוניות </v>
          </cell>
          <cell r="H3210">
            <v>4000</v>
          </cell>
          <cell r="I3210">
            <v>367</v>
          </cell>
        </row>
        <row r="3211">
          <cell r="A3211" t="str">
            <v>726</v>
          </cell>
          <cell r="B3211">
            <v>812200</v>
          </cell>
          <cell r="C3211">
            <v>1</v>
          </cell>
          <cell r="D3211" t="str">
            <v>1812200.726</v>
          </cell>
          <cell r="E3211" t="str">
            <v xml:space="preserve">תשלומי הורים חומרים </v>
          </cell>
          <cell r="H3211">
            <v>0</v>
          </cell>
          <cell r="I3211">
            <v>1351</v>
          </cell>
        </row>
        <row r="3212">
          <cell r="A3212" t="str">
            <v>743</v>
          </cell>
          <cell r="B3212">
            <v>812200</v>
          </cell>
          <cell r="C3212">
            <v>1</v>
          </cell>
          <cell r="D3212" t="str">
            <v>1812200.743</v>
          </cell>
          <cell r="E3212" t="str">
            <v xml:space="preserve">רכישת כלים מכשירים וציוד </v>
          </cell>
          <cell r="H3212">
            <v>95000</v>
          </cell>
          <cell r="I3212">
            <v>95960</v>
          </cell>
        </row>
        <row r="3213">
          <cell r="A3213" t="str">
            <v>751</v>
          </cell>
          <cell r="B3213">
            <v>812200</v>
          </cell>
          <cell r="C3213">
            <v>1</v>
          </cell>
          <cell r="D3213" t="str">
            <v>1812200.751</v>
          </cell>
          <cell r="E3213" t="str">
            <v xml:space="preserve">אחזקת גינון בחצרות </v>
          </cell>
          <cell r="H3213">
            <v>839532</v>
          </cell>
          <cell r="I3213">
            <v>719745</v>
          </cell>
        </row>
        <row r="3214">
          <cell r="A3214" t="str">
            <v>752</v>
          </cell>
          <cell r="B3214">
            <v>812200</v>
          </cell>
          <cell r="C3214">
            <v>1</v>
          </cell>
          <cell r="D3214" t="str">
            <v>1812200.752</v>
          </cell>
          <cell r="E3214" t="str">
            <v xml:space="preserve">הדברה </v>
          </cell>
          <cell r="H3214">
            <v>35000</v>
          </cell>
          <cell r="I3214">
            <v>19378</v>
          </cell>
        </row>
        <row r="3215">
          <cell r="A3215" t="str">
            <v>760</v>
          </cell>
          <cell r="B3215">
            <v>812200</v>
          </cell>
          <cell r="C3215">
            <v>1</v>
          </cell>
          <cell r="D3215" t="str">
            <v>1812200.760</v>
          </cell>
          <cell r="E3215" t="str">
            <v xml:space="preserve">פרוייקט הזנה לאומית </v>
          </cell>
          <cell r="H3215">
            <v>208916</v>
          </cell>
          <cell r="I3215">
            <v>293988</v>
          </cell>
        </row>
        <row r="3216">
          <cell r="A3216" t="str">
            <v>761</v>
          </cell>
          <cell r="B3216">
            <v>812200</v>
          </cell>
          <cell r="C3216">
            <v>1</v>
          </cell>
          <cell r="D3216" t="str">
            <v>1812200.761</v>
          </cell>
          <cell r="E3216" t="str">
            <v xml:space="preserve">ח.העשרה-מרמנת קרן קרב </v>
          </cell>
          <cell r="H3216">
            <v>899950</v>
          </cell>
          <cell r="I3216">
            <v>2380</v>
          </cell>
        </row>
        <row r="3217">
          <cell r="A3217" t="str">
            <v>780</v>
          </cell>
          <cell r="B3217">
            <v>812200</v>
          </cell>
          <cell r="C3217">
            <v>1</v>
          </cell>
          <cell r="D3217" t="str">
            <v>1812200.780</v>
          </cell>
          <cell r="E3217" t="str">
            <v xml:space="preserve">הוצאות תרבות </v>
          </cell>
          <cell r="H3217">
            <v>120000</v>
          </cell>
          <cell r="I3217">
            <v>0</v>
          </cell>
        </row>
        <row r="3218">
          <cell r="A3218" t="str">
            <v>781</v>
          </cell>
          <cell r="B3218">
            <v>812200</v>
          </cell>
          <cell r="C3218">
            <v>1</v>
          </cell>
          <cell r="D3218" t="str">
            <v>1812200.781</v>
          </cell>
          <cell r="E3218" t="str">
            <v xml:space="preserve">ציוד ראשוני גנים יוח"א </v>
          </cell>
          <cell r="H3218">
            <v>26400</v>
          </cell>
          <cell r="I3218">
            <v>26400</v>
          </cell>
        </row>
        <row r="3219">
          <cell r="A3219" t="str">
            <v>782</v>
          </cell>
          <cell r="B3219">
            <v>812200</v>
          </cell>
          <cell r="C3219">
            <v>1</v>
          </cell>
          <cell r="D3219" t="str">
            <v>1812200.782</v>
          </cell>
          <cell r="E3219" t="str">
            <v xml:space="preserve">צהרונים סוכות </v>
          </cell>
          <cell r="H3219">
            <v>100000</v>
          </cell>
          <cell r="I3219">
            <v>0</v>
          </cell>
        </row>
        <row r="3220">
          <cell r="A3220" t="str">
            <v>784</v>
          </cell>
          <cell r="B3220">
            <v>812200</v>
          </cell>
          <cell r="C3220">
            <v>1</v>
          </cell>
          <cell r="D3220" t="str">
            <v>1812200.784</v>
          </cell>
          <cell r="E3220" t="str">
            <v xml:space="preserve">הוצאות לפעולה-הקצבה </v>
          </cell>
          <cell r="H3220">
            <v>561200</v>
          </cell>
          <cell r="I3220">
            <v>365400</v>
          </cell>
        </row>
        <row r="3221">
          <cell r="A3221" t="str">
            <v>110</v>
          </cell>
          <cell r="B3221">
            <v>812300</v>
          </cell>
          <cell r="C3221">
            <v>1</v>
          </cell>
          <cell r="D3221" t="str">
            <v>1812300.110</v>
          </cell>
          <cell r="E3221" t="str">
            <v xml:space="preserve">שכר קובע </v>
          </cell>
          <cell r="H3221">
            <v>9071130</v>
          </cell>
          <cell r="I3221">
            <v>4946611</v>
          </cell>
        </row>
        <row r="3222">
          <cell r="A3222" t="str">
            <v>120</v>
          </cell>
          <cell r="B3222">
            <v>812300</v>
          </cell>
          <cell r="C3222">
            <v>1</v>
          </cell>
          <cell r="D3222" t="str">
            <v>1812300.120</v>
          </cell>
          <cell r="E3222" t="str">
            <v xml:space="preserve">תוספות שאינן בשכר קובע </v>
          </cell>
          <cell r="H3222">
            <v>183556</v>
          </cell>
          <cell r="I3222">
            <v>99039</v>
          </cell>
        </row>
        <row r="3223">
          <cell r="A3223" t="str">
            <v>130</v>
          </cell>
          <cell r="B3223">
            <v>812300</v>
          </cell>
          <cell r="C3223">
            <v>1</v>
          </cell>
          <cell r="D3223" t="str">
            <v>1812300.130</v>
          </cell>
          <cell r="E3223" t="str">
            <v xml:space="preserve">שעות נוספות </v>
          </cell>
          <cell r="H3223">
            <v>10086</v>
          </cell>
          <cell r="I3223">
            <v>3065</v>
          </cell>
        </row>
        <row r="3224">
          <cell r="A3224" t="str">
            <v>140</v>
          </cell>
          <cell r="B3224">
            <v>812300</v>
          </cell>
          <cell r="C3224">
            <v>1</v>
          </cell>
          <cell r="D3224" t="str">
            <v>1812300.140</v>
          </cell>
          <cell r="E3224" t="str">
            <v xml:space="preserve">החזר הוצאות </v>
          </cell>
          <cell r="H3224">
            <v>252805</v>
          </cell>
          <cell r="I3224">
            <v>139787</v>
          </cell>
        </row>
        <row r="3225">
          <cell r="A3225" t="str">
            <v>181</v>
          </cell>
          <cell r="B3225">
            <v>812300</v>
          </cell>
          <cell r="C3225">
            <v>1</v>
          </cell>
          <cell r="D3225" t="str">
            <v>1812300.181</v>
          </cell>
          <cell r="E3225" t="str">
            <v xml:space="preserve">הפרשות סוציאליות </v>
          </cell>
          <cell r="H3225">
            <v>1594633</v>
          </cell>
          <cell r="I3225">
            <v>847403</v>
          </cell>
        </row>
        <row r="3226">
          <cell r="A3226" t="str">
            <v>182</v>
          </cell>
          <cell r="B3226">
            <v>812300</v>
          </cell>
          <cell r="C3226">
            <v>1</v>
          </cell>
          <cell r="D3226" t="str">
            <v>1812300.182</v>
          </cell>
          <cell r="E3226" t="str">
            <v xml:space="preserve">מיסים ועלויות </v>
          </cell>
          <cell r="H3226">
            <v>739732</v>
          </cell>
          <cell r="I3226">
            <v>394755</v>
          </cell>
        </row>
        <row r="3227">
          <cell r="A3227" t="str">
            <v>420</v>
          </cell>
          <cell r="B3227">
            <v>812300</v>
          </cell>
          <cell r="C3227">
            <v>1</v>
          </cell>
          <cell r="D3227" t="str">
            <v>1812300.420</v>
          </cell>
          <cell r="E3227" t="str">
            <v xml:space="preserve">תחזוקת מבנים </v>
          </cell>
          <cell r="H3227">
            <v>47500</v>
          </cell>
          <cell r="I3227">
            <v>48573</v>
          </cell>
        </row>
        <row r="3228">
          <cell r="A3228" t="str">
            <v>431</v>
          </cell>
          <cell r="B3228">
            <v>812300</v>
          </cell>
          <cell r="C3228">
            <v>1</v>
          </cell>
          <cell r="D3228" t="str">
            <v>1812300.431</v>
          </cell>
          <cell r="E3228" t="str">
            <v xml:space="preserve">חשמל </v>
          </cell>
          <cell r="H3228">
            <v>437700</v>
          </cell>
          <cell r="I3228">
            <v>375371</v>
          </cell>
        </row>
        <row r="3229">
          <cell r="A3229" t="str">
            <v>432</v>
          </cell>
          <cell r="B3229">
            <v>812300</v>
          </cell>
          <cell r="C3229">
            <v>1</v>
          </cell>
          <cell r="D3229" t="str">
            <v>1812300.432</v>
          </cell>
          <cell r="E3229" t="str">
            <v xml:space="preserve">מים </v>
          </cell>
          <cell r="H3229">
            <v>126400</v>
          </cell>
          <cell r="I3229">
            <v>135421</v>
          </cell>
        </row>
        <row r="3230">
          <cell r="A3230" t="str">
            <v>433</v>
          </cell>
          <cell r="B3230">
            <v>812300</v>
          </cell>
          <cell r="C3230">
            <v>1</v>
          </cell>
          <cell r="D3230" t="str">
            <v>1812300.433</v>
          </cell>
          <cell r="E3230" t="str">
            <v xml:space="preserve">חומרי נקיון </v>
          </cell>
          <cell r="H3230">
            <v>20000</v>
          </cell>
          <cell r="I3230">
            <v>0</v>
          </cell>
        </row>
        <row r="3231">
          <cell r="A3231" t="str">
            <v>440</v>
          </cell>
          <cell r="B3231">
            <v>812300</v>
          </cell>
          <cell r="C3231">
            <v>1</v>
          </cell>
          <cell r="D3231" t="str">
            <v>1812300.440</v>
          </cell>
          <cell r="E3231" t="str">
            <v xml:space="preserve">ביטוח מבנה ותכולה </v>
          </cell>
          <cell r="H3231">
            <v>70200</v>
          </cell>
          <cell r="I3231">
            <v>67837</v>
          </cell>
        </row>
        <row r="3232">
          <cell r="A3232" t="str">
            <v>540</v>
          </cell>
          <cell r="B3232">
            <v>812300</v>
          </cell>
          <cell r="C3232">
            <v>1</v>
          </cell>
          <cell r="D3232" t="str">
            <v>1812300.540</v>
          </cell>
          <cell r="E3232" t="str">
            <v xml:space="preserve">הוצאות תקשורת </v>
          </cell>
          <cell r="H3232">
            <v>80000</v>
          </cell>
          <cell r="I3232">
            <v>61674</v>
          </cell>
        </row>
        <row r="3233">
          <cell r="A3233" t="str">
            <v>570</v>
          </cell>
          <cell r="B3233">
            <v>812300</v>
          </cell>
          <cell r="C3233">
            <v>1</v>
          </cell>
          <cell r="D3233" t="str">
            <v>1812300.570</v>
          </cell>
          <cell r="E3233" t="str">
            <v xml:space="preserve">מיכון - שכל"מ מהורים </v>
          </cell>
          <cell r="H3233">
            <v>134100</v>
          </cell>
          <cell r="I3233">
            <v>131760</v>
          </cell>
        </row>
        <row r="3234">
          <cell r="A3234" t="str">
            <v>582</v>
          </cell>
          <cell r="B3234">
            <v>812300</v>
          </cell>
          <cell r="C3234">
            <v>1</v>
          </cell>
          <cell r="D3234" t="str">
            <v>1812300.582</v>
          </cell>
          <cell r="E3234" t="str">
            <v xml:space="preserve">הוצאות משפטיות </v>
          </cell>
          <cell r="H3234">
            <v>80000</v>
          </cell>
          <cell r="I3234">
            <v>24642</v>
          </cell>
        </row>
        <row r="3235">
          <cell r="A3235" t="str">
            <v>722</v>
          </cell>
          <cell r="B3235">
            <v>812300</v>
          </cell>
          <cell r="C3235">
            <v>1</v>
          </cell>
          <cell r="D3235" t="str">
            <v>1812300.722</v>
          </cell>
          <cell r="E3235" t="str">
            <v xml:space="preserve">העברה מיועדת </v>
          </cell>
          <cell r="H3235">
            <v>100</v>
          </cell>
          <cell r="I3235">
            <v>0</v>
          </cell>
        </row>
        <row r="3236">
          <cell r="A3236" t="str">
            <v>743</v>
          </cell>
          <cell r="B3236">
            <v>812300</v>
          </cell>
          <cell r="C3236">
            <v>1</v>
          </cell>
          <cell r="D3236" t="str">
            <v>1812300.743</v>
          </cell>
          <cell r="E3236" t="str">
            <v xml:space="preserve">רכישת כלים מכשירים וציוד </v>
          </cell>
          <cell r="H3236">
            <v>40000</v>
          </cell>
          <cell r="I3236">
            <v>36994</v>
          </cell>
        </row>
        <row r="3237">
          <cell r="A3237" t="str">
            <v>752</v>
          </cell>
          <cell r="B3237">
            <v>812300</v>
          </cell>
          <cell r="C3237">
            <v>1</v>
          </cell>
          <cell r="D3237" t="str">
            <v>1812300.752</v>
          </cell>
          <cell r="E3237" t="str">
            <v xml:space="preserve">הדברה </v>
          </cell>
          <cell r="H3237">
            <v>28000</v>
          </cell>
          <cell r="I3237">
            <v>15926</v>
          </cell>
        </row>
        <row r="3238">
          <cell r="A3238" t="str">
            <v>760</v>
          </cell>
          <cell r="B3238">
            <v>812300</v>
          </cell>
          <cell r="C3238">
            <v>1</v>
          </cell>
          <cell r="D3238" t="str">
            <v>1812300.760</v>
          </cell>
          <cell r="E3238" t="str">
            <v xml:space="preserve">שכר גננות עובדות מדינה </v>
          </cell>
          <cell r="H3238">
            <v>21427000</v>
          </cell>
          <cell r="I3238">
            <v>15652982</v>
          </cell>
        </row>
        <row r="3239">
          <cell r="A3239" t="str">
            <v>769</v>
          </cell>
          <cell r="B3239">
            <v>812300</v>
          </cell>
          <cell r="C3239">
            <v>1</v>
          </cell>
          <cell r="D3239" t="str">
            <v>1812300.769</v>
          </cell>
          <cell r="E3239" t="str">
            <v xml:space="preserve">שירות לאומי </v>
          </cell>
          <cell r="H3239">
            <v>186360</v>
          </cell>
          <cell r="I3239">
            <v>0</v>
          </cell>
        </row>
        <row r="3240">
          <cell r="A3240" t="str">
            <v>780</v>
          </cell>
          <cell r="B3240">
            <v>812300</v>
          </cell>
          <cell r="C3240">
            <v>1</v>
          </cell>
          <cell r="D3240" t="str">
            <v>1812300.780</v>
          </cell>
          <cell r="E3240" t="str">
            <v xml:space="preserve">הוצאות תרבות </v>
          </cell>
          <cell r="H3240">
            <v>20000</v>
          </cell>
          <cell r="I3240">
            <v>0</v>
          </cell>
        </row>
        <row r="3241">
          <cell r="A3241" t="str">
            <v>784</v>
          </cell>
          <cell r="B3241">
            <v>812300</v>
          </cell>
          <cell r="C3241">
            <v>1</v>
          </cell>
          <cell r="D3241" t="str">
            <v>1812300.784</v>
          </cell>
          <cell r="E3241" t="str">
            <v xml:space="preserve">הוצאות לפעולה-הקצבה </v>
          </cell>
          <cell r="H3241">
            <v>617400</v>
          </cell>
          <cell r="I3241">
            <v>473400</v>
          </cell>
        </row>
        <row r="3242">
          <cell r="A3242" t="str">
            <v>110</v>
          </cell>
          <cell r="B3242">
            <v>812600</v>
          </cell>
          <cell r="C3242">
            <v>1</v>
          </cell>
          <cell r="D3242" t="str">
            <v>1812600.110</v>
          </cell>
          <cell r="E3242" t="str">
            <v xml:space="preserve">שכר קובע (ע.גננות( </v>
          </cell>
          <cell r="H3242">
            <v>3432199</v>
          </cell>
          <cell r="I3242">
            <v>3284118</v>
          </cell>
        </row>
        <row r="3243">
          <cell r="A3243" t="str">
            <v>120</v>
          </cell>
          <cell r="B3243">
            <v>812600</v>
          </cell>
          <cell r="C3243">
            <v>1</v>
          </cell>
          <cell r="D3243" t="str">
            <v>1812600.120</v>
          </cell>
          <cell r="E3243" t="str">
            <v xml:space="preserve">תוספות שאינן בשכר קובע </v>
          </cell>
          <cell r="H3243">
            <v>1359119</v>
          </cell>
          <cell r="I3243">
            <v>1432724</v>
          </cell>
        </row>
        <row r="3244">
          <cell r="A3244" t="str">
            <v>130</v>
          </cell>
          <cell r="B3244">
            <v>812600</v>
          </cell>
          <cell r="C3244">
            <v>1</v>
          </cell>
          <cell r="D3244" t="str">
            <v>1812600.130</v>
          </cell>
          <cell r="E3244" t="str">
            <v xml:space="preserve">שעות נוספות </v>
          </cell>
          <cell r="H3244">
            <v>95026</v>
          </cell>
          <cell r="I3244">
            <v>81844</v>
          </cell>
        </row>
        <row r="3245">
          <cell r="A3245" t="str">
            <v>140</v>
          </cell>
          <cell r="B3245">
            <v>812600</v>
          </cell>
          <cell r="C3245">
            <v>1</v>
          </cell>
          <cell r="D3245" t="str">
            <v>1812600.140</v>
          </cell>
          <cell r="E3245" t="str">
            <v xml:space="preserve">החזר הוצאות </v>
          </cell>
          <cell r="H3245">
            <v>128483</v>
          </cell>
          <cell r="I3245">
            <v>122256</v>
          </cell>
        </row>
        <row r="3246">
          <cell r="A3246" t="str">
            <v>181</v>
          </cell>
          <cell r="B3246">
            <v>812600</v>
          </cell>
          <cell r="C3246">
            <v>1</v>
          </cell>
          <cell r="D3246" t="str">
            <v>1812600.181</v>
          </cell>
          <cell r="E3246" t="str">
            <v xml:space="preserve">הפרשות סוציאליות </v>
          </cell>
          <cell r="H3246">
            <v>936588</v>
          </cell>
          <cell r="I3246">
            <v>905332</v>
          </cell>
        </row>
        <row r="3247">
          <cell r="A3247" t="str">
            <v>182</v>
          </cell>
          <cell r="B3247">
            <v>812600</v>
          </cell>
          <cell r="C3247">
            <v>1</v>
          </cell>
          <cell r="D3247" t="str">
            <v>1812600.182</v>
          </cell>
          <cell r="E3247" t="str">
            <v xml:space="preserve">מיסים ועלויות </v>
          </cell>
          <cell r="H3247">
            <v>377766</v>
          </cell>
          <cell r="I3247">
            <v>370304</v>
          </cell>
        </row>
        <row r="3248">
          <cell r="A3248" t="str">
            <v>420</v>
          </cell>
          <cell r="B3248">
            <v>812600</v>
          </cell>
          <cell r="C3248">
            <v>1</v>
          </cell>
          <cell r="D3248" t="str">
            <v>1812600.420</v>
          </cell>
          <cell r="E3248" t="str">
            <v xml:space="preserve">תחזוקת מבנים </v>
          </cell>
          <cell r="H3248">
            <v>38000</v>
          </cell>
          <cell r="I3248">
            <v>26793</v>
          </cell>
        </row>
        <row r="3249">
          <cell r="A3249" t="str">
            <v>431</v>
          </cell>
          <cell r="B3249">
            <v>812600</v>
          </cell>
          <cell r="C3249">
            <v>1</v>
          </cell>
          <cell r="D3249" t="str">
            <v>1812600.431</v>
          </cell>
          <cell r="E3249" t="str">
            <v xml:space="preserve">חשמל </v>
          </cell>
          <cell r="H3249">
            <v>87200</v>
          </cell>
          <cell r="I3249">
            <v>101164</v>
          </cell>
        </row>
        <row r="3250">
          <cell r="A3250" t="str">
            <v>433</v>
          </cell>
          <cell r="B3250">
            <v>812600</v>
          </cell>
          <cell r="C3250">
            <v>1</v>
          </cell>
          <cell r="D3250" t="str">
            <v>1812600.433</v>
          </cell>
          <cell r="E3250" t="str">
            <v xml:space="preserve">חומרי נקיון </v>
          </cell>
          <cell r="H3250">
            <v>22000</v>
          </cell>
          <cell r="I3250">
            <v>11389</v>
          </cell>
        </row>
        <row r="3251">
          <cell r="A3251" t="str">
            <v>434</v>
          </cell>
          <cell r="B3251">
            <v>812600</v>
          </cell>
          <cell r="C3251">
            <v>1</v>
          </cell>
          <cell r="D3251" t="str">
            <v>1812600.434</v>
          </cell>
          <cell r="E3251" t="str">
            <v xml:space="preserve">שרותי נקיון </v>
          </cell>
          <cell r="H3251">
            <v>13000</v>
          </cell>
          <cell r="I3251">
            <v>10441</v>
          </cell>
        </row>
        <row r="3252">
          <cell r="A3252" t="str">
            <v>440</v>
          </cell>
          <cell r="B3252">
            <v>812600</v>
          </cell>
          <cell r="C3252">
            <v>1</v>
          </cell>
          <cell r="D3252" t="str">
            <v>1812600.440</v>
          </cell>
          <cell r="E3252" t="str">
            <v xml:space="preserve">ביטוח מבנה ותכולה </v>
          </cell>
          <cell r="H3252">
            <v>26300</v>
          </cell>
          <cell r="I3252">
            <v>25389</v>
          </cell>
        </row>
        <row r="3253">
          <cell r="A3253" t="str">
            <v>540</v>
          </cell>
          <cell r="B3253">
            <v>812600</v>
          </cell>
          <cell r="C3253">
            <v>1</v>
          </cell>
          <cell r="D3253" t="str">
            <v>1812600.540</v>
          </cell>
          <cell r="E3253" t="str">
            <v xml:space="preserve">הוצאות תקשורת </v>
          </cell>
          <cell r="H3253">
            <v>34000</v>
          </cell>
          <cell r="I3253">
            <v>18277</v>
          </cell>
        </row>
        <row r="3254">
          <cell r="A3254" t="str">
            <v>722</v>
          </cell>
          <cell r="B3254">
            <v>812600</v>
          </cell>
          <cell r="C3254">
            <v>1</v>
          </cell>
          <cell r="D3254" t="str">
            <v>1812600.722</v>
          </cell>
          <cell r="E3254" t="str">
            <v xml:space="preserve">העברה מיועדת </v>
          </cell>
          <cell r="H3254">
            <v>100</v>
          </cell>
          <cell r="I3254">
            <v>37679</v>
          </cell>
        </row>
        <row r="3255">
          <cell r="A3255" t="str">
            <v>723</v>
          </cell>
          <cell r="B3255">
            <v>812600</v>
          </cell>
          <cell r="C3255">
            <v>1</v>
          </cell>
          <cell r="D3255" t="str">
            <v>1812600.723</v>
          </cell>
          <cell r="E3255" t="str">
            <v xml:space="preserve">קניית ארוחות חמות-יוח"א </v>
          </cell>
          <cell r="H3255">
            <v>365000</v>
          </cell>
          <cell r="I3255">
            <v>286770</v>
          </cell>
        </row>
        <row r="3256">
          <cell r="A3256" t="str">
            <v>726</v>
          </cell>
          <cell r="B3256">
            <v>812600</v>
          </cell>
          <cell r="C3256">
            <v>1</v>
          </cell>
          <cell r="D3256" t="str">
            <v>1812600.726</v>
          </cell>
          <cell r="E3256" t="str">
            <v xml:space="preserve">תשלומי הורים חומרים </v>
          </cell>
          <cell r="H3256">
            <v>0</v>
          </cell>
          <cell r="I3256">
            <v>300</v>
          </cell>
        </row>
        <row r="3257">
          <cell r="A3257" t="str">
            <v>743</v>
          </cell>
          <cell r="B3257">
            <v>812600</v>
          </cell>
          <cell r="C3257">
            <v>1</v>
          </cell>
          <cell r="D3257" t="str">
            <v>1812600.743</v>
          </cell>
          <cell r="E3257" t="str">
            <v xml:space="preserve">רכישת כלים מכשירים וציוד </v>
          </cell>
          <cell r="H3257">
            <v>80000</v>
          </cell>
          <cell r="I3257">
            <v>69351</v>
          </cell>
        </row>
        <row r="3258">
          <cell r="A3258" t="str">
            <v>751</v>
          </cell>
          <cell r="B3258">
            <v>812600</v>
          </cell>
          <cell r="C3258">
            <v>1</v>
          </cell>
          <cell r="D3258" t="str">
            <v>1812600.751</v>
          </cell>
          <cell r="E3258" t="str">
            <v xml:space="preserve">אחזקת גינון </v>
          </cell>
          <cell r="H3258">
            <v>115868</v>
          </cell>
          <cell r="I3258">
            <v>82077</v>
          </cell>
        </row>
        <row r="3259">
          <cell r="A3259" t="str">
            <v>752</v>
          </cell>
          <cell r="B3259">
            <v>812600</v>
          </cell>
          <cell r="C3259">
            <v>1</v>
          </cell>
          <cell r="D3259" t="str">
            <v>1812600.752</v>
          </cell>
          <cell r="E3259" t="str">
            <v xml:space="preserve">הדברה </v>
          </cell>
          <cell r="H3259">
            <v>35000</v>
          </cell>
          <cell r="I3259">
            <v>24839</v>
          </cell>
        </row>
        <row r="3260">
          <cell r="A3260" t="str">
            <v>780</v>
          </cell>
          <cell r="B3260">
            <v>812600</v>
          </cell>
          <cell r="C3260">
            <v>1</v>
          </cell>
          <cell r="D3260" t="str">
            <v>1812600.780</v>
          </cell>
          <cell r="E3260" t="str">
            <v xml:space="preserve">הוצאות לפעולה-הקצבה </v>
          </cell>
          <cell r="H3260">
            <v>140000</v>
          </cell>
          <cell r="I3260">
            <v>124200</v>
          </cell>
        </row>
        <row r="3261">
          <cell r="A3261" t="str">
            <v>781</v>
          </cell>
          <cell r="B3261">
            <v>812600</v>
          </cell>
          <cell r="C3261">
            <v>1</v>
          </cell>
          <cell r="D3261" t="str">
            <v>1812600.781</v>
          </cell>
          <cell r="E3261" t="str">
            <v xml:space="preserve">הוצאות תרבות </v>
          </cell>
          <cell r="H3261">
            <v>30000</v>
          </cell>
          <cell r="I3261">
            <v>700</v>
          </cell>
        </row>
        <row r="3262">
          <cell r="A3262" t="str">
            <v>784</v>
          </cell>
          <cell r="B3262">
            <v>812600</v>
          </cell>
          <cell r="C3262">
            <v>1</v>
          </cell>
          <cell r="D3262" t="str">
            <v>1812600.784</v>
          </cell>
          <cell r="E3262" t="str">
            <v xml:space="preserve">פעולות העשרה בגנים </v>
          </cell>
          <cell r="H3262">
            <v>75000</v>
          </cell>
          <cell r="I3262">
            <v>67125</v>
          </cell>
        </row>
        <row r="3263">
          <cell r="A3263" t="str">
            <v>785</v>
          </cell>
          <cell r="B3263">
            <v>812600</v>
          </cell>
          <cell r="C3263">
            <v>1</v>
          </cell>
          <cell r="D3263" t="str">
            <v>1812600.785</v>
          </cell>
          <cell r="E3263" t="str">
            <v xml:space="preserve">ה.נלוות חינוך מיוחד </v>
          </cell>
          <cell r="H3263">
            <v>15000</v>
          </cell>
          <cell r="I3263">
            <v>6847</v>
          </cell>
        </row>
        <row r="3264">
          <cell r="A3264" t="str">
            <v>110</v>
          </cell>
          <cell r="B3264">
            <v>812610</v>
          </cell>
          <cell r="C3264">
            <v>1</v>
          </cell>
          <cell r="D3264" t="str">
            <v>1812610.110</v>
          </cell>
          <cell r="E3264" t="str">
            <v xml:space="preserve">שכר קובע </v>
          </cell>
          <cell r="H3264">
            <v>203554</v>
          </cell>
          <cell r="I3264">
            <v>119819</v>
          </cell>
        </row>
        <row r="3265">
          <cell r="A3265" t="str">
            <v>120</v>
          </cell>
          <cell r="B3265">
            <v>812610</v>
          </cell>
          <cell r="C3265">
            <v>1</v>
          </cell>
          <cell r="D3265" t="str">
            <v>1812610.120</v>
          </cell>
          <cell r="E3265" t="str">
            <v xml:space="preserve">תוספות שאינן בשכר קובע </v>
          </cell>
          <cell r="H3265">
            <v>62073</v>
          </cell>
          <cell r="I3265">
            <v>24896</v>
          </cell>
        </row>
        <row r="3266">
          <cell r="A3266" t="str">
            <v>130</v>
          </cell>
          <cell r="B3266">
            <v>812610</v>
          </cell>
          <cell r="C3266">
            <v>1</v>
          </cell>
          <cell r="D3266" t="str">
            <v>1812610.130</v>
          </cell>
          <cell r="E3266" t="str">
            <v xml:space="preserve">שעות נוספות </v>
          </cell>
          <cell r="H3266">
            <v>29910</v>
          </cell>
          <cell r="I3266">
            <v>12494</v>
          </cell>
        </row>
        <row r="3267">
          <cell r="A3267" t="str">
            <v>140</v>
          </cell>
          <cell r="B3267">
            <v>812610</v>
          </cell>
          <cell r="C3267">
            <v>1</v>
          </cell>
          <cell r="D3267" t="str">
            <v>1812610.140</v>
          </cell>
          <cell r="E3267" t="str">
            <v xml:space="preserve">החזר הוצאות </v>
          </cell>
          <cell r="H3267">
            <v>48131</v>
          </cell>
          <cell r="I3267">
            <v>30855</v>
          </cell>
        </row>
        <row r="3268">
          <cell r="A3268" t="str">
            <v>181</v>
          </cell>
          <cell r="B3268">
            <v>812610</v>
          </cell>
          <cell r="C3268">
            <v>1</v>
          </cell>
          <cell r="D3268" t="str">
            <v>1812610.181</v>
          </cell>
          <cell r="E3268" t="str">
            <v xml:space="preserve">הפרשות סוציאליות </v>
          </cell>
          <cell r="H3268">
            <v>50805</v>
          </cell>
          <cell r="I3268">
            <v>29392</v>
          </cell>
        </row>
        <row r="3269">
          <cell r="A3269" t="str">
            <v>182</v>
          </cell>
          <cell r="B3269">
            <v>812610</v>
          </cell>
          <cell r="C3269">
            <v>1</v>
          </cell>
          <cell r="D3269" t="str">
            <v>1812610.182</v>
          </cell>
          <cell r="E3269" t="str">
            <v xml:space="preserve">מיסים ועלויות </v>
          </cell>
          <cell r="H3269">
            <v>25941</v>
          </cell>
          <cell r="I3269">
            <v>14219</v>
          </cell>
        </row>
        <row r="3270">
          <cell r="A3270" t="str">
            <v>540</v>
          </cell>
          <cell r="B3270">
            <v>812610</v>
          </cell>
          <cell r="C3270">
            <v>1</v>
          </cell>
          <cell r="D3270" t="str">
            <v>1812610.540</v>
          </cell>
          <cell r="E3270" t="str">
            <v xml:space="preserve">הוצאות תקשורת </v>
          </cell>
          <cell r="H3270">
            <v>7000</v>
          </cell>
          <cell r="I3270">
            <v>4390</v>
          </cell>
        </row>
        <row r="3271">
          <cell r="A3271" t="str">
            <v>561</v>
          </cell>
          <cell r="B3271">
            <v>812610</v>
          </cell>
          <cell r="C3271">
            <v>1</v>
          </cell>
          <cell r="D3271" t="str">
            <v>1812610.561</v>
          </cell>
          <cell r="E3271" t="str">
            <v xml:space="preserve">צילום מסמכים </v>
          </cell>
          <cell r="H3271">
            <v>0</v>
          </cell>
          <cell r="I3271">
            <v>0</v>
          </cell>
        </row>
        <row r="3272">
          <cell r="A3272" t="str">
            <v>782</v>
          </cell>
          <cell r="B3272">
            <v>812610</v>
          </cell>
          <cell r="C3272">
            <v>1</v>
          </cell>
          <cell r="D3272" t="str">
            <v>1812610.782</v>
          </cell>
          <cell r="E3272" t="str">
            <v xml:space="preserve">פארק אוסטרליה-ח.מ. </v>
          </cell>
          <cell r="H3272">
            <v>38000</v>
          </cell>
          <cell r="I3272">
            <v>27562</v>
          </cell>
        </row>
        <row r="3273">
          <cell r="A3273" t="str">
            <v>783</v>
          </cell>
          <cell r="B3273">
            <v>812610</v>
          </cell>
          <cell r="C3273">
            <v>1</v>
          </cell>
          <cell r="D3273" t="str">
            <v>1812610.783</v>
          </cell>
          <cell r="E3273" t="str">
            <v xml:space="preserve">יוזמות חינוכיות </v>
          </cell>
          <cell r="H3273">
            <v>26000</v>
          </cell>
          <cell r="I3273">
            <v>21000</v>
          </cell>
        </row>
        <row r="3274">
          <cell r="A3274" t="str">
            <v>575</v>
          </cell>
          <cell r="B3274">
            <v>813100</v>
          </cell>
          <cell r="C3274">
            <v>1</v>
          </cell>
          <cell r="D3274" t="str">
            <v>1813100.575</v>
          </cell>
          <cell r="E3274" t="str">
            <v xml:space="preserve">חותם </v>
          </cell>
          <cell r="H3274">
            <v>140000</v>
          </cell>
          <cell r="I3274">
            <v>143097</v>
          </cell>
        </row>
        <row r="3275">
          <cell r="A3275" t="str">
            <v>576</v>
          </cell>
          <cell r="B3275">
            <v>813100</v>
          </cell>
          <cell r="C3275">
            <v>1</v>
          </cell>
          <cell r="D3275" t="str">
            <v>1813100.576</v>
          </cell>
          <cell r="E3275" t="str">
            <v xml:space="preserve">מנב"ס </v>
          </cell>
          <cell r="H3275">
            <v>70000</v>
          </cell>
          <cell r="I3275">
            <v>63235</v>
          </cell>
        </row>
        <row r="3276">
          <cell r="A3276" t="str">
            <v>578</v>
          </cell>
          <cell r="B3276">
            <v>813100</v>
          </cell>
          <cell r="C3276">
            <v>1</v>
          </cell>
          <cell r="D3276" t="str">
            <v>1813100.578</v>
          </cell>
          <cell r="E3276" t="str">
            <v>תוכנית תקשוב-הוצאות שוטפו</v>
          </cell>
          <cell r="H3276">
            <v>2368944</v>
          </cell>
          <cell r="I3276">
            <v>1551703</v>
          </cell>
        </row>
        <row r="3277">
          <cell r="A3277" t="str">
            <v>787</v>
          </cell>
          <cell r="B3277">
            <v>813100</v>
          </cell>
          <cell r="C3277">
            <v>1</v>
          </cell>
          <cell r="D3277" t="str">
            <v>1813100.787</v>
          </cell>
          <cell r="E3277" t="str">
            <v xml:space="preserve">מחשב לכל ילד </v>
          </cell>
          <cell r="H3277">
            <v>90000</v>
          </cell>
          <cell r="I3277">
            <v>90000</v>
          </cell>
        </row>
        <row r="3278">
          <cell r="A3278" t="str">
            <v>935</v>
          </cell>
          <cell r="B3278">
            <v>813100</v>
          </cell>
          <cell r="C3278">
            <v>1</v>
          </cell>
          <cell r="D3278" t="str">
            <v>1813100.935</v>
          </cell>
          <cell r="E3278" t="str">
            <v xml:space="preserve">רכישת מערכות מיחשוב </v>
          </cell>
          <cell r="H3278">
            <v>16000</v>
          </cell>
          <cell r="I3278">
            <v>14292</v>
          </cell>
        </row>
        <row r="3279">
          <cell r="A3279" t="str">
            <v>110</v>
          </cell>
          <cell r="B3279">
            <v>813100</v>
          </cell>
          <cell r="C3279">
            <v>1</v>
          </cell>
          <cell r="D3279" t="str">
            <v>1813100.110</v>
          </cell>
          <cell r="E3279" t="str">
            <v xml:space="preserve">שכר קובע </v>
          </cell>
          <cell r="H3279">
            <v>391992</v>
          </cell>
          <cell r="I3279">
            <v>315179</v>
          </cell>
        </row>
        <row r="3280">
          <cell r="A3280" t="str">
            <v>120</v>
          </cell>
          <cell r="B3280">
            <v>813100</v>
          </cell>
          <cell r="C3280">
            <v>1</v>
          </cell>
          <cell r="D3280" t="str">
            <v>1813100.120</v>
          </cell>
          <cell r="E3280" t="str">
            <v xml:space="preserve">תוספות שאינן בשכר קובע </v>
          </cell>
          <cell r="H3280">
            <v>8840</v>
          </cell>
          <cell r="I3280">
            <v>6847</v>
          </cell>
        </row>
        <row r="3281">
          <cell r="A3281" t="str">
            <v>130</v>
          </cell>
          <cell r="B3281">
            <v>813100</v>
          </cell>
          <cell r="C3281">
            <v>1</v>
          </cell>
          <cell r="D3281" t="str">
            <v>1813100.130</v>
          </cell>
          <cell r="E3281" t="str">
            <v xml:space="preserve">שעות נוספות </v>
          </cell>
          <cell r="H3281">
            <v>334</v>
          </cell>
          <cell r="I3281">
            <v>159</v>
          </cell>
        </row>
        <row r="3282">
          <cell r="A3282" t="str">
            <v>140</v>
          </cell>
          <cell r="B3282">
            <v>813100</v>
          </cell>
          <cell r="C3282">
            <v>1</v>
          </cell>
          <cell r="D3282" t="str">
            <v>1813100.140</v>
          </cell>
          <cell r="E3282" t="str">
            <v xml:space="preserve">החזר הוצאות </v>
          </cell>
          <cell r="H3282">
            <v>26296</v>
          </cell>
          <cell r="I3282">
            <v>19059</v>
          </cell>
        </row>
        <row r="3283">
          <cell r="A3283" t="str">
            <v>181</v>
          </cell>
          <cell r="B3283">
            <v>813100</v>
          </cell>
          <cell r="C3283">
            <v>1</v>
          </cell>
          <cell r="D3283" t="str">
            <v>1813100.181</v>
          </cell>
          <cell r="E3283" t="str">
            <v xml:space="preserve">הפרשות סוציאליות </v>
          </cell>
          <cell r="H3283">
            <v>69506</v>
          </cell>
          <cell r="I3283">
            <v>54694</v>
          </cell>
        </row>
        <row r="3284">
          <cell r="A3284" t="str">
            <v>182</v>
          </cell>
          <cell r="B3284">
            <v>813100</v>
          </cell>
          <cell r="C3284">
            <v>1</v>
          </cell>
          <cell r="D3284" t="str">
            <v>1813100.182</v>
          </cell>
          <cell r="E3284" t="str">
            <v xml:space="preserve">מיסים ועלויות </v>
          </cell>
          <cell r="H3284">
            <v>35805</v>
          </cell>
          <cell r="I3284">
            <v>28924</v>
          </cell>
        </row>
        <row r="3285">
          <cell r="A3285" t="str">
            <v>514</v>
          </cell>
          <cell r="B3285">
            <v>813100</v>
          </cell>
          <cell r="C3285">
            <v>1</v>
          </cell>
          <cell r="D3285" t="str">
            <v>1813100.514</v>
          </cell>
          <cell r="E3285" t="str">
            <v xml:space="preserve">שי לכיתה א ולבוגרים(ו( </v>
          </cell>
          <cell r="H3285">
            <v>53000</v>
          </cell>
          <cell r="I3285">
            <v>40939</v>
          </cell>
        </row>
        <row r="3286">
          <cell r="A3286" t="str">
            <v>540</v>
          </cell>
          <cell r="B3286">
            <v>813100</v>
          </cell>
          <cell r="C3286">
            <v>1</v>
          </cell>
          <cell r="D3286" t="str">
            <v>1813100.540</v>
          </cell>
          <cell r="E3286" t="str">
            <v xml:space="preserve">הוצאות תקשורת </v>
          </cell>
          <cell r="H3286">
            <v>13000</v>
          </cell>
          <cell r="I3286">
            <v>5137</v>
          </cell>
        </row>
        <row r="3287">
          <cell r="A3287" t="str">
            <v>570</v>
          </cell>
          <cell r="B3287">
            <v>813100</v>
          </cell>
          <cell r="C3287">
            <v>1</v>
          </cell>
          <cell r="D3287" t="str">
            <v>1813100.570</v>
          </cell>
          <cell r="E3287" t="str">
            <v xml:space="preserve">מיכון-מנב"ס </v>
          </cell>
          <cell r="H3287">
            <v>28000</v>
          </cell>
          <cell r="I3287">
            <v>27386</v>
          </cell>
        </row>
        <row r="3288">
          <cell r="A3288" t="str">
            <v>577</v>
          </cell>
          <cell r="B3288">
            <v>813100</v>
          </cell>
          <cell r="C3288">
            <v>1</v>
          </cell>
          <cell r="D3288" t="str">
            <v>1813100.577</v>
          </cell>
          <cell r="E3288" t="str">
            <v xml:space="preserve">תוכנות מנב"ס-פאר וכו" </v>
          </cell>
          <cell r="H3288">
            <v>50000</v>
          </cell>
          <cell r="I3288">
            <v>39902</v>
          </cell>
        </row>
        <row r="3289">
          <cell r="A3289" t="str">
            <v>580</v>
          </cell>
          <cell r="B3289">
            <v>813100</v>
          </cell>
          <cell r="C3289">
            <v>1</v>
          </cell>
          <cell r="D3289" t="str">
            <v>1813100.580</v>
          </cell>
          <cell r="E3289" t="str">
            <v xml:space="preserve">הוצאות אירגוניות </v>
          </cell>
          <cell r="H3289">
            <v>4000</v>
          </cell>
          <cell r="I3289">
            <v>2955</v>
          </cell>
        </row>
        <row r="3290">
          <cell r="A3290" t="str">
            <v>722</v>
          </cell>
          <cell r="B3290">
            <v>813100</v>
          </cell>
          <cell r="C3290">
            <v>1</v>
          </cell>
          <cell r="D3290" t="str">
            <v>1813100.722</v>
          </cell>
          <cell r="E3290" t="str">
            <v xml:space="preserve">הקצבה מיועדת </v>
          </cell>
          <cell r="H3290">
            <v>100</v>
          </cell>
          <cell r="I3290">
            <v>0</v>
          </cell>
        </row>
        <row r="3291">
          <cell r="A3291" t="str">
            <v>731</v>
          </cell>
          <cell r="B3291">
            <v>813100</v>
          </cell>
          <cell r="C3291">
            <v>1</v>
          </cell>
          <cell r="D3291" t="str">
            <v>1813100.731</v>
          </cell>
          <cell r="E3291" t="str">
            <v xml:space="preserve">דלק </v>
          </cell>
          <cell r="H3291">
            <v>13366</v>
          </cell>
          <cell r="I3291">
            <v>12817</v>
          </cell>
        </row>
        <row r="3292">
          <cell r="A3292" t="str">
            <v>735</v>
          </cell>
          <cell r="B3292">
            <v>813100</v>
          </cell>
          <cell r="C3292">
            <v>1</v>
          </cell>
          <cell r="D3292" t="str">
            <v>1813100.735</v>
          </cell>
          <cell r="E3292" t="str">
            <v xml:space="preserve">השכרת רכב </v>
          </cell>
          <cell r="H3292">
            <v>43680</v>
          </cell>
          <cell r="I3292">
            <v>37096</v>
          </cell>
        </row>
        <row r="3293">
          <cell r="A3293" t="str">
            <v>760</v>
          </cell>
          <cell r="B3293">
            <v>813100</v>
          </cell>
          <cell r="C3293">
            <v>1</v>
          </cell>
          <cell r="D3293" t="str">
            <v>1813100.760</v>
          </cell>
          <cell r="E3293" t="str">
            <v xml:space="preserve">מפעל הזנה </v>
          </cell>
          <cell r="H3293">
            <v>1904536</v>
          </cell>
          <cell r="I3293">
            <v>1794417</v>
          </cell>
        </row>
        <row r="3294">
          <cell r="A3294" t="str">
            <v>761</v>
          </cell>
          <cell r="B3294">
            <v>813100</v>
          </cell>
          <cell r="C3294">
            <v>1</v>
          </cell>
          <cell r="D3294" t="str">
            <v>1813100.761</v>
          </cell>
          <cell r="E3294" t="str">
            <v xml:space="preserve">ח.העשרה-מרמנת קרן קרב </v>
          </cell>
          <cell r="H3294">
            <v>1109089</v>
          </cell>
          <cell r="I3294">
            <v>2094655</v>
          </cell>
        </row>
        <row r="3295">
          <cell r="A3295" t="str">
            <v>762</v>
          </cell>
          <cell r="B3295">
            <v>813100</v>
          </cell>
          <cell r="C3295">
            <v>1</v>
          </cell>
          <cell r="D3295" t="str">
            <v>1813100.762</v>
          </cell>
          <cell r="E3295" t="str">
            <v xml:space="preserve">תוכנית מיל"ת </v>
          </cell>
          <cell r="H3295">
            <v>2719414</v>
          </cell>
          <cell r="I3295">
            <v>2620127</v>
          </cell>
        </row>
        <row r="3296">
          <cell r="A3296" t="str">
            <v>781</v>
          </cell>
          <cell r="B3296">
            <v>813100</v>
          </cell>
          <cell r="C3296">
            <v>1</v>
          </cell>
          <cell r="D3296" t="str">
            <v>1813100.781</v>
          </cell>
          <cell r="E3296" t="str">
            <v xml:space="preserve">פעולות תרבות וחברה </v>
          </cell>
          <cell r="H3296">
            <v>30000</v>
          </cell>
          <cell r="I3296">
            <v>26689</v>
          </cell>
        </row>
        <row r="3297">
          <cell r="A3297" t="str">
            <v>782</v>
          </cell>
          <cell r="B3297">
            <v>813100</v>
          </cell>
          <cell r="C3297">
            <v>1</v>
          </cell>
          <cell r="D3297" t="str">
            <v>1813100.782</v>
          </cell>
          <cell r="E3297" t="str">
            <v xml:space="preserve">באר שבע-עיר קוראת </v>
          </cell>
          <cell r="H3297">
            <v>38000</v>
          </cell>
          <cell r="I3297">
            <v>26612</v>
          </cell>
        </row>
        <row r="3298">
          <cell r="A3298" t="str">
            <v>783</v>
          </cell>
          <cell r="B3298">
            <v>813100</v>
          </cell>
          <cell r="C3298">
            <v>1</v>
          </cell>
          <cell r="D3298" t="str">
            <v>1813100.783</v>
          </cell>
          <cell r="E3298" t="str">
            <v xml:space="preserve">השאלת ספרים </v>
          </cell>
          <cell r="H3298">
            <v>50000</v>
          </cell>
          <cell r="I3298">
            <v>38000</v>
          </cell>
        </row>
        <row r="3299">
          <cell r="A3299" t="str">
            <v>784</v>
          </cell>
          <cell r="B3299">
            <v>813100</v>
          </cell>
          <cell r="C3299">
            <v>1</v>
          </cell>
          <cell r="D3299" t="str">
            <v>1813100.784</v>
          </cell>
          <cell r="E3299" t="str">
            <v xml:space="preserve">מוכנות כיתה א </v>
          </cell>
          <cell r="H3299">
            <v>50000</v>
          </cell>
          <cell r="I3299">
            <v>49877</v>
          </cell>
        </row>
        <row r="3300">
          <cell r="A3300" t="str">
            <v>785</v>
          </cell>
          <cell r="B3300">
            <v>813100</v>
          </cell>
          <cell r="C3300">
            <v>1</v>
          </cell>
          <cell r="D3300" t="str">
            <v>1813100.785</v>
          </cell>
          <cell r="E3300" t="str">
            <v xml:space="preserve">פלאי באר שבע </v>
          </cell>
          <cell r="H3300">
            <v>55000</v>
          </cell>
          <cell r="I3300">
            <v>35000</v>
          </cell>
        </row>
        <row r="3301">
          <cell r="A3301" t="str">
            <v>786</v>
          </cell>
          <cell r="B3301">
            <v>813100</v>
          </cell>
          <cell r="C3301">
            <v>1</v>
          </cell>
          <cell r="D3301" t="str">
            <v>1813100.786</v>
          </cell>
          <cell r="E3301" t="str">
            <v>טיפול בשפה ואשכולות חינוך</v>
          </cell>
          <cell r="H3301">
            <v>55000</v>
          </cell>
          <cell r="I3301">
            <v>56500</v>
          </cell>
        </row>
        <row r="3302">
          <cell r="A3302" t="str">
            <v>788</v>
          </cell>
          <cell r="B3302">
            <v>813100</v>
          </cell>
          <cell r="C3302">
            <v>1</v>
          </cell>
          <cell r="D3302" t="str">
            <v>1813100.788</v>
          </cell>
          <cell r="E3302" t="str">
            <v xml:space="preserve">תגבור לימודי יהדות </v>
          </cell>
          <cell r="H3302">
            <v>85500</v>
          </cell>
          <cell r="I3302">
            <v>85500</v>
          </cell>
        </row>
        <row r="3303">
          <cell r="A3303" t="str">
            <v>420</v>
          </cell>
          <cell r="B3303">
            <v>813110</v>
          </cell>
          <cell r="C3303">
            <v>1</v>
          </cell>
          <cell r="D3303" t="str">
            <v>1813110.420</v>
          </cell>
          <cell r="E3303" t="str">
            <v xml:space="preserve">עבודות להתאמה למאה 21 </v>
          </cell>
          <cell r="H3303">
            <v>38000</v>
          </cell>
          <cell r="I3303">
            <v>39995</v>
          </cell>
        </row>
        <row r="3304">
          <cell r="A3304" t="str">
            <v>780</v>
          </cell>
          <cell r="B3304">
            <v>813110</v>
          </cell>
          <cell r="C3304">
            <v>1</v>
          </cell>
          <cell r="D3304" t="str">
            <v>1813110.780</v>
          </cell>
          <cell r="E3304" t="str">
            <v xml:space="preserve">תגבור ידיעת הארץ </v>
          </cell>
          <cell r="H3304">
            <v>85500</v>
          </cell>
          <cell r="I3304">
            <v>85500</v>
          </cell>
        </row>
        <row r="3305">
          <cell r="A3305" t="str">
            <v>781</v>
          </cell>
          <cell r="B3305">
            <v>813110</v>
          </cell>
          <cell r="C3305">
            <v>1</v>
          </cell>
          <cell r="D3305" t="str">
            <v>1813110.781</v>
          </cell>
          <cell r="E3305" t="str">
            <v xml:space="preserve">מרכז מחשבים להבה </v>
          </cell>
          <cell r="H3305">
            <v>170000</v>
          </cell>
          <cell r="I3305">
            <v>170000</v>
          </cell>
        </row>
        <row r="3306">
          <cell r="A3306" t="str">
            <v>782</v>
          </cell>
          <cell r="B3306">
            <v>813110</v>
          </cell>
          <cell r="C3306">
            <v>1</v>
          </cell>
          <cell r="D3306" t="str">
            <v>1813110.782</v>
          </cell>
          <cell r="E3306" t="str">
            <v xml:space="preserve">חידון תנ"ך עירוני </v>
          </cell>
          <cell r="H3306">
            <v>60000</v>
          </cell>
          <cell r="I3306">
            <v>60000</v>
          </cell>
        </row>
        <row r="3307">
          <cell r="A3307" t="str">
            <v>783</v>
          </cell>
          <cell r="B3307">
            <v>813110</v>
          </cell>
          <cell r="C3307">
            <v>1</v>
          </cell>
          <cell r="D3307" t="str">
            <v>1813110.783</v>
          </cell>
          <cell r="E3307" t="str">
            <v xml:space="preserve">יוזמות חינוכיות </v>
          </cell>
          <cell r="H3307">
            <v>24000</v>
          </cell>
          <cell r="I3307">
            <v>17678</v>
          </cell>
        </row>
        <row r="3308">
          <cell r="A3308" t="str">
            <v>784</v>
          </cell>
          <cell r="B3308">
            <v>813110</v>
          </cell>
          <cell r="C3308">
            <v>1</v>
          </cell>
          <cell r="D3308" t="str">
            <v>1813110.784</v>
          </cell>
          <cell r="E3308" t="str">
            <v xml:space="preserve">חינוך לפסגות </v>
          </cell>
          <cell r="H3308">
            <v>120000</v>
          </cell>
          <cell r="I3308">
            <v>71062</v>
          </cell>
        </row>
        <row r="3309">
          <cell r="A3309" t="str">
            <v>785</v>
          </cell>
          <cell r="B3309">
            <v>813110</v>
          </cell>
          <cell r="C3309">
            <v>1</v>
          </cell>
          <cell r="D3309" t="str">
            <v>1813110.785</v>
          </cell>
          <cell r="E3309" t="str">
            <v xml:space="preserve">בתי ספר יחודיים </v>
          </cell>
          <cell r="H3309">
            <v>130000</v>
          </cell>
          <cell r="I3309">
            <v>120000</v>
          </cell>
        </row>
        <row r="3310">
          <cell r="A3310" t="str">
            <v>786</v>
          </cell>
          <cell r="B3310">
            <v>813110</v>
          </cell>
          <cell r="C3310">
            <v>1</v>
          </cell>
          <cell r="D3310" t="str">
            <v>1813110.786</v>
          </cell>
          <cell r="E3310" t="str">
            <v xml:space="preserve">הל"ב-החינוך לחיים בחברה </v>
          </cell>
          <cell r="H3310">
            <v>70000</v>
          </cell>
          <cell r="I3310">
            <v>172350</v>
          </cell>
        </row>
        <row r="3311">
          <cell r="A3311" t="str">
            <v>787</v>
          </cell>
          <cell r="B3311">
            <v>813110</v>
          </cell>
          <cell r="C3311">
            <v>1</v>
          </cell>
          <cell r="D3311" t="str">
            <v>1813110.787</v>
          </cell>
          <cell r="E3311" t="str">
            <v xml:space="preserve">בתי ספר מקדמי בריאות </v>
          </cell>
          <cell r="H3311">
            <v>4000</v>
          </cell>
          <cell r="I3311">
            <v>0</v>
          </cell>
        </row>
        <row r="3312">
          <cell r="A3312" t="str">
            <v>788</v>
          </cell>
          <cell r="B3312">
            <v>813110</v>
          </cell>
          <cell r="C3312">
            <v>1</v>
          </cell>
          <cell r="D3312" t="str">
            <v>1813110.788</v>
          </cell>
          <cell r="E3312" t="str">
            <v xml:space="preserve">קידום הישגים לימודיים </v>
          </cell>
          <cell r="H3312">
            <v>300000</v>
          </cell>
          <cell r="I3312">
            <v>0</v>
          </cell>
        </row>
        <row r="3313">
          <cell r="A3313" t="str">
            <v>789</v>
          </cell>
          <cell r="B3313">
            <v>813110</v>
          </cell>
          <cell r="C3313">
            <v>1</v>
          </cell>
          <cell r="D3313" t="str">
            <v>1813110.789</v>
          </cell>
          <cell r="E3313" t="str">
            <v xml:space="preserve">עלויות טיולים </v>
          </cell>
          <cell r="H3313">
            <v>1814433</v>
          </cell>
          <cell r="I3313">
            <v>656426</v>
          </cell>
        </row>
        <row r="3314">
          <cell r="A3314" t="str">
            <v>780</v>
          </cell>
          <cell r="B3314">
            <v>813111</v>
          </cell>
          <cell r="C3314">
            <v>1</v>
          </cell>
          <cell r="D3314" t="str">
            <v>1813111.780</v>
          </cell>
          <cell r="E3314" t="str">
            <v xml:space="preserve">סולמות-חינוך מוזיקלי </v>
          </cell>
          <cell r="H3314">
            <v>0</v>
          </cell>
          <cell r="I3314">
            <v>0</v>
          </cell>
        </row>
        <row r="3315">
          <cell r="A3315" t="str">
            <v>110</v>
          </cell>
          <cell r="B3315">
            <v>813200</v>
          </cell>
          <cell r="C3315">
            <v>1</v>
          </cell>
          <cell r="D3315" t="str">
            <v>1813200.110</v>
          </cell>
          <cell r="E3315" t="str">
            <v xml:space="preserve">שכר קובע (מזכירות( </v>
          </cell>
          <cell r="H3315">
            <v>278192</v>
          </cell>
          <cell r="I3315">
            <v>406535</v>
          </cell>
        </row>
        <row r="3316">
          <cell r="A3316" t="str">
            <v>120</v>
          </cell>
          <cell r="B3316">
            <v>813200</v>
          </cell>
          <cell r="C3316">
            <v>1</v>
          </cell>
          <cell r="D3316" t="str">
            <v>1813200.120</v>
          </cell>
          <cell r="E3316" t="str">
            <v xml:space="preserve">תוספות שאינן בשכר קובע </v>
          </cell>
          <cell r="H3316">
            <v>13512</v>
          </cell>
          <cell r="I3316">
            <v>18483</v>
          </cell>
        </row>
        <row r="3317">
          <cell r="A3317" t="str">
            <v>130</v>
          </cell>
          <cell r="B3317">
            <v>813200</v>
          </cell>
          <cell r="C3317">
            <v>1</v>
          </cell>
          <cell r="D3317" t="str">
            <v>1813200.130</v>
          </cell>
          <cell r="E3317" t="str">
            <v xml:space="preserve">שעות נוספות </v>
          </cell>
          <cell r="H3317">
            <v>0</v>
          </cell>
          <cell r="I3317">
            <v>2661</v>
          </cell>
        </row>
        <row r="3318">
          <cell r="A3318" t="str">
            <v>140</v>
          </cell>
          <cell r="B3318">
            <v>813200</v>
          </cell>
          <cell r="C3318">
            <v>1</v>
          </cell>
          <cell r="D3318" t="str">
            <v>1813200.140</v>
          </cell>
          <cell r="E3318" t="str">
            <v xml:space="preserve">החזר הוצאות </v>
          </cell>
          <cell r="H3318">
            <v>12065</v>
          </cell>
          <cell r="I3318">
            <v>18100</v>
          </cell>
        </row>
        <row r="3319">
          <cell r="A3319" t="str">
            <v>181</v>
          </cell>
          <cell r="B3319">
            <v>813200</v>
          </cell>
          <cell r="C3319">
            <v>1</v>
          </cell>
          <cell r="D3319" t="str">
            <v>1813200.181</v>
          </cell>
          <cell r="E3319" t="str">
            <v xml:space="preserve">הפרשות סוציאליות </v>
          </cell>
          <cell r="H3319">
            <v>50319</v>
          </cell>
          <cell r="I3319">
            <v>72537</v>
          </cell>
        </row>
        <row r="3320">
          <cell r="A3320" t="str">
            <v>182</v>
          </cell>
          <cell r="B3320">
            <v>813200</v>
          </cell>
          <cell r="C3320">
            <v>1</v>
          </cell>
          <cell r="D3320" t="str">
            <v>1813200.182</v>
          </cell>
          <cell r="E3320" t="str">
            <v xml:space="preserve">מיסים ועלויות </v>
          </cell>
          <cell r="H3320">
            <v>22995</v>
          </cell>
          <cell r="I3320">
            <v>33831</v>
          </cell>
        </row>
        <row r="3321">
          <cell r="A3321" t="str">
            <v>110</v>
          </cell>
          <cell r="B3321">
            <v>813210</v>
          </cell>
          <cell r="C3321">
            <v>1</v>
          </cell>
          <cell r="D3321" t="str">
            <v>1813210.110</v>
          </cell>
          <cell r="E3321" t="str">
            <v xml:space="preserve">שכר קובע(שרתים( </v>
          </cell>
          <cell r="H3321">
            <v>541520</v>
          </cell>
          <cell r="I3321">
            <v>525824</v>
          </cell>
        </row>
        <row r="3322">
          <cell r="A3322" t="str">
            <v>120</v>
          </cell>
          <cell r="B3322">
            <v>813210</v>
          </cell>
          <cell r="C3322">
            <v>1</v>
          </cell>
          <cell r="D3322" t="str">
            <v>1813210.120</v>
          </cell>
          <cell r="E3322" t="str">
            <v xml:space="preserve">תוספות שאינן בשכר קובע </v>
          </cell>
          <cell r="H3322">
            <v>10217</v>
          </cell>
          <cell r="I3322">
            <v>9491</v>
          </cell>
        </row>
        <row r="3323">
          <cell r="A3323" t="str">
            <v>130</v>
          </cell>
          <cell r="B3323">
            <v>813210</v>
          </cell>
          <cell r="C3323">
            <v>1</v>
          </cell>
          <cell r="D3323" t="str">
            <v>1813210.130</v>
          </cell>
          <cell r="E3323" t="str">
            <v xml:space="preserve">שעות נוספות </v>
          </cell>
          <cell r="H3323">
            <v>4418</v>
          </cell>
          <cell r="I3323">
            <v>5591</v>
          </cell>
        </row>
        <row r="3324">
          <cell r="A3324" t="str">
            <v>140</v>
          </cell>
          <cell r="B3324">
            <v>813210</v>
          </cell>
          <cell r="C3324">
            <v>1</v>
          </cell>
          <cell r="D3324" t="str">
            <v>1813210.140</v>
          </cell>
          <cell r="E3324" t="str">
            <v xml:space="preserve">החזר הוצאות </v>
          </cell>
          <cell r="H3324">
            <v>23673</v>
          </cell>
          <cell r="I3324">
            <v>21384</v>
          </cell>
        </row>
        <row r="3325">
          <cell r="A3325" t="str">
            <v>181</v>
          </cell>
          <cell r="B3325">
            <v>813210</v>
          </cell>
          <cell r="C3325">
            <v>1</v>
          </cell>
          <cell r="D3325" t="str">
            <v>1813210.181</v>
          </cell>
          <cell r="E3325" t="str">
            <v xml:space="preserve">הפרשות סוציאליות </v>
          </cell>
          <cell r="H3325">
            <v>100038</v>
          </cell>
          <cell r="I3325">
            <v>98280</v>
          </cell>
        </row>
        <row r="3326">
          <cell r="A3326" t="str">
            <v>182</v>
          </cell>
          <cell r="B3326">
            <v>813210</v>
          </cell>
          <cell r="C3326">
            <v>1</v>
          </cell>
          <cell r="D3326" t="str">
            <v>1813210.182</v>
          </cell>
          <cell r="E3326" t="str">
            <v xml:space="preserve">מיסים ועלויות </v>
          </cell>
          <cell r="H3326">
            <v>43865</v>
          </cell>
          <cell r="I3326">
            <v>42713</v>
          </cell>
        </row>
        <row r="3327">
          <cell r="A3327" t="str">
            <v>434</v>
          </cell>
          <cell r="B3327">
            <v>813210</v>
          </cell>
          <cell r="C3327">
            <v>1</v>
          </cell>
          <cell r="D3327" t="str">
            <v>1813210.434</v>
          </cell>
          <cell r="E3327" t="str">
            <v xml:space="preserve">שרותי נקיון </v>
          </cell>
          <cell r="H3327">
            <v>0</v>
          </cell>
          <cell r="I3327">
            <v>383</v>
          </cell>
        </row>
        <row r="3328">
          <cell r="A3328" t="str">
            <v>878</v>
          </cell>
          <cell r="B3328">
            <v>813210</v>
          </cell>
          <cell r="C3328">
            <v>1</v>
          </cell>
          <cell r="D3328" t="str">
            <v>1813210.878</v>
          </cell>
          <cell r="E3328" t="str">
            <v xml:space="preserve">סל תלמיד-ניהול עצמי </v>
          </cell>
          <cell r="H3328">
            <v>200000</v>
          </cell>
          <cell r="I3328">
            <v>0</v>
          </cell>
        </row>
        <row r="3329">
          <cell r="A3329" t="str">
            <v>110</v>
          </cell>
          <cell r="B3329">
            <v>813211</v>
          </cell>
          <cell r="C3329">
            <v>1</v>
          </cell>
          <cell r="D3329" t="str">
            <v>1813211.110</v>
          </cell>
          <cell r="E3329" t="str">
            <v xml:space="preserve">שכר קובע (ס.כיתתיות( </v>
          </cell>
          <cell r="H3329">
            <v>1513734</v>
          </cell>
          <cell r="I3329">
            <v>3824566</v>
          </cell>
        </row>
        <row r="3330">
          <cell r="A3330" t="str">
            <v>120</v>
          </cell>
          <cell r="B3330">
            <v>813211</v>
          </cell>
          <cell r="C3330">
            <v>1</v>
          </cell>
          <cell r="D3330" t="str">
            <v>1813211.120</v>
          </cell>
          <cell r="E3330" t="str">
            <v xml:space="preserve">תוספות שאינן בשכר קובע </v>
          </cell>
          <cell r="H3330">
            <v>222101</v>
          </cell>
          <cell r="I3330">
            <v>549471</v>
          </cell>
        </row>
        <row r="3331">
          <cell r="A3331" t="str">
            <v>130</v>
          </cell>
          <cell r="B3331">
            <v>813211</v>
          </cell>
          <cell r="C3331">
            <v>1</v>
          </cell>
          <cell r="D3331" t="str">
            <v>1813211.130</v>
          </cell>
          <cell r="E3331" t="str">
            <v xml:space="preserve">שעות נוספות </v>
          </cell>
          <cell r="H3331">
            <v>25311</v>
          </cell>
          <cell r="I3331">
            <v>51267</v>
          </cell>
        </row>
        <row r="3332">
          <cell r="A3332" t="str">
            <v>140</v>
          </cell>
          <cell r="B3332">
            <v>813211</v>
          </cell>
          <cell r="C3332">
            <v>1</v>
          </cell>
          <cell r="D3332" t="str">
            <v>1813211.140</v>
          </cell>
          <cell r="E3332" t="str">
            <v xml:space="preserve">החזר הוצאות </v>
          </cell>
          <cell r="H3332">
            <v>85315</v>
          </cell>
          <cell r="I3332">
            <v>204839</v>
          </cell>
        </row>
        <row r="3333">
          <cell r="A3333" t="str">
            <v>181</v>
          </cell>
          <cell r="B3333">
            <v>813211</v>
          </cell>
          <cell r="C3333">
            <v>1</v>
          </cell>
          <cell r="D3333" t="str">
            <v>1813211.181</v>
          </cell>
          <cell r="E3333" t="str">
            <v xml:space="preserve">הפרשות סוציאליות </v>
          </cell>
          <cell r="H3333">
            <v>336629</v>
          </cell>
          <cell r="I3333">
            <v>838943</v>
          </cell>
        </row>
        <row r="3334">
          <cell r="A3334" t="str">
            <v>182</v>
          </cell>
          <cell r="B3334">
            <v>813211</v>
          </cell>
          <cell r="C3334">
            <v>1</v>
          </cell>
          <cell r="D3334" t="str">
            <v>1813211.182</v>
          </cell>
          <cell r="E3334" t="str">
            <v xml:space="preserve">מיסים ועלויות </v>
          </cell>
          <cell r="H3334">
            <v>140738</v>
          </cell>
          <cell r="I3334">
            <v>353610</v>
          </cell>
        </row>
        <row r="3335">
          <cell r="A3335" t="str">
            <v>110</v>
          </cell>
          <cell r="B3335">
            <v>813221</v>
          </cell>
          <cell r="C3335">
            <v>1</v>
          </cell>
          <cell r="D3335" t="str">
            <v>1813221.110</v>
          </cell>
          <cell r="E3335" t="str">
            <v xml:space="preserve">שכר קובע </v>
          </cell>
          <cell r="H3335">
            <v>380319</v>
          </cell>
          <cell r="I3335">
            <v>353727</v>
          </cell>
        </row>
        <row r="3336">
          <cell r="A3336" t="str">
            <v>120</v>
          </cell>
          <cell r="B3336">
            <v>813221</v>
          </cell>
          <cell r="C3336">
            <v>1</v>
          </cell>
          <cell r="D3336" t="str">
            <v>1813221.120</v>
          </cell>
          <cell r="E3336" t="str">
            <v xml:space="preserve">תוספות שאינן בשכר קובע </v>
          </cell>
          <cell r="H3336">
            <v>107925</v>
          </cell>
          <cell r="I3336">
            <v>90750</v>
          </cell>
        </row>
        <row r="3337">
          <cell r="A3337" t="str">
            <v>130</v>
          </cell>
          <cell r="B3337">
            <v>813221</v>
          </cell>
          <cell r="C3337">
            <v>1</v>
          </cell>
          <cell r="D3337" t="str">
            <v>1813221.130</v>
          </cell>
          <cell r="E3337" t="str">
            <v xml:space="preserve">שעות נוספות </v>
          </cell>
          <cell r="H3337">
            <v>14452</v>
          </cell>
          <cell r="I3337">
            <v>8937</v>
          </cell>
        </row>
        <row r="3338">
          <cell r="A3338" t="str">
            <v>140</v>
          </cell>
          <cell r="B3338">
            <v>813221</v>
          </cell>
          <cell r="C3338">
            <v>1</v>
          </cell>
          <cell r="D3338" t="str">
            <v>1813221.140</v>
          </cell>
          <cell r="E3338" t="str">
            <v xml:space="preserve">החזר הוצאות </v>
          </cell>
          <cell r="H3338">
            <v>10817</v>
          </cell>
          <cell r="I3338">
            <v>9912</v>
          </cell>
        </row>
        <row r="3339">
          <cell r="A3339" t="str">
            <v>181</v>
          </cell>
          <cell r="B3339">
            <v>813221</v>
          </cell>
          <cell r="C3339">
            <v>1</v>
          </cell>
          <cell r="D3339" t="str">
            <v>1813221.181</v>
          </cell>
          <cell r="E3339" t="str">
            <v xml:space="preserve">הפרשות סוציאליות </v>
          </cell>
          <cell r="H3339">
            <v>81394</v>
          </cell>
          <cell r="I3339">
            <v>74871</v>
          </cell>
        </row>
        <row r="3340">
          <cell r="A3340" t="str">
            <v>182</v>
          </cell>
          <cell r="B3340">
            <v>813221</v>
          </cell>
          <cell r="C3340">
            <v>1</v>
          </cell>
          <cell r="D3340" t="str">
            <v>1813221.182</v>
          </cell>
          <cell r="E3340" t="str">
            <v xml:space="preserve">מיסים ועלויות </v>
          </cell>
          <cell r="H3340">
            <v>38976</v>
          </cell>
          <cell r="I3340">
            <v>35149</v>
          </cell>
        </row>
        <row r="3341">
          <cell r="A3341" t="str">
            <v>440</v>
          </cell>
          <cell r="B3341">
            <v>813221</v>
          </cell>
          <cell r="C3341">
            <v>1</v>
          </cell>
          <cell r="D3341" t="str">
            <v>1813221.440</v>
          </cell>
          <cell r="E3341" t="str">
            <v xml:space="preserve">ביטוח מבנה ותכולה </v>
          </cell>
          <cell r="H3341">
            <v>10600</v>
          </cell>
          <cell r="I3341">
            <v>10236</v>
          </cell>
        </row>
        <row r="3342">
          <cell r="A3342" t="str">
            <v>720</v>
          </cell>
          <cell r="B3342">
            <v>813221</v>
          </cell>
          <cell r="C3342">
            <v>1</v>
          </cell>
          <cell r="D3342" t="str">
            <v>1813221.720</v>
          </cell>
          <cell r="E3342" t="str">
            <v xml:space="preserve">סל תלמיד לעולה </v>
          </cell>
          <cell r="H3342">
            <v>100</v>
          </cell>
          <cell r="I3342">
            <v>0</v>
          </cell>
        </row>
        <row r="3343">
          <cell r="A3343" t="str">
            <v>722</v>
          </cell>
          <cell r="B3343">
            <v>813221</v>
          </cell>
          <cell r="C3343">
            <v>1</v>
          </cell>
          <cell r="D3343" t="str">
            <v>1813221.722</v>
          </cell>
          <cell r="E3343" t="str">
            <v xml:space="preserve">העברה מיועדת </v>
          </cell>
          <cell r="H3343">
            <v>100</v>
          </cell>
          <cell r="I3343">
            <v>0</v>
          </cell>
        </row>
        <row r="3344">
          <cell r="A3344" t="str">
            <v>725</v>
          </cell>
          <cell r="B3344">
            <v>813221</v>
          </cell>
          <cell r="C3344">
            <v>1</v>
          </cell>
          <cell r="D3344" t="str">
            <v>1813221.725</v>
          </cell>
          <cell r="E3344" t="str">
            <v xml:space="preserve">אגרת שכפול יסודי </v>
          </cell>
          <cell r="H3344">
            <v>3471</v>
          </cell>
          <cell r="I3344">
            <v>3107</v>
          </cell>
        </row>
        <row r="3345">
          <cell r="A3345" t="str">
            <v>726</v>
          </cell>
          <cell r="B3345">
            <v>813221</v>
          </cell>
          <cell r="C3345">
            <v>1</v>
          </cell>
          <cell r="D3345" t="str">
            <v>1813221.726</v>
          </cell>
          <cell r="E3345" t="str">
            <v>השתת.בתשלומי הורים(חומרים</v>
          </cell>
          <cell r="H3345">
            <v>10971</v>
          </cell>
          <cell r="I3345">
            <v>9576</v>
          </cell>
        </row>
        <row r="3346">
          <cell r="A3346" t="str">
            <v>727</v>
          </cell>
          <cell r="B3346">
            <v>813221</v>
          </cell>
          <cell r="C3346">
            <v>1</v>
          </cell>
          <cell r="D3346" t="str">
            <v>1813221.727</v>
          </cell>
          <cell r="E3346" t="str">
            <v xml:space="preserve">אגרת שכפול פר תלמיד </v>
          </cell>
          <cell r="H3346">
            <v>5663</v>
          </cell>
          <cell r="I3346">
            <v>4998</v>
          </cell>
        </row>
        <row r="3347">
          <cell r="A3347" t="str">
            <v>751</v>
          </cell>
          <cell r="B3347">
            <v>813221</v>
          </cell>
          <cell r="C3347">
            <v>1</v>
          </cell>
          <cell r="D3347" t="str">
            <v>1813221.751</v>
          </cell>
          <cell r="E3347" t="str">
            <v xml:space="preserve">רואה חשבון </v>
          </cell>
          <cell r="H3347">
            <v>5000</v>
          </cell>
          <cell r="I3347">
            <v>4797</v>
          </cell>
        </row>
        <row r="3348">
          <cell r="A3348" t="str">
            <v>877</v>
          </cell>
          <cell r="B3348">
            <v>813221</v>
          </cell>
          <cell r="C3348">
            <v>1</v>
          </cell>
          <cell r="D3348" t="str">
            <v>1813221.877</v>
          </cell>
          <cell r="E3348" t="str">
            <v xml:space="preserve">תוספת דפרנציאלית פדגוגית </v>
          </cell>
          <cell r="H3348">
            <v>0</v>
          </cell>
          <cell r="I3348">
            <v>0</v>
          </cell>
        </row>
        <row r="3349">
          <cell r="A3349" t="str">
            <v>878</v>
          </cell>
          <cell r="B3349">
            <v>813221</v>
          </cell>
          <cell r="C3349">
            <v>1</v>
          </cell>
          <cell r="D3349" t="str">
            <v>1813221.878</v>
          </cell>
          <cell r="E3349" t="str">
            <v>סל תלמיד עיריה-ניהול עצמי</v>
          </cell>
          <cell r="H3349">
            <v>238920</v>
          </cell>
          <cell r="I3349">
            <v>255813</v>
          </cell>
        </row>
        <row r="3350">
          <cell r="A3350" t="str">
            <v>110</v>
          </cell>
          <cell r="B3350">
            <v>813222</v>
          </cell>
          <cell r="C3350">
            <v>1</v>
          </cell>
          <cell r="D3350" t="str">
            <v>1813222.110</v>
          </cell>
          <cell r="E3350" t="str">
            <v xml:space="preserve">שכר קובע </v>
          </cell>
          <cell r="H3350">
            <v>484285</v>
          </cell>
          <cell r="I3350">
            <v>325755</v>
          </cell>
        </row>
        <row r="3351">
          <cell r="A3351" t="str">
            <v>120</v>
          </cell>
          <cell r="B3351">
            <v>813222</v>
          </cell>
          <cell r="C3351">
            <v>1</v>
          </cell>
          <cell r="D3351" t="str">
            <v>1813222.120</v>
          </cell>
          <cell r="E3351" t="str">
            <v xml:space="preserve">תוספות שאינן בשכר קובע </v>
          </cell>
          <cell r="H3351">
            <v>122614</v>
          </cell>
          <cell r="I3351">
            <v>76892</v>
          </cell>
        </row>
        <row r="3352">
          <cell r="A3352" t="str">
            <v>130</v>
          </cell>
          <cell r="B3352">
            <v>813222</v>
          </cell>
          <cell r="C3352">
            <v>1</v>
          </cell>
          <cell r="D3352" t="str">
            <v>1813222.130</v>
          </cell>
          <cell r="E3352" t="str">
            <v xml:space="preserve">שעות נוספות </v>
          </cell>
          <cell r="H3352">
            <v>21364</v>
          </cell>
          <cell r="I3352">
            <v>11016</v>
          </cell>
        </row>
        <row r="3353">
          <cell r="A3353" t="str">
            <v>140</v>
          </cell>
          <cell r="B3353">
            <v>813222</v>
          </cell>
          <cell r="C3353">
            <v>1</v>
          </cell>
          <cell r="D3353" t="str">
            <v>1813222.140</v>
          </cell>
          <cell r="E3353" t="str">
            <v xml:space="preserve">החזר הוצאות </v>
          </cell>
          <cell r="H3353">
            <v>13085</v>
          </cell>
          <cell r="I3353">
            <v>8791</v>
          </cell>
        </row>
        <row r="3354">
          <cell r="A3354" t="str">
            <v>181</v>
          </cell>
          <cell r="B3354">
            <v>813222</v>
          </cell>
          <cell r="C3354">
            <v>1</v>
          </cell>
          <cell r="D3354" t="str">
            <v>1813222.181</v>
          </cell>
          <cell r="E3354" t="str">
            <v xml:space="preserve">הפרשות סוציאליות </v>
          </cell>
          <cell r="H3354">
            <v>114995</v>
          </cell>
          <cell r="I3354">
            <v>78646</v>
          </cell>
        </row>
        <row r="3355">
          <cell r="A3355" t="str">
            <v>182</v>
          </cell>
          <cell r="B3355">
            <v>813222</v>
          </cell>
          <cell r="C3355">
            <v>1</v>
          </cell>
          <cell r="D3355" t="str">
            <v>1813222.182</v>
          </cell>
          <cell r="E3355" t="str">
            <v xml:space="preserve">מיסים ועלויות </v>
          </cell>
          <cell r="H3355">
            <v>48689</v>
          </cell>
          <cell r="I3355">
            <v>32088</v>
          </cell>
        </row>
        <row r="3356">
          <cell r="A3356" t="str">
            <v>440</v>
          </cell>
          <cell r="B3356">
            <v>813222</v>
          </cell>
          <cell r="C3356">
            <v>1</v>
          </cell>
          <cell r="D3356" t="str">
            <v>1813222.440</v>
          </cell>
          <cell r="E3356" t="str">
            <v xml:space="preserve">ביטוח מבנה ותכולה </v>
          </cell>
          <cell r="H3356">
            <v>10600</v>
          </cell>
          <cell r="I3356">
            <v>10236</v>
          </cell>
        </row>
        <row r="3357">
          <cell r="A3357" t="str">
            <v>720</v>
          </cell>
          <cell r="B3357">
            <v>813222</v>
          </cell>
          <cell r="C3357">
            <v>1</v>
          </cell>
          <cell r="D3357" t="str">
            <v>1813222.720</v>
          </cell>
          <cell r="E3357" t="str">
            <v xml:space="preserve">סל תלמיד לעולה </v>
          </cell>
          <cell r="H3357">
            <v>15000</v>
          </cell>
          <cell r="I3357">
            <v>19065</v>
          </cell>
        </row>
        <row r="3358">
          <cell r="A3358" t="str">
            <v>722</v>
          </cell>
          <cell r="B3358">
            <v>813222</v>
          </cell>
          <cell r="C3358">
            <v>1</v>
          </cell>
          <cell r="D3358" t="str">
            <v>1813222.722</v>
          </cell>
          <cell r="E3358" t="str">
            <v xml:space="preserve">העברה מיועדת </v>
          </cell>
          <cell r="H3358">
            <v>100</v>
          </cell>
          <cell r="I3358">
            <v>0</v>
          </cell>
        </row>
        <row r="3359">
          <cell r="A3359" t="str">
            <v>725</v>
          </cell>
          <cell r="B3359">
            <v>813222</v>
          </cell>
          <cell r="C3359">
            <v>1</v>
          </cell>
          <cell r="D3359" t="str">
            <v>1813222.725</v>
          </cell>
          <cell r="E3359" t="str">
            <v xml:space="preserve">אגרת שכפול יסודי </v>
          </cell>
          <cell r="H3359">
            <v>1105</v>
          </cell>
          <cell r="I3359">
            <v>1105</v>
          </cell>
        </row>
        <row r="3360">
          <cell r="A3360" t="str">
            <v>726</v>
          </cell>
          <cell r="B3360">
            <v>813222</v>
          </cell>
          <cell r="C3360">
            <v>1</v>
          </cell>
          <cell r="D3360" t="str">
            <v>1813222.726</v>
          </cell>
          <cell r="E3360" t="str">
            <v>השתת.בתשלומי הורים(חומרים</v>
          </cell>
          <cell r="H3360">
            <v>12893</v>
          </cell>
          <cell r="I3360">
            <v>12328</v>
          </cell>
        </row>
        <row r="3361">
          <cell r="A3361" t="str">
            <v>727</v>
          </cell>
          <cell r="B3361">
            <v>813222</v>
          </cell>
          <cell r="C3361">
            <v>1</v>
          </cell>
          <cell r="D3361" t="str">
            <v>1813222.727</v>
          </cell>
          <cell r="E3361" t="str">
            <v xml:space="preserve">אגרת שכפול פר תלמיד </v>
          </cell>
          <cell r="H3361">
            <v>6585</v>
          </cell>
          <cell r="I3361">
            <v>6499</v>
          </cell>
        </row>
        <row r="3362">
          <cell r="A3362" t="str">
            <v>751</v>
          </cell>
          <cell r="B3362">
            <v>813222</v>
          </cell>
          <cell r="C3362">
            <v>1</v>
          </cell>
          <cell r="D3362" t="str">
            <v>1813222.751</v>
          </cell>
          <cell r="E3362" t="str">
            <v xml:space="preserve">רואה חשבון </v>
          </cell>
          <cell r="H3362">
            <v>5000</v>
          </cell>
          <cell r="I3362">
            <v>4776</v>
          </cell>
        </row>
        <row r="3363">
          <cell r="A3363" t="str">
            <v>877</v>
          </cell>
          <cell r="B3363">
            <v>813222</v>
          </cell>
          <cell r="C3363">
            <v>1</v>
          </cell>
          <cell r="D3363" t="str">
            <v>1813222.877</v>
          </cell>
          <cell r="E3363" t="str">
            <v xml:space="preserve">תוספת דפרנציאלית פדגוגית </v>
          </cell>
          <cell r="H3363">
            <v>0</v>
          </cell>
          <cell r="I3363">
            <v>0</v>
          </cell>
        </row>
        <row r="3364">
          <cell r="A3364" t="str">
            <v>878</v>
          </cell>
          <cell r="B3364">
            <v>813222</v>
          </cell>
          <cell r="C3364">
            <v>1</v>
          </cell>
          <cell r="D3364" t="str">
            <v>1813222.878</v>
          </cell>
          <cell r="E3364" t="str">
            <v>סל תלמיד עיריה-ניהול עצמי</v>
          </cell>
          <cell r="H3364">
            <v>276385</v>
          </cell>
          <cell r="I3364">
            <v>279168</v>
          </cell>
        </row>
        <row r="3365">
          <cell r="A3365" t="str">
            <v>110</v>
          </cell>
          <cell r="B3365">
            <v>813223</v>
          </cell>
          <cell r="C3365">
            <v>1</v>
          </cell>
          <cell r="D3365" t="str">
            <v>1813223.110</v>
          </cell>
          <cell r="E3365" t="str">
            <v xml:space="preserve">שכר קובע </v>
          </cell>
          <cell r="H3365">
            <v>296522</v>
          </cell>
          <cell r="I3365">
            <v>234269</v>
          </cell>
        </row>
        <row r="3366">
          <cell r="A3366" t="str">
            <v>120</v>
          </cell>
          <cell r="B3366">
            <v>813223</v>
          </cell>
          <cell r="C3366">
            <v>1</v>
          </cell>
          <cell r="D3366" t="str">
            <v>1813223.120</v>
          </cell>
          <cell r="E3366" t="str">
            <v xml:space="preserve">תוספות שאינן בשכר קובע </v>
          </cell>
          <cell r="H3366">
            <v>72223</v>
          </cell>
          <cell r="I3366">
            <v>59094</v>
          </cell>
        </row>
        <row r="3367">
          <cell r="A3367" t="str">
            <v>130</v>
          </cell>
          <cell r="B3367">
            <v>813223</v>
          </cell>
          <cell r="C3367">
            <v>1</v>
          </cell>
          <cell r="D3367" t="str">
            <v>1813223.130</v>
          </cell>
          <cell r="E3367" t="str">
            <v xml:space="preserve">שעות נוספות </v>
          </cell>
          <cell r="H3367">
            <v>14864</v>
          </cell>
          <cell r="I3367">
            <v>7169</v>
          </cell>
        </row>
        <row r="3368">
          <cell r="A3368" t="str">
            <v>140</v>
          </cell>
          <cell r="B3368">
            <v>813223</v>
          </cell>
          <cell r="C3368">
            <v>1</v>
          </cell>
          <cell r="D3368" t="str">
            <v>1813223.140</v>
          </cell>
          <cell r="E3368" t="str">
            <v xml:space="preserve">החזר הוצאות </v>
          </cell>
          <cell r="H3368">
            <v>8824</v>
          </cell>
          <cell r="I3368">
            <v>6688</v>
          </cell>
        </row>
        <row r="3369">
          <cell r="A3369" t="str">
            <v>181</v>
          </cell>
          <cell r="B3369">
            <v>813223</v>
          </cell>
          <cell r="C3369">
            <v>1</v>
          </cell>
          <cell r="D3369" t="str">
            <v>1813223.181</v>
          </cell>
          <cell r="E3369" t="str">
            <v xml:space="preserve">הפרשות סוציאליות </v>
          </cell>
          <cell r="H3369">
            <v>59071</v>
          </cell>
          <cell r="I3369">
            <v>45797</v>
          </cell>
        </row>
        <row r="3370">
          <cell r="A3370" t="str">
            <v>182</v>
          </cell>
          <cell r="B3370">
            <v>813223</v>
          </cell>
          <cell r="C3370">
            <v>1</v>
          </cell>
          <cell r="D3370" t="str">
            <v>1813223.182</v>
          </cell>
          <cell r="E3370" t="str">
            <v xml:space="preserve">מיסים ועלויות </v>
          </cell>
          <cell r="H3370">
            <v>29843</v>
          </cell>
          <cell r="I3370">
            <v>23347</v>
          </cell>
        </row>
        <row r="3371">
          <cell r="A3371" t="str">
            <v>440</v>
          </cell>
          <cell r="B3371">
            <v>813223</v>
          </cell>
          <cell r="C3371">
            <v>1</v>
          </cell>
          <cell r="D3371" t="str">
            <v>1813223.440</v>
          </cell>
          <cell r="E3371" t="str">
            <v xml:space="preserve">ביטוח מבנה ותכולה </v>
          </cell>
          <cell r="H3371">
            <v>10600</v>
          </cell>
          <cell r="I3371">
            <v>10236</v>
          </cell>
        </row>
        <row r="3372">
          <cell r="A3372" t="str">
            <v>720</v>
          </cell>
          <cell r="B3372">
            <v>813223</v>
          </cell>
          <cell r="C3372">
            <v>1</v>
          </cell>
          <cell r="D3372" t="str">
            <v>1813223.720</v>
          </cell>
          <cell r="E3372" t="str">
            <v xml:space="preserve">סל תלמיד לעולה </v>
          </cell>
          <cell r="H3372">
            <v>100</v>
          </cell>
          <cell r="I3372">
            <v>498</v>
          </cell>
        </row>
        <row r="3373">
          <cell r="A3373" t="str">
            <v>726</v>
          </cell>
          <cell r="B3373">
            <v>813223</v>
          </cell>
          <cell r="C3373">
            <v>1</v>
          </cell>
          <cell r="D3373" t="str">
            <v>1813223.726</v>
          </cell>
          <cell r="E3373" t="str">
            <v>השתת.בתשלומי הורים(חומרים</v>
          </cell>
          <cell r="H3373">
            <v>17832</v>
          </cell>
          <cell r="I3373">
            <v>16550</v>
          </cell>
        </row>
        <row r="3374">
          <cell r="A3374" t="str">
            <v>727</v>
          </cell>
          <cell r="B3374">
            <v>813223</v>
          </cell>
          <cell r="C3374">
            <v>1</v>
          </cell>
          <cell r="D3374" t="str">
            <v>1813223.727</v>
          </cell>
          <cell r="E3374" t="str">
            <v xml:space="preserve">אגרת שכפול פר תלמיד </v>
          </cell>
          <cell r="H3374">
            <v>10146</v>
          </cell>
          <cell r="I3374">
            <v>9417</v>
          </cell>
        </row>
        <row r="3375">
          <cell r="A3375" t="str">
            <v>728</v>
          </cell>
          <cell r="B3375">
            <v>813223</v>
          </cell>
          <cell r="C3375">
            <v>1</v>
          </cell>
          <cell r="D3375" t="str">
            <v>1813223.728</v>
          </cell>
          <cell r="E3375" t="str">
            <v xml:space="preserve">סל תלמיד לעולי אתיופיה </v>
          </cell>
          <cell r="H3375">
            <v>0</v>
          </cell>
          <cell r="I3375">
            <v>0</v>
          </cell>
        </row>
        <row r="3376">
          <cell r="A3376" t="str">
            <v>751</v>
          </cell>
          <cell r="B3376">
            <v>813223</v>
          </cell>
          <cell r="C3376">
            <v>1</v>
          </cell>
          <cell r="D3376" t="str">
            <v>1813223.751</v>
          </cell>
          <cell r="E3376" t="str">
            <v xml:space="preserve">רואה חשבון </v>
          </cell>
          <cell r="H3376">
            <v>5000</v>
          </cell>
          <cell r="I3376">
            <v>4797</v>
          </cell>
        </row>
        <row r="3377">
          <cell r="A3377" t="str">
            <v>877</v>
          </cell>
          <cell r="B3377">
            <v>813223</v>
          </cell>
          <cell r="C3377">
            <v>1</v>
          </cell>
          <cell r="D3377" t="str">
            <v>1813223.877</v>
          </cell>
          <cell r="E3377" t="str">
            <v xml:space="preserve">תוספת דפרנציאלית פדגוגית </v>
          </cell>
          <cell r="H3377">
            <v>0</v>
          </cell>
          <cell r="I3377">
            <v>0</v>
          </cell>
        </row>
        <row r="3378">
          <cell r="A3378" t="str">
            <v>878</v>
          </cell>
          <cell r="B3378">
            <v>813223</v>
          </cell>
          <cell r="C3378">
            <v>1</v>
          </cell>
          <cell r="D3378" t="str">
            <v>1813223.878</v>
          </cell>
          <cell r="E3378" t="str">
            <v>סל תלמיד עיריה-ניהול עצמי</v>
          </cell>
          <cell r="H3378">
            <v>366030</v>
          </cell>
          <cell r="I3378">
            <v>385281</v>
          </cell>
        </row>
        <row r="3379">
          <cell r="A3379" t="str">
            <v>110</v>
          </cell>
          <cell r="B3379">
            <v>813224</v>
          </cell>
          <cell r="C3379">
            <v>1</v>
          </cell>
          <cell r="D3379" t="str">
            <v>1813224.110</v>
          </cell>
          <cell r="E3379" t="str">
            <v xml:space="preserve">שכר קובע </v>
          </cell>
          <cell r="H3379">
            <v>360111</v>
          </cell>
          <cell r="I3379">
            <v>339626</v>
          </cell>
        </row>
        <row r="3380">
          <cell r="A3380" t="str">
            <v>120</v>
          </cell>
          <cell r="B3380">
            <v>813224</v>
          </cell>
          <cell r="C3380">
            <v>1</v>
          </cell>
          <cell r="D3380" t="str">
            <v>1813224.120</v>
          </cell>
          <cell r="E3380" t="str">
            <v xml:space="preserve">תוספות שאינן בשכר קובע </v>
          </cell>
          <cell r="H3380">
            <v>62125</v>
          </cell>
          <cell r="I3380">
            <v>60219</v>
          </cell>
        </row>
        <row r="3381">
          <cell r="A3381" t="str">
            <v>130</v>
          </cell>
          <cell r="B3381">
            <v>813224</v>
          </cell>
          <cell r="C3381">
            <v>1</v>
          </cell>
          <cell r="D3381" t="str">
            <v>1813224.130</v>
          </cell>
          <cell r="E3381" t="str">
            <v xml:space="preserve">שעות נוספות </v>
          </cell>
          <cell r="H3381">
            <v>38677</v>
          </cell>
          <cell r="I3381">
            <v>31013</v>
          </cell>
        </row>
        <row r="3382">
          <cell r="A3382" t="str">
            <v>140</v>
          </cell>
          <cell r="B3382">
            <v>813224</v>
          </cell>
          <cell r="C3382">
            <v>1</v>
          </cell>
          <cell r="D3382" t="str">
            <v>1813224.140</v>
          </cell>
          <cell r="E3382" t="str">
            <v xml:space="preserve">החזר הוצאות </v>
          </cell>
          <cell r="H3382">
            <v>20668</v>
          </cell>
          <cell r="I3382">
            <v>21713</v>
          </cell>
        </row>
        <row r="3383">
          <cell r="A3383" t="str">
            <v>181</v>
          </cell>
          <cell r="B3383">
            <v>813224</v>
          </cell>
          <cell r="C3383">
            <v>1</v>
          </cell>
          <cell r="D3383" t="str">
            <v>1813224.181</v>
          </cell>
          <cell r="E3383" t="str">
            <v xml:space="preserve">הפרשות סוציאליות </v>
          </cell>
          <cell r="H3383">
            <v>78535</v>
          </cell>
          <cell r="I3383">
            <v>72994</v>
          </cell>
        </row>
        <row r="3384">
          <cell r="A3384" t="str">
            <v>182</v>
          </cell>
          <cell r="B3384">
            <v>813224</v>
          </cell>
          <cell r="C3384">
            <v>1</v>
          </cell>
          <cell r="D3384" t="str">
            <v>1813224.182</v>
          </cell>
          <cell r="E3384" t="str">
            <v xml:space="preserve">מיסים ועלויות </v>
          </cell>
          <cell r="H3384">
            <v>36565</v>
          </cell>
          <cell r="I3384">
            <v>34362</v>
          </cell>
        </row>
        <row r="3385">
          <cell r="A3385" t="str">
            <v>440</v>
          </cell>
          <cell r="B3385">
            <v>813224</v>
          </cell>
          <cell r="C3385">
            <v>1</v>
          </cell>
          <cell r="D3385" t="str">
            <v>1813224.440</v>
          </cell>
          <cell r="E3385" t="str">
            <v xml:space="preserve">ביטוח מבנה ותכולה </v>
          </cell>
          <cell r="H3385">
            <v>10600</v>
          </cell>
          <cell r="I3385">
            <v>10236</v>
          </cell>
        </row>
        <row r="3386">
          <cell r="A3386" t="str">
            <v>720</v>
          </cell>
          <cell r="B3386">
            <v>813224</v>
          </cell>
          <cell r="C3386">
            <v>1</v>
          </cell>
          <cell r="D3386" t="str">
            <v>1813224.720</v>
          </cell>
          <cell r="E3386" t="str">
            <v xml:space="preserve">סל תלמיד לעולה </v>
          </cell>
          <cell r="H3386">
            <v>600</v>
          </cell>
          <cell r="I3386">
            <v>0</v>
          </cell>
        </row>
        <row r="3387">
          <cell r="A3387" t="str">
            <v>726</v>
          </cell>
          <cell r="B3387">
            <v>813224</v>
          </cell>
          <cell r="C3387">
            <v>1</v>
          </cell>
          <cell r="D3387" t="str">
            <v>1813224.726</v>
          </cell>
          <cell r="E3387" t="str">
            <v>השתת.בתשלומי הורים(חומרים</v>
          </cell>
          <cell r="H3387">
            <v>22959</v>
          </cell>
          <cell r="I3387">
            <v>22582</v>
          </cell>
        </row>
        <row r="3388">
          <cell r="A3388" t="str">
            <v>727</v>
          </cell>
          <cell r="B3388">
            <v>813224</v>
          </cell>
          <cell r="C3388">
            <v>1</v>
          </cell>
          <cell r="D3388" t="str">
            <v>1813224.727</v>
          </cell>
          <cell r="E3388" t="str">
            <v xml:space="preserve">אגרת שכפול פר תלמיד </v>
          </cell>
          <cell r="H3388">
            <v>13063</v>
          </cell>
          <cell r="I3388">
            <v>12849</v>
          </cell>
        </row>
        <row r="3389">
          <cell r="A3389" t="str">
            <v>751</v>
          </cell>
          <cell r="B3389">
            <v>813224</v>
          </cell>
          <cell r="C3389">
            <v>1</v>
          </cell>
          <cell r="D3389" t="str">
            <v>1813224.751</v>
          </cell>
          <cell r="E3389" t="str">
            <v xml:space="preserve">רואה חשבון </v>
          </cell>
          <cell r="H3389">
            <v>5000</v>
          </cell>
          <cell r="I3389">
            <v>4776</v>
          </cell>
        </row>
        <row r="3390">
          <cell r="A3390" t="str">
            <v>877</v>
          </cell>
          <cell r="B3390">
            <v>813224</v>
          </cell>
          <cell r="C3390">
            <v>1</v>
          </cell>
          <cell r="D3390" t="str">
            <v>1813224.877</v>
          </cell>
          <cell r="E3390" t="str">
            <v xml:space="preserve">תוספת דפרנציאלית פדגוגית </v>
          </cell>
          <cell r="H3390">
            <v>0</v>
          </cell>
          <cell r="I3390">
            <v>0</v>
          </cell>
        </row>
        <row r="3391">
          <cell r="A3391" t="str">
            <v>878</v>
          </cell>
          <cell r="B3391">
            <v>813224</v>
          </cell>
          <cell r="C3391">
            <v>1</v>
          </cell>
          <cell r="D3391" t="str">
            <v>1813224.878</v>
          </cell>
          <cell r="E3391" t="str">
            <v>סל תלמיד עיריה ניהול עצמי</v>
          </cell>
          <cell r="H3391">
            <v>568824</v>
          </cell>
          <cell r="I3391">
            <v>576661</v>
          </cell>
        </row>
        <row r="3392">
          <cell r="A3392" t="str">
            <v>110</v>
          </cell>
          <cell r="B3392">
            <v>813225</v>
          </cell>
          <cell r="C3392">
            <v>1</v>
          </cell>
          <cell r="D3392" t="str">
            <v>1813225.110</v>
          </cell>
          <cell r="E3392" t="str">
            <v xml:space="preserve">שכר קובע </v>
          </cell>
          <cell r="H3392">
            <v>276125</v>
          </cell>
          <cell r="I3392">
            <v>212892</v>
          </cell>
        </row>
        <row r="3393">
          <cell r="A3393" t="str">
            <v>120</v>
          </cell>
          <cell r="B3393">
            <v>813225</v>
          </cell>
          <cell r="C3393">
            <v>1</v>
          </cell>
          <cell r="D3393" t="str">
            <v>1813225.120</v>
          </cell>
          <cell r="E3393" t="str">
            <v xml:space="preserve">תוספות שאינן בשכר קובע </v>
          </cell>
          <cell r="H3393">
            <v>54146</v>
          </cell>
          <cell r="I3393">
            <v>32805</v>
          </cell>
        </row>
        <row r="3394">
          <cell r="A3394" t="str">
            <v>130</v>
          </cell>
          <cell r="B3394">
            <v>813225</v>
          </cell>
          <cell r="C3394">
            <v>1</v>
          </cell>
          <cell r="D3394" t="str">
            <v>1813225.130</v>
          </cell>
          <cell r="E3394" t="str">
            <v xml:space="preserve">שעות נוספות </v>
          </cell>
          <cell r="H3394">
            <v>14685</v>
          </cell>
          <cell r="I3394">
            <v>8836</v>
          </cell>
        </row>
        <row r="3395">
          <cell r="A3395" t="str">
            <v>140</v>
          </cell>
          <cell r="B3395">
            <v>813225</v>
          </cell>
          <cell r="C3395">
            <v>1</v>
          </cell>
          <cell r="D3395" t="str">
            <v>1813225.140</v>
          </cell>
          <cell r="E3395" t="str">
            <v xml:space="preserve">החזר הוצאות </v>
          </cell>
          <cell r="H3395">
            <v>7626</v>
          </cell>
          <cell r="I3395">
            <v>5852</v>
          </cell>
        </row>
        <row r="3396">
          <cell r="A3396" t="str">
            <v>181</v>
          </cell>
          <cell r="B3396">
            <v>813225</v>
          </cell>
          <cell r="C3396">
            <v>1</v>
          </cell>
          <cell r="D3396" t="str">
            <v>1813225.181</v>
          </cell>
          <cell r="E3396" t="str">
            <v xml:space="preserve">הפרשות סוציאליות </v>
          </cell>
          <cell r="H3396">
            <v>66097</v>
          </cell>
          <cell r="I3396">
            <v>47092</v>
          </cell>
        </row>
        <row r="3397">
          <cell r="A3397" t="str">
            <v>182</v>
          </cell>
          <cell r="B3397">
            <v>813225</v>
          </cell>
          <cell r="C3397">
            <v>1</v>
          </cell>
          <cell r="D3397" t="str">
            <v>1813225.182</v>
          </cell>
          <cell r="E3397" t="str">
            <v xml:space="preserve">מיסים ועלויות </v>
          </cell>
          <cell r="H3397">
            <v>26798</v>
          </cell>
          <cell r="I3397">
            <v>19811</v>
          </cell>
        </row>
        <row r="3398">
          <cell r="A3398" t="str">
            <v>440</v>
          </cell>
          <cell r="B3398">
            <v>813225</v>
          </cell>
          <cell r="C3398">
            <v>1</v>
          </cell>
          <cell r="D3398" t="str">
            <v>1813225.440</v>
          </cell>
          <cell r="E3398" t="str">
            <v xml:space="preserve">ביטוח מבנה ותכולה </v>
          </cell>
          <cell r="H3398">
            <v>10600</v>
          </cell>
          <cell r="I3398">
            <v>10236</v>
          </cell>
        </row>
        <row r="3399">
          <cell r="A3399" t="str">
            <v>720</v>
          </cell>
          <cell r="B3399">
            <v>813225</v>
          </cell>
          <cell r="C3399">
            <v>1</v>
          </cell>
          <cell r="D3399" t="str">
            <v>1813225.720</v>
          </cell>
          <cell r="E3399" t="str">
            <v xml:space="preserve">סל תלמיד לעולה </v>
          </cell>
          <cell r="H3399">
            <v>100</v>
          </cell>
          <cell r="I3399">
            <v>2376</v>
          </cell>
        </row>
        <row r="3400">
          <cell r="A3400" t="str">
            <v>722</v>
          </cell>
          <cell r="B3400">
            <v>813225</v>
          </cell>
          <cell r="C3400">
            <v>1</v>
          </cell>
          <cell r="D3400" t="str">
            <v>1813225.722</v>
          </cell>
          <cell r="E3400" t="str">
            <v xml:space="preserve">העברה מיועדת </v>
          </cell>
          <cell r="H3400">
            <v>100</v>
          </cell>
          <cell r="I3400">
            <v>0</v>
          </cell>
        </row>
        <row r="3401">
          <cell r="A3401" t="str">
            <v>725</v>
          </cell>
          <cell r="B3401">
            <v>813225</v>
          </cell>
          <cell r="C3401">
            <v>1</v>
          </cell>
          <cell r="D3401" t="str">
            <v>1813225.725</v>
          </cell>
          <cell r="E3401" t="str">
            <v xml:space="preserve">אגרת שכפול יסודי </v>
          </cell>
          <cell r="H3401">
            <v>3653</v>
          </cell>
          <cell r="I3401">
            <v>3653</v>
          </cell>
        </row>
        <row r="3402">
          <cell r="A3402" t="str">
            <v>726</v>
          </cell>
          <cell r="B3402">
            <v>813225</v>
          </cell>
          <cell r="C3402">
            <v>1</v>
          </cell>
          <cell r="D3402" t="str">
            <v>1813225.726</v>
          </cell>
          <cell r="E3402" t="str">
            <v>השתת.בתשלומי הורים(חומרים</v>
          </cell>
          <cell r="H3402">
            <v>12969</v>
          </cell>
          <cell r="I3402">
            <v>13044</v>
          </cell>
        </row>
        <row r="3403">
          <cell r="A3403" t="str">
            <v>727</v>
          </cell>
          <cell r="B3403">
            <v>813225</v>
          </cell>
          <cell r="C3403">
            <v>1</v>
          </cell>
          <cell r="D3403" t="str">
            <v>1813225.727</v>
          </cell>
          <cell r="E3403" t="str">
            <v xml:space="preserve">אגרת שכפול פר תלמיד </v>
          </cell>
          <cell r="H3403">
            <v>6642</v>
          </cell>
          <cell r="I3403">
            <v>7057</v>
          </cell>
        </row>
        <row r="3404">
          <cell r="A3404" t="str">
            <v>751</v>
          </cell>
          <cell r="B3404">
            <v>813225</v>
          </cell>
          <cell r="C3404">
            <v>1</v>
          </cell>
          <cell r="D3404" t="str">
            <v>1813225.751</v>
          </cell>
          <cell r="E3404" t="str">
            <v xml:space="preserve">רואה חשבון </v>
          </cell>
          <cell r="H3404">
            <v>5000</v>
          </cell>
          <cell r="I3404">
            <v>4776</v>
          </cell>
        </row>
        <row r="3405">
          <cell r="A3405" t="str">
            <v>877</v>
          </cell>
          <cell r="B3405">
            <v>813225</v>
          </cell>
          <cell r="C3405">
            <v>1</v>
          </cell>
          <cell r="D3405" t="str">
            <v>1813225.877</v>
          </cell>
          <cell r="E3405" t="str">
            <v xml:space="preserve">תוספת דפרנציאלית פדגוגית </v>
          </cell>
          <cell r="H3405">
            <v>0</v>
          </cell>
          <cell r="I3405">
            <v>0</v>
          </cell>
        </row>
        <row r="3406">
          <cell r="A3406" t="str">
            <v>878</v>
          </cell>
          <cell r="B3406">
            <v>813225</v>
          </cell>
          <cell r="C3406">
            <v>1</v>
          </cell>
          <cell r="D3406" t="str">
            <v>1813225.878</v>
          </cell>
          <cell r="E3406" t="str">
            <v>סל תלמיד עיריה ניהול עצמי</v>
          </cell>
          <cell r="H3406">
            <v>307095</v>
          </cell>
          <cell r="I3406">
            <v>307684</v>
          </cell>
        </row>
        <row r="3407">
          <cell r="A3407" t="str">
            <v>110</v>
          </cell>
          <cell r="B3407">
            <v>813226</v>
          </cell>
          <cell r="C3407">
            <v>1</v>
          </cell>
          <cell r="D3407" t="str">
            <v>1813226.110</v>
          </cell>
          <cell r="E3407" t="str">
            <v xml:space="preserve">שכר קובע </v>
          </cell>
          <cell r="H3407">
            <v>268550</v>
          </cell>
          <cell r="I3407">
            <v>197217</v>
          </cell>
        </row>
        <row r="3408">
          <cell r="A3408" t="str">
            <v>120</v>
          </cell>
          <cell r="B3408">
            <v>813226</v>
          </cell>
          <cell r="C3408">
            <v>1</v>
          </cell>
          <cell r="D3408" t="str">
            <v>1813226.120</v>
          </cell>
          <cell r="E3408" t="str">
            <v xml:space="preserve">תוספות שאינן בשכר קובע </v>
          </cell>
          <cell r="H3408">
            <v>47575</v>
          </cell>
          <cell r="I3408">
            <v>27642</v>
          </cell>
        </row>
        <row r="3409">
          <cell r="A3409" t="str">
            <v>130</v>
          </cell>
          <cell r="B3409">
            <v>813226</v>
          </cell>
          <cell r="C3409">
            <v>1</v>
          </cell>
          <cell r="D3409" t="str">
            <v>1813226.130</v>
          </cell>
          <cell r="E3409" t="str">
            <v xml:space="preserve">שעות נוספות </v>
          </cell>
          <cell r="H3409">
            <v>9736</v>
          </cell>
          <cell r="I3409">
            <v>4511</v>
          </cell>
        </row>
        <row r="3410">
          <cell r="A3410" t="str">
            <v>140</v>
          </cell>
          <cell r="B3410">
            <v>813226</v>
          </cell>
          <cell r="C3410">
            <v>1</v>
          </cell>
          <cell r="D3410" t="str">
            <v>1813226.140</v>
          </cell>
          <cell r="E3410" t="str">
            <v xml:space="preserve">החזר הוצאות </v>
          </cell>
          <cell r="H3410">
            <v>7494</v>
          </cell>
          <cell r="I3410">
            <v>5286</v>
          </cell>
        </row>
        <row r="3411">
          <cell r="A3411" t="str">
            <v>181</v>
          </cell>
          <cell r="B3411">
            <v>813226</v>
          </cell>
          <cell r="C3411">
            <v>1</v>
          </cell>
          <cell r="D3411" t="str">
            <v>1813226.181</v>
          </cell>
          <cell r="E3411" t="str">
            <v xml:space="preserve">הפרשות סוציאליות </v>
          </cell>
          <cell r="H3411">
            <v>52448</v>
          </cell>
          <cell r="I3411">
            <v>37345</v>
          </cell>
        </row>
        <row r="3412">
          <cell r="A3412" t="str">
            <v>182</v>
          </cell>
          <cell r="B3412">
            <v>813226</v>
          </cell>
          <cell r="C3412">
            <v>1</v>
          </cell>
          <cell r="D3412" t="str">
            <v>1813226.182</v>
          </cell>
          <cell r="E3412" t="str">
            <v xml:space="preserve">מיסים ועלויות </v>
          </cell>
          <cell r="H3412">
            <v>25313</v>
          </cell>
          <cell r="I3412">
            <v>17825</v>
          </cell>
        </row>
        <row r="3413">
          <cell r="A3413" t="str">
            <v>440</v>
          </cell>
          <cell r="B3413">
            <v>813226</v>
          </cell>
          <cell r="C3413">
            <v>1</v>
          </cell>
          <cell r="D3413" t="str">
            <v>1813226.440</v>
          </cell>
          <cell r="E3413" t="str">
            <v xml:space="preserve">ביטוח מבנה ותכולה </v>
          </cell>
          <cell r="H3413">
            <v>10600</v>
          </cell>
          <cell r="I3413">
            <v>10236</v>
          </cell>
        </row>
        <row r="3414">
          <cell r="A3414" t="str">
            <v>720</v>
          </cell>
          <cell r="B3414">
            <v>813226</v>
          </cell>
          <cell r="C3414">
            <v>1</v>
          </cell>
          <cell r="D3414" t="str">
            <v>1813226.720</v>
          </cell>
          <cell r="E3414" t="str">
            <v xml:space="preserve">סל תלמיד לעולה </v>
          </cell>
          <cell r="H3414">
            <v>100</v>
          </cell>
          <cell r="I3414">
            <v>0</v>
          </cell>
        </row>
        <row r="3415">
          <cell r="A3415" t="str">
            <v>725</v>
          </cell>
          <cell r="B3415">
            <v>813226</v>
          </cell>
          <cell r="C3415">
            <v>1</v>
          </cell>
          <cell r="D3415" t="str">
            <v>1813226.725</v>
          </cell>
          <cell r="E3415" t="str">
            <v xml:space="preserve">אגרת שכפול יסודי </v>
          </cell>
          <cell r="H3415">
            <v>728</v>
          </cell>
          <cell r="I3415">
            <v>910</v>
          </cell>
        </row>
        <row r="3416">
          <cell r="A3416" t="str">
            <v>726</v>
          </cell>
          <cell r="B3416">
            <v>813226</v>
          </cell>
          <cell r="C3416">
            <v>1</v>
          </cell>
          <cell r="D3416" t="str">
            <v>1813226.726</v>
          </cell>
          <cell r="E3416" t="str">
            <v>השתת.בתשלומי הורים(חומרים</v>
          </cell>
          <cell r="H3416">
            <v>3996</v>
          </cell>
          <cell r="I3416">
            <v>4336</v>
          </cell>
        </row>
        <row r="3417">
          <cell r="A3417" t="str">
            <v>727</v>
          </cell>
          <cell r="B3417">
            <v>813226</v>
          </cell>
          <cell r="C3417">
            <v>1</v>
          </cell>
          <cell r="D3417" t="str">
            <v>1813226.727</v>
          </cell>
          <cell r="E3417" t="str">
            <v xml:space="preserve">אגרת שכפול פר תלמיד </v>
          </cell>
          <cell r="H3417">
            <v>2274</v>
          </cell>
          <cell r="I3417">
            <v>2467</v>
          </cell>
        </row>
        <row r="3418">
          <cell r="A3418" t="str">
            <v>751</v>
          </cell>
          <cell r="B3418">
            <v>813226</v>
          </cell>
          <cell r="C3418">
            <v>1</v>
          </cell>
          <cell r="D3418" t="str">
            <v>1813226.751</v>
          </cell>
          <cell r="E3418" t="str">
            <v xml:space="preserve">רואה חשבון </v>
          </cell>
          <cell r="H3418">
            <v>5000</v>
          </cell>
          <cell r="I3418">
            <v>4776</v>
          </cell>
        </row>
        <row r="3419">
          <cell r="A3419" t="str">
            <v>877</v>
          </cell>
          <cell r="B3419">
            <v>813226</v>
          </cell>
          <cell r="C3419">
            <v>1</v>
          </cell>
          <cell r="D3419" t="str">
            <v>1813226.877</v>
          </cell>
          <cell r="E3419" t="str">
            <v xml:space="preserve">תוספת דפרנציאלית פדגוגית </v>
          </cell>
          <cell r="H3419">
            <v>0</v>
          </cell>
          <cell r="I3419">
            <v>0</v>
          </cell>
        </row>
        <row r="3420">
          <cell r="A3420" t="str">
            <v>878</v>
          </cell>
          <cell r="B3420">
            <v>813226</v>
          </cell>
          <cell r="C3420">
            <v>1</v>
          </cell>
          <cell r="D3420" t="str">
            <v>1813226.878</v>
          </cell>
          <cell r="E3420" t="str">
            <v>סל תלמיד עיריה ניהול עצמי</v>
          </cell>
          <cell r="H3420">
            <v>167100</v>
          </cell>
          <cell r="I3420">
            <v>165483</v>
          </cell>
        </row>
        <row r="3421">
          <cell r="A3421" t="str">
            <v>110</v>
          </cell>
          <cell r="B3421">
            <v>813227</v>
          </cell>
          <cell r="C3421">
            <v>1</v>
          </cell>
          <cell r="D3421" t="str">
            <v>1813227.110</v>
          </cell>
          <cell r="E3421" t="str">
            <v xml:space="preserve">שכר קובע </v>
          </cell>
          <cell r="H3421">
            <v>258162</v>
          </cell>
          <cell r="I3421">
            <v>184671</v>
          </cell>
        </row>
        <row r="3422">
          <cell r="A3422" t="str">
            <v>120</v>
          </cell>
          <cell r="B3422">
            <v>813227</v>
          </cell>
          <cell r="C3422">
            <v>1</v>
          </cell>
          <cell r="D3422" t="str">
            <v>1813227.120</v>
          </cell>
          <cell r="E3422" t="str">
            <v xml:space="preserve">תוספות שאינן בשכר קובע </v>
          </cell>
          <cell r="H3422">
            <v>59760</v>
          </cell>
          <cell r="I3422">
            <v>32965</v>
          </cell>
        </row>
        <row r="3423">
          <cell r="A3423" t="str">
            <v>130</v>
          </cell>
          <cell r="B3423">
            <v>813227</v>
          </cell>
          <cell r="C3423">
            <v>1</v>
          </cell>
          <cell r="D3423" t="str">
            <v>1813227.130</v>
          </cell>
          <cell r="E3423" t="str">
            <v xml:space="preserve">שעות נוספות </v>
          </cell>
          <cell r="H3423">
            <v>7082</v>
          </cell>
          <cell r="I3423">
            <v>3075</v>
          </cell>
        </row>
        <row r="3424">
          <cell r="A3424" t="str">
            <v>140</v>
          </cell>
          <cell r="B3424">
            <v>813227</v>
          </cell>
          <cell r="C3424">
            <v>1</v>
          </cell>
          <cell r="D3424" t="str">
            <v>1813227.140</v>
          </cell>
          <cell r="E3424" t="str">
            <v xml:space="preserve">החזר הוצאות </v>
          </cell>
          <cell r="H3424">
            <v>5963</v>
          </cell>
          <cell r="I3424">
            <v>8425</v>
          </cell>
        </row>
        <row r="3425">
          <cell r="A3425" t="str">
            <v>181</v>
          </cell>
          <cell r="B3425">
            <v>813227</v>
          </cell>
          <cell r="C3425">
            <v>1</v>
          </cell>
          <cell r="D3425" t="str">
            <v>1813227.181</v>
          </cell>
          <cell r="E3425" t="str">
            <v xml:space="preserve">הפרשות סוציאליות </v>
          </cell>
          <cell r="H3425">
            <v>50749</v>
          </cell>
          <cell r="I3425">
            <v>34099</v>
          </cell>
        </row>
        <row r="3426">
          <cell r="A3426" t="str">
            <v>182</v>
          </cell>
          <cell r="B3426">
            <v>813227</v>
          </cell>
          <cell r="C3426">
            <v>1</v>
          </cell>
          <cell r="D3426" t="str">
            <v>1813227.182</v>
          </cell>
          <cell r="E3426" t="str">
            <v xml:space="preserve">מיסים ועלויות </v>
          </cell>
          <cell r="H3426">
            <v>25160</v>
          </cell>
          <cell r="I3426">
            <v>17402</v>
          </cell>
        </row>
        <row r="3427">
          <cell r="A3427" t="str">
            <v>440</v>
          </cell>
          <cell r="B3427">
            <v>813227</v>
          </cell>
          <cell r="C3427">
            <v>1</v>
          </cell>
          <cell r="D3427" t="str">
            <v>1813227.440</v>
          </cell>
          <cell r="E3427" t="str">
            <v xml:space="preserve">ביטוח מבנה ותכולה </v>
          </cell>
          <cell r="H3427">
            <v>10600</v>
          </cell>
          <cell r="I3427">
            <v>10236</v>
          </cell>
        </row>
        <row r="3428">
          <cell r="A3428" t="str">
            <v>722</v>
          </cell>
          <cell r="B3428">
            <v>813227</v>
          </cell>
          <cell r="C3428">
            <v>1</v>
          </cell>
          <cell r="D3428" t="str">
            <v>1813227.722</v>
          </cell>
          <cell r="E3428" t="str">
            <v xml:space="preserve">העברה מיועדת </v>
          </cell>
          <cell r="H3428">
            <v>0</v>
          </cell>
          <cell r="I3428">
            <v>0</v>
          </cell>
        </row>
        <row r="3429">
          <cell r="A3429" t="str">
            <v>726</v>
          </cell>
          <cell r="B3429">
            <v>813227</v>
          </cell>
          <cell r="C3429">
            <v>1</v>
          </cell>
          <cell r="D3429" t="str">
            <v>1813227.726</v>
          </cell>
          <cell r="E3429" t="str">
            <v>השתת.בתשלומי הורים(חומרים</v>
          </cell>
          <cell r="H3429">
            <v>8407</v>
          </cell>
          <cell r="I3429">
            <v>8369</v>
          </cell>
        </row>
        <row r="3430">
          <cell r="A3430" t="str">
            <v>727</v>
          </cell>
          <cell r="B3430">
            <v>813227</v>
          </cell>
          <cell r="C3430">
            <v>1</v>
          </cell>
          <cell r="D3430" t="str">
            <v>1813227.727</v>
          </cell>
          <cell r="E3430" t="str">
            <v xml:space="preserve">אגרת שכפול פר תלמיד </v>
          </cell>
          <cell r="H3430">
            <v>4805</v>
          </cell>
          <cell r="I3430">
            <v>4762</v>
          </cell>
        </row>
        <row r="3431">
          <cell r="A3431" t="str">
            <v>751</v>
          </cell>
          <cell r="B3431">
            <v>813227</v>
          </cell>
          <cell r="C3431">
            <v>1</v>
          </cell>
          <cell r="D3431" t="str">
            <v>1813227.751</v>
          </cell>
          <cell r="E3431" t="str">
            <v xml:space="preserve">רואה חשבון </v>
          </cell>
          <cell r="H3431">
            <v>5000</v>
          </cell>
          <cell r="I3431">
            <v>4776</v>
          </cell>
        </row>
        <row r="3432">
          <cell r="A3432" t="str">
            <v>877</v>
          </cell>
          <cell r="B3432">
            <v>813227</v>
          </cell>
          <cell r="C3432">
            <v>1</v>
          </cell>
          <cell r="D3432" t="str">
            <v>1813227.877</v>
          </cell>
          <cell r="E3432" t="str">
            <v xml:space="preserve">תוספת דפרנציאלית פדגוגית </v>
          </cell>
          <cell r="H3432">
            <v>0</v>
          </cell>
          <cell r="I3432">
            <v>0</v>
          </cell>
        </row>
        <row r="3433">
          <cell r="A3433" t="str">
            <v>878</v>
          </cell>
          <cell r="B3433">
            <v>813227</v>
          </cell>
          <cell r="C3433">
            <v>1</v>
          </cell>
          <cell r="D3433" t="str">
            <v>1813227.878</v>
          </cell>
          <cell r="E3433" t="str">
            <v>סל תלמיד עיריה ניהול עצמי</v>
          </cell>
          <cell r="H3433">
            <v>226575</v>
          </cell>
          <cell r="I3433">
            <v>225434</v>
          </cell>
        </row>
        <row r="3434">
          <cell r="A3434" t="str">
            <v>110</v>
          </cell>
          <cell r="B3434">
            <v>813228</v>
          </cell>
          <cell r="C3434">
            <v>1</v>
          </cell>
          <cell r="D3434" t="str">
            <v>1813228.110</v>
          </cell>
          <cell r="E3434" t="str">
            <v xml:space="preserve">שכר קובע </v>
          </cell>
          <cell r="H3434">
            <v>286153</v>
          </cell>
          <cell r="I3434">
            <v>282384</v>
          </cell>
        </row>
        <row r="3435">
          <cell r="A3435" t="str">
            <v>120</v>
          </cell>
          <cell r="B3435">
            <v>813228</v>
          </cell>
          <cell r="C3435">
            <v>1</v>
          </cell>
          <cell r="D3435" t="str">
            <v>1813228.120</v>
          </cell>
          <cell r="E3435" t="str">
            <v xml:space="preserve">תוספות שאינן בשכר קובע </v>
          </cell>
          <cell r="H3435">
            <v>24357</v>
          </cell>
          <cell r="I3435">
            <v>18187</v>
          </cell>
        </row>
        <row r="3436">
          <cell r="A3436" t="str">
            <v>130</v>
          </cell>
          <cell r="B3436">
            <v>813228</v>
          </cell>
          <cell r="C3436">
            <v>1</v>
          </cell>
          <cell r="D3436" t="str">
            <v>1813228.130</v>
          </cell>
          <cell r="E3436" t="str">
            <v xml:space="preserve">שעות נוספות </v>
          </cell>
          <cell r="H3436">
            <v>22802</v>
          </cell>
          <cell r="I3436">
            <v>14502</v>
          </cell>
        </row>
        <row r="3437">
          <cell r="A3437" t="str">
            <v>140</v>
          </cell>
          <cell r="B3437">
            <v>813228</v>
          </cell>
          <cell r="C3437">
            <v>1</v>
          </cell>
          <cell r="D3437" t="str">
            <v>1813228.140</v>
          </cell>
          <cell r="E3437" t="str">
            <v xml:space="preserve">החזר הוצאות </v>
          </cell>
          <cell r="H3437">
            <v>8111</v>
          </cell>
          <cell r="I3437">
            <v>8056</v>
          </cell>
        </row>
        <row r="3438">
          <cell r="A3438" t="str">
            <v>181</v>
          </cell>
          <cell r="B3438">
            <v>813228</v>
          </cell>
          <cell r="C3438">
            <v>1</v>
          </cell>
          <cell r="D3438" t="str">
            <v>1813228.181</v>
          </cell>
          <cell r="E3438" t="str">
            <v xml:space="preserve">הפרשות סוציאליות </v>
          </cell>
          <cell r="H3438">
            <v>58521</v>
          </cell>
          <cell r="I3438">
            <v>55248</v>
          </cell>
        </row>
        <row r="3439">
          <cell r="A3439" t="str">
            <v>182</v>
          </cell>
          <cell r="B3439">
            <v>813228</v>
          </cell>
          <cell r="C3439">
            <v>1</v>
          </cell>
          <cell r="D3439" t="str">
            <v>1813228.182</v>
          </cell>
          <cell r="E3439" t="str">
            <v xml:space="preserve">מיסים ועלויות </v>
          </cell>
          <cell r="H3439">
            <v>25889</v>
          </cell>
          <cell r="I3439">
            <v>24562</v>
          </cell>
        </row>
        <row r="3440">
          <cell r="A3440" t="str">
            <v>440</v>
          </cell>
          <cell r="B3440">
            <v>813228</v>
          </cell>
          <cell r="C3440">
            <v>1</v>
          </cell>
          <cell r="D3440" t="str">
            <v>1813228.440</v>
          </cell>
          <cell r="E3440" t="str">
            <v xml:space="preserve">ביטוח מבנה ותכולה </v>
          </cell>
          <cell r="H3440">
            <v>10600</v>
          </cell>
          <cell r="I3440">
            <v>10236</v>
          </cell>
        </row>
        <row r="3441">
          <cell r="A3441" t="str">
            <v>725</v>
          </cell>
          <cell r="B3441">
            <v>813228</v>
          </cell>
          <cell r="C3441">
            <v>1</v>
          </cell>
          <cell r="D3441" t="str">
            <v>1813228.725</v>
          </cell>
          <cell r="E3441" t="str">
            <v xml:space="preserve">אגרת שכפול יסודי </v>
          </cell>
          <cell r="H3441">
            <v>3276</v>
          </cell>
          <cell r="I3441">
            <v>3276</v>
          </cell>
        </row>
        <row r="3442">
          <cell r="A3442" t="str">
            <v>726</v>
          </cell>
          <cell r="B3442">
            <v>813228</v>
          </cell>
          <cell r="C3442">
            <v>1</v>
          </cell>
          <cell r="D3442" t="str">
            <v>1813228.726</v>
          </cell>
          <cell r="E3442" t="str">
            <v>השתת.בתשלומי הורים(חומרים</v>
          </cell>
          <cell r="H3442">
            <v>22168</v>
          </cell>
          <cell r="I3442">
            <v>21941</v>
          </cell>
        </row>
        <row r="3443">
          <cell r="A3443" t="str">
            <v>727</v>
          </cell>
          <cell r="B3443">
            <v>813228</v>
          </cell>
          <cell r="C3443">
            <v>1</v>
          </cell>
          <cell r="D3443" t="str">
            <v>1813228.727</v>
          </cell>
          <cell r="E3443" t="str">
            <v xml:space="preserve">אגרת שכפול פר תלמיד </v>
          </cell>
          <cell r="H3443">
            <v>12613</v>
          </cell>
          <cell r="I3443">
            <v>12484</v>
          </cell>
        </row>
        <row r="3444">
          <cell r="A3444" t="str">
            <v>751</v>
          </cell>
          <cell r="B3444">
            <v>813228</v>
          </cell>
          <cell r="C3444">
            <v>1</v>
          </cell>
          <cell r="D3444" t="str">
            <v>1813228.751</v>
          </cell>
          <cell r="E3444" t="str">
            <v xml:space="preserve">רואה חשבון </v>
          </cell>
          <cell r="H3444">
            <v>5000</v>
          </cell>
          <cell r="I3444">
            <v>0</v>
          </cell>
        </row>
        <row r="3445">
          <cell r="A3445" t="str">
            <v>877</v>
          </cell>
          <cell r="B3445">
            <v>813228</v>
          </cell>
          <cell r="C3445">
            <v>1</v>
          </cell>
          <cell r="D3445" t="str">
            <v>1813228.877</v>
          </cell>
          <cell r="E3445" t="str">
            <v xml:space="preserve">תוספת דפרנציאלית פדגוגית </v>
          </cell>
          <cell r="H3445">
            <v>0</v>
          </cell>
          <cell r="I3445">
            <v>0</v>
          </cell>
        </row>
        <row r="3446">
          <cell r="A3446" t="str">
            <v>878</v>
          </cell>
          <cell r="B3446">
            <v>813228</v>
          </cell>
          <cell r="C3446">
            <v>1</v>
          </cell>
          <cell r="D3446" t="str">
            <v>1813228.878</v>
          </cell>
          <cell r="E3446" t="str">
            <v>סל תלמיד עיריה ניהול עצמי</v>
          </cell>
          <cell r="H3446">
            <v>514799</v>
          </cell>
          <cell r="I3446">
            <v>518303</v>
          </cell>
        </row>
        <row r="3447">
          <cell r="A3447" t="str">
            <v>110</v>
          </cell>
          <cell r="B3447">
            <v>813229</v>
          </cell>
          <cell r="C3447">
            <v>1</v>
          </cell>
          <cell r="D3447" t="str">
            <v>1813229.110</v>
          </cell>
          <cell r="E3447" t="str">
            <v xml:space="preserve">שכר קובע </v>
          </cell>
          <cell r="H3447">
            <v>943689</v>
          </cell>
          <cell r="I3447">
            <v>608253</v>
          </cell>
        </row>
        <row r="3448">
          <cell r="A3448" t="str">
            <v>120</v>
          </cell>
          <cell r="B3448">
            <v>813229</v>
          </cell>
          <cell r="C3448">
            <v>1</v>
          </cell>
          <cell r="D3448" t="str">
            <v>1813229.120</v>
          </cell>
          <cell r="E3448" t="str">
            <v xml:space="preserve">תוספות שאינן בשכר קובע </v>
          </cell>
          <cell r="H3448">
            <v>191199</v>
          </cell>
          <cell r="I3448">
            <v>118931</v>
          </cell>
        </row>
        <row r="3449">
          <cell r="A3449" t="str">
            <v>130</v>
          </cell>
          <cell r="B3449">
            <v>813229</v>
          </cell>
          <cell r="C3449">
            <v>1</v>
          </cell>
          <cell r="D3449" t="str">
            <v>1813229.130</v>
          </cell>
          <cell r="E3449" t="str">
            <v xml:space="preserve">שעות נוספות </v>
          </cell>
          <cell r="H3449">
            <v>33748</v>
          </cell>
          <cell r="I3449">
            <v>17117</v>
          </cell>
        </row>
        <row r="3450">
          <cell r="A3450" t="str">
            <v>140</v>
          </cell>
          <cell r="B3450">
            <v>813229</v>
          </cell>
          <cell r="C3450">
            <v>1</v>
          </cell>
          <cell r="D3450" t="str">
            <v>1813229.140</v>
          </cell>
          <cell r="E3450" t="str">
            <v xml:space="preserve">החזר הוצאות </v>
          </cell>
          <cell r="H3450">
            <v>33228</v>
          </cell>
          <cell r="I3450">
            <v>24151</v>
          </cell>
        </row>
        <row r="3451">
          <cell r="A3451" t="str">
            <v>181</v>
          </cell>
          <cell r="B3451">
            <v>813229</v>
          </cell>
          <cell r="C3451">
            <v>1</v>
          </cell>
          <cell r="D3451" t="str">
            <v>1813229.181</v>
          </cell>
          <cell r="E3451" t="str">
            <v xml:space="preserve">הפרשות סוציאליות </v>
          </cell>
          <cell r="H3451">
            <v>204556</v>
          </cell>
          <cell r="I3451">
            <v>130365</v>
          </cell>
        </row>
        <row r="3452">
          <cell r="A3452" t="str">
            <v>182</v>
          </cell>
          <cell r="B3452">
            <v>813229</v>
          </cell>
          <cell r="C3452">
            <v>1</v>
          </cell>
          <cell r="D3452" t="str">
            <v>1813229.182</v>
          </cell>
          <cell r="E3452" t="str">
            <v xml:space="preserve">מיסים ועלויות </v>
          </cell>
          <cell r="H3452">
            <v>91428</v>
          </cell>
          <cell r="I3452">
            <v>58547</v>
          </cell>
        </row>
        <row r="3453">
          <cell r="A3453" t="str">
            <v>440</v>
          </cell>
          <cell r="B3453">
            <v>813229</v>
          </cell>
          <cell r="C3453">
            <v>1</v>
          </cell>
          <cell r="D3453" t="str">
            <v>1813229.440</v>
          </cell>
          <cell r="E3453" t="str">
            <v xml:space="preserve">ביטוח מבנה ותכולה </v>
          </cell>
          <cell r="H3453">
            <v>10600</v>
          </cell>
          <cell r="I3453">
            <v>10236</v>
          </cell>
        </row>
        <row r="3454">
          <cell r="A3454" t="str">
            <v>722</v>
          </cell>
          <cell r="B3454">
            <v>813229</v>
          </cell>
          <cell r="C3454">
            <v>1</v>
          </cell>
          <cell r="D3454" t="str">
            <v>1813229.722</v>
          </cell>
          <cell r="E3454" t="str">
            <v xml:space="preserve">העברה מיועדת </v>
          </cell>
          <cell r="H3454">
            <v>0</v>
          </cell>
          <cell r="I3454">
            <v>0</v>
          </cell>
        </row>
        <row r="3455">
          <cell r="A3455" t="str">
            <v>725</v>
          </cell>
          <cell r="B3455">
            <v>813229</v>
          </cell>
          <cell r="C3455">
            <v>1</v>
          </cell>
          <cell r="D3455" t="str">
            <v>1813229.725</v>
          </cell>
          <cell r="E3455" t="str">
            <v xml:space="preserve">אגרת שכפול יסודי </v>
          </cell>
          <cell r="H3455">
            <v>1658</v>
          </cell>
          <cell r="I3455">
            <v>1658</v>
          </cell>
        </row>
        <row r="3456">
          <cell r="A3456" t="str">
            <v>726</v>
          </cell>
          <cell r="B3456">
            <v>813229</v>
          </cell>
          <cell r="C3456">
            <v>1</v>
          </cell>
          <cell r="D3456" t="str">
            <v>1813229.726</v>
          </cell>
          <cell r="E3456" t="str">
            <v>השתת.בתשלומי הורים(חומרים</v>
          </cell>
          <cell r="H3456">
            <v>25900</v>
          </cell>
          <cell r="I3456">
            <v>25372</v>
          </cell>
        </row>
        <row r="3457">
          <cell r="A3457" t="str">
            <v>727</v>
          </cell>
          <cell r="B3457">
            <v>813229</v>
          </cell>
          <cell r="C3457">
            <v>1</v>
          </cell>
          <cell r="D3457" t="str">
            <v>1813229.727</v>
          </cell>
          <cell r="E3457" t="str">
            <v xml:space="preserve">אגרת שכפול פר תלמיד </v>
          </cell>
          <cell r="H3457">
            <v>13943</v>
          </cell>
          <cell r="I3457">
            <v>13599</v>
          </cell>
        </row>
        <row r="3458">
          <cell r="A3458" t="str">
            <v>751</v>
          </cell>
          <cell r="B3458">
            <v>813229</v>
          </cell>
          <cell r="C3458">
            <v>1</v>
          </cell>
          <cell r="D3458" t="str">
            <v>1813229.751</v>
          </cell>
          <cell r="E3458" t="str">
            <v xml:space="preserve">רואה חשבון </v>
          </cell>
          <cell r="H3458">
            <v>5000</v>
          </cell>
          <cell r="I3458">
            <v>4776</v>
          </cell>
        </row>
        <row r="3459">
          <cell r="A3459" t="str">
            <v>877</v>
          </cell>
          <cell r="B3459">
            <v>813229</v>
          </cell>
          <cell r="C3459">
            <v>1</v>
          </cell>
          <cell r="D3459" t="str">
            <v>1813229.877</v>
          </cell>
          <cell r="E3459" t="str">
            <v xml:space="preserve">תוספת דפרנציאלית פדגוגית </v>
          </cell>
          <cell r="H3459">
            <v>0</v>
          </cell>
          <cell r="I3459">
            <v>0</v>
          </cell>
        </row>
        <row r="3460">
          <cell r="A3460" t="str">
            <v>878</v>
          </cell>
          <cell r="B3460">
            <v>813229</v>
          </cell>
          <cell r="C3460">
            <v>1</v>
          </cell>
          <cell r="D3460" t="str">
            <v>1813229.878</v>
          </cell>
          <cell r="E3460" t="str">
            <v>סל תלמיד עיריה-ניהול עצמי</v>
          </cell>
          <cell r="H3460">
            <v>636608</v>
          </cell>
          <cell r="I3460">
            <v>640936</v>
          </cell>
        </row>
        <row r="3461">
          <cell r="A3461" t="str">
            <v>110</v>
          </cell>
          <cell r="B3461">
            <v>813231</v>
          </cell>
          <cell r="C3461">
            <v>1</v>
          </cell>
          <cell r="D3461" t="str">
            <v>1813231.110</v>
          </cell>
          <cell r="E3461" t="str">
            <v xml:space="preserve">שכר קובע </v>
          </cell>
          <cell r="H3461">
            <v>234171</v>
          </cell>
          <cell r="I3461">
            <v>194045</v>
          </cell>
        </row>
        <row r="3462">
          <cell r="A3462" t="str">
            <v>120</v>
          </cell>
          <cell r="B3462">
            <v>813231</v>
          </cell>
          <cell r="C3462">
            <v>1</v>
          </cell>
          <cell r="D3462" t="str">
            <v>1813231.120</v>
          </cell>
          <cell r="E3462" t="str">
            <v xml:space="preserve">תוספות שאינן בשכר קובע </v>
          </cell>
          <cell r="H3462">
            <v>22251</v>
          </cell>
          <cell r="I3462">
            <v>20514</v>
          </cell>
        </row>
        <row r="3463">
          <cell r="A3463" t="str">
            <v>130</v>
          </cell>
          <cell r="B3463">
            <v>813231</v>
          </cell>
          <cell r="C3463">
            <v>1</v>
          </cell>
          <cell r="D3463" t="str">
            <v>1813231.130</v>
          </cell>
          <cell r="E3463" t="str">
            <v xml:space="preserve">שעות נוספות </v>
          </cell>
          <cell r="H3463">
            <v>17723</v>
          </cell>
          <cell r="I3463">
            <v>11240</v>
          </cell>
        </row>
        <row r="3464">
          <cell r="A3464" t="str">
            <v>140</v>
          </cell>
          <cell r="B3464">
            <v>813231</v>
          </cell>
          <cell r="C3464">
            <v>1</v>
          </cell>
          <cell r="D3464" t="str">
            <v>1813231.140</v>
          </cell>
          <cell r="E3464" t="str">
            <v xml:space="preserve">החזר הוצאות </v>
          </cell>
          <cell r="H3464">
            <v>6640</v>
          </cell>
          <cell r="I3464">
            <v>5472</v>
          </cell>
        </row>
        <row r="3465">
          <cell r="A3465" t="str">
            <v>181</v>
          </cell>
          <cell r="B3465">
            <v>813231</v>
          </cell>
          <cell r="C3465">
            <v>1</v>
          </cell>
          <cell r="D3465" t="str">
            <v>1813231.181</v>
          </cell>
          <cell r="E3465" t="str">
            <v xml:space="preserve">הפרשות סוציאליות </v>
          </cell>
          <cell r="H3465">
            <v>57441</v>
          </cell>
          <cell r="I3465">
            <v>46868</v>
          </cell>
        </row>
        <row r="3466">
          <cell r="A3466" t="str">
            <v>182</v>
          </cell>
          <cell r="B3466">
            <v>813231</v>
          </cell>
          <cell r="C3466">
            <v>1</v>
          </cell>
          <cell r="D3466" t="str">
            <v>1813231.182</v>
          </cell>
          <cell r="E3466" t="str">
            <v xml:space="preserve">מיסים ועלויות </v>
          </cell>
          <cell r="H3466">
            <v>21367</v>
          </cell>
          <cell r="I3466">
            <v>17605</v>
          </cell>
        </row>
        <row r="3467">
          <cell r="A3467" t="str">
            <v>440</v>
          </cell>
          <cell r="B3467">
            <v>813231</v>
          </cell>
          <cell r="C3467">
            <v>1</v>
          </cell>
          <cell r="D3467" t="str">
            <v>1813231.440</v>
          </cell>
          <cell r="E3467" t="str">
            <v xml:space="preserve">ביטוח מבנה ותכולה </v>
          </cell>
          <cell r="H3467">
            <v>10600</v>
          </cell>
          <cell r="I3467">
            <v>10236</v>
          </cell>
        </row>
        <row r="3468">
          <cell r="A3468" t="str">
            <v>720</v>
          </cell>
          <cell r="B3468">
            <v>813231</v>
          </cell>
          <cell r="C3468">
            <v>1</v>
          </cell>
          <cell r="D3468" t="str">
            <v>1813231.720</v>
          </cell>
          <cell r="E3468" t="str">
            <v xml:space="preserve">סל תלמיד לעולה </v>
          </cell>
          <cell r="H3468">
            <v>0</v>
          </cell>
          <cell r="I3468">
            <v>0</v>
          </cell>
        </row>
        <row r="3469">
          <cell r="A3469" t="str">
            <v>722</v>
          </cell>
          <cell r="B3469">
            <v>813231</v>
          </cell>
          <cell r="C3469">
            <v>1</v>
          </cell>
          <cell r="D3469" t="str">
            <v>1813231.722</v>
          </cell>
          <cell r="E3469" t="str">
            <v xml:space="preserve">העברה מיועדת </v>
          </cell>
          <cell r="H3469">
            <v>0</v>
          </cell>
          <cell r="I3469">
            <v>9000</v>
          </cell>
        </row>
        <row r="3470">
          <cell r="A3470" t="str">
            <v>726</v>
          </cell>
          <cell r="B3470">
            <v>813231</v>
          </cell>
          <cell r="C3470">
            <v>1</v>
          </cell>
          <cell r="D3470" t="str">
            <v>1813231.726</v>
          </cell>
          <cell r="E3470" t="str">
            <v>השתת.בתשלומי הורים(חומרים</v>
          </cell>
          <cell r="H3470">
            <v>12177</v>
          </cell>
          <cell r="I3470">
            <v>12462</v>
          </cell>
        </row>
        <row r="3471">
          <cell r="A3471" t="str">
            <v>727</v>
          </cell>
          <cell r="B3471">
            <v>813231</v>
          </cell>
          <cell r="C3471">
            <v>1</v>
          </cell>
          <cell r="D3471" t="str">
            <v>1813231.727</v>
          </cell>
          <cell r="E3471" t="str">
            <v xml:space="preserve">אגרת שכפול פר תלמיד </v>
          </cell>
          <cell r="H3471">
            <v>6950</v>
          </cell>
          <cell r="I3471">
            <v>7100</v>
          </cell>
        </row>
        <row r="3472">
          <cell r="A3472" t="str">
            <v>728</v>
          </cell>
          <cell r="B3472">
            <v>813231</v>
          </cell>
          <cell r="C3472">
            <v>1</v>
          </cell>
          <cell r="D3472" t="str">
            <v>1813231.728</v>
          </cell>
          <cell r="E3472" t="str">
            <v xml:space="preserve">סל תלמיד לעולי אתיופיה </v>
          </cell>
          <cell r="H3472">
            <v>1200</v>
          </cell>
          <cell r="I3472">
            <v>800</v>
          </cell>
        </row>
        <row r="3473">
          <cell r="A3473" t="str">
            <v>751</v>
          </cell>
          <cell r="B3473">
            <v>813231</v>
          </cell>
          <cell r="C3473">
            <v>1</v>
          </cell>
          <cell r="D3473" t="str">
            <v>1813231.751</v>
          </cell>
          <cell r="E3473" t="str">
            <v xml:space="preserve">רואה חשבון </v>
          </cell>
          <cell r="H3473">
            <v>5000</v>
          </cell>
          <cell r="I3473">
            <v>4797</v>
          </cell>
        </row>
        <row r="3474">
          <cell r="A3474" t="str">
            <v>780</v>
          </cell>
          <cell r="B3474">
            <v>813231</v>
          </cell>
          <cell r="C3474">
            <v>1</v>
          </cell>
          <cell r="D3474" t="str">
            <v>1813231.780</v>
          </cell>
          <cell r="E3474" t="str">
            <v xml:space="preserve">תרומת מ.מ. רמת חובב </v>
          </cell>
          <cell r="H3474">
            <v>0</v>
          </cell>
          <cell r="I3474">
            <v>6000</v>
          </cell>
        </row>
        <row r="3475">
          <cell r="A3475" t="str">
            <v>877</v>
          </cell>
          <cell r="B3475">
            <v>813231</v>
          </cell>
          <cell r="C3475">
            <v>1</v>
          </cell>
          <cell r="D3475" t="str">
            <v>1813231.877</v>
          </cell>
          <cell r="E3475" t="str">
            <v xml:space="preserve">תוספת דפרנציאלית פדגוגית </v>
          </cell>
          <cell r="H3475">
            <v>0</v>
          </cell>
          <cell r="I3475">
            <v>0</v>
          </cell>
        </row>
        <row r="3476">
          <cell r="A3476" t="str">
            <v>878</v>
          </cell>
          <cell r="B3476">
            <v>813231</v>
          </cell>
          <cell r="C3476">
            <v>1</v>
          </cell>
          <cell r="D3476" t="str">
            <v>1813231.878</v>
          </cell>
          <cell r="E3476" t="str">
            <v>סל תלמיד עיריה-ניהול עצמי</v>
          </cell>
          <cell r="H3476">
            <v>329825</v>
          </cell>
          <cell r="I3476">
            <v>317577</v>
          </cell>
        </row>
        <row r="3477">
          <cell r="A3477" t="str">
            <v>110</v>
          </cell>
          <cell r="B3477">
            <v>813232</v>
          </cell>
          <cell r="C3477">
            <v>1</v>
          </cell>
          <cell r="D3477" t="str">
            <v>1813232.110</v>
          </cell>
          <cell r="E3477" t="str">
            <v xml:space="preserve">שכר קובע </v>
          </cell>
          <cell r="H3477">
            <v>391197</v>
          </cell>
          <cell r="I3477">
            <v>358936</v>
          </cell>
        </row>
        <row r="3478">
          <cell r="A3478" t="str">
            <v>120</v>
          </cell>
          <cell r="B3478">
            <v>813232</v>
          </cell>
          <cell r="C3478">
            <v>1</v>
          </cell>
          <cell r="D3478" t="str">
            <v>1813232.120</v>
          </cell>
          <cell r="E3478" t="str">
            <v xml:space="preserve">תוספות שאינן בשכר קובע </v>
          </cell>
          <cell r="H3478">
            <v>95240</v>
          </cell>
          <cell r="I3478">
            <v>75480</v>
          </cell>
        </row>
        <row r="3479">
          <cell r="A3479" t="str">
            <v>130</v>
          </cell>
          <cell r="B3479">
            <v>813232</v>
          </cell>
          <cell r="C3479">
            <v>1</v>
          </cell>
          <cell r="D3479" t="str">
            <v>1813232.130</v>
          </cell>
          <cell r="E3479" t="str">
            <v xml:space="preserve">שעות נוספות </v>
          </cell>
          <cell r="H3479">
            <v>10851</v>
          </cell>
          <cell r="I3479">
            <v>7217</v>
          </cell>
        </row>
        <row r="3480">
          <cell r="A3480" t="str">
            <v>140</v>
          </cell>
          <cell r="B3480">
            <v>813232</v>
          </cell>
          <cell r="C3480">
            <v>1</v>
          </cell>
          <cell r="D3480" t="str">
            <v>1813232.140</v>
          </cell>
          <cell r="E3480" t="str">
            <v xml:space="preserve">החזר הוצאות </v>
          </cell>
          <cell r="H3480">
            <v>9982</v>
          </cell>
          <cell r="I3480">
            <v>9264</v>
          </cell>
        </row>
        <row r="3481">
          <cell r="A3481" t="str">
            <v>181</v>
          </cell>
          <cell r="B3481">
            <v>813232</v>
          </cell>
          <cell r="C3481">
            <v>1</v>
          </cell>
          <cell r="D3481" t="str">
            <v>1813232.181</v>
          </cell>
          <cell r="E3481" t="str">
            <v xml:space="preserve">הפרשות סוציאליות </v>
          </cell>
          <cell r="H3481">
            <v>88694</v>
          </cell>
          <cell r="I3481">
            <v>78047</v>
          </cell>
        </row>
        <row r="3482">
          <cell r="A3482" t="str">
            <v>182</v>
          </cell>
          <cell r="B3482">
            <v>813232</v>
          </cell>
          <cell r="C3482">
            <v>1</v>
          </cell>
          <cell r="D3482" t="str">
            <v>1813232.182</v>
          </cell>
          <cell r="E3482" t="str">
            <v xml:space="preserve">מיסים ועלויות </v>
          </cell>
          <cell r="H3482">
            <v>38508</v>
          </cell>
          <cell r="I3482">
            <v>34226</v>
          </cell>
        </row>
        <row r="3483">
          <cell r="A3483" t="str">
            <v>440</v>
          </cell>
          <cell r="B3483">
            <v>813232</v>
          </cell>
          <cell r="C3483">
            <v>1</v>
          </cell>
          <cell r="D3483" t="str">
            <v>1813232.440</v>
          </cell>
          <cell r="E3483" t="str">
            <v xml:space="preserve">ביטוח מבנה ותכולה </v>
          </cell>
          <cell r="H3483">
            <v>10600</v>
          </cell>
          <cell r="I3483">
            <v>10236</v>
          </cell>
        </row>
        <row r="3484">
          <cell r="A3484" t="str">
            <v>720</v>
          </cell>
          <cell r="B3484">
            <v>813232</v>
          </cell>
          <cell r="C3484">
            <v>1</v>
          </cell>
          <cell r="D3484" t="str">
            <v>1813232.720</v>
          </cell>
          <cell r="E3484" t="str">
            <v xml:space="preserve">סל תלמיד לעולה </v>
          </cell>
          <cell r="H3484">
            <v>0</v>
          </cell>
          <cell r="I3484">
            <v>498</v>
          </cell>
        </row>
        <row r="3485">
          <cell r="A3485" t="str">
            <v>725</v>
          </cell>
          <cell r="B3485">
            <v>813232</v>
          </cell>
          <cell r="C3485">
            <v>1</v>
          </cell>
          <cell r="D3485" t="str">
            <v>1813232.725</v>
          </cell>
          <cell r="E3485" t="str">
            <v xml:space="preserve">אגרת שכפול יסודי </v>
          </cell>
          <cell r="H3485">
            <v>0</v>
          </cell>
          <cell r="I3485">
            <v>1105</v>
          </cell>
        </row>
        <row r="3486">
          <cell r="A3486" t="str">
            <v>726</v>
          </cell>
          <cell r="B3486">
            <v>813232</v>
          </cell>
          <cell r="C3486">
            <v>1</v>
          </cell>
          <cell r="D3486" t="str">
            <v>1813232.726</v>
          </cell>
          <cell r="E3486" t="str">
            <v>השתת.בתשלומי הורים(חומרים</v>
          </cell>
          <cell r="H3486">
            <v>10292</v>
          </cell>
          <cell r="I3486">
            <v>10368</v>
          </cell>
        </row>
        <row r="3487">
          <cell r="A3487" t="str">
            <v>727</v>
          </cell>
          <cell r="B3487">
            <v>813232</v>
          </cell>
          <cell r="C3487">
            <v>1</v>
          </cell>
          <cell r="D3487" t="str">
            <v>1813232.727</v>
          </cell>
          <cell r="E3487" t="str">
            <v xml:space="preserve">אגרת שכפול פר תלמיד </v>
          </cell>
          <cell r="H3487">
            <v>5341</v>
          </cell>
          <cell r="I3487">
            <v>5384</v>
          </cell>
        </row>
        <row r="3488">
          <cell r="A3488" t="str">
            <v>728</v>
          </cell>
          <cell r="B3488">
            <v>813232</v>
          </cell>
          <cell r="C3488">
            <v>1</v>
          </cell>
          <cell r="D3488" t="str">
            <v>1813232.728</v>
          </cell>
          <cell r="E3488" t="str">
            <v xml:space="preserve">סל תלמיד לעולי אתיופיה </v>
          </cell>
          <cell r="H3488">
            <v>2400</v>
          </cell>
          <cell r="I3488">
            <v>2400</v>
          </cell>
        </row>
        <row r="3489">
          <cell r="A3489" t="str">
            <v>751</v>
          </cell>
          <cell r="B3489">
            <v>813232</v>
          </cell>
          <cell r="C3489">
            <v>1</v>
          </cell>
          <cell r="D3489" t="str">
            <v>1813232.751</v>
          </cell>
          <cell r="E3489" t="str">
            <v xml:space="preserve">רואה חשבון </v>
          </cell>
          <cell r="H3489">
            <v>5000</v>
          </cell>
          <cell r="I3489">
            <v>4776</v>
          </cell>
        </row>
        <row r="3490">
          <cell r="A3490" t="str">
            <v>877</v>
          </cell>
          <cell r="B3490">
            <v>813232</v>
          </cell>
          <cell r="C3490">
            <v>1</v>
          </cell>
          <cell r="D3490" t="str">
            <v>1813232.877</v>
          </cell>
          <cell r="E3490" t="str">
            <v xml:space="preserve">תוספת דפרנציאלית פדגוגית </v>
          </cell>
          <cell r="H3490">
            <v>0</v>
          </cell>
          <cell r="I3490">
            <v>0</v>
          </cell>
        </row>
        <row r="3491">
          <cell r="A3491" t="str">
            <v>878</v>
          </cell>
          <cell r="B3491">
            <v>813232</v>
          </cell>
          <cell r="C3491">
            <v>1</v>
          </cell>
          <cell r="D3491" t="str">
            <v>1813232.878</v>
          </cell>
          <cell r="E3491" t="str">
            <v>סל תלמיד עיריה-ניהול עצמי</v>
          </cell>
          <cell r="H3491">
            <v>231705</v>
          </cell>
          <cell r="I3491">
            <v>243708</v>
          </cell>
        </row>
        <row r="3492">
          <cell r="A3492" t="str">
            <v>110</v>
          </cell>
          <cell r="B3492">
            <v>813233</v>
          </cell>
          <cell r="C3492">
            <v>1</v>
          </cell>
          <cell r="D3492" t="str">
            <v>1813233.110</v>
          </cell>
          <cell r="E3492" t="str">
            <v xml:space="preserve">שכר קובע </v>
          </cell>
          <cell r="H3492">
            <v>262318</v>
          </cell>
          <cell r="I3492">
            <v>167029</v>
          </cell>
        </row>
        <row r="3493">
          <cell r="A3493" t="str">
            <v>120</v>
          </cell>
          <cell r="B3493">
            <v>813233</v>
          </cell>
          <cell r="C3493">
            <v>1</v>
          </cell>
          <cell r="D3493" t="str">
            <v>1813233.120</v>
          </cell>
          <cell r="E3493" t="str">
            <v xml:space="preserve">תוספות שאינן בשכר קובע </v>
          </cell>
          <cell r="H3493">
            <v>16089</v>
          </cell>
          <cell r="I3493">
            <v>13349</v>
          </cell>
        </row>
        <row r="3494">
          <cell r="A3494" t="str">
            <v>130</v>
          </cell>
          <cell r="B3494">
            <v>813233</v>
          </cell>
          <cell r="C3494">
            <v>1</v>
          </cell>
          <cell r="D3494" t="str">
            <v>1813233.130</v>
          </cell>
          <cell r="E3494" t="str">
            <v xml:space="preserve">שעות נוספות </v>
          </cell>
          <cell r="H3494">
            <v>28055</v>
          </cell>
          <cell r="I3494">
            <v>10191</v>
          </cell>
        </row>
        <row r="3495">
          <cell r="A3495" t="str">
            <v>140</v>
          </cell>
          <cell r="B3495">
            <v>813233</v>
          </cell>
          <cell r="C3495">
            <v>1</v>
          </cell>
          <cell r="D3495" t="str">
            <v>1813233.140</v>
          </cell>
          <cell r="E3495" t="str">
            <v xml:space="preserve">החזר הוצאות </v>
          </cell>
          <cell r="H3495">
            <v>7550</v>
          </cell>
          <cell r="I3495">
            <v>4510</v>
          </cell>
        </row>
        <row r="3496">
          <cell r="A3496" t="str">
            <v>181</v>
          </cell>
          <cell r="B3496">
            <v>813233</v>
          </cell>
          <cell r="C3496">
            <v>1</v>
          </cell>
          <cell r="D3496" t="str">
            <v>1813233.181</v>
          </cell>
          <cell r="E3496" t="str">
            <v xml:space="preserve">הפרשות סוציאליות </v>
          </cell>
          <cell r="H3496">
            <v>62020</v>
          </cell>
          <cell r="I3496">
            <v>43205</v>
          </cell>
        </row>
        <row r="3497">
          <cell r="A3497" t="str">
            <v>182</v>
          </cell>
          <cell r="B3497">
            <v>813233</v>
          </cell>
          <cell r="C3497">
            <v>1</v>
          </cell>
          <cell r="D3497" t="str">
            <v>1813233.182</v>
          </cell>
          <cell r="E3497" t="str">
            <v xml:space="preserve">מיסים ועלויות </v>
          </cell>
          <cell r="H3497">
            <v>23958</v>
          </cell>
          <cell r="I3497">
            <v>14936</v>
          </cell>
        </row>
        <row r="3498">
          <cell r="A3498" t="str">
            <v>440</v>
          </cell>
          <cell r="B3498">
            <v>813233</v>
          </cell>
          <cell r="C3498">
            <v>1</v>
          </cell>
          <cell r="D3498" t="str">
            <v>1813233.440</v>
          </cell>
          <cell r="E3498" t="str">
            <v xml:space="preserve">ביטוח מבנה ותכולה </v>
          </cell>
          <cell r="H3498">
            <v>10600</v>
          </cell>
          <cell r="I3498">
            <v>10236</v>
          </cell>
        </row>
        <row r="3499">
          <cell r="A3499" t="str">
            <v>720</v>
          </cell>
          <cell r="B3499">
            <v>813233</v>
          </cell>
          <cell r="C3499">
            <v>1</v>
          </cell>
          <cell r="D3499" t="str">
            <v>1813233.720</v>
          </cell>
          <cell r="E3499" t="str">
            <v xml:space="preserve">סל תלמיד לעולה </v>
          </cell>
          <cell r="H3499">
            <v>0</v>
          </cell>
          <cell r="I3499">
            <v>626</v>
          </cell>
        </row>
        <row r="3500">
          <cell r="A3500" t="str">
            <v>725</v>
          </cell>
          <cell r="B3500">
            <v>813233</v>
          </cell>
          <cell r="C3500">
            <v>1</v>
          </cell>
          <cell r="D3500" t="str">
            <v>1813233.725</v>
          </cell>
          <cell r="E3500" t="str">
            <v xml:space="preserve">אגרת שכפול יסודי </v>
          </cell>
          <cell r="H3500">
            <v>2184</v>
          </cell>
          <cell r="I3500">
            <v>1820</v>
          </cell>
        </row>
        <row r="3501">
          <cell r="A3501" t="str">
            <v>726</v>
          </cell>
          <cell r="B3501">
            <v>813233</v>
          </cell>
          <cell r="C3501">
            <v>1</v>
          </cell>
          <cell r="D3501" t="str">
            <v>1813233.726</v>
          </cell>
          <cell r="E3501" t="str">
            <v>השתת.בתשלומי הורים(חומרים</v>
          </cell>
          <cell r="H3501">
            <v>11725</v>
          </cell>
          <cell r="I3501">
            <v>10066</v>
          </cell>
        </row>
        <row r="3502">
          <cell r="A3502" t="str">
            <v>727</v>
          </cell>
          <cell r="B3502">
            <v>813233</v>
          </cell>
          <cell r="C3502">
            <v>1</v>
          </cell>
          <cell r="D3502" t="str">
            <v>1813233.727</v>
          </cell>
          <cell r="E3502" t="str">
            <v xml:space="preserve">אגרת שכפול פר תלמיד </v>
          </cell>
          <cell r="H3502">
            <v>6671</v>
          </cell>
          <cell r="I3502">
            <v>5727</v>
          </cell>
        </row>
        <row r="3503">
          <cell r="A3503" t="str">
            <v>751</v>
          </cell>
          <cell r="B3503">
            <v>813233</v>
          </cell>
          <cell r="C3503">
            <v>1</v>
          </cell>
          <cell r="D3503" t="str">
            <v>1813233.751</v>
          </cell>
          <cell r="E3503" t="str">
            <v xml:space="preserve">רואה חשבון </v>
          </cell>
          <cell r="H3503">
            <v>5000</v>
          </cell>
          <cell r="I3503">
            <v>4797</v>
          </cell>
        </row>
        <row r="3504">
          <cell r="A3504" t="str">
            <v>877</v>
          </cell>
          <cell r="B3504">
            <v>813233</v>
          </cell>
          <cell r="C3504">
            <v>1</v>
          </cell>
          <cell r="D3504" t="str">
            <v>1813233.877</v>
          </cell>
          <cell r="E3504" t="str">
            <v xml:space="preserve">תוספת דפרנציאלית פדגוגית </v>
          </cell>
          <cell r="H3504">
            <v>0</v>
          </cell>
          <cell r="I3504">
            <v>0</v>
          </cell>
        </row>
        <row r="3505">
          <cell r="A3505" t="str">
            <v>878</v>
          </cell>
          <cell r="B3505">
            <v>813233</v>
          </cell>
          <cell r="C3505">
            <v>1</v>
          </cell>
          <cell r="D3505" t="str">
            <v>1813233.878</v>
          </cell>
          <cell r="E3505" t="str">
            <v>סל תלמיד עיריה-ניהול עצמי</v>
          </cell>
          <cell r="H3505">
            <v>251590</v>
          </cell>
          <cell r="I3505">
            <v>270300</v>
          </cell>
        </row>
        <row r="3506">
          <cell r="A3506" t="str">
            <v>110</v>
          </cell>
          <cell r="B3506">
            <v>813234</v>
          </cell>
          <cell r="C3506">
            <v>1</v>
          </cell>
          <cell r="D3506" t="str">
            <v>1813234.110</v>
          </cell>
          <cell r="E3506" t="str">
            <v xml:space="preserve">שכר קובע </v>
          </cell>
          <cell r="H3506">
            <v>353531</v>
          </cell>
          <cell r="I3506">
            <v>334811</v>
          </cell>
        </row>
        <row r="3507">
          <cell r="A3507" t="str">
            <v>120</v>
          </cell>
          <cell r="B3507">
            <v>813234</v>
          </cell>
          <cell r="C3507">
            <v>1</v>
          </cell>
          <cell r="D3507" t="str">
            <v>1813234.120</v>
          </cell>
          <cell r="E3507" t="str">
            <v xml:space="preserve">תוספות שאינן בשכר קובע </v>
          </cell>
          <cell r="H3507">
            <v>74711</v>
          </cell>
          <cell r="I3507">
            <v>59058</v>
          </cell>
        </row>
        <row r="3508">
          <cell r="A3508" t="str">
            <v>130</v>
          </cell>
          <cell r="B3508">
            <v>813234</v>
          </cell>
          <cell r="C3508">
            <v>1</v>
          </cell>
          <cell r="D3508" t="str">
            <v>1813234.130</v>
          </cell>
          <cell r="E3508" t="str">
            <v xml:space="preserve">שעות נוספות </v>
          </cell>
          <cell r="H3508">
            <v>9284</v>
          </cell>
          <cell r="I3508">
            <v>5008</v>
          </cell>
        </row>
        <row r="3509">
          <cell r="A3509" t="str">
            <v>140</v>
          </cell>
          <cell r="B3509">
            <v>813234</v>
          </cell>
          <cell r="C3509">
            <v>1</v>
          </cell>
          <cell r="D3509" t="str">
            <v>1813234.140</v>
          </cell>
          <cell r="E3509" t="str">
            <v xml:space="preserve">החזר הוצאות </v>
          </cell>
          <cell r="H3509">
            <v>10427</v>
          </cell>
          <cell r="I3509">
            <v>8816</v>
          </cell>
        </row>
        <row r="3510">
          <cell r="A3510" t="str">
            <v>181</v>
          </cell>
          <cell r="B3510">
            <v>813234</v>
          </cell>
          <cell r="C3510">
            <v>1</v>
          </cell>
          <cell r="D3510" t="str">
            <v>1813234.181</v>
          </cell>
          <cell r="E3510" t="str">
            <v xml:space="preserve">הפרשות סוציאליות </v>
          </cell>
          <cell r="H3510">
            <v>82077</v>
          </cell>
          <cell r="I3510">
            <v>73360</v>
          </cell>
        </row>
        <row r="3511">
          <cell r="A3511" t="str">
            <v>182</v>
          </cell>
          <cell r="B3511">
            <v>813234</v>
          </cell>
          <cell r="C3511">
            <v>1</v>
          </cell>
          <cell r="D3511" t="str">
            <v>1813234.182</v>
          </cell>
          <cell r="E3511" t="str">
            <v xml:space="preserve">מיסים ועלויות </v>
          </cell>
          <cell r="H3511">
            <v>34061</v>
          </cell>
          <cell r="I3511">
            <v>30968</v>
          </cell>
        </row>
        <row r="3512">
          <cell r="A3512" t="str">
            <v>440</v>
          </cell>
          <cell r="B3512">
            <v>813234</v>
          </cell>
          <cell r="C3512">
            <v>1</v>
          </cell>
          <cell r="D3512" t="str">
            <v>1813234.440</v>
          </cell>
          <cell r="E3512" t="str">
            <v xml:space="preserve">ביטוח מבנה ותכולה </v>
          </cell>
          <cell r="H3512">
            <v>10600</v>
          </cell>
          <cell r="I3512">
            <v>10236</v>
          </cell>
        </row>
        <row r="3513">
          <cell r="A3513" t="str">
            <v>726</v>
          </cell>
          <cell r="B3513">
            <v>813234</v>
          </cell>
          <cell r="C3513">
            <v>1</v>
          </cell>
          <cell r="D3513" t="str">
            <v>1813234.726</v>
          </cell>
          <cell r="E3513" t="str">
            <v>השתת.בתשלומי הורים(חומרים</v>
          </cell>
          <cell r="H3513">
            <v>19340</v>
          </cell>
          <cell r="I3513">
            <v>17794</v>
          </cell>
        </row>
        <row r="3514">
          <cell r="A3514" t="str">
            <v>727</v>
          </cell>
          <cell r="B3514">
            <v>813234</v>
          </cell>
          <cell r="C3514">
            <v>1</v>
          </cell>
          <cell r="D3514" t="str">
            <v>1813234.727</v>
          </cell>
          <cell r="E3514" t="str">
            <v xml:space="preserve">אגרת שכפול פר תלמיד </v>
          </cell>
          <cell r="H3514">
            <v>11004</v>
          </cell>
          <cell r="I3514">
            <v>10124</v>
          </cell>
        </row>
        <row r="3515">
          <cell r="A3515" t="str">
            <v>751</v>
          </cell>
          <cell r="B3515">
            <v>813234</v>
          </cell>
          <cell r="C3515">
            <v>1</v>
          </cell>
          <cell r="D3515" t="str">
            <v>1813234.751</v>
          </cell>
          <cell r="E3515" t="str">
            <v xml:space="preserve">רואה חשבון </v>
          </cell>
          <cell r="H3515">
            <v>5000</v>
          </cell>
          <cell r="I3515">
            <v>4776</v>
          </cell>
        </row>
        <row r="3516">
          <cell r="A3516" t="str">
            <v>877</v>
          </cell>
          <cell r="B3516">
            <v>813234</v>
          </cell>
          <cell r="C3516">
            <v>1</v>
          </cell>
          <cell r="D3516" t="str">
            <v>1813234.877</v>
          </cell>
          <cell r="E3516" t="str">
            <v xml:space="preserve">תוספת דפרנציאלית פדגוגית </v>
          </cell>
          <cell r="H3516">
            <v>0</v>
          </cell>
          <cell r="I3516">
            <v>0</v>
          </cell>
        </row>
        <row r="3517">
          <cell r="A3517" t="str">
            <v>878</v>
          </cell>
          <cell r="B3517">
            <v>813234</v>
          </cell>
          <cell r="C3517">
            <v>1</v>
          </cell>
          <cell r="D3517" t="str">
            <v>1813234.878</v>
          </cell>
          <cell r="E3517" t="str">
            <v>סל תלמיד עיריה-ניהול עצמי</v>
          </cell>
          <cell r="H3517">
            <v>394250</v>
          </cell>
          <cell r="I3517">
            <v>411493</v>
          </cell>
        </row>
        <row r="3518">
          <cell r="A3518" t="str">
            <v>110</v>
          </cell>
          <cell r="B3518">
            <v>813235</v>
          </cell>
          <cell r="C3518">
            <v>1</v>
          </cell>
          <cell r="D3518" t="str">
            <v>1813235.110</v>
          </cell>
          <cell r="E3518" t="str">
            <v xml:space="preserve">שכר קובע </v>
          </cell>
          <cell r="H3518">
            <v>314018</v>
          </cell>
          <cell r="I3518">
            <v>284804</v>
          </cell>
        </row>
        <row r="3519">
          <cell r="A3519" t="str">
            <v>120</v>
          </cell>
          <cell r="B3519">
            <v>813235</v>
          </cell>
          <cell r="C3519">
            <v>1</v>
          </cell>
          <cell r="D3519" t="str">
            <v>1813235.120</v>
          </cell>
          <cell r="E3519" t="str">
            <v xml:space="preserve">תוספות שאינן בשכר קובע </v>
          </cell>
          <cell r="H3519">
            <v>44330</v>
          </cell>
          <cell r="I3519">
            <v>48634</v>
          </cell>
        </row>
        <row r="3520">
          <cell r="A3520" t="str">
            <v>130</v>
          </cell>
          <cell r="B3520">
            <v>813235</v>
          </cell>
          <cell r="C3520">
            <v>1</v>
          </cell>
          <cell r="D3520" t="str">
            <v>1813235.130</v>
          </cell>
          <cell r="E3520" t="str">
            <v xml:space="preserve">שעות נוספות </v>
          </cell>
          <cell r="H3520">
            <v>7229</v>
          </cell>
          <cell r="I3520">
            <v>4338</v>
          </cell>
        </row>
        <row r="3521">
          <cell r="A3521" t="str">
            <v>140</v>
          </cell>
          <cell r="B3521">
            <v>813235</v>
          </cell>
          <cell r="C3521">
            <v>1</v>
          </cell>
          <cell r="D3521" t="str">
            <v>1813235.140</v>
          </cell>
          <cell r="E3521" t="str">
            <v xml:space="preserve">החזר הוצאות </v>
          </cell>
          <cell r="H3521">
            <v>29804</v>
          </cell>
          <cell r="I3521">
            <v>32249</v>
          </cell>
        </row>
        <row r="3522">
          <cell r="A3522" t="str">
            <v>181</v>
          </cell>
          <cell r="B3522">
            <v>813235</v>
          </cell>
          <cell r="C3522">
            <v>1</v>
          </cell>
          <cell r="D3522" t="str">
            <v>1813235.181</v>
          </cell>
          <cell r="E3522" t="str">
            <v xml:space="preserve">הפרשות סוציאליות </v>
          </cell>
          <cell r="H3522">
            <v>76827</v>
          </cell>
          <cell r="I3522">
            <v>67459</v>
          </cell>
        </row>
        <row r="3523">
          <cell r="A3523" t="str">
            <v>182</v>
          </cell>
          <cell r="B3523">
            <v>813235</v>
          </cell>
          <cell r="C3523">
            <v>1</v>
          </cell>
          <cell r="D3523" t="str">
            <v>1813235.182</v>
          </cell>
          <cell r="E3523" t="str">
            <v xml:space="preserve">מיסים ועלויות </v>
          </cell>
          <cell r="H3523">
            <v>30030</v>
          </cell>
          <cell r="I3523">
            <v>28095</v>
          </cell>
        </row>
        <row r="3524">
          <cell r="A3524" t="str">
            <v>440</v>
          </cell>
          <cell r="B3524">
            <v>813235</v>
          </cell>
          <cell r="C3524">
            <v>1</v>
          </cell>
          <cell r="D3524" t="str">
            <v>1813235.440</v>
          </cell>
          <cell r="E3524" t="str">
            <v xml:space="preserve">ביטוח מבנה ותכולה </v>
          </cell>
          <cell r="H3524">
            <v>10600</v>
          </cell>
          <cell r="I3524">
            <v>10236</v>
          </cell>
        </row>
        <row r="3525">
          <cell r="A3525" t="str">
            <v>722</v>
          </cell>
          <cell r="B3525">
            <v>813235</v>
          </cell>
          <cell r="C3525">
            <v>1</v>
          </cell>
          <cell r="D3525" t="str">
            <v>1813235.722</v>
          </cell>
          <cell r="E3525" t="str">
            <v xml:space="preserve">העברה מיועדת </v>
          </cell>
          <cell r="H3525">
            <v>0</v>
          </cell>
          <cell r="I3525">
            <v>10000</v>
          </cell>
        </row>
        <row r="3526">
          <cell r="A3526" t="str">
            <v>726</v>
          </cell>
          <cell r="B3526">
            <v>813235</v>
          </cell>
          <cell r="C3526">
            <v>1</v>
          </cell>
          <cell r="D3526" t="str">
            <v>1813235.726</v>
          </cell>
          <cell r="E3526" t="str">
            <v>השתת.בתשלומי הורים(חומרים</v>
          </cell>
          <cell r="H3526">
            <v>16965</v>
          </cell>
          <cell r="I3526">
            <v>18435</v>
          </cell>
        </row>
        <row r="3527">
          <cell r="A3527" t="str">
            <v>727</v>
          </cell>
          <cell r="B3527">
            <v>813235</v>
          </cell>
          <cell r="C3527">
            <v>1</v>
          </cell>
          <cell r="D3527" t="str">
            <v>1813235.727</v>
          </cell>
          <cell r="E3527" t="str">
            <v xml:space="preserve">אגרת שכפול פר תלמיד </v>
          </cell>
          <cell r="H3527">
            <v>9738</v>
          </cell>
          <cell r="I3527">
            <v>10425</v>
          </cell>
        </row>
        <row r="3528">
          <cell r="A3528" t="str">
            <v>751</v>
          </cell>
          <cell r="B3528">
            <v>813235</v>
          </cell>
          <cell r="C3528">
            <v>1</v>
          </cell>
          <cell r="D3528" t="str">
            <v>1813235.751</v>
          </cell>
          <cell r="E3528" t="str">
            <v xml:space="preserve">רואה חשבון </v>
          </cell>
          <cell r="H3528">
            <v>5000</v>
          </cell>
          <cell r="I3528">
            <v>4797</v>
          </cell>
        </row>
        <row r="3529">
          <cell r="A3529" t="str">
            <v>877</v>
          </cell>
          <cell r="B3529">
            <v>813235</v>
          </cell>
          <cell r="C3529">
            <v>1</v>
          </cell>
          <cell r="D3529" t="str">
            <v>1813235.877</v>
          </cell>
          <cell r="E3529" t="str">
            <v xml:space="preserve">תוספת דפרנציאלית פדגוגית </v>
          </cell>
          <cell r="H3529">
            <v>0</v>
          </cell>
          <cell r="I3529">
            <v>0</v>
          </cell>
        </row>
        <row r="3530">
          <cell r="A3530" t="str">
            <v>878</v>
          </cell>
          <cell r="B3530">
            <v>813235</v>
          </cell>
          <cell r="C3530">
            <v>1</v>
          </cell>
          <cell r="D3530" t="str">
            <v>1813235.878</v>
          </cell>
          <cell r="E3530" t="str">
            <v>סל תלמיד עיריה-ניהול עצמי</v>
          </cell>
          <cell r="H3530">
            <v>480487</v>
          </cell>
          <cell r="I3530">
            <v>460085</v>
          </cell>
        </row>
        <row r="3531">
          <cell r="A3531" t="str">
            <v>110</v>
          </cell>
          <cell r="B3531">
            <v>813236</v>
          </cell>
          <cell r="C3531">
            <v>1</v>
          </cell>
          <cell r="D3531" t="str">
            <v>1813236.110</v>
          </cell>
          <cell r="E3531" t="str">
            <v xml:space="preserve">שכר קובע </v>
          </cell>
          <cell r="H3531">
            <v>255654</v>
          </cell>
          <cell r="I3531">
            <v>196152</v>
          </cell>
        </row>
        <row r="3532">
          <cell r="A3532" t="str">
            <v>120</v>
          </cell>
          <cell r="B3532">
            <v>813236</v>
          </cell>
          <cell r="C3532">
            <v>1</v>
          </cell>
          <cell r="D3532" t="str">
            <v>1813236.120</v>
          </cell>
          <cell r="E3532" t="str">
            <v xml:space="preserve">תוספות שאינן בשכר קובע </v>
          </cell>
          <cell r="H3532">
            <v>66058</v>
          </cell>
          <cell r="I3532">
            <v>47537</v>
          </cell>
        </row>
        <row r="3533">
          <cell r="A3533" t="str">
            <v>130</v>
          </cell>
          <cell r="B3533">
            <v>813236</v>
          </cell>
          <cell r="C3533">
            <v>1</v>
          </cell>
          <cell r="D3533" t="str">
            <v>1813236.130</v>
          </cell>
          <cell r="E3533" t="str">
            <v xml:space="preserve">שעות נוספות </v>
          </cell>
          <cell r="H3533">
            <v>7179</v>
          </cell>
          <cell r="I3533">
            <v>3286</v>
          </cell>
        </row>
        <row r="3534">
          <cell r="A3534" t="str">
            <v>140</v>
          </cell>
          <cell r="B3534">
            <v>813236</v>
          </cell>
          <cell r="C3534">
            <v>1</v>
          </cell>
          <cell r="D3534" t="str">
            <v>1813236.140</v>
          </cell>
          <cell r="E3534" t="str">
            <v xml:space="preserve">החזר הוצאות </v>
          </cell>
          <cell r="H3534">
            <v>11225</v>
          </cell>
          <cell r="I3534">
            <v>9264</v>
          </cell>
        </row>
        <row r="3535">
          <cell r="A3535" t="str">
            <v>181</v>
          </cell>
          <cell r="B3535">
            <v>813236</v>
          </cell>
          <cell r="C3535">
            <v>1</v>
          </cell>
          <cell r="D3535" t="str">
            <v>1813236.181</v>
          </cell>
          <cell r="E3535" t="str">
            <v xml:space="preserve">הפרשות סוציאליות </v>
          </cell>
          <cell r="H3535">
            <v>59196</v>
          </cell>
          <cell r="I3535">
            <v>44160</v>
          </cell>
        </row>
        <row r="3536">
          <cell r="A3536" t="str">
            <v>182</v>
          </cell>
          <cell r="B3536">
            <v>813236</v>
          </cell>
          <cell r="C3536">
            <v>1</v>
          </cell>
          <cell r="D3536" t="str">
            <v>1813236.182</v>
          </cell>
          <cell r="E3536" t="str">
            <v xml:space="preserve">מיסים ועלויות </v>
          </cell>
          <cell r="H3536">
            <v>25724</v>
          </cell>
          <cell r="I3536">
            <v>19418</v>
          </cell>
        </row>
        <row r="3537">
          <cell r="A3537" t="str">
            <v>440</v>
          </cell>
          <cell r="B3537">
            <v>813236</v>
          </cell>
          <cell r="C3537">
            <v>1</v>
          </cell>
          <cell r="D3537" t="str">
            <v>1813236.440</v>
          </cell>
          <cell r="E3537" t="str">
            <v xml:space="preserve">ביטוח מבנה ותכולה </v>
          </cell>
          <cell r="H3537">
            <v>10600</v>
          </cell>
          <cell r="I3537">
            <v>10236</v>
          </cell>
        </row>
        <row r="3538">
          <cell r="A3538" t="str">
            <v>720</v>
          </cell>
          <cell r="B3538">
            <v>813236</v>
          </cell>
          <cell r="C3538">
            <v>1</v>
          </cell>
          <cell r="D3538" t="str">
            <v>1813236.720</v>
          </cell>
          <cell r="E3538" t="str">
            <v xml:space="preserve">סל תלמיד לעולה </v>
          </cell>
          <cell r="H3538">
            <v>0</v>
          </cell>
          <cell r="I3538">
            <v>626</v>
          </cell>
        </row>
        <row r="3539">
          <cell r="A3539" t="str">
            <v>725</v>
          </cell>
          <cell r="B3539">
            <v>813236</v>
          </cell>
          <cell r="C3539">
            <v>1</v>
          </cell>
          <cell r="D3539" t="str">
            <v>1813236.725</v>
          </cell>
          <cell r="E3539" t="str">
            <v xml:space="preserve">אגרת שכפול יסודי </v>
          </cell>
          <cell r="H3539">
            <v>0</v>
          </cell>
          <cell r="I3539">
            <v>553</v>
          </cell>
        </row>
        <row r="3540">
          <cell r="A3540" t="str">
            <v>726</v>
          </cell>
          <cell r="B3540">
            <v>813236</v>
          </cell>
          <cell r="C3540">
            <v>1</v>
          </cell>
          <cell r="D3540" t="str">
            <v>1813236.726</v>
          </cell>
          <cell r="E3540" t="str">
            <v>השתת.בתשלומי הורים(חומרים</v>
          </cell>
          <cell r="H3540">
            <v>12592</v>
          </cell>
          <cell r="I3540">
            <v>12969</v>
          </cell>
        </row>
        <row r="3541">
          <cell r="A3541" t="str">
            <v>727</v>
          </cell>
          <cell r="B3541">
            <v>813236</v>
          </cell>
          <cell r="C3541">
            <v>1</v>
          </cell>
          <cell r="D3541" t="str">
            <v>1813236.727</v>
          </cell>
          <cell r="E3541" t="str">
            <v xml:space="preserve">אגרת שכפול פר תלמיד </v>
          </cell>
          <cell r="H3541">
            <v>6456</v>
          </cell>
          <cell r="I3541">
            <v>7100</v>
          </cell>
        </row>
        <row r="3542">
          <cell r="A3542" t="str">
            <v>751</v>
          </cell>
          <cell r="B3542">
            <v>813236</v>
          </cell>
          <cell r="C3542">
            <v>1</v>
          </cell>
          <cell r="D3542" t="str">
            <v>1813236.751</v>
          </cell>
          <cell r="E3542" t="str">
            <v xml:space="preserve">רואה חשבון </v>
          </cell>
          <cell r="H3542">
            <v>5000</v>
          </cell>
          <cell r="I3542">
            <v>4797</v>
          </cell>
        </row>
        <row r="3543">
          <cell r="A3543" t="str">
            <v>877</v>
          </cell>
          <cell r="B3543">
            <v>813236</v>
          </cell>
          <cell r="C3543">
            <v>1</v>
          </cell>
          <cell r="D3543" t="str">
            <v>1813236.877</v>
          </cell>
          <cell r="E3543" t="str">
            <v xml:space="preserve">תוספת דפרנציאלית פדגוגית </v>
          </cell>
          <cell r="H3543">
            <v>0</v>
          </cell>
          <cell r="I3543">
            <v>0</v>
          </cell>
        </row>
        <row r="3544">
          <cell r="A3544" t="str">
            <v>878</v>
          </cell>
          <cell r="B3544">
            <v>813236</v>
          </cell>
          <cell r="C3544">
            <v>1</v>
          </cell>
          <cell r="D3544" t="str">
            <v>1813236.878</v>
          </cell>
          <cell r="E3544" t="str">
            <v>סל תלמיד עיריה-ניהול עצמי</v>
          </cell>
          <cell r="H3544">
            <v>336980</v>
          </cell>
          <cell r="I3544">
            <v>339191</v>
          </cell>
        </row>
        <row r="3545">
          <cell r="A3545" t="str">
            <v>110</v>
          </cell>
          <cell r="B3545">
            <v>813237</v>
          </cell>
          <cell r="C3545">
            <v>1</v>
          </cell>
          <cell r="D3545" t="str">
            <v>1813237.110</v>
          </cell>
          <cell r="E3545" t="str">
            <v xml:space="preserve">שכר קובע </v>
          </cell>
          <cell r="H3545">
            <v>356452</v>
          </cell>
          <cell r="I3545">
            <v>192643</v>
          </cell>
        </row>
        <row r="3546">
          <cell r="A3546" t="str">
            <v>120</v>
          </cell>
          <cell r="B3546">
            <v>813237</v>
          </cell>
          <cell r="C3546">
            <v>1</v>
          </cell>
          <cell r="D3546" t="str">
            <v>1813237.120</v>
          </cell>
          <cell r="E3546" t="str">
            <v xml:space="preserve">תוספות שאינן בשכר קובע </v>
          </cell>
          <cell r="H3546">
            <v>57401</v>
          </cell>
          <cell r="I3546">
            <v>30835</v>
          </cell>
        </row>
        <row r="3547">
          <cell r="A3547" t="str">
            <v>130</v>
          </cell>
          <cell r="B3547">
            <v>813237</v>
          </cell>
          <cell r="C3547">
            <v>1</v>
          </cell>
          <cell r="D3547" t="str">
            <v>1813237.130</v>
          </cell>
          <cell r="E3547" t="str">
            <v xml:space="preserve">שעות נוספות </v>
          </cell>
          <cell r="H3547">
            <v>11490</v>
          </cell>
          <cell r="I3547">
            <v>3648</v>
          </cell>
        </row>
        <row r="3548">
          <cell r="A3548" t="str">
            <v>140</v>
          </cell>
          <cell r="B3548">
            <v>813237</v>
          </cell>
          <cell r="C3548">
            <v>1</v>
          </cell>
          <cell r="D3548" t="str">
            <v>1813237.140</v>
          </cell>
          <cell r="E3548" t="str">
            <v xml:space="preserve">החזר הוצאות </v>
          </cell>
          <cell r="H3548">
            <v>11509</v>
          </cell>
          <cell r="I3548">
            <v>6264</v>
          </cell>
        </row>
        <row r="3549">
          <cell r="A3549" t="str">
            <v>181</v>
          </cell>
          <cell r="B3549">
            <v>813237</v>
          </cell>
          <cell r="C3549">
            <v>1</v>
          </cell>
          <cell r="D3549" t="str">
            <v>1813237.181</v>
          </cell>
          <cell r="E3549" t="str">
            <v xml:space="preserve">הפרשות סוציאליות </v>
          </cell>
          <cell r="H3549">
            <v>84403</v>
          </cell>
          <cell r="I3549">
            <v>44563</v>
          </cell>
        </row>
        <row r="3550">
          <cell r="A3550" t="str">
            <v>182</v>
          </cell>
          <cell r="B3550">
            <v>813237</v>
          </cell>
          <cell r="C3550">
            <v>1</v>
          </cell>
          <cell r="D3550" t="str">
            <v>1813237.182</v>
          </cell>
          <cell r="E3550" t="str">
            <v xml:space="preserve">מיסים ועלויות </v>
          </cell>
          <cell r="H3550">
            <v>33232</v>
          </cell>
          <cell r="I3550">
            <v>17760</v>
          </cell>
        </row>
        <row r="3551">
          <cell r="A3551" t="str">
            <v>440</v>
          </cell>
          <cell r="B3551">
            <v>813237</v>
          </cell>
          <cell r="C3551">
            <v>1</v>
          </cell>
          <cell r="D3551" t="str">
            <v>1813237.440</v>
          </cell>
          <cell r="E3551" t="str">
            <v xml:space="preserve">ביטוח מבנה ותכולה </v>
          </cell>
          <cell r="H3551">
            <v>10600</v>
          </cell>
          <cell r="I3551">
            <v>10236</v>
          </cell>
        </row>
        <row r="3552">
          <cell r="A3552" t="str">
            <v>720</v>
          </cell>
          <cell r="B3552">
            <v>813237</v>
          </cell>
          <cell r="C3552">
            <v>1</v>
          </cell>
          <cell r="D3552" t="str">
            <v>1813237.720</v>
          </cell>
          <cell r="E3552" t="str">
            <v xml:space="preserve">סל תלמיד לעולה </v>
          </cell>
          <cell r="H3552">
            <v>0</v>
          </cell>
          <cell r="I3552">
            <v>0</v>
          </cell>
        </row>
        <row r="3553">
          <cell r="A3553" t="str">
            <v>726</v>
          </cell>
          <cell r="B3553">
            <v>813237</v>
          </cell>
          <cell r="C3553">
            <v>1</v>
          </cell>
          <cell r="D3553" t="str">
            <v>1813237.726</v>
          </cell>
          <cell r="E3553" t="str">
            <v>השתת.בתשלומי הורים(חומרים</v>
          </cell>
          <cell r="H3553">
            <v>17644</v>
          </cell>
          <cell r="I3553">
            <v>16532</v>
          </cell>
        </row>
        <row r="3554">
          <cell r="A3554" t="str">
            <v>727</v>
          </cell>
          <cell r="B3554">
            <v>813237</v>
          </cell>
          <cell r="C3554">
            <v>1</v>
          </cell>
          <cell r="D3554" t="str">
            <v>1813237.727</v>
          </cell>
          <cell r="E3554" t="str">
            <v xml:space="preserve">אגרת שכפול פר תלמיד </v>
          </cell>
          <cell r="H3554">
            <v>10060</v>
          </cell>
          <cell r="I3554">
            <v>8945</v>
          </cell>
        </row>
        <row r="3555">
          <cell r="A3555" t="str">
            <v>728</v>
          </cell>
          <cell r="B3555">
            <v>813237</v>
          </cell>
          <cell r="C3555">
            <v>1</v>
          </cell>
          <cell r="D3555" t="str">
            <v>1813237.728</v>
          </cell>
          <cell r="E3555" t="str">
            <v xml:space="preserve">סל תלמיד לעולה אתיופיה </v>
          </cell>
          <cell r="H3555">
            <v>800</v>
          </cell>
          <cell r="I3555">
            <v>0</v>
          </cell>
        </row>
        <row r="3556">
          <cell r="A3556" t="str">
            <v>751</v>
          </cell>
          <cell r="B3556">
            <v>813237</v>
          </cell>
          <cell r="C3556">
            <v>1</v>
          </cell>
          <cell r="D3556" t="str">
            <v>1813237.751</v>
          </cell>
          <cell r="E3556" t="str">
            <v xml:space="preserve">רואה חשבון </v>
          </cell>
          <cell r="H3556">
            <v>5000</v>
          </cell>
          <cell r="I3556">
            <v>4776</v>
          </cell>
        </row>
        <row r="3557">
          <cell r="A3557" t="str">
            <v>877</v>
          </cell>
          <cell r="B3557">
            <v>813237</v>
          </cell>
          <cell r="C3557">
            <v>1</v>
          </cell>
          <cell r="D3557" t="str">
            <v>1813237.877</v>
          </cell>
          <cell r="E3557" t="str">
            <v xml:space="preserve">תוספת דפרנציאלית פדגוגית </v>
          </cell>
          <cell r="H3557">
            <v>0</v>
          </cell>
          <cell r="I3557">
            <v>0</v>
          </cell>
        </row>
        <row r="3558">
          <cell r="A3558" t="str">
            <v>878</v>
          </cell>
          <cell r="B3558">
            <v>813237</v>
          </cell>
          <cell r="C3558">
            <v>1</v>
          </cell>
          <cell r="D3558" t="str">
            <v>1813237.878</v>
          </cell>
          <cell r="E3558" t="str">
            <v>סל תלמיד עיריה-ניהול עצמי</v>
          </cell>
          <cell r="H3558">
            <v>413500</v>
          </cell>
          <cell r="I3558">
            <v>431693</v>
          </cell>
        </row>
        <row r="3559">
          <cell r="A3559" t="str">
            <v>110</v>
          </cell>
          <cell r="B3559">
            <v>813239</v>
          </cell>
          <cell r="C3559">
            <v>1</v>
          </cell>
          <cell r="D3559" t="str">
            <v>1813239.110</v>
          </cell>
          <cell r="E3559" t="str">
            <v xml:space="preserve">שכר קובע </v>
          </cell>
          <cell r="H3559">
            <v>309677</v>
          </cell>
          <cell r="I3559">
            <v>287703</v>
          </cell>
        </row>
        <row r="3560">
          <cell r="A3560" t="str">
            <v>120</v>
          </cell>
          <cell r="B3560">
            <v>813239</v>
          </cell>
          <cell r="C3560">
            <v>1</v>
          </cell>
          <cell r="D3560" t="str">
            <v>1813239.120</v>
          </cell>
          <cell r="E3560" t="str">
            <v xml:space="preserve">תוספות שאינן בשכר קובע </v>
          </cell>
          <cell r="H3560">
            <v>52474</v>
          </cell>
          <cell r="I3560">
            <v>50402</v>
          </cell>
        </row>
        <row r="3561">
          <cell r="A3561" t="str">
            <v>130</v>
          </cell>
          <cell r="B3561">
            <v>813239</v>
          </cell>
          <cell r="C3561">
            <v>1</v>
          </cell>
          <cell r="D3561" t="str">
            <v>1813239.130</v>
          </cell>
          <cell r="E3561" t="str">
            <v xml:space="preserve">שעות נוספות </v>
          </cell>
          <cell r="H3561">
            <v>15071</v>
          </cell>
          <cell r="I3561">
            <v>8146</v>
          </cell>
        </row>
        <row r="3562">
          <cell r="A3562" t="str">
            <v>140</v>
          </cell>
          <cell r="B3562">
            <v>813239</v>
          </cell>
          <cell r="C3562">
            <v>1</v>
          </cell>
          <cell r="D3562" t="str">
            <v>1813239.140</v>
          </cell>
          <cell r="E3562" t="str">
            <v xml:space="preserve">החזר הוצאות </v>
          </cell>
          <cell r="H3562">
            <v>5912</v>
          </cell>
          <cell r="I3562">
            <v>5476</v>
          </cell>
        </row>
        <row r="3563">
          <cell r="A3563" t="str">
            <v>181</v>
          </cell>
          <cell r="B3563">
            <v>813239</v>
          </cell>
          <cell r="C3563">
            <v>1</v>
          </cell>
          <cell r="D3563" t="str">
            <v>1813239.181</v>
          </cell>
          <cell r="E3563" t="str">
            <v xml:space="preserve">הפרשות סוציאליות </v>
          </cell>
          <cell r="H3563">
            <v>57874</v>
          </cell>
          <cell r="I3563">
            <v>53127</v>
          </cell>
        </row>
        <row r="3564">
          <cell r="A3564" t="str">
            <v>182</v>
          </cell>
          <cell r="B3564">
            <v>813239</v>
          </cell>
          <cell r="C3564">
            <v>1</v>
          </cell>
          <cell r="D3564" t="str">
            <v>1813239.182</v>
          </cell>
          <cell r="E3564" t="str">
            <v xml:space="preserve">מיסים ועלויות </v>
          </cell>
          <cell r="H3564">
            <v>28981</v>
          </cell>
          <cell r="I3564">
            <v>26606</v>
          </cell>
        </row>
        <row r="3565">
          <cell r="A3565" t="str">
            <v>440</v>
          </cell>
          <cell r="B3565">
            <v>813239</v>
          </cell>
          <cell r="C3565">
            <v>1</v>
          </cell>
          <cell r="D3565" t="str">
            <v>1813239.440</v>
          </cell>
          <cell r="E3565" t="str">
            <v xml:space="preserve">ביטוח מבנה ותכולה </v>
          </cell>
          <cell r="H3565">
            <v>10600</v>
          </cell>
          <cell r="I3565">
            <v>10236</v>
          </cell>
        </row>
        <row r="3566">
          <cell r="A3566" t="str">
            <v>726</v>
          </cell>
          <cell r="B3566">
            <v>813239</v>
          </cell>
          <cell r="C3566">
            <v>1</v>
          </cell>
          <cell r="D3566" t="str">
            <v>1813239.726</v>
          </cell>
          <cell r="E3566" t="str">
            <v>השתת.בתשלומי הורים(חומרים</v>
          </cell>
          <cell r="H3566">
            <v>22733</v>
          </cell>
          <cell r="I3566">
            <v>23137</v>
          </cell>
        </row>
        <row r="3567">
          <cell r="A3567" t="str">
            <v>727</v>
          </cell>
          <cell r="B3567">
            <v>813239</v>
          </cell>
          <cell r="C3567">
            <v>1</v>
          </cell>
          <cell r="D3567" t="str">
            <v>1813239.727</v>
          </cell>
          <cell r="E3567" t="str">
            <v xml:space="preserve">אגרת שכפול פר תלמיד </v>
          </cell>
          <cell r="H3567">
            <v>12934</v>
          </cell>
          <cell r="I3567">
            <v>13213</v>
          </cell>
        </row>
        <row r="3568">
          <cell r="A3568" t="str">
            <v>728</v>
          </cell>
          <cell r="B3568">
            <v>813239</v>
          </cell>
          <cell r="C3568">
            <v>1</v>
          </cell>
          <cell r="D3568" t="str">
            <v>1813239.728</v>
          </cell>
          <cell r="E3568" t="str">
            <v xml:space="preserve">סל תלמיד לעולי אתיופיה </v>
          </cell>
          <cell r="H3568">
            <v>0</v>
          </cell>
          <cell r="I3568">
            <v>0</v>
          </cell>
        </row>
        <row r="3569">
          <cell r="A3569" t="str">
            <v>751</v>
          </cell>
          <cell r="B3569">
            <v>813239</v>
          </cell>
          <cell r="C3569">
            <v>1</v>
          </cell>
          <cell r="D3569" t="str">
            <v>1813239.751</v>
          </cell>
          <cell r="E3569" t="str">
            <v xml:space="preserve">רואה חשבון </v>
          </cell>
          <cell r="H3569">
            <v>5000</v>
          </cell>
          <cell r="I3569">
            <v>4797</v>
          </cell>
        </row>
        <row r="3570">
          <cell r="A3570" t="str">
            <v>877</v>
          </cell>
          <cell r="B3570">
            <v>813239</v>
          </cell>
          <cell r="C3570">
            <v>1</v>
          </cell>
          <cell r="D3570" t="str">
            <v>1813239.877</v>
          </cell>
          <cell r="E3570" t="str">
            <v xml:space="preserve">תוספת דפרנציאלית פדגוגית </v>
          </cell>
          <cell r="H3570">
            <v>0</v>
          </cell>
          <cell r="I3570">
            <v>0</v>
          </cell>
        </row>
        <row r="3571">
          <cell r="A3571" t="str">
            <v>878</v>
          </cell>
          <cell r="B3571">
            <v>813239</v>
          </cell>
          <cell r="C3571">
            <v>1</v>
          </cell>
          <cell r="D3571" t="str">
            <v>1813239.878</v>
          </cell>
          <cell r="E3571" t="str">
            <v>סל תלמיד עיריה-ניהול עצמי</v>
          </cell>
          <cell r="H3571">
            <v>578959</v>
          </cell>
          <cell r="I3571">
            <v>578413</v>
          </cell>
        </row>
        <row r="3572">
          <cell r="A3572" t="str">
            <v>110</v>
          </cell>
          <cell r="B3572">
            <v>813241</v>
          </cell>
          <cell r="C3572">
            <v>1</v>
          </cell>
          <cell r="D3572" t="str">
            <v>1813241.110</v>
          </cell>
          <cell r="E3572" t="str">
            <v xml:space="preserve">שכר קובע </v>
          </cell>
          <cell r="H3572">
            <v>741657</v>
          </cell>
          <cell r="I3572">
            <v>667860</v>
          </cell>
        </row>
        <row r="3573">
          <cell r="A3573" t="str">
            <v>120</v>
          </cell>
          <cell r="B3573">
            <v>813241</v>
          </cell>
          <cell r="C3573">
            <v>1</v>
          </cell>
          <cell r="D3573" t="str">
            <v>1813241.120</v>
          </cell>
          <cell r="E3573" t="str">
            <v xml:space="preserve">תוספות שאינן בשכר קובע </v>
          </cell>
          <cell r="H3573">
            <v>217620</v>
          </cell>
          <cell r="I3573">
            <v>191913</v>
          </cell>
        </row>
        <row r="3574">
          <cell r="A3574" t="str">
            <v>130</v>
          </cell>
          <cell r="B3574">
            <v>813241</v>
          </cell>
          <cell r="C3574">
            <v>1</v>
          </cell>
          <cell r="D3574" t="str">
            <v>1813241.130</v>
          </cell>
          <cell r="E3574" t="str">
            <v xml:space="preserve">שעות נוספות </v>
          </cell>
          <cell r="H3574">
            <v>46767</v>
          </cell>
          <cell r="I3574">
            <v>34802</v>
          </cell>
        </row>
        <row r="3575">
          <cell r="A3575" t="str">
            <v>140</v>
          </cell>
          <cell r="B3575">
            <v>813241</v>
          </cell>
          <cell r="C3575">
            <v>1</v>
          </cell>
          <cell r="D3575" t="str">
            <v>1813241.140</v>
          </cell>
          <cell r="E3575" t="str">
            <v xml:space="preserve">החזר הוצאות </v>
          </cell>
          <cell r="H3575">
            <v>21748</v>
          </cell>
          <cell r="I3575">
            <v>19456</v>
          </cell>
        </row>
        <row r="3576">
          <cell r="A3576" t="str">
            <v>181</v>
          </cell>
          <cell r="B3576">
            <v>813241</v>
          </cell>
          <cell r="C3576">
            <v>1</v>
          </cell>
          <cell r="D3576" t="str">
            <v>1813241.181</v>
          </cell>
          <cell r="E3576" t="str">
            <v xml:space="preserve">הפרשות סוציאליות </v>
          </cell>
          <cell r="H3576">
            <v>173481</v>
          </cell>
          <cell r="I3576">
            <v>150467</v>
          </cell>
        </row>
        <row r="3577">
          <cell r="A3577" t="str">
            <v>182</v>
          </cell>
          <cell r="B3577">
            <v>813241</v>
          </cell>
          <cell r="C3577">
            <v>1</v>
          </cell>
          <cell r="D3577" t="str">
            <v>1813241.182</v>
          </cell>
          <cell r="E3577" t="str">
            <v xml:space="preserve">מיסים ועלויות </v>
          </cell>
          <cell r="H3577">
            <v>78073</v>
          </cell>
          <cell r="I3577">
            <v>69456</v>
          </cell>
        </row>
        <row r="3578">
          <cell r="A3578" t="str">
            <v>440</v>
          </cell>
          <cell r="B3578">
            <v>813241</v>
          </cell>
          <cell r="C3578">
            <v>1</v>
          </cell>
          <cell r="D3578" t="str">
            <v>1813241.440</v>
          </cell>
          <cell r="E3578" t="str">
            <v xml:space="preserve">ביטוח מבנה ותכולה </v>
          </cell>
          <cell r="H3578">
            <v>10600</v>
          </cell>
          <cell r="I3578">
            <v>10236</v>
          </cell>
        </row>
        <row r="3579">
          <cell r="A3579" t="str">
            <v>720</v>
          </cell>
          <cell r="B3579">
            <v>813241</v>
          </cell>
          <cell r="C3579">
            <v>1</v>
          </cell>
          <cell r="D3579" t="str">
            <v>1813241.720</v>
          </cell>
          <cell r="E3579" t="str">
            <v xml:space="preserve">סל תלמיד לעולה </v>
          </cell>
          <cell r="H3579">
            <v>0</v>
          </cell>
          <cell r="I3579">
            <v>0</v>
          </cell>
        </row>
        <row r="3580">
          <cell r="A3580" t="str">
            <v>725</v>
          </cell>
          <cell r="B3580">
            <v>813241</v>
          </cell>
          <cell r="C3580">
            <v>1</v>
          </cell>
          <cell r="D3580" t="str">
            <v>1813241.725</v>
          </cell>
          <cell r="E3580" t="str">
            <v xml:space="preserve">אגרת שכפול יסודי </v>
          </cell>
          <cell r="H3580">
            <v>4024</v>
          </cell>
          <cell r="I3580">
            <v>4394</v>
          </cell>
        </row>
        <row r="3581">
          <cell r="A3581" t="str">
            <v>726</v>
          </cell>
          <cell r="B3581">
            <v>813241</v>
          </cell>
          <cell r="C3581">
            <v>1</v>
          </cell>
          <cell r="D3581" t="str">
            <v>1813241.726</v>
          </cell>
          <cell r="E3581" t="str">
            <v>השתת.בתשלומי הורים(חומרים</v>
          </cell>
          <cell r="H3581">
            <v>10858</v>
          </cell>
          <cell r="I3581">
            <v>10443</v>
          </cell>
        </row>
        <row r="3582">
          <cell r="A3582" t="str">
            <v>727</v>
          </cell>
          <cell r="B3582">
            <v>813241</v>
          </cell>
          <cell r="C3582">
            <v>1</v>
          </cell>
          <cell r="D3582" t="str">
            <v>1813241.727</v>
          </cell>
          <cell r="E3582" t="str">
            <v xml:space="preserve">אגרת שכפול "פר תלמיד" </v>
          </cell>
          <cell r="H3582">
            <v>5341</v>
          </cell>
          <cell r="I3582">
            <v>5019</v>
          </cell>
        </row>
        <row r="3583">
          <cell r="A3583" t="str">
            <v>751</v>
          </cell>
          <cell r="B3583">
            <v>813241</v>
          </cell>
          <cell r="C3583">
            <v>1</v>
          </cell>
          <cell r="D3583" t="str">
            <v>1813241.751</v>
          </cell>
          <cell r="E3583" t="str">
            <v xml:space="preserve">רואה חשבון </v>
          </cell>
          <cell r="H3583">
            <v>5616</v>
          </cell>
          <cell r="I3583">
            <v>5616</v>
          </cell>
        </row>
        <row r="3584">
          <cell r="A3584" t="str">
            <v>877</v>
          </cell>
          <cell r="B3584">
            <v>813241</v>
          </cell>
          <cell r="C3584">
            <v>1</v>
          </cell>
          <cell r="D3584" t="str">
            <v>1813241.877</v>
          </cell>
          <cell r="E3584" t="str">
            <v xml:space="preserve">תוספת דפרנציאלית פדגוגית </v>
          </cell>
          <cell r="H3584">
            <v>0</v>
          </cell>
          <cell r="I3584">
            <v>0</v>
          </cell>
        </row>
        <row r="3585">
          <cell r="A3585" t="str">
            <v>878</v>
          </cell>
          <cell r="B3585">
            <v>813241</v>
          </cell>
          <cell r="C3585">
            <v>1</v>
          </cell>
          <cell r="D3585" t="str">
            <v>1813241.878</v>
          </cell>
          <cell r="E3585" t="str">
            <v>סל תלמיד עיריה-ניהול עצמי</v>
          </cell>
          <cell r="H3585">
            <v>251590</v>
          </cell>
          <cell r="I3585">
            <v>256413</v>
          </cell>
        </row>
        <row r="3586">
          <cell r="A3586" t="str">
            <v>110</v>
          </cell>
          <cell r="B3586">
            <v>813242</v>
          </cell>
          <cell r="C3586">
            <v>1</v>
          </cell>
          <cell r="D3586" t="str">
            <v>1813242.110</v>
          </cell>
          <cell r="E3586" t="str">
            <v xml:space="preserve">שכר קובע </v>
          </cell>
          <cell r="H3586">
            <v>367491</v>
          </cell>
          <cell r="I3586">
            <v>322042</v>
          </cell>
        </row>
        <row r="3587">
          <cell r="A3587" t="str">
            <v>120</v>
          </cell>
          <cell r="B3587">
            <v>813242</v>
          </cell>
          <cell r="C3587">
            <v>1</v>
          </cell>
          <cell r="D3587" t="str">
            <v>1813242.120</v>
          </cell>
          <cell r="E3587" t="str">
            <v xml:space="preserve">תוספות שאינן בשכר קובע </v>
          </cell>
          <cell r="H3587">
            <v>69168</v>
          </cell>
          <cell r="I3587">
            <v>56097</v>
          </cell>
        </row>
        <row r="3588">
          <cell r="A3588" t="str">
            <v>130</v>
          </cell>
          <cell r="B3588">
            <v>813242</v>
          </cell>
          <cell r="C3588">
            <v>1</v>
          </cell>
          <cell r="D3588" t="str">
            <v>1813242.130</v>
          </cell>
          <cell r="E3588" t="str">
            <v xml:space="preserve">שעות נוספות </v>
          </cell>
          <cell r="H3588">
            <v>25643</v>
          </cell>
          <cell r="I3588">
            <v>16383</v>
          </cell>
        </row>
        <row r="3589">
          <cell r="A3589" t="str">
            <v>140</v>
          </cell>
          <cell r="B3589">
            <v>813242</v>
          </cell>
          <cell r="C3589">
            <v>1</v>
          </cell>
          <cell r="D3589" t="str">
            <v>1813242.140</v>
          </cell>
          <cell r="E3589" t="str">
            <v xml:space="preserve">החזר הוצאות </v>
          </cell>
          <cell r="H3589">
            <v>21656</v>
          </cell>
          <cell r="I3589">
            <v>18865</v>
          </cell>
        </row>
        <row r="3590">
          <cell r="A3590" t="str">
            <v>181</v>
          </cell>
          <cell r="B3590">
            <v>813242</v>
          </cell>
          <cell r="C3590">
            <v>1</v>
          </cell>
          <cell r="D3590" t="str">
            <v>1813242.181</v>
          </cell>
          <cell r="E3590" t="str">
            <v xml:space="preserve">הפרשות סוציאליות </v>
          </cell>
          <cell r="H3590">
            <v>84054</v>
          </cell>
          <cell r="I3590">
            <v>73660</v>
          </cell>
        </row>
        <row r="3591">
          <cell r="A3591" t="str">
            <v>182</v>
          </cell>
          <cell r="B3591">
            <v>813242</v>
          </cell>
          <cell r="C3591">
            <v>1</v>
          </cell>
          <cell r="D3591" t="str">
            <v>1813242.182</v>
          </cell>
          <cell r="E3591" t="str">
            <v xml:space="preserve">מיסים ועלויות </v>
          </cell>
          <cell r="H3591">
            <v>35610</v>
          </cell>
          <cell r="I3591">
            <v>30840</v>
          </cell>
        </row>
        <row r="3592">
          <cell r="A3592" t="str">
            <v>440</v>
          </cell>
          <cell r="B3592">
            <v>813242</v>
          </cell>
          <cell r="C3592">
            <v>1</v>
          </cell>
          <cell r="D3592" t="str">
            <v>1813242.440</v>
          </cell>
          <cell r="E3592" t="str">
            <v xml:space="preserve">ביטוח מבנה ותכולה </v>
          </cell>
          <cell r="H3592">
            <v>10600</v>
          </cell>
          <cell r="I3592">
            <v>10236</v>
          </cell>
        </row>
        <row r="3593">
          <cell r="A3593" t="str">
            <v>720</v>
          </cell>
          <cell r="B3593">
            <v>813242</v>
          </cell>
          <cell r="C3593">
            <v>1</v>
          </cell>
          <cell r="D3593" t="str">
            <v>1813242.720</v>
          </cell>
          <cell r="E3593" t="str">
            <v xml:space="preserve">סל תלמיד לעולה </v>
          </cell>
          <cell r="H3593">
            <v>0</v>
          </cell>
          <cell r="I3593">
            <v>1124</v>
          </cell>
        </row>
        <row r="3594">
          <cell r="A3594" t="str">
            <v>725</v>
          </cell>
          <cell r="B3594">
            <v>813242</v>
          </cell>
          <cell r="C3594">
            <v>1</v>
          </cell>
          <cell r="D3594" t="str">
            <v>1813242.725</v>
          </cell>
          <cell r="E3594" t="str">
            <v xml:space="preserve">אגרת שיכפול יסודי </v>
          </cell>
          <cell r="H3594">
            <v>1658</v>
          </cell>
          <cell r="I3594">
            <v>1658</v>
          </cell>
        </row>
        <row r="3595">
          <cell r="A3595" t="str">
            <v>726</v>
          </cell>
          <cell r="B3595">
            <v>813242</v>
          </cell>
          <cell r="C3595">
            <v>1</v>
          </cell>
          <cell r="D3595" t="str">
            <v>1813242.726</v>
          </cell>
          <cell r="E3595" t="str">
            <v>השתת.בתשלומי הורים(חומרים</v>
          </cell>
          <cell r="H3595">
            <v>17205</v>
          </cell>
          <cell r="I3595">
            <v>13270</v>
          </cell>
        </row>
        <row r="3596">
          <cell r="A3596" t="str">
            <v>727</v>
          </cell>
          <cell r="B3596">
            <v>813242</v>
          </cell>
          <cell r="C3596">
            <v>1</v>
          </cell>
          <cell r="D3596" t="str">
            <v>1813242.727</v>
          </cell>
          <cell r="E3596" t="str">
            <v xml:space="preserve">אגרת שכפול "פר תלמיד" </v>
          </cell>
          <cell r="H3596">
            <v>2209</v>
          </cell>
          <cell r="I3596">
            <v>6671</v>
          </cell>
        </row>
        <row r="3597">
          <cell r="A3597" t="str">
            <v>751</v>
          </cell>
          <cell r="B3597">
            <v>813242</v>
          </cell>
          <cell r="C3597">
            <v>1</v>
          </cell>
          <cell r="D3597" t="str">
            <v>1813242.751</v>
          </cell>
          <cell r="E3597" t="str">
            <v xml:space="preserve">רואה חשבון </v>
          </cell>
          <cell r="H3597">
            <v>5616</v>
          </cell>
          <cell r="I3597">
            <v>5616</v>
          </cell>
        </row>
        <row r="3598">
          <cell r="A3598" t="str">
            <v>877</v>
          </cell>
          <cell r="B3598">
            <v>813242</v>
          </cell>
          <cell r="C3598">
            <v>1</v>
          </cell>
          <cell r="D3598" t="str">
            <v>1813242.877</v>
          </cell>
          <cell r="E3598" t="str">
            <v xml:space="preserve">תוספת דפרנציאלית פדגוגית </v>
          </cell>
          <cell r="H3598">
            <v>0</v>
          </cell>
          <cell r="I3598">
            <v>0</v>
          </cell>
        </row>
        <row r="3599">
          <cell r="A3599" t="str">
            <v>878</v>
          </cell>
          <cell r="B3599">
            <v>813242</v>
          </cell>
          <cell r="C3599">
            <v>1</v>
          </cell>
          <cell r="D3599" t="str">
            <v>1813242.878</v>
          </cell>
          <cell r="E3599" t="str">
            <v>סל תלמיד עיריה ניהול עצמי</v>
          </cell>
          <cell r="H3599">
            <v>295590</v>
          </cell>
          <cell r="I3599">
            <v>288916</v>
          </cell>
        </row>
        <row r="3600">
          <cell r="A3600" t="str">
            <v>110</v>
          </cell>
          <cell r="B3600">
            <v>813246</v>
          </cell>
          <cell r="C3600">
            <v>1</v>
          </cell>
          <cell r="D3600" t="str">
            <v>1813246.110</v>
          </cell>
          <cell r="E3600" t="str">
            <v xml:space="preserve">שכר קובע </v>
          </cell>
          <cell r="H3600">
            <v>664969</v>
          </cell>
          <cell r="I3600">
            <v>308109</v>
          </cell>
        </row>
        <row r="3601">
          <cell r="A3601" t="str">
            <v>120</v>
          </cell>
          <cell r="B3601">
            <v>813246</v>
          </cell>
          <cell r="C3601">
            <v>1</v>
          </cell>
          <cell r="D3601" t="str">
            <v>1813246.120</v>
          </cell>
          <cell r="E3601" t="str">
            <v xml:space="preserve">תוספות שאינן בשכר קובע </v>
          </cell>
          <cell r="H3601">
            <v>58618</v>
          </cell>
          <cell r="I3601">
            <v>29342</v>
          </cell>
        </row>
        <row r="3602">
          <cell r="A3602" t="str">
            <v>130</v>
          </cell>
          <cell r="B3602">
            <v>813246</v>
          </cell>
          <cell r="C3602">
            <v>1</v>
          </cell>
          <cell r="D3602" t="str">
            <v>1813246.130</v>
          </cell>
          <cell r="E3602" t="str">
            <v xml:space="preserve">שעות נוספות </v>
          </cell>
          <cell r="H3602">
            <v>22600</v>
          </cell>
          <cell r="I3602">
            <v>7743</v>
          </cell>
        </row>
        <row r="3603">
          <cell r="A3603" t="str">
            <v>140</v>
          </cell>
          <cell r="B3603">
            <v>813246</v>
          </cell>
          <cell r="C3603">
            <v>1</v>
          </cell>
          <cell r="D3603" t="str">
            <v>1813246.140</v>
          </cell>
          <cell r="E3603" t="str">
            <v xml:space="preserve">החזר הוצאות </v>
          </cell>
          <cell r="H3603">
            <v>58215</v>
          </cell>
          <cell r="I3603">
            <v>31934</v>
          </cell>
        </row>
        <row r="3604">
          <cell r="A3604" t="str">
            <v>181</v>
          </cell>
          <cell r="B3604">
            <v>813246</v>
          </cell>
          <cell r="C3604">
            <v>1</v>
          </cell>
          <cell r="D3604" t="str">
            <v>1813246.181</v>
          </cell>
          <cell r="E3604" t="str">
            <v xml:space="preserve">הפרשות סוציאליות </v>
          </cell>
          <cell r="H3604">
            <v>134454</v>
          </cell>
          <cell r="I3604">
            <v>65062</v>
          </cell>
        </row>
        <row r="3605">
          <cell r="A3605" t="str">
            <v>182</v>
          </cell>
          <cell r="B3605">
            <v>813246</v>
          </cell>
          <cell r="C3605">
            <v>1</v>
          </cell>
          <cell r="D3605" t="str">
            <v>1813246.182</v>
          </cell>
          <cell r="E3605" t="str">
            <v xml:space="preserve">מיסים ועלויות </v>
          </cell>
          <cell r="H3605">
            <v>61261</v>
          </cell>
          <cell r="I3605">
            <v>28707</v>
          </cell>
        </row>
        <row r="3606">
          <cell r="A3606" t="str">
            <v>440</v>
          </cell>
          <cell r="B3606">
            <v>813246</v>
          </cell>
          <cell r="C3606">
            <v>1</v>
          </cell>
          <cell r="D3606" t="str">
            <v>1813246.440</v>
          </cell>
          <cell r="E3606" t="str">
            <v xml:space="preserve">ביטוח מבנה ותכולה </v>
          </cell>
          <cell r="H3606">
            <v>10600</v>
          </cell>
          <cell r="I3606">
            <v>10236</v>
          </cell>
        </row>
        <row r="3607">
          <cell r="A3607" t="str">
            <v>720</v>
          </cell>
          <cell r="B3607">
            <v>813246</v>
          </cell>
          <cell r="C3607">
            <v>1</v>
          </cell>
          <cell r="D3607" t="str">
            <v>1813246.720</v>
          </cell>
          <cell r="E3607" t="str">
            <v xml:space="preserve">סל תלמיד לעולה </v>
          </cell>
          <cell r="H3607">
            <v>0</v>
          </cell>
          <cell r="I3607">
            <v>626</v>
          </cell>
        </row>
        <row r="3608">
          <cell r="A3608" t="str">
            <v>726</v>
          </cell>
          <cell r="B3608">
            <v>813246</v>
          </cell>
          <cell r="C3608">
            <v>1</v>
          </cell>
          <cell r="D3608" t="str">
            <v>1813246.726</v>
          </cell>
          <cell r="E3608" t="str">
            <v>השתת.בתשלומי הורים(חומרים</v>
          </cell>
          <cell r="H3608">
            <v>21225</v>
          </cell>
          <cell r="I3608">
            <v>20471</v>
          </cell>
        </row>
        <row r="3609">
          <cell r="A3609" t="str">
            <v>727</v>
          </cell>
          <cell r="B3609">
            <v>813246</v>
          </cell>
          <cell r="C3609">
            <v>1</v>
          </cell>
          <cell r="D3609" t="str">
            <v>1813246.727</v>
          </cell>
          <cell r="E3609" t="str">
            <v xml:space="preserve">אגרת שכפול "פר תלמיד" </v>
          </cell>
          <cell r="H3609">
            <v>12098</v>
          </cell>
          <cell r="I3609">
            <v>11626</v>
          </cell>
        </row>
        <row r="3610">
          <cell r="A3610" t="str">
            <v>751</v>
          </cell>
          <cell r="B3610">
            <v>813246</v>
          </cell>
          <cell r="C3610">
            <v>1</v>
          </cell>
          <cell r="D3610" t="str">
            <v>1813246.751</v>
          </cell>
          <cell r="E3610" t="str">
            <v xml:space="preserve">רואה חשבון </v>
          </cell>
          <cell r="H3610">
            <v>5616</v>
          </cell>
          <cell r="I3610">
            <v>5616</v>
          </cell>
        </row>
        <row r="3611">
          <cell r="A3611" t="str">
            <v>877</v>
          </cell>
          <cell r="B3611">
            <v>813246</v>
          </cell>
          <cell r="C3611">
            <v>1</v>
          </cell>
          <cell r="D3611" t="str">
            <v>1813246.877</v>
          </cell>
          <cell r="E3611" t="str">
            <v xml:space="preserve">תוספת דפרנציאלית פדגוגית </v>
          </cell>
          <cell r="H3611">
            <v>0</v>
          </cell>
          <cell r="I3611">
            <v>0</v>
          </cell>
        </row>
        <row r="3612">
          <cell r="A3612" t="str">
            <v>878</v>
          </cell>
          <cell r="B3612">
            <v>813246</v>
          </cell>
          <cell r="C3612">
            <v>1</v>
          </cell>
          <cell r="D3612" t="str">
            <v>1813246.878</v>
          </cell>
          <cell r="E3612" t="str">
            <v>סל תלמיד עיריה ניהול עצמי</v>
          </cell>
          <cell r="H3612">
            <v>505530</v>
          </cell>
          <cell r="I3612">
            <v>529092</v>
          </cell>
        </row>
        <row r="3613">
          <cell r="A3613" t="str">
            <v>110</v>
          </cell>
          <cell r="B3613">
            <v>813247</v>
          </cell>
          <cell r="C3613">
            <v>1</v>
          </cell>
          <cell r="D3613" t="str">
            <v>1813247.110</v>
          </cell>
          <cell r="E3613" t="str">
            <v xml:space="preserve">שכר קבוע </v>
          </cell>
          <cell r="H3613">
            <v>503053</v>
          </cell>
          <cell r="I3613">
            <v>441682</v>
          </cell>
        </row>
        <row r="3614">
          <cell r="A3614" t="str">
            <v>120</v>
          </cell>
          <cell r="B3614">
            <v>813247</v>
          </cell>
          <cell r="C3614">
            <v>1</v>
          </cell>
          <cell r="D3614" t="str">
            <v>1813247.120</v>
          </cell>
          <cell r="E3614" t="str">
            <v xml:space="preserve">תוספות שאינן בשכר קובע </v>
          </cell>
          <cell r="H3614">
            <v>161576</v>
          </cell>
          <cell r="I3614">
            <v>133966</v>
          </cell>
        </row>
        <row r="3615">
          <cell r="A3615" t="str">
            <v>130</v>
          </cell>
          <cell r="B3615">
            <v>813247</v>
          </cell>
          <cell r="C3615">
            <v>1</v>
          </cell>
          <cell r="D3615" t="str">
            <v>1813247.130</v>
          </cell>
          <cell r="E3615" t="str">
            <v xml:space="preserve">שעות נוספות </v>
          </cell>
          <cell r="H3615">
            <v>21268</v>
          </cell>
          <cell r="I3615">
            <v>13928</v>
          </cell>
        </row>
        <row r="3616">
          <cell r="A3616" t="str">
            <v>140</v>
          </cell>
          <cell r="B3616">
            <v>813247</v>
          </cell>
          <cell r="C3616">
            <v>1</v>
          </cell>
          <cell r="D3616" t="str">
            <v>1813247.140</v>
          </cell>
          <cell r="E3616" t="str">
            <v xml:space="preserve">החזר הוצאות </v>
          </cell>
          <cell r="H3616">
            <v>15154</v>
          </cell>
          <cell r="I3616">
            <v>13096</v>
          </cell>
        </row>
        <row r="3617">
          <cell r="A3617" t="str">
            <v>181</v>
          </cell>
          <cell r="B3617">
            <v>813247</v>
          </cell>
          <cell r="C3617">
            <v>1</v>
          </cell>
          <cell r="D3617" t="str">
            <v>1813247.181</v>
          </cell>
          <cell r="E3617" t="str">
            <v xml:space="preserve">הפרשות סוציאליות </v>
          </cell>
          <cell r="H3617">
            <v>121144</v>
          </cell>
          <cell r="I3617">
            <v>103857</v>
          </cell>
        </row>
        <row r="3618">
          <cell r="A3618" t="str">
            <v>182</v>
          </cell>
          <cell r="B3618">
            <v>813247</v>
          </cell>
          <cell r="C3618">
            <v>1</v>
          </cell>
          <cell r="D3618" t="str">
            <v>1813247.182</v>
          </cell>
          <cell r="E3618" t="str">
            <v xml:space="preserve">מיסים ועלויות </v>
          </cell>
          <cell r="H3618">
            <v>52108</v>
          </cell>
          <cell r="I3618">
            <v>45160</v>
          </cell>
        </row>
        <row r="3619">
          <cell r="A3619" t="str">
            <v>440</v>
          </cell>
          <cell r="B3619">
            <v>813247</v>
          </cell>
          <cell r="C3619">
            <v>1</v>
          </cell>
          <cell r="D3619" t="str">
            <v>1813247.440</v>
          </cell>
          <cell r="E3619" t="str">
            <v xml:space="preserve">ביטוח מבנה ותכולה </v>
          </cell>
          <cell r="H3619">
            <v>10600</v>
          </cell>
          <cell r="I3619">
            <v>10236</v>
          </cell>
        </row>
        <row r="3620">
          <cell r="A3620" t="str">
            <v>720</v>
          </cell>
          <cell r="B3620">
            <v>813247</v>
          </cell>
          <cell r="C3620">
            <v>1</v>
          </cell>
          <cell r="D3620" t="str">
            <v>1813247.720</v>
          </cell>
          <cell r="E3620" t="str">
            <v xml:space="preserve">סל תלמיד לעולה </v>
          </cell>
          <cell r="H3620">
            <v>0</v>
          </cell>
          <cell r="I3620">
            <v>626</v>
          </cell>
        </row>
        <row r="3621">
          <cell r="A3621" t="str">
            <v>725</v>
          </cell>
          <cell r="B3621">
            <v>813247</v>
          </cell>
          <cell r="C3621">
            <v>1</v>
          </cell>
          <cell r="D3621" t="str">
            <v>1813247.725</v>
          </cell>
          <cell r="E3621" t="str">
            <v xml:space="preserve">אגרת שכפול יסודי </v>
          </cell>
          <cell r="H3621">
            <v>1658</v>
          </cell>
          <cell r="I3621">
            <v>1658</v>
          </cell>
        </row>
        <row r="3622">
          <cell r="A3622" t="str">
            <v>726</v>
          </cell>
          <cell r="B3622">
            <v>813247</v>
          </cell>
          <cell r="C3622">
            <v>1</v>
          </cell>
          <cell r="D3622" t="str">
            <v>1813247.726</v>
          </cell>
          <cell r="E3622" t="str">
            <v>השתת.בתשלומי הורים(חומרים</v>
          </cell>
          <cell r="H3622">
            <v>11122</v>
          </cell>
          <cell r="I3622">
            <v>10292</v>
          </cell>
        </row>
        <row r="3623">
          <cell r="A3623" t="str">
            <v>727</v>
          </cell>
          <cell r="B3623">
            <v>813247</v>
          </cell>
          <cell r="C3623">
            <v>1</v>
          </cell>
          <cell r="D3623" t="str">
            <v>1813247.727</v>
          </cell>
          <cell r="E3623" t="str">
            <v xml:space="preserve">אגרת שכפול "פר תלמיד" </v>
          </cell>
          <cell r="H3623">
            <v>4140</v>
          </cell>
          <cell r="I3623">
            <v>5062</v>
          </cell>
        </row>
        <row r="3624">
          <cell r="A3624" t="str">
            <v>728</v>
          </cell>
          <cell r="B3624">
            <v>813247</v>
          </cell>
          <cell r="C3624">
            <v>1</v>
          </cell>
          <cell r="D3624" t="str">
            <v>1813247.728</v>
          </cell>
          <cell r="E3624" t="str">
            <v xml:space="preserve">סל תלמיד לעולה אתיופיה </v>
          </cell>
          <cell r="H3624">
            <v>0</v>
          </cell>
          <cell r="I3624">
            <v>0</v>
          </cell>
        </row>
        <row r="3625">
          <cell r="A3625" t="str">
            <v>751</v>
          </cell>
          <cell r="B3625">
            <v>813247</v>
          </cell>
          <cell r="C3625">
            <v>1</v>
          </cell>
          <cell r="D3625" t="str">
            <v>1813247.751</v>
          </cell>
          <cell r="E3625" t="str">
            <v xml:space="preserve">רואה חשבון </v>
          </cell>
          <cell r="H3625">
            <v>5616</v>
          </cell>
          <cell r="I3625">
            <v>5616</v>
          </cell>
        </row>
        <row r="3626">
          <cell r="A3626" t="str">
            <v>877</v>
          </cell>
          <cell r="B3626">
            <v>813247</v>
          </cell>
          <cell r="C3626">
            <v>1</v>
          </cell>
          <cell r="D3626" t="str">
            <v>1813247.877</v>
          </cell>
          <cell r="E3626" t="str">
            <v xml:space="preserve">תוספת דפרנציאלית פדגוגית </v>
          </cell>
          <cell r="H3626">
            <v>0</v>
          </cell>
          <cell r="I3626">
            <v>0</v>
          </cell>
        </row>
        <row r="3627">
          <cell r="A3627" t="str">
            <v>878</v>
          </cell>
          <cell r="B3627">
            <v>813247</v>
          </cell>
          <cell r="C3627">
            <v>1</v>
          </cell>
          <cell r="D3627" t="str">
            <v>1813247.878</v>
          </cell>
          <cell r="E3627" t="str">
            <v>סל תלמיד עיריה ניהול עצמי</v>
          </cell>
          <cell r="H3627">
            <v>235125</v>
          </cell>
          <cell r="I3627">
            <v>246522</v>
          </cell>
        </row>
        <row r="3628">
          <cell r="A3628" t="str">
            <v>110</v>
          </cell>
          <cell r="B3628">
            <v>813248</v>
          </cell>
          <cell r="C3628">
            <v>1</v>
          </cell>
          <cell r="D3628" t="str">
            <v>1813248.110</v>
          </cell>
          <cell r="E3628" t="str">
            <v xml:space="preserve">שכר קובע </v>
          </cell>
          <cell r="H3628">
            <v>204519</v>
          </cell>
          <cell r="I3628">
            <v>156629</v>
          </cell>
        </row>
        <row r="3629">
          <cell r="A3629" t="str">
            <v>120</v>
          </cell>
          <cell r="B3629">
            <v>813248</v>
          </cell>
          <cell r="C3629">
            <v>1</v>
          </cell>
          <cell r="D3629" t="str">
            <v>1813248.120</v>
          </cell>
          <cell r="E3629" t="str">
            <v xml:space="preserve">תוספות שאינן בשכר קובע </v>
          </cell>
          <cell r="H3629">
            <v>45298</v>
          </cell>
          <cell r="I3629">
            <v>33269</v>
          </cell>
        </row>
        <row r="3630">
          <cell r="A3630" t="str">
            <v>130</v>
          </cell>
          <cell r="B3630">
            <v>813248</v>
          </cell>
          <cell r="C3630">
            <v>1</v>
          </cell>
          <cell r="D3630" t="str">
            <v>1813248.130</v>
          </cell>
          <cell r="E3630" t="str">
            <v xml:space="preserve">שעות נוספות </v>
          </cell>
          <cell r="H3630">
            <v>8962</v>
          </cell>
          <cell r="I3630">
            <v>3751</v>
          </cell>
        </row>
        <row r="3631">
          <cell r="A3631" t="str">
            <v>140</v>
          </cell>
          <cell r="B3631">
            <v>813248</v>
          </cell>
          <cell r="C3631">
            <v>1</v>
          </cell>
          <cell r="D3631" t="str">
            <v>1813248.140</v>
          </cell>
          <cell r="E3631" t="str">
            <v xml:space="preserve">החזר הוצאות </v>
          </cell>
          <cell r="H3631">
            <v>5085</v>
          </cell>
          <cell r="I3631">
            <v>3648</v>
          </cell>
        </row>
        <row r="3632">
          <cell r="A3632" t="str">
            <v>181</v>
          </cell>
          <cell r="B3632">
            <v>813248</v>
          </cell>
          <cell r="C3632">
            <v>1</v>
          </cell>
          <cell r="D3632" t="str">
            <v>1813248.181</v>
          </cell>
          <cell r="E3632" t="str">
            <v xml:space="preserve">הפרשות סוציאליות </v>
          </cell>
          <cell r="H3632">
            <v>39710</v>
          </cell>
          <cell r="I3632">
            <v>30532</v>
          </cell>
        </row>
        <row r="3633">
          <cell r="A3633" t="str">
            <v>182</v>
          </cell>
          <cell r="B3633">
            <v>813248</v>
          </cell>
          <cell r="C3633">
            <v>1</v>
          </cell>
          <cell r="D3633" t="str">
            <v>1813248.182</v>
          </cell>
          <cell r="E3633" t="str">
            <v xml:space="preserve">מיסים ועלויות </v>
          </cell>
          <cell r="H3633">
            <v>20026</v>
          </cell>
          <cell r="I3633">
            <v>14989</v>
          </cell>
        </row>
        <row r="3634">
          <cell r="A3634" t="str">
            <v>440</v>
          </cell>
          <cell r="B3634">
            <v>813248</v>
          </cell>
          <cell r="C3634">
            <v>1</v>
          </cell>
          <cell r="D3634" t="str">
            <v>1813248.440</v>
          </cell>
          <cell r="E3634" t="str">
            <v xml:space="preserve">ביטוח מבנה ותכולה </v>
          </cell>
          <cell r="H3634">
            <v>10600</v>
          </cell>
          <cell r="I3634">
            <v>10236</v>
          </cell>
        </row>
        <row r="3635">
          <cell r="A3635" t="str">
            <v>726</v>
          </cell>
          <cell r="B3635">
            <v>813248</v>
          </cell>
          <cell r="C3635">
            <v>1</v>
          </cell>
          <cell r="D3635" t="str">
            <v>1813248.726</v>
          </cell>
          <cell r="E3635" t="str">
            <v>השתת.בתשלומי הורים(חומרים</v>
          </cell>
          <cell r="H3635">
            <v>6560</v>
          </cell>
          <cell r="I3635">
            <v>8140</v>
          </cell>
        </row>
        <row r="3636">
          <cell r="A3636" t="str">
            <v>727</v>
          </cell>
          <cell r="B3636">
            <v>813248</v>
          </cell>
          <cell r="C3636">
            <v>1</v>
          </cell>
          <cell r="D3636" t="str">
            <v>1813248.727</v>
          </cell>
          <cell r="E3636" t="str">
            <v xml:space="preserve">אגרת שכפול "פר תלמיד" </v>
          </cell>
          <cell r="H3636">
            <v>3732</v>
          </cell>
          <cell r="I3636">
            <v>4633</v>
          </cell>
        </row>
        <row r="3637">
          <cell r="A3637" t="str">
            <v>728</v>
          </cell>
          <cell r="B3637">
            <v>813248</v>
          </cell>
          <cell r="C3637">
            <v>1</v>
          </cell>
          <cell r="D3637" t="str">
            <v>1813248.728</v>
          </cell>
          <cell r="E3637" t="str">
            <v xml:space="preserve">סל תלמיד לעולה אתיופיה </v>
          </cell>
          <cell r="H3637">
            <v>800</v>
          </cell>
          <cell r="I3637">
            <v>19867</v>
          </cell>
        </row>
        <row r="3638">
          <cell r="A3638" t="str">
            <v>751</v>
          </cell>
          <cell r="B3638">
            <v>813248</v>
          </cell>
          <cell r="C3638">
            <v>1</v>
          </cell>
          <cell r="D3638" t="str">
            <v>1813248.751</v>
          </cell>
          <cell r="E3638" t="str">
            <v xml:space="preserve">רואה חשבון </v>
          </cell>
          <cell r="H3638">
            <v>5000</v>
          </cell>
          <cell r="I3638">
            <v>4797</v>
          </cell>
        </row>
        <row r="3639">
          <cell r="A3639" t="str">
            <v>877</v>
          </cell>
          <cell r="B3639">
            <v>813248</v>
          </cell>
          <cell r="C3639">
            <v>1</v>
          </cell>
          <cell r="D3639" t="str">
            <v>1813248.877</v>
          </cell>
          <cell r="E3639" t="str">
            <v xml:space="preserve">תוספת דפרנציאלית פדגוגית </v>
          </cell>
          <cell r="H3639">
            <v>0</v>
          </cell>
          <cell r="I3639">
            <v>0</v>
          </cell>
        </row>
        <row r="3640">
          <cell r="A3640" t="str">
            <v>878</v>
          </cell>
          <cell r="B3640">
            <v>813248</v>
          </cell>
          <cell r="C3640">
            <v>1</v>
          </cell>
          <cell r="D3640" t="str">
            <v>1813248.878</v>
          </cell>
          <cell r="E3640" t="str">
            <v>סל תלמיד עיריה ניהול עצמי</v>
          </cell>
          <cell r="H3640">
            <v>203490</v>
          </cell>
          <cell r="I3640">
            <v>192015</v>
          </cell>
        </row>
        <row r="3641">
          <cell r="A3641" t="str">
            <v>110</v>
          </cell>
          <cell r="B3641">
            <v>813249</v>
          </cell>
          <cell r="C3641">
            <v>1</v>
          </cell>
          <cell r="D3641" t="str">
            <v>1813249.110</v>
          </cell>
          <cell r="E3641" t="str">
            <v xml:space="preserve">שכר קבוע </v>
          </cell>
          <cell r="H3641">
            <v>297656</v>
          </cell>
          <cell r="I3641">
            <v>170155</v>
          </cell>
        </row>
        <row r="3642">
          <cell r="A3642" t="str">
            <v>120</v>
          </cell>
          <cell r="B3642">
            <v>813249</v>
          </cell>
          <cell r="C3642">
            <v>1</v>
          </cell>
          <cell r="D3642" t="str">
            <v>1813249.120</v>
          </cell>
          <cell r="E3642" t="str">
            <v xml:space="preserve">תוספות שאינן בשכר קובע </v>
          </cell>
          <cell r="H3642">
            <v>49095</v>
          </cell>
          <cell r="I3642">
            <v>28393</v>
          </cell>
        </row>
        <row r="3643">
          <cell r="A3643" t="str">
            <v>130</v>
          </cell>
          <cell r="B3643">
            <v>813249</v>
          </cell>
          <cell r="C3643">
            <v>1</v>
          </cell>
          <cell r="D3643" t="str">
            <v>1813249.130</v>
          </cell>
          <cell r="E3643" t="str">
            <v xml:space="preserve">שעות נוספות </v>
          </cell>
          <cell r="H3643">
            <v>9537</v>
          </cell>
          <cell r="I3643">
            <v>3424</v>
          </cell>
        </row>
        <row r="3644">
          <cell r="A3644" t="str">
            <v>140</v>
          </cell>
          <cell r="B3644">
            <v>813249</v>
          </cell>
          <cell r="C3644">
            <v>1</v>
          </cell>
          <cell r="D3644" t="str">
            <v>1813249.140</v>
          </cell>
          <cell r="E3644" t="str">
            <v xml:space="preserve">החזר הוצאות </v>
          </cell>
          <cell r="H3644">
            <v>8484</v>
          </cell>
          <cell r="I3644">
            <v>4962</v>
          </cell>
        </row>
        <row r="3645">
          <cell r="A3645" t="str">
            <v>181</v>
          </cell>
          <cell r="B3645">
            <v>813249</v>
          </cell>
          <cell r="C3645">
            <v>1</v>
          </cell>
          <cell r="D3645" t="str">
            <v>1813249.181</v>
          </cell>
          <cell r="E3645" t="str">
            <v xml:space="preserve">הפרשות סוציאליות </v>
          </cell>
          <cell r="H3645">
            <v>67543</v>
          </cell>
          <cell r="I3645">
            <v>37570</v>
          </cell>
        </row>
        <row r="3646">
          <cell r="A3646" t="str">
            <v>182</v>
          </cell>
          <cell r="B3646">
            <v>813249</v>
          </cell>
          <cell r="C3646">
            <v>1</v>
          </cell>
          <cell r="D3646" t="str">
            <v>1813249.182</v>
          </cell>
          <cell r="E3646" t="str">
            <v xml:space="preserve">מיסים ועלויות </v>
          </cell>
          <cell r="H3646">
            <v>27634</v>
          </cell>
          <cell r="I3646">
            <v>15688</v>
          </cell>
        </row>
        <row r="3647">
          <cell r="A3647" t="str">
            <v>440</v>
          </cell>
          <cell r="B3647">
            <v>813249</v>
          </cell>
          <cell r="C3647">
            <v>1</v>
          </cell>
          <cell r="D3647" t="str">
            <v>1813249.440</v>
          </cell>
          <cell r="E3647" t="str">
            <v xml:space="preserve">ביטוח מבנה ותכולה </v>
          </cell>
          <cell r="H3647">
            <v>10600</v>
          </cell>
          <cell r="I3647">
            <v>10236</v>
          </cell>
        </row>
        <row r="3648">
          <cell r="A3648" t="str">
            <v>726</v>
          </cell>
          <cell r="B3648">
            <v>813249</v>
          </cell>
          <cell r="C3648">
            <v>1</v>
          </cell>
          <cell r="D3648" t="str">
            <v>1813249.726</v>
          </cell>
          <cell r="E3648" t="str">
            <v>השתת.בתשלומי הורים(חומרים</v>
          </cell>
          <cell r="H3648">
            <v>20132</v>
          </cell>
          <cell r="I3648">
            <v>21225</v>
          </cell>
        </row>
        <row r="3649">
          <cell r="A3649" t="str">
            <v>727</v>
          </cell>
          <cell r="B3649">
            <v>813249</v>
          </cell>
          <cell r="C3649">
            <v>1</v>
          </cell>
          <cell r="D3649" t="str">
            <v>1813249.727</v>
          </cell>
          <cell r="E3649" t="str">
            <v xml:space="preserve">אגרת שיכפול "פר תלמיד" </v>
          </cell>
          <cell r="H3649">
            <v>11454</v>
          </cell>
          <cell r="I3649">
            <v>11840</v>
          </cell>
        </row>
        <row r="3650">
          <cell r="A3650" t="str">
            <v>728</v>
          </cell>
          <cell r="B3650">
            <v>813249</v>
          </cell>
          <cell r="C3650">
            <v>1</v>
          </cell>
          <cell r="D3650" t="str">
            <v>1813249.728</v>
          </cell>
          <cell r="E3650" t="str">
            <v xml:space="preserve">סל תלמיד לעולה אתיופיה </v>
          </cell>
          <cell r="H3650">
            <v>8400</v>
          </cell>
          <cell r="I3650">
            <v>30400</v>
          </cell>
        </row>
        <row r="3651">
          <cell r="A3651" t="str">
            <v>751</v>
          </cell>
          <cell r="B3651">
            <v>813249</v>
          </cell>
          <cell r="C3651">
            <v>1</v>
          </cell>
          <cell r="D3651" t="str">
            <v>1813249.751</v>
          </cell>
          <cell r="E3651" t="str">
            <v xml:space="preserve">רואה חשבון </v>
          </cell>
          <cell r="H3651">
            <v>5000</v>
          </cell>
          <cell r="I3651">
            <v>4797</v>
          </cell>
        </row>
        <row r="3652">
          <cell r="A3652" t="str">
            <v>877</v>
          </cell>
          <cell r="B3652">
            <v>813249</v>
          </cell>
          <cell r="C3652">
            <v>1</v>
          </cell>
          <cell r="D3652" t="str">
            <v>1813249.877</v>
          </cell>
          <cell r="E3652" t="str">
            <v xml:space="preserve">תוספת דפרנציאלית פדגוגית </v>
          </cell>
          <cell r="H3652">
            <v>0</v>
          </cell>
          <cell r="I3652">
            <v>0</v>
          </cell>
        </row>
        <row r="3653">
          <cell r="A3653" t="str">
            <v>878</v>
          </cell>
          <cell r="B3653">
            <v>813249</v>
          </cell>
          <cell r="C3653">
            <v>1</v>
          </cell>
          <cell r="D3653" t="str">
            <v>1813249.878</v>
          </cell>
          <cell r="E3653" t="str">
            <v>סל תלמיד עיריה ניהול עצמי</v>
          </cell>
          <cell r="H3653">
            <v>456504</v>
          </cell>
          <cell r="I3653">
            <v>446029</v>
          </cell>
        </row>
        <row r="3654">
          <cell r="A3654" t="str">
            <v>110</v>
          </cell>
          <cell r="B3654">
            <v>813251</v>
          </cell>
          <cell r="C3654">
            <v>1</v>
          </cell>
          <cell r="D3654" t="str">
            <v>1813251.110</v>
          </cell>
          <cell r="E3654" t="str">
            <v xml:space="preserve">שכר קובע </v>
          </cell>
          <cell r="H3654">
            <v>327058</v>
          </cell>
          <cell r="I3654">
            <v>276882</v>
          </cell>
        </row>
        <row r="3655">
          <cell r="A3655" t="str">
            <v>120</v>
          </cell>
          <cell r="B3655">
            <v>813251</v>
          </cell>
          <cell r="C3655">
            <v>1</v>
          </cell>
          <cell r="D3655" t="str">
            <v>1813251.120</v>
          </cell>
          <cell r="E3655" t="str">
            <v xml:space="preserve">תוספות שאינן בשכר קובע </v>
          </cell>
          <cell r="H3655">
            <v>75087</v>
          </cell>
          <cell r="I3655">
            <v>65186</v>
          </cell>
        </row>
        <row r="3656">
          <cell r="A3656" t="str">
            <v>130</v>
          </cell>
          <cell r="B3656">
            <v>813251</v>
          </cell>
          <cell r="C3656">
            <v>1</v>
          </cell>
          <cell r="D3656" t="str">
            <v>1813251.130</v>
          </cell>
          <cell r="E3656" t="str">
            <v xml:space="preserve">שעות נוספות </v>
          </cell>
          <cell r="H3656">
            <v>16025</v>
          </cell>
          <cell r="I3656">
            <v>10211</v>
          </cell>
        </row>
        <row r="3657">
          <cell r="A3657" t="str">
            <v>140</v>
          </cell>
          <cell r="B3657">
            <v>813251</v>
          </cell>
          <cell r="C3657">
            <v>1</v>
          </cell>
          <cell r="D3657" t="str">
            <v>1813251.140</v>
          </cell>
          <cell r="E3657" t="str">
            <v xml:space="preserve">החזר הוצאות </v>
          </cell>
          <cell r="H3657">
            <v>9471</v>
          </cell>
          <cell r="I3657">
            <v>8147</v>
          </cell>
        </row>
        <row r="3658">
          <cell r="A3658" t="str">
            <v>181</v>
          </cell>
          <cell r="B3658">
            <v>813251</v>
          </cell>
          <cell r="C3658">
            <v>1</v>
          </cell>
          <cell r="D3658" t="str">
            <v>1813251.181</v>
          </cell>
          <cell r="E3658" t="str">
            <v xml:space="preserve">הפרשות סוציאליות </v>
          </cell>
          <cell r="H3658">
            <v>73291</v>
          </cell>
          <cell r="I3658">
            <v>60688</v>
          </cell>
        </row>
        <row r="3659">
          <cell r="A3659" t="str">
            <v>182</v>
          </cell>
          <cell r="B3659">
            <v>813251</v>
          </cell>
          <cell r="C3659">
            <v>1</v>
          </cell>
          <cell r="D3659" t="str">
            <v>1813251.182</v>
          </cell>
          <cell r="E3659" t="str">
            <v xml:space="preserve">מיסים ועלויות </v>
          </cell>
          <cell r="H3659">
            <v>32444</v>
          </cell>
          <cell r="I3659">
            <v>27362</v>
          </cell>
        </row>
        <row r="3660">
          <cell r="A3660" t="str">
            <v>440</v>
          </cell>
          <cell r="B3660">
            <v>813251</v>
          </cell>
          <cell r="C3660">
            <v>1</v>
          </cell>
          <cell r="D3660" t="str">
            <v>1813251.440</v>
          </cell>
          <cell r="E3660" t="str">
            <v xml:space="preserve">ביטוח מבנה ותכולה </v>
          </cell>
          <cell r="H3660">
            <v>10600</v>
          </cell>
          <cell r="I3660">
            <v>10236</v>
          </cell>
        </row>
        <row r="3661">
          <cell r="A3661" t="str">
            <v>722</v>
          </cell>
          <cell r="B3661">
            <v>813251</v>
          </cell>
          <cell r="C3661">
            <v>1</v>
          </cell>
          <cell r="D3661" t="str">
            <v>1813251.722</v>
          </cell>
          <cell r="E3661" t="str">
            <v xml:space="preserve">העברה מיועדת </v>
          </cell>
          <cell r="H3661">
            <v>0</v>
          </cell>
          <cell r="I3661">
            <v>0</v>
          </cell>
        </row>
        <row r="3662">
          <cell r="A3662" t="str">
            <v>725</v>
          </cell>
          <cell r="B3662">
            <v>813251</v>
          </cell>
          <cell r="C3662">
            <v>1</v>
          </cell>
          <cell r="D3662" t="str">
            <v>1813251.725</v>
          </cell>
          <cell r="E3662" t="str">
            <v xml:space="preserve">אגרת שיכפול יסודי </v>
          </cell>
          <cell r="H3662">
            <v>3296</v>
          </cell>
          <cell r="I3662">
            <v>3296</v>
          </cell>
        </row>
        <row r="3663">
          <cell r="A3663" t="str">
            <v>726</v>
          </cell>
          <cell r="B3663">
            <v>813251</v>
          </cell>
          <cell r="C3663">
            <v>1</v>
          </cell>
          <cell r="D3663" t="str">
            <v>1813251.726</v>
          </cell>
          <cell r="E3663" t="str">
            <v>השתת.בתשלומי הורים(חומרים</v>
          </cell>
          <cell r="H3663">
            <v>5353</v>
          </cell>
          <cell r="I3663">
            <v>4939</v>
          </cell>
        </row>
        <row r="3664">
          <cell r="A3664" t="str">
            <v>727</v>
          </cell>
          <cell r="B3664">
            <v>813251</v>
          </cell>
          <cell r="C3664">
            <v>1</v>
          </cell>
          <cell r="D3664" t="str">
            <v>1813251.727</v>
          </cell>
          <cell r="E3664" t="str">
            <v xml:space="preserve">אגרת שכפול "פר תלמיד" </v>
          </cell>
          <cell r="H3664">
            <v>2381</v>
          </cell>
          <cell r="I3664">
            <v>2166</v>
          </cell>
        </row>
        <row r="3665">
          <cell r="A3665" t="str">
            <v>728</v>
          </cell>
          <cell r="B3665">
            <v>813251</v>
          </cell>
          <cell r="C3665">
            <v>1</v>
          </cell>
          <cell r="D3665" t="str">
            <v>1813251.728</v>
          </cell>
          <cell r="E3665" t="str">
            <v xml:space="preserve">סל תלמיד לעולה אתיופיה </v>
          </cell>
          <cell r="H3665">
            <v>24558</v>
          </cell>
          <cell r="I3665">
            <v>23600</v>
          </cell>
        </row>
        <row r="3666">
          <cell r="A3666" t="str">
            <v>751</v>
          </cell>
          <cell r="B3666">
            <v>813251</v>
          </cell>
          <cell r="C3666">
            <v>1</v>
          </cell>
          <cell r="D3666" t="str">
            <v>1813251.751</v>
          </cell>
          <cell r="E3666" t="str">
            <v xml:space="preserve">רואה חשבון </v>
          </cell>
          <cell r="H3666">
            <v>5000</v>
          </cell>
          <cell r="I3666">
            <v>4776</v>
          </cell>
        </row>
        <row r="3667">
          <cell r="A3667" t="str">
            <v>780</v>
          </cell>
          <cell r="B3667">
            <v>813251</v>
          </cell>
          <cell r="C3667">
            <v>1</v>
          </cell>
          <cell r="D3667" t="str">
            <v>1813251.780</v>
          </cell>
          <cell r="E3667" t="str">
            <v xml:space="preserve">בי"ס ירוק </v>
          </cell>
          <cell r="H3667">
            <v>0</v>
          </cell>
          <cell r="I3667">
            <v>0</v>
          </cell>
        </row>
        <row r="3668">
          <cell r="A3668" t="str">
            <v>877</v>
          </cell>
          <cell r="B3668">
            <v>813251</v>
          </cell>
          <cell r="C3668">
            <v>1</v>
          </cell>
          <cell r="D3668" t="str">
            <v>1813251.877</v>
          </cell>
          <cell r="E3668" t="str">
            <v xml:space="preserve">תוספת דפרנציאלית פדגוגית </v>
          </cell>
          <cell r="H3668">
            <v>0</v>
          </cell>
          <cell r="I3668">
            <v>0</v>
          </cell>
        </row>
        <row r="3669">
          <cell r="A3669" t="str">
            <v>878</v>
          </cell>
          <cell r="B3669">
            <v>813251</v>
          </cell>
          <cell r="C3669">
            <v>1</v>
          </cell>
          <cell r="D3669" t="str">
            <v>1813251.878</v>
          </cell>
          <cell r="E3669" t="str">
            <v>סל תלמיד עיריה ניהול עצמי</v>
          </cell>
          <cell r="H3669">
            <v>167100</v>
          </cell>
          <cell r="I3669">
            <v>168453</v>
          </cell>
        </row>
        <row r="3670">
          <cell r="A3670" t="str">
            <v>110</v>
          </cell>
          <cell r="B3670">
            <v>813252</v>
          </cell>
          <cell r="C3670">
            <v>1</v>
          </cell>
          <cell r="D3670" t="str">
            <v>1813252.110</v>
          </cell>
          <cell r="E3670" t="str">
            <v xml:space="preserve">שכר קובע </v>
          </cell>
          <cell r="H3670">
            <v>209025</v>
          </cell>
          <cell r="I3670">
            <v>214474</v>
          </cell>
        </row>
        <row r="3671">
          <cell r="A3671" t="str">
            <v>120</v>
          </cell>
          <cell r="B3671">
            <v>813252</v>
          </cell>
          <cell r="C3671">
            <v>1</v>
          </cell>
          <cell r="D3671" t="str">
            <v>1813252.120</v>
          </cell>
          <cell r="E3671" t="str">
            <v xml:space="preserve">תוספות שאינן בשכר קובע </v>
          </cell>
          <cell r="H3671">
            <v>23164</v>
          </cell>
          <cell r="I3671">
            <v>25013</v>
          </cell>
        </row>
        <row r="3672">
          <cell r="A3672" t="str">
            <v>130</v>
          </cell>
          <cell r="B3672">
            <v>813252</v>
          </cell>
          <cell r="C3672">
            <v>1</v>
          </cell>
          <cell r="D3672" t="str">
            <v>1813252.130</v>
          </cell>
          <cell r="E3672" t="str">
            <v xml:space="preserve">שעות נוספות </v>
          </cell>
          <cell r="H3672">
            <v>9036</v>
          </cell>
          <cell r="I3672">
            <v>7252</v>
          </cell>
        </row>
        <row r="3673">
          <cell r="A3673" t="str">
            <v>140</v>
          </cell>
          <cell r="B3673">
            <v>813252</v>
          </cell>
          <cell r="C3673">
            <v>1</v>
          </cell>
          <cell r="D3673" t="str">
            <v>1813252.140</v>
          </cell>
          <cell r="E3673" t="str">
            <v xml:space="preserve">החזר הוצאות </v>
          </cell>
          <cell r="H3673">
            <v>5384</v>
          </cell>
          <cell r="I3673">
            <v>5477</v>
          </cell>
        </row>
        <row r="3674">
          <cell r="A3674" t="str">
            <v>181</v>
          </cell>
          <cell r="B3674">
            <v>813252</v>
          </cell>
          <cell r="C3674">
            <v>1</v>
          </cell>
          <cell r="D3674" t="str">
            <v>1813252.181</v>
          </cell>
          <cell r="E3674" t="str">
            <v xml:space="preserve">הפרשות סוציאליות </v>
          </cell>
          <cell r="H3674">
            <v>44061</v>
          </cell>
          <cell r="I3674">
            <v>44962</v>
          </cell>
        </row>
        <row r="3675">
          <cell r="A3675" t="str">
            <v>182</v>
          </cell>
          <cell r="B3675">
            <v>813252</v>
          </cell>
          <cell r="C3675">
            <v>1</v>
          </cell>
          <cell r="D3675" t="str">
            <v>1813252.182</v>
          </cell>
          <cell r="E3675" t="str">
            <v xml:space="preserve">מיסים ועלויות </v>
          </cell>
          <cell r="H3675">
            <v>18745</v>
          </cell>
          <cell r="I3675">
            <v>19172</v>
          </cell>
        </row>
        <row r="3676">
          <cell r="A3676" t="str">
            <v>440</v>
          </cell>
          <cell r="B3676">
            <v>813252</v>
          </cell>
          <cell r="C3676">
            <v>1</v>
          </cell>
          <cell r="D3676" t="str">
            <v>1813252.440</v>
          </cell>
          <cell r="E3676" t="str">
            <v xml:space="preserve">ביטוח מבנה ותכולה </v>
          </cell>
          <cell r="H3676">
            <v>10600</v>
          </cell>
          <cell r="I3676">
            <v>10236</v>
          </cell>
        </row>
        <row r="3677">
          <cell r="A3677" t="str">
            <v>720</v>
          </cell>
          <cell r="B3677">
            <v>813252</v>
          </cell>
          <cell r="C3677">
            <v>1</v>
          </cell>
          <cell r="D3677" t="str">
            <v>1813252.720</v>
          </cell>
          <cell r="E3677" t="str">
            <v xml:space="preserve">סל תלמיד לעולה </v>
          </cell>
          <cell r="H3677">
            <v>0</v>
          </cell>
          <cell r="I3677">
            <v>626</v>
          </cell>
        </row>
        <row r="3678">
          <cell r="A3678" t="str">
            <v>725</v>
          </cell>
          <cell r="B3678">
            <v>813252</v>
          </cell>
          <cell r="C3678">
            <v>1</v>
          </cell>
          <cell r="D3678" t="str">
            <v>1813252.725</v>
          </cell>
          <cell r="E3678" t="str">
            <v xml:space="preserve">אגרת שכפול יסודי </v>
          </cell>
          <cell r="H3678">
            <v>0</v>
          </cell>
          <cell r="I3678">
            <v>1456</v>
          </cell>
        </row>
        <row r="3679">
          <cell r="A3679" t="str">
            <v>726</v>
          </cell>
          <cell r="B3679">
            <v>813252</v>
          </cell>
          <cell r="C3679">
            <v>1</v>
          </cell>
          <cell r="D3679" t="str">
            <v>1813252.726</v>
          </cell>
          <cell r="E3679" t="str">
            <v>השתת.בתשלומי הורים(חומרים</v>
          </cell>
          <cell r="H3679">
            <v>7710</v>
          </cell>
          <cell r="I3679">
            <v>8566</v>
          </cell>
        </row>
        <row r="3680">
          <cell r="A3680" t="str">
            <v>727</v>
          </cell>
          <cell r="B3680">
            <v>813252</v>
          </cell>
          <cell r="C3680">
            <v>1</v>
          </cell>
          <cell r="D3680" t="str">
            <v>1813252.727</v>
          </cell>
          <cell r="E3680" t="str">
            <v xml:space="preserve">אגרת שכפול "פר תלמיד" </v>
          </cell>
          <cell r="H3680">
            <v>4140</v>
          </cell>
          <cell r="I3680">
            <v>4462</v>
          </cell>
        </row>
        <row r="3681">
          <cell r="A3681" t="str">
            <v>751</v>
          </cell>
          <cell r="B3681">
            <v>813252</v>
          </cell>
          <cell r="C3681">
            <v>1</v>
          </cell>
          <cell r="D3681" t="str">
            <v>1813252.751</v>
          </cell>
          <cell r="E3681" t="str">
            <v xml:space="preserve">רואה חשבון </v>
          </cell>
          <cell r="H3681">
            <v>5000</v>
          </cell>
          <cell r="I3681">
            <v>4797</v>
          </cell>
        </row>
        <row r="3682">
          <cell r="A3682" t="str">
            <v>877</v>
          </cell>
          <cell r="B3682">
            <v>813252</v>
          </cell>
          <cell r="C3682">
            <v>1</v>
          </cell>
          <cell r="D3682" t="str">
            <v>1813252.877</v>
          </cell>
          <cell r="E3682" t="str">
            <v xml:space="preserve">תוספת דפרנציאלית פדגוגית </v>
          </cell>
          <cell r="H3682">
            <v>0</v>
          </cell>
          <cell r="I3682">
            <v>0</v>
          </cell>
        </row>
        <row r="3683">
          <cell r="A3683" t="str">
            <v>878</v>
          </cell>
          <cell r="B3683">
            <v>813252</v>
          </cell>
          <cell r="C3683">
            <v>1</v>
          </cell>
          <cell r="D3683" t="str">
            <v>1813252.878</v>
          </cell>
          <cell r="E3683" t="str">
            <v>סל תלמיד עיריה ניהול עצמי</v>
          </cell>
          <cell r="H3683">
            <v>194640</v>
          </cell>
          <cell r="I3683">
            <v>190850</v>
          </cell>
        </row>
        <row r="3684">
          <cell r="A3684" t="str">
            <v>110</v>
          </cell>
          <cell r="B3684">
            <v>813253</v>
          </cell>
          <cell r="C3684">
            <v>1</v>
          </cell>
          <cell r="D3684" t="str">
            <v>1813253.110</v>
          </cell>
          <cell r="E3684" t="str">
            <v xml:space="preserve">שכר קובע </v>
          </cell>
          <cell r="H3684">
            <v>351135</v>
          </cell>
          <cell r="I3684">
            <v>231410</v>
          </cell>
        </row>
        <row r="3685">
          <cell r="A3685" t="str">
            <v>120</v>
          </cell>
          <cell r="B3685">
            <v>813253</v>
          </cell>
          <cell r="C3685">
            <v>1</v>
          </cell>
          <cell r="D3685" t="str">
            <v>1813253.120</v>
          </cell>
          <cell r="E3685" t="str">
            <v xml:space="preserve">תוספות שאינן בשכר קובע </v>
          </cell>
          <cell r="H3685">
            <v>85438</v>
          </cell>
          <cell r="I3685">
            <v>54758</v>
          </cell>
        </row>
        <row r="3686">
          <cell r="A3686" t="str">
            <v>130</v>
          </cell>
          <cell r="B3686">
            <v>813253</v>
          </cell>
          <cell r="C3686">
            <v>1</v>
          </cell>
          <cell r="D3686" t="str">
            <v>1813253.130</v>
          </cell>
          <cell r="E3686" t="str">
            <v xml:space="preserve">שעות נוספות </v>
          </cell>
          <cell r="H3686">
            <v>27976</v>
          </cell>
          <cell r="I3686">
            <v>13161</v>
          </cell>
        </row>
        <row r="3687">
          <cell r="A3687" t="str">
            <v>140</v>
          </cell>
          <cell r="B3687">
            <v>813253</v>
          </cell>
          <cell r="C3687">
            <v>1</v>
          </cell>
          <cell r="D3687" t="str">
            <v>1813253.140</v>
          </cell>
          <cell r="E3687" t="str">
            <v xml:space="preserve">החזר הוצאות </v>
          </cell>
          <cell r="H3687">
            <v>10635</v>
          </cell>
          <cell r="I3687">
            <v>7296</v>
          </cell>
        </row>
        <row r="3688">
          <cell r="A3688" t="str">
            <v>181</v>
          </cell>
          <cell r="B3688">
            <v>813253</v>
          </cell>
          <cell r="C3688">
            <v>1</v>
          </cell>
          <cell r="D3688" t="str">
            <v>1813253.181</v>
          </cell>
          <cell r="E3688" t="str">
            <v xml:space="preserve">הפרשות סוציאליות </v>
          </cell>
          <cell r="H3688">
            <v>99960</v>
          </cell>
          <cell r="I3688">
            <v>63865</v>
          </cell>
        </row>
        <row r="3689">
          <cell r="A3689" t="str">
            <v>182</v>
          </cell>
          <cell r="B3689">
            <v>813253</v>
          </cell>
          <cell r="C3689">
            <v>1</v>
          </cell>
          <cell r="D3689" t="str">
            <v>1813253.182</v>
          </cell>
          <cell r="E3689" t="str">
            <v xml:space="preserve">מיסים ועלויות </v>
          </cell>
          <cell r="H3689">
            <v>36227</v>
          </cell>
          <cell r="I3689">
            <v>23388</v>
          </cell>
        </row>
        <row r="3690">
          <cell r="A3690" t="str">
            <v>440</v>
          </cell>
          <cell r="B3690">
            <v>813253</v>
          </cell>
          <cell r="C3690">
            <v>1</v>
          </cell>
          <cell r="D3690" t="str">
            <v>1813253.440</v>
          </cell>
          <cell r="E3690" t="str">
            <v xml:space="preserve">ביטוח מבנה ותכולה </v>
          </cell>
          <cell r="H3690">
            <v>10600</v>
          </cell>
          <cell r="I3690">
            <v>10236</v>
          </cell>
        </row>
        <row r="3691">
          <cell r="A3691" t="str">
            <v>720</v>
          </cell>
          <cell r="B3691">
            <v>813253</v>
          </cell>
          <cell r="C3691">
            <v>1</v>
          </cell>
          <cell r="D3691" t="str">
            <v>1813253.720</v>
          </cell>
          <cell r="E3691" t="str">
            <v xml:space="preserve">סל תלמיד לעולה </v>
          </cell>
          <cell r="H3691">
            <v>0</v>
          </cell>
          <cell r="I3691">
            <v>498</v>
          </cell>
        </row>
        <row r="3692">
          <cell r="A3692" t="str">
            <v>725</v>
          </cell>
          <cell r="B3692">
            <v>813253</v>
          </cell>
          <cell r="C3692">
            <v>1</v>
          </cell>
          <cell r="D3692" t="str">
            <v>1813253.725</v>
          </cell>
          <cell r="E3692" t="str">
            <v xml:space="preserve">אגרת שיכפול יסודי </v>
          </cell>
          <cell r="H3692">
            <v>2184</v>
          </cell>
          <cell r="I3692">
            <v>2002</v>
          </cell>
        </row>
        <row r="3693">
          <cell r="A3693" t="str">
            <v>726</v>
          </cell>
          <cell r="B3693">
            <v>813253</v>
          </cell>
          <cell r="C3693">
            <v>1</v>
          </cell>
          <cell r="D3693" t="str">
            <v>1813253.726</v>
          </cell>
          <cell r="E3693" t="str">
            <v>השתת.בתשלומי הורים(חומרים</v>
          </cell>
          <cell r="H3693">
            <v>10782</v>
          </cell>
          <cell r="I3693">
            <v>10933</v>
          </cell>
        </row>
        <row r="3694">
          <cell r="A3694" t="str">
            <v>727</v>
          </cell>
          <cell r="B3694">
            <v>813253</v>
          </cell>
          <cell r="C3694">
            <v>1</v>
          </cell>
          <cell r="D3694" t="str">
            <v>1813253.727</v>
          </cell>
          <cell r="E3694" t="str">
            <v xml:space="preserve">אגרת שכפול "פר תלמיד" </v>
          </cell>
          <cell r="H3694">
            <v>6135</v>
          </cell>
          <cell r="I3694">
            <v>6221</v>
          </cell>
        </row>
        <row r="3695">
          <cell r="A3695" t="str">
            <v>728</v>
          </cell>
          <cell r="B3695">
            <v>813253</v>
          </cell>
          <cell r="C3695">
            <v>1</v>
          </cell>
          <cell r="D3695" t="str">
            <v>1813253.728</v>
          </cell>
          <cell r="E3695" t="str">
            <v xml:space="preserve">סל תלמיד לעולה אתיופיה </v>
          </cell>
          <cell r="H3695">
            <v>23375</v>
          </cell>
          <cell r="I3695">
            <v>37600</v>
          </cell>
        </row>
        <row r="3696">
          <cell r="A3696" t="str">
            <v>751</v>
          </cell>
          <cell r="B3696">
            <v>813253</v>
          </cell>
          <cell r="C3696">
            <v>1</v>
          </cell>
          <cell r="D3696" t="str">
            <v>1813253.751</v>
          </cell>
          <cell r="E3696" t="str">
            <v xml:space="preserve">רואה חשבון </v>
          </cell>
          <cell r="H3696">
            <v>5000</v>
          </cell>
          <cell r="I3696">
            <v>4776</v>
          </cell>
        </row>
        <row r="3697">
          <cell r="A3697" t="str">
            <v>877</v>
          </cell>
          <cell r="B3697">
            <v>813253</v>
          </cell>
          <cell r="C3697">
            <v>1</v>
          </cell>
          <cell r="D3697" t="str">
            <v>1813253.877</v>
          </cell>
          <cell r="E3697" t="str">
            <v xml:space="preserve">תוספת דפרנציאלית פדגוגית </v>
          </cell>
          <cell r="H3697">
            <v>0</v>
          </cell>
          <cell r="I3697">
            <v>0</v>
          </cell>
        </row>
        <row r="3698">
          <cell r="A3698" t="str">
            <v>878</v>
          </cell>
          <cell r="B3698">
            <v>813253</v>
          </cell>
          <cell r="C3698">
            <v>1</v>
          </cell>
          <cell r="D3698" t="str">
            <v>1813253.878</v>
          </cell>
          <cell r="E3698" t="str">
            <v>סל תלמיד עיריה ניהול עצמי</v>
          </cell>
          <cell r="H3698">
            <v>269040</v>
          </cell>
          <cell r="I3698">
            <v>264647</v>
          </cell>
        </row>
        <row r="3699">
          <cell r="A3699" t="str">
            <v>110</v>
          </cell>
          <cell r="B3699">
            <v>813254</v>
          </cell>
          <cell r="C3699">
            <v>1</v>
          </cell>
          <cell r="D3699" t="str">
            <v>1813254.110</v>
          </cell>
          <cell r="E3699" t="str">
            <v xml:space="preserve">שכר קבוע </v>
          </cell>
          <cell r="H3699">
            <v>169194</v>
          </cell>
          <cell r="I3699">
            <v>161331</v>
          </cell>
        </row>
        <row r="3700">
          <cell r="A3700" t="str">
            <v>120</v>
          </cell>
          <cell r="B3700">
            <v>813254</v>
          </cell>
          <cell r="C3700">
            <v>1</v>
          </cell>
          <cell r="D3700" t="str">
            <v>1813254.120</v>
          </cell>
          <cell r="E3700" t="str">
            <v xml:space="preserve">תוספות שאינן בשכר קובע </v>
          </cell>
          <cell r="H3700">
            <v>40800</v>
          </cell>
          <cell r="I3700">
            <v>37816</v>
          </cell>
        </row>
        <row r="3701">
          <cell r="A3701" t="str">
            <v>130</v>
          </cell>
          <cell r="B3701">
            <v>813254</v>
          </cell>
          <cell r="C3701">
            <v>1</v>
          </cell>
          <cell r="D3701" t="str">
            <v>1813254.130</v>
          </cell>
          <cell r="E3701" t="str">
            <v xml:space="preserve">שעות נוספות </v>
          </cell>
          <cell r="H3701">
            <v>5519</v>
          </cell>
          <cell r="I3701">
            <v>2986</v>
          </cell>
        </row>
        <row r="3702">
          <cell r="A3702" t="str">
            <v>140</v>
          </cell>
          <cell r="B3702">
            <v>813254</v>
          </cell>
          <cell r="C3702">
            <v>1</v>
          </cell>
          <cell r="D3702" t="str">
            <v>1813254.140</v>
          </cell>
          <cell r="E3702" t="str">
            <v xml:space="preserve">החזר הוצאות </v>
          </cell>
          <cell r="H3702">
            <v>4787</v>
          </cell>
          <cell r="I3702">
            <v>4440</v>
          </cell>
        </row>
        <row r="3703">
          <cell r="A3703" t="str">
            <v>181</v>
          </cell>
          <cell r="B3703">
            <v>813254</v>
          </cell>
          <cell r="C3703">
            <v>1</v>
          </cell>
          <cell r="D3703" t="str">
            <v>1813254.181</v>
          </cell>
          <cell r="E3703" t="str">
            <v xml:space="preserve">הפרשות סוציאליות </v>
          </cell>
          <cell r="H3703">
            <v>33399</v>
          </cell>
          <cell r="I3703">
            <v>30588</v>
          </cell>
        </row>
        <row r="3704">
          <cell r="A3704" t="str">
            <v>182</v>
          </cell>
          <cell r="B3704">
            <v>813254</v>
          </cell>
          <cell r="C3704">
            <v>1</v>
          </cell>
          <cell r="D3704" t="str">
            <v>1813254.182</v>
          </cell>
          <cell r="E3704" t="str">
            <v xml:space="preserve">מיסים ועלויות </v>
          </cell>
          <cell r="H3704">
            <v>16704</v>
          </cell>
          <cell r="I3704">
            <v>15661</v>
          </cell>
        </row>
        <row r="3705">
          <cell r="A3705" t="str">
            <v>440</v>
          </cell>
          <cell r="B3705">
            <v>813254</v>
          </cell>
          <cell r="C3705">
            <v>1</v>
          </cell>
          <cell r="D3705" t="str">
            <v>1813254.440</v>
          </cell>
          <cell r="E3705" t="str">
            <v xml:space="preserve">ביטוח מבנה ותכולה </v>
          </cell>
          <cell r="H3705">
            <v>10600</v>
          </cell>
          <cell r="I3705">
            <v>10236</v>
          </cell>
        </row>
        <row r="3706">
          <cell r="A3706" t="str">
            <v>720</v>
          </cell>
          <cell r="B3706">
            <v>813254</v>
          </cell>
          <cell r="C3706">
            <v>1</v>
          </cell>
          <cell r="D3706" t="str">
            <v>1813254.720</v>
          </cell>
          <cell r="E3706" t="str">
            <v xml:space="preserve">סל תלמיד לעולה </v>
          </cell>
          <cell r="H3706">
            <v>0</v>
          </cell>
          <cell r="I3706">
            <v>1148</v>
          </cell>
        </row>
        <row r="3707">
          <cell r="A3707" t="str">
            <v>725</v>
          </cell>
          <cell r="B3707">
            <v>813254</v>
          </cell>
          <cell r="C3707">
            <v>1</v>
          </cell>
          <cell r="D3707" t="str">
            <v>1813254.725</v>
          </cell>
          <cell r="E3707" t="str">
            <v xml:space="preserve">אגרת שכפול יסודי </v>
          </cell>
          <cell r="H3707">
            <v>0</v>
          </cell>
          <cell r="I3707">
            <v>0</v>
          </cell>
        </row>
        <row r="3708">
          <cell r="A3708" t="str">
            <v>726</v>
          </cell>
          <cell r="B3708">
            <v>813254</v>
          </cell>
          <cell r="C3708">
            <v>1</v>
          </cell>
          <cell r="D3708" t="str">
            <v>1813254.726</v>
          </cell>
          <cell r="E3708" t="str">
            <v>השתת.בתשלומי הורים(חומרים</v>
          </cell>
          <cell r="H3708">
            <v>5090</v>
          </cell>
          <cell r="I3708">
            <v>5580</v>
          </cell>
        </row>
        <row r="3709">
          <cell r="A3709" t="str">
            <v>727</v>
          </cell>
          <cell r="B3709">
            <v>813254</v>
          </cell>
          <cell r="C3709">
            <v>1</v>
          </cell>
          <cell r="D3709" t="str">
            <v>1813254.727</v>
          </cell>
          <cell r="E3709" t="str">
            <v xml:space="preserve">אגרת שכפול "פר תלמיד" </v>
          </cell>
          <cell r="H3709">
            <v>2874</v>
          </cell>
          <cell r="I3709">
            <v>3196</v>
          </cell>
        </row>
        <row r="3710">
          <cell r="A3710" t="str">
            <v>728</v>
          </cell>
          <cell r="B3710">
            <v>813254</v>
          </cell>
          <cell r="C3710">
            <v>1</v>
          </cell>
          <cell r="D3710" t="str">
            <v>1813254.728</v>
          </cell>
          <cell r="E3710" t="str">
            <v xml:space="preserve">סל תלמיד לעולה אתיופיה </v>
          </cell>
          <cell r="H3710">
            <v>400</v>
          </cell>
          <cell r="I3710">
            <v>26800</v>
          </cell>
        </row>
        <row r="3711">
          <cell r="A3711" t="str">
            <v>751</v>
          </cell>
          <cell r="B3711">
            <v>813254</v>
          </cell>
          <cell r="C3711">
            <v>1</v>
          </cell>
          <cell r="D3711" t="str">
            <v>1813254.751</v>
          </cell>
          <cell r="E3711" t="str">
            <v xml:space="preserve">רואה חשבון </v>
          </cell>
          <cell r="H3711">
            <v>5000</v>
          </cell>
          <cell r="I3711">
            <v>4797</v>
          </cell>
        </row>
        <row r="3712">
          <cell r="A3712" t="str">
            <v>877</v>
          </cell>
          <cell r="B3712">
            <v>813254</v>
          </cell>
          <cell r="C3712">
            <v>1</v>
          </cell>
          <cell r="D3712" t="str">
            <v>1813254.877</v>
          </cell>
          <cell r="E3712" t="str">
            <v xml:space="preserve">תוספת דפרנציאלית פדגוגית </v>
          </cell>
          <cell r="H3712">
            <v>0</v>
          </cell>
          <cell r="I3712">
            <v>0</v>
          </cell>
        </row>
        <row r="3713">
          <cell r="A3713" t="str">
            <v>878</v>
          </cell>
          <cell r="B3713">
            <v>813254</v>
          </cell>
          <cell r="C3713">
            <v>1</v>
          </cell>
          <cell r="D3713" t="str">
            <v>1813254.878</v>
          </cell>
          <cell r="E3713" t="str">
            <v>סל תלמיד עיריה ניהול עצמי</v>
          </cell>
          <cell r="H3713">
            <v>154428</v>
          </cell>
          <cell r="I3713">
            <v>152003</v>
          </cell>
        </row>
        <row r="3714">
          <cell r="A3714" t="str">
            <v>110</v>
          </cell>
          <cell r="B3714">
            <v>813255</v>
          </cell>
          <cell r="C3714">
            <v>1</v>
          </cell>
          <cell r="D3714" t="str">
            <v>1813255.110</v>
          </cell>
          <cell r="E3714" t="str">
            <v xml:space="preserve">שכר קובע </v>
          </cell>
          <cell r="H3714">
            <v>347902</v>
          </cell>
          <cell r="I3714">
            <v>325242</v>
          </cell>
        </row>
        <row r="3715">
          <cell r="A3715" t="str">
            <v>120</v>
          </cell>
          <cell r="B3715">
            <v>813255</v>
          </cell>
          <cell r="C3715">
            <v>1</v>
          </cell>
          <cell r="D3715" t="str">
            <v>1813255.120</v>
          </cell>
          <cell r="E3715" t="str">
            <v xml:space="preserve">תוספות שאינן בשכר קובע </v>
          </cell>
          <cell r="H3715">
            <v>83838</v>
          </cell>
          <cell r="I3715">
            <v>79786</v>
          </cell>
        </row>
        <row r="3716">
          <cell r="A3716" t="str">
            <v>130</v>
          </cell>
          <cell r="B3716">
            <v>813255</v>
          </cell>
          <cell r="C3716">
            <v>1</v>
          </cell>
          <cell r="D3716" t="str">
            <v>1813255.130</v>
          </cell>
          <cell r="E3716" t="str">
            <v xml:space="preserve">שעות נוספות </v>
          </cell>
          <cell r="H3716">
            <v>16929</v>
          </cell>
          <cell r="I3716">
            <v>10730</v>
          </cell>
        </row>
        <row r="3717">
          <cell r="A3717" t="str">
            <v>140</v>
          </cell>
          <cell r="B3717">
            <v>813255</v>
          </cell>
          <cell r="C3717">
            <v>1</v>
          </cell>
          <cell r="D3717" t="str">
            <v>1813255.140</v>
          </cell>
          <cell r="E3717" t="str">
            <v xml:space="preserve">החזר הוצאות </v>
          </cell>
          <cell r="H3717">
            <v>10708</v>
          </cell>
          <cell r="I3717">
            <v>9912</v>
          </cell>
        </row>
        <row r="3718">
          <cell r="A3718" t="str">
            <v>181</v>
          </cell>
          <cell r="B3718">
            <v>813255</v>
          </cell>
          <cell r="C3718">
            <v>1</v>
          </cell>
          <cell r="D3718" t="str">
            <v>1813255.181</v>
          </cell>
          <cell r="E3718" t="str">
            <v xml:space="preserve">הפרשות סוציאליות </v>
          </cell>
          <cell r="H3718">
            <v>66112</v>
          </cell>
          <cell r="I3718">
            <v>61450</v>
          </cell>
        </row>
        <row r="3719">
          <cell r="A3719" t="str">
            <v>182</v>
          </cell>
          <cell r="B3719">
            <v>813255</v>
          </cell>
          <cell r="C3719">
            <v>1</v>
          </cell>
          <cell r="D3719" t="str">
            <v>1813255.182</v>
          </cell>
          <cell r="E3719" t="str">
            <v xml:space="preserve">מיסים ועלויות </v>
          </cell>
          <cell r="H3719">
            <v>34911</v>
          </cell>
          <cell r="I3719">
            <v>32345</v>
          </cell>
        </row>
        <row r="3720">
          <cell r="A3720" t="str">
            <v>440</v>
          </cell>
          <cell r="B3720">
            <v>813255</v>
          </cell>
          <cell r="C3720">
            <v>1</v>
          </cell>
          <cell r="D3720" t="str">
            <v>1813255.440</v>
          </cell>
          <cell r="E3720" t="str">
            <v xml:space="preserve">ביטוח מבנה ותכולה </v>
          </cell>
          <cell r="H3720">
            <v>10600</v>
          </cell>
          <cell r="I3720">
            <v>10236</v>
          </cell>
        </row>
        <row r="3721">
          <cell r="A3721" t="str">
            <v>720</v>
          </cell>
          <cell r="B3721">
            <v>813255</v>
          </cell>
          <cell r="C3721">
            <v>1</v>
          </cell>
          <cell r="D3721" t="str">
            <v>1813255.720</v>
          </cell>
          <cell r="E3721" t="str">
            <v xml:space="preserve">סל תלמיד לעולה </v>
          </cell>
          <cell r="H3721">
            <v>0</v>
          </cell>
          <cell r="I3721">
            <v>4287</v>
          </cell>
        </row>
        <row r="3722">
          <cell r="A3722" t="str">
            <v>725</v>
          </cell>
          <cell r="B3722">
            <v>813255</v>
          </cell>
          <cell r="C3722">
            <v>1</v>
          </cell>
          <cell r="D3722" t="str">
            <v>1813255.725</v>
          </cell>
          <cell r="E3722" t="str">
            <v xml:space="preserve">אגרת שכפול יסודי </v>
          </cell>
          <cell r="H3722">
            <v>1658</v>
          </cell>
          <cell r="I3722">
            <v>1658</v>
          </cell>
        </row>
        <row r="3723">
          <cell r="A3723" t="str">
            <v>726</v>
          </cell>
          <cell r="B3723">
            <v>813255</v>
          </cell>
          <cell r="C3723">
            <v>1</v>
          </cell>
          <cell r="D3723" t="str">
            <v>1813255.726</v>
          </cell>
          <cell r="E3723" t="str">
            <v>השתת.בתשלומי הורים(חומרים</v>
          </cell>
          <cell r="H3723">
            <v>9991</v>
          </cell>
          <cell r="I3723">
            <v>9802</v>
          </cell>
        </row>
        <row r="3724">
          <cell r="A3724" t="str">
            <v>727</v>
          </cell>
          <cell r="B3724">
            <v>813255</v>
          </cell>
          <cell r="C3724">
            <v>1</v>
          </cell>
          <cell r="D3724" t="str">
            <v>1813255.727</v>
          </cell>
          <cell r="E3724" t="str">
            <v xml:space="preserve">אגרת שכפול "פר תלמיד" </v>
          </cell>
          <cell r="H3724">
            <v>5155</v>
          </cell>
          <cell r="I3724">
            <v>4912</v>
          </cell>
        </row>
        <row r="3725">
          <cell r="A3725" t="str">
            <v>728</v>
          </cell>
          <cell r="B3725">
            <v>813255</v>
          </cell>
          <cell r="C3725">
            <v>1</v>
          </cell>
          <cell r="D3725" t="str">
            <v>1813255.728</v>
          </cell>
          <cell r="E3725" t="str">
            <v xml:space="preserve">סל תלמיד לעולה אתיופיה </v>
          </cell>
          <cell r="H3725">
            <v>7600</v>
          </cell>
          <cell r="I3725">
            <v>11200</v>
          </cell>
        </row>
        <row r="3726">
          <cell r="A3726" t="str">
            <v>751</v>
          </cell>
          <cell r="B3726">
            <v>813255</v>
          </cell>
          <cell r="C3726">
            <v>1</v>
          </cell>
          <cell r="D3726" t="str">
            <v>1813255.751</v>
          </cell>
          <cell r="E3726" t="str">
            <v xml:space="preserve">רואה חשבון </v>
          </cell>
          <cell r="H3726">
            <v>5616</v>
          </cell>
          <cell r="I3726">
            <v>5616</v>
          </cell>
        </row>
        <row r="3727">
          <cell r="A3727" t="str">
            <v>877</v>
          </cell>
          <cell r="B3727">
            <v>813255</v>
          </cell>
          <cell r="C3727">
            <v>1</v>
          </cell>
          <cell r="D3727" t="str">
            <v>1813255.877</v>
          </cell>
          <cell r="E3727" t="str">
            <v xml:space="preserve">תוספת דפרנציאלית פדגוגית </v>
          </cell>
          <cell r="H3727">
            <v>0</v>
          </cell>
          <cell r="I3727">
            <v>0</v>
          </cell>
        </row>
        <row r="3728">
          <cell r="A3728" t="str">
            <v>878</v>
          </cell>
          <cell r="B3728">
            <v>813255</v>
          </cell>
          <cell r="C3728">
            <v>1</v>
          </cell>
          <cell r="D3728" t="str">
            <v>1813255.878</v>
          </cell>
          <cell r="E3728" t="str">
            <v>סל תלמיד עיריה ניהול עצמי</v>
          </cell>
          <cell r="H3728">
            <v>224010</v>
          </cell>
          <cell r="I3728">
            <v>225148</v>
          </cell>
        </row>
        <row r="3729">
          <cell r="A3729" t="str">
            <v>110</v>
          </cell>
          <cell r="B3729">
            <v>813256</v>
          </cell>
          <cell r="C3729">
            <v>1</v>
          </cell>
          <cell r="D3729" t="str">
            <v>1813256.110</v>
          </cell>
          <cell r="E3729" t="str">
            <v xml:space="preserve">שכר קובע </v>
          </cell>
          <cell r="H3729">
            <v>483094</v>
          </cell>
          <cell r="I3729">
            <v>441194</v>
          </cell>
        </row>
        <row r="3730">
          <cell r="A3730" t="str">
            <v>120</v>
          </cell>
          <cell r="B3730">
            <v>813256</v>
          </cell>
          <cell r="C3730">
            <v>1</v>
          </cell>
          <cell r="D3730" t="str">
            <v>1813256.120</v>
          </cell>
          <cell r="E3730" t="str">
            <v xml:space="preserve">תוספות שאינן בשכר קובע </v>
          </cell>
          <cell r="H3730">
            <v>161992</v>
          </cell>
          <cell r="I3730">
            <v>139470</v>
          </cell>
        </row>
        <row r="3731">
          <cell r="A3731" t="str">
            <v>130</v>
          </cell>
          <cell r="B3731">
            <v>813256</v>
          </cell>
          <cell r="C3731">
            <v>1</v>
          </cell>
          <cell r="D3731" t="str">
            <v>1813256.130</v>
          </cell>
          <cell r="E3731" t="str">
            <v xml:space="preserve">שעות נוספות </v>
          </cell>
          <cell r="H3731">
            <v>24353</v>
          </cell>
          <cell r="I3731">
            <v>15162</v>
          </cell>
        </row>
        <row r="3732">
          <cell r="A3732" t="str">
            <v>140</v>
          </cell>
          <cell r="B3732">
            <v>813256</v>
          </cell>
          <cell r="C3732">
            <v>1</v>
          </cell>
          <cell r="D3732" t="str">
            <v>1813256.140</v>
          </cell>
          <cell r="E3732" t="str">
            <v xml:space="preserve">החזר הוצאות </v>
          </cell>
          <cell r="H3732">
            <v>17302</v>
          </cell>
          <cell r="I3732">
            <v>15706</v>
          </cell>
        </row>
        <row r="3733">
          <cell r="A3733" t="str">
            <v>181</v>
          </cell>
          <cell r="B3733">
            <v>813256</v>
          </cell>
          <cell r="C3733">
            <v>1</v>
          </cell>
          <cell r="D3733" t="str">
            <v>1813256.181</v>
          </cell>
          <cell r="E3733" t="str">
            <v xml:space="preserve">הפרשות סוציאליות </v>
          </cell>
          <cell r="H3733">
            <v>117087</v>
          </cell>
          <cell r="I3733">
            <v>107167</v>
          </cell>
        </row>
        <row r="3734">
          <cell r="A3734" t="str">
            <v>182</v>
          </cell>
          <cell r="B3734">
            <v>813256</v>
          </cell>
          <cell r="C3734">
            <v>1</v>
          </cell>
          <cell r="D3734" t="str">
            <v>1813256.182</v>
          </cell>
          <cell r="E3734" t="str">
            <v xml:space="preserve">מיסים ועלויות </v>
          </cell>
          <cell r="H3734">
            <v>52163</v>
          </cell>
          <cell r="I3734">
            <v>46479</v>
          </cell>
        </row>
        <row r="3735">
          <cell r="A3735" t="str">
            <v>440</v>
          </cell>
          <cell r="B3735">
            <v>813256</v>
          </cell>
          <cell r="C3735">
            <v>1</v>
          </cell>
          <cell r="D3735" t="str">
            <v>1813256.440</v>
          </cell>
          <cell r="E3735" t="str">
            <v xml:space="preserve">ביטוח מיבנה ותכולה </v>
          </cell>
          <cell r="H3735">
            <v>10600</v>
          </cell>
          <cell r="I3735">
            <v>10236</v>
          </cell>
        </row>
        <row r="3736">
          <cell r="A3736" t="str">
            <v>720</v>
          </cell>
          <cell r="B3736">
            <v>813256</v>
          </cell>
          <cell r="C3736">
            <v>1</v>
          </cell>
          <cell r="D3736" t="str">
            <v>1813256.720</v>
          </cell>
          <cell r="E3736" t="str">
            <v xml:space="preserve">סל תלמיד לעולה </v>
          </cell>
          <cell r="H3736">
            <v>0</v>
          </cell>
          <cell r="I3736">
            <v>4311</v>
          </cell>
        </row>
        <row r="3737">
          <cell r="A3737" t="str">
            <v>722</v>
          </cell>
          <cell r="B3737">
            <v>813256</v>
          </cell>
          <cell r="C3737">
            <v>1</v>
          </cell>
          <cell r="D3737" t="str">
            <v>1813256.722</v>
          </cell>
          <cell r="E3737" t="str">
            <v xml:space="preserve">העברה מיועדת </v>
          </cell>
          <cell r="H3737">
            <v>0</v>
          </cell>
          <cell r="I3737">
            <v>19507</v>
          </cell>
        </row>
        <row r="3738">
          <cell r="A3738" t="str">
            <v>725</v>
          </cell>
          <cell r="B3738">
            <v>813256</v>
          </cell>
          <cell r="C3738">
            <v>1</v>
          </cell>
          <cell r="D3738" t="str">
            <v>1813256.725</v>
          </cell>
          <cell r="E3738" t="str">
            <v xml:space="preserve">אגרת שכפול יסודי </v>
          </cell>
          <cell r="H3738">
            <v>1658</v>
          </cell>
          <cell r="I3738">
            <v>1658</v>
          </cell>
        </row>
        <row r="3739">
          <cell r="A3739" t="str">
            <v>726</v>
          </cell>
          <cell r="B3739">
            <v>813256</v>
          </cell>
          <cell r="C3739">
            <v>1</v>
          </cell>
          <cell r="D3739" t="str">
            <v>1813256.726</v>
          </cell>
          <cell r="E3739" t="str">
            <v>השתת.בתשלומי הורים(חומרים</v>
          </cell>
          <cell r="H3739">
            <v>15646</v>
          </cell>
          <cell r="I3739">
            <v>15947</v>
          </cell>
        </row>
        <row r="3740">
          <cell r="A3740" t="str">
            <v>727</v>
          </cell>
          <cell r="B3740">
            <v>813256</v>
          </cell>
          <cell r="C3740">
            <v>1</v>
          </cell>
          <cell r="D3740" t="str">
            <v>1813256.727</v>
          </cell>
          <cell r="E3740" t="str">
            <v xml:space="preserve">אגרת שכפול "פר תלמיד" </v>
          </cell>
          <cell r="H3740">
            <v>80001</v>
          </cell>
          <cell r="I3740">
            <v>8172</v>
          </cell>
        </row>
        <row r="3741">
          <cell r="A3741" t="str">
            <v>728</v>
          </cell>
          <cell r="B3741">
            <v>813256</v>
          </cell>
          <cell r="C3741">
            <v>1</v>
          </cell>
          <cell r="D3741" t="str">
            <v>1813256.728</v>
          </cell>
          <cell r="E3741" t="str">
            <v xml:space="preserve">סל תלמיד לעולה אתיופיה </v>
          </cell>
          <cell r="H3741">
            <v>3600</v>
          </cell>
          <cell r="I3741">
            <v>5600</v>
          </cell>
        </row>
        <row r="3742">
          <cell r="A3742" t="str">
            <v>751</v>
          </cell>
          <cell r="B3742">
            <v>813256</v>
          </cell>
          <cell r="C3742">
            <v>1</v>
          </cell>
          <cell r="D3742" t="str">
            <v>1813256.751</v>
          </cell>
          <cell r="E3742" t="str">
            <v xml:space="preserve">רואה חשבון </v>
          </cell>
          <cell r="H3742">
            <v>5000</v>
          </cell>
          <cell r="I3742">
            <v>4797</v>
          </cell>
        </row>
        <row r="3743">
          <cell r="A3743" t="str">
            <v>877</v>
          </cell>
          <cell r="B3743">
            <v>813256</v>
          </cell>
          <cell r="C3743">
            <v>1</v>
          </cell>
          <cell r="D3743" t="str">
            <v>1813256.877</v>
          </cell>
          <cell r="E3743" t="str">
            <v xml:space="preserve">תוספת דפרנציאלית פדגוגית </v>
          </cell>
          <cell r="H3743">
            <v>0</v>
          </cell>
          <cell r="I3743">
            <v>0</v>
          </cell>
        </row>
        <row r="3744">
          <cell r="A3744" t="str">
            <v>878</v>
          </cell>
          <cell r="B3744">
            <v>813256</v>
          </cell>
          <cell r="C3744">
            <v>1</v>
          </cell>
          <cell r="D3744" t="str">
            <v>1813256.878</v>
          </cell>
          <cell r="E3744" t="str">
            <v>סל תלמיד עיריה ניהול עצמי</v>
          </cell>
          <cell r="H3744">
            <v>343620</v>
          </cell>
          <cell r="I3744">
            <v>344727</v>
          </cell>
        </row>
        <row r="3745">
          <cell r="A3745" t="str">
            <v>110</v>
          </cell>
          <cell r="B3745">
            <v>813257</v>
          </cell>
          <cell r="C3745">
            <v>1</v>
          </cell>
          <cell r="D3745" t="str">
            <v>1813257.110</v>
          </cell>
          <cell r="E3745" t="str">
            <v xml:space="preserve">שכר קובע </v>
          </cell>
          <cell r="H3745">
            <v>238908</v>
          </cell>
          <cell r="I3745">
            <v>182442</v>
          </cell>
        </row>
        <row r="3746">
          <cell r="A3746" t="str">
            <v>120</v>
          </cell>
          <cell r="B3746">
            <v>813257</v>
          </cell>
          <cell r="C3746">
            <v>1</v>
          </cell>
          <cell r="D3746" t="str">
            <v>1813257.120</v>
          </cell>
          <cell r="E3746" t="str">
            <v xml:space="preserve">תוספות שאינן בשכר קובע </v>
          </cell>
          <cell r="H3746">
            <v>44281</v>
          </cell>
          <cell r="I3746">
            <v>33831</v>
          </cell>
        </row>
        <row r="3747">
          <cell r="A3747" t="str">
            <v>130</v>
          </cell>
          <cell r="B3747">
            <v>813257</v>
          </cell>
          <cell r="C3747">
            <v>1</v>
          </cell>
          <cell r="D3747" t="str">
            <v>1813257.130</v>
          </cell>
          <cell r="E3747" t="str">
            <v xml:space="preserve">שעות נוספות </v>
          </cell>
          <cell r="H3747">
            <v>10143</v>
          </cell>
          <cell r="I3747">
            <v>4297</v>
          </cell>
        </row>
        <row r="3748">
          <cell r="A3748" t="str">
            <v>140</v>
          </cell>
          <cell r="B3748">
            <v>813257</v>
          </cell>
          <cell r="C3748">
            <v>1</v>
          </cell>
          <cell r="D3748" t="str">
            <v>1813257.140</v>
          </cell>
          <cell r="E3748" t="str">
            <v xml:space="preserve">החזר הוצאות </v>
          </cell>
          <cell r="H3748">
            <v>5024</v>
          </cell>
          <cell r="I3748">
            <v>3952</v>
          </cell>
        </row>
        <row r="3749">
          <cell r="A3749" t="str">
            <v>181</v>
          </cell>
          <cell r="B3749">
            <v>813257</v>
          </cell>
          <cell r="C3749">
            <v>1</v>
          </cell>
          <cell r="D3749" t="str">
            <v>1813257.181</v>
          </cell>
          <cell r="E3749" t="str">
            <v xml:space="preserve">הפרשות סוציאליות </v>
          </cell>
          <cell r="H3749">
            <v>44376</v>
          </cell>
          <cell r="I3749">
            <v>35994</v>
          </cell>
        </row>
        <row r="3750">
          <cell r="A3750" t="str">
            <v>182</v>
          </cell>
          <cell r="B3750">
            <v>813257</v>
          </cell>
          <cell r="C3750">
            <v>1</v>
          </cell>
          <cell r="D3750" t="str">
            <v>1813257.182</v>
          </cell>
          <cell r="E3750" t="str">
            <v xml:space="preserve">מיסים ועלויות </v>
          </cell>
          <cell r="H3750">
            <v>22609</v>
          </cell>
          <cell r="I3750">
            <v>17072</v>
          </cell>
        </row>
        <row r="3751">
          <cell r="A3751" t="str">
            <v>440</v>
          </cell>
          <cell r="B3751">
            <v>813257</v>
          </cell>
          <cell r="C3751">
            <v>1</v>
          </cell>
          <cell r="D3751" t="str">
            <v>1813257.440</v>
          </cell>
          <cell r="E3751" t="str">
            <v xml:space="preserve">ביטוח מבנה ותכולה </v>
          </cell>
          <cell r="H3751">
            <v>10600</v>
          </cell>
          <cell r="I3751">
            <v>10236</v>
          </cell>
        </row>
        <row r="3752">
          <cell r="A3752" t="str">
            <v>720</v>
          </cell>
          <cell r="B3752">
            <v>813257</v>
          </cell>
          <cell r="C3752">
            <v>1</v>
          </cell>
          <cell r="D3752" t="str">
            <v>1813257.720</v>
          </cell>
          <cell r="E3752" t="str">
            <v xml:space="preserve">סל תלמיד לעולה </v>
          </cell>
          <cell r="H3752">
            <v>0</v>
          </cell>
          <cell r="I3752">
            <v>3742</v>
          </cell>
        </row>
        <row r="3753">
          <cell r="A3753" t="str">
            <v>725</v>
          </cell>
          <cell r="B3753">
            <v>813257</v>
          </cell>
          <cell r="C3753">
            <v>1</v>
          </cell>
          <cell r="D3753" t="str">
            <v>1813257.725</v>
          </cell>
          <cell r="E3753" t="str">
            <v xml:space="preserve">אגרת שכפול יסודי </v>
          </cell>
          <cell r="H3753">
            <v>2912</v>
          </cell>
          <cell r="I3753">
            <v>2730</v>
          </cell>
        </row>
        <row r="3754">
          <cell r="A3754" t="str">
            <v>726</v>
          </cell>
          <cell r="B3754">
            <v>813257</v>
          </cell>
          <cell r="C3754">
            <v>1</v>
          </cell>
          <cell r="D3754" t="str">
            <v>1813257.726</v>
          </cell>
          <cell r="E3754" t="str">
            <v>השתת.בתשלומי הורים(חומרים</v>
          </cell>
          <cell r="H3754">
            <v>17493</v>
          </cell>
          <cell r="I3754">
            <v>17078</v>
          </cell>
        </row>
        <row r="3755">
          <cell r="A3755" t="str">
            <v>727</v>
          </cell>
          <cell r="B3755">
            <v>813257</v>
          </cell>
          <cell r="C3755">
            <v>1</v>
          </cell>
          <cell r="D3755" t="str">
            <v>1813257.727</v>
          </cell>
          <cell r="E3755" t="str">
            <v xml:space="preserve">אגרת שכפול "פר תלמיד" </v>
          </cell>
          <cell r="H3755">
            <v>9953</v>
          </cell>
          <cell r="I3755">
            <v>9717</v>
          </cell>
        </row>
        <row r="3756">
          <cell r="A3756" t="str">
            <v>728</v>
          </cell>
          <cell r="B3756">
            <v>813257</v>
          </cell>
          <cell r="C3756">
            <v>1</v>
          </cell>
          <cell r="D3756" t="str">
            <v>1813257.728</v>
          </cell>
          <cell r="E3756" t="str">
            <v xml:space="preserve">סל תלמיד לעולה אתיופיה </v>
          </cell>
          <cell r="H3756">
            <v>400</v>
          </cell>
          <cell r="I3756">
            <v>400</v>
          </cell>
        </row>
        <row r="3757">
          <cell r="A3757" t="str">
            <v>751</v>
          </cell>
          <cell r="B3757">
            <v>813257</v>
          </cell>
          <cell r="C3757">
            <v>1</v>
          </cell>
          <cell r="D3757" t="str">
            <v>1813257.751</v>
          </cell>
          <cell r="E3757" t="str">
            <v xml:space="preserve">רואה חשבון </v>
          </cell>
          <cell r="H3757">
            <v>5616</v>
          </cell>
          <cell r="I3757">
            <v>5616</v>
          </cell>
        </row>
        <row r="3758">
          <cell r="A3758" t="str">
            <v>877</v>
          </cell>
          <cell r="B3758">
            <v>813257</v>
          </cell>
          <cell r="C3758">
            <v>1</v>
          </cell>
          <cell r="D3758" t="str">
            <v>1813257.877</v>
          </cell>
          <cell r="E3758" t="str">
            <v xml:space="preserve">תוספת דפרנציאלית פדגוגית </v>
          </cell>
          <cell r="H3758">
            <v>0</v>
          </cell>
          <cell r="I3758">
            <v>0</v>
          </cell>
        </row>
        <row r="3759">
          <cell r="A3759" t="str">
            <v>878</v>
          </cell>
          <cell r="B3759">
            <v>813257</v>
          </cell>
          <cell r="C3759">
            <v>1</v>
          </cell>
          <cell r="D3759" t="str">
            <v>1813257.878</v>
          </cell>
          <cell r="E3759" t="str">
            <v>סל תלמיד עיריה ניהול עצמי</v>
          </cell>
          <cell r="H3759">
            <v>398640</v>
          </cell>
          <cell r="I3759">
            <v>405093</v>
          </cell>
        </row>
        <row r="3760">
          <cell r="A3760" t="str">
            <v>110</v>
          </cell>
          <cell r="B3760">
            <v>813258</v>
          </cell>
          <cell r="C3760">
            <v>1</v>
          </cell>
          <cell r="D3760" t="str">
            <v>1813258.110</v>
          </cell>
          <cell r="E3760" t="str">
            <v xml:space="preserve">שכר קובע </v>
          </cell>
          <cell r="H3760">
            <v>165312</v>
          </cell>
          <cell r="I3760">
            <v>160740</v>
          </cell>
        </row>
        <row r="3761">
          <cell r="A3761" t="str">
            <v>120</v>
          </cell>
          <cell r="B3761">
            <v>813258</v>
          </cell>
          <cell r="C3761">
            <v>1</v>
          </cell>
          <cell r="D3761" t="str">
            <v>1813258.120</v>
          </cell>
          <cell r="E3761" t="str">
            <v xml:space="preserve">תוספות שאינן בשכר קובע </v>
          </cell>
          <cell r="H3761">
            <v>13586</v>
          </cell>
          <cell r="I3761">
            <v>12708</v>
          </cell>
        </row>
        <row r="3762">
          <cell r="A3762" t="str">
            <v>130</v>
          </cell>
          <cell r="B3762">
            <v>813258</v>
          </cell>
          <cell r="C3762">
            <v>1</v>
          </cell>
          <cell r="D3762" t="str">
            <v>1813258.130</v>
          </cell>
          <cell r="E3762" t="str">
            <v xml:space="preserve">שעות נוספות </v>
          </cell>
          <cell r="H3762">
            <v>8260</v>
          </cell>
          <cell r="I3762">
            <v>6653</v>
          </cell>
        </row>
        <row r="3763">
          <cell r="A3763" t="str">
            <v>140</v>
          </cell>
          <cell r="B3763">
            <v>813258</v>
          </cell>
          <cell r="C3763">
            <v>1</v>
          </cell>
          <cell r="D3763" t="str">
            <v>1813258.140</v>
          </cell>
          <cell r="E3763" t="str">
            <v xml:space="preserve">החזר הוצאות </v>
          </cell>
          <cell r="H3763">
            <v>3818</v>
          </cell>
          <cell r="I3763">
            <v>3648</v>
          </cell>
        </row>
        <row r="3764">
          <cell r="A3764" t="str">
            <v>181</v>
          </cell>
          <cell r="B3764">
            <v>813258</v>
          </cell>
          <cell r="C3764">
            <v>1</v>
          </cell>
          <cell r="D3764" t="str">
            <v>1813258.181</v>
          </cell>
          <cell r="E3764" t="str">
            <v xml:space="preserve">הפרשות סוציאליות </v>
          </cell>
          <cell r="H3764">
            <v>27782</v>
          </cell>
          <cell r="I3764">
            <v>27033</v>
          </cell>
        </row>
        <row r="3765">
          <cell r="A3765" t="str">
            <v>182</v>
          </cell>
          <cell r="B3765">
            <v>813258</v>
          </cell>
          <cell r="C3765">
            <v>1</v>
          </cell>
          <cell r="D3765" t="str">
            <v>1813258.182</v>
          </cell>
          <cell r="E3765" t="str">
            <v xml:space="preserve">מיסים ועלויות </v>
          </cell>
          <cell r="H3765">
            <v>14500</v>
          </cell>
          <cell r="I3765">
            <v>13949</v>
          </cell>
        </row>
        <row r="3766">
          <cell r="A3766" t="str">
            <v>440</v>
          </cell>
          <cell r="B3766">
            <v>813258</v>
          </cell>
          <cell r="C3766">
            <v>1</v>
          </cell>
          <cell r="D3766" t="str">
            <v>1813258.440</v>
          </cell>
          <cell r="E3766" t="str">
            <v xml:space="preserve">ביטוח מבנה ותכולה </v>
          </cell>
          <cell r="H3766">
            <v>10600</v>
          </cell>
          <cell r="I3766">
            <v>10236</v>
          </cell>
        </row>
        <row r="3767">
          <cell r="A3767" t="str">
            <v>720</v>
          </cell>
          <cell r="B3767">
            <v>813258</v>
          </cell>
          <cell r="C3767">
            <v>1</v>
          </cell>
          <cell r="D3767" t="str">
            <v>1813258.720</v>
          </cell>
          <cell r="E3767" t="str">
            <v xml:space="preserve">סל תלמיד לעולה </v>
          </cell>
          <cell r="H3767">
            <v>0</v>
          </cell>
          <cell r="I3767">
            <v>498</v>
          </cell>
        </row>
        <row r="3768">
          <cell r="A3768" t="str">
            <v>726</v>
          </cell>
          <cell r="B3768">
            <v>813258</v>
          </cell>
          <cell r="C3768">
            <v>1</v>
          </cell>
          <cell r="D3768" t="str">
            <v>1813258.726</v>
          </cell>
          <cell r="E3768" t="str">
            <v>השתת.בתשלומי הורים(חומרים</v>
          </cell>
          <cell r="H3768">
            <v>12403</v>
          </cell>
          <cell r="I3768">
            <v>11951</v>
          </cell>
        </row>
        <row r="3769">
          <cell r="A3769" t="str">
            <v>727</v>
          </cell>
          <cell r="B3769">
            <v>813258</v>
          </cell>
          <cell r="C3769">
            <v>1</v>
          </cell>
          <cell r="D3769" t="str">
            <v>1813258.727</v>
          </cell>
          <cell r="E3769" t="str">
            <v xml:space="preserve">אגרת שכפול פר תלמיד </v>
          </cell>
          <cell r="H3769">
            <v>7057</v>
          </cell>
          <cell r="I3769">
            <v>6821</v>
          </cell>
        </row>
        <row r="3770">
          <cell r="A3770" t="str">
            <v>728</v>
          </cell>
          <cell r="B3770">
            <v>813258</v>
          </cell>
          <cell r="C3770">
            <v>1</v>
          </cell>
          <cell r="D3770" t="str">
            <v>1813258.728</v>
          </cell>
          <cell r="E3770" t="str">
            <v xml:space="preserve">סל תלמיד לעולה אתיופיה </v>
          </cell>
          <cell r="H3770">
            <v>10400</v>
          </cell>
          <cell r="I3770">
            <v>14400</v>
          </cell>
        </row>
        <row r="3771">
          <cell r="A3771" t="str">
            <v>751</v>
          </cell>
          <cell r="B3771">
            <v>813258</v>
          </cell>
          <cell r="C3771">
            <v>1</v>
          </cell>
          <cell r="D3771" t="str">
            <v>1813258.751</v>
          </cell>
          <cell r="E3771" t="str">
            <v xml:space="preserve">רואה חשבון </v>
          </cell>
          <cell r="H3771">
            <v>5000</v>
          </cell>
          <cell r="I3771">
            <v>4797</v>
          </cell>
        </row>
        <row r="3772">
          <cell r="A3772" t="str">
            <v>877</v>
          </cell>
          <cell r="B3772">
            <v>813258</v>
          </cell>
          <cell r="C3772">
            <v>1</v>
          </cell>
          <cell r="D3772" t="str">
            <v>1813258.877</v>
          </cell>
          <cell r="E3772" t="str">
            <v xml:space="preserve">תוספת דפרנציאלית פדגוגית </v>
          </cell>
          <cell r="H3772">
            <v>0</v>
          </cell>
          <cell r="I3772">
            <v>0</v>
          </cell>
        </row>
        <row r="3773">
          <cell r="A3773" t="str">
            <v>878</v>
          </cell>
          <cell r="B3773">
            <v>813258</v>
          </cell>
          <cell r="C3773">
            <v>1</v>
          </cell>
          <cell r="D3773" t="str">
            <v>1813258.878</v>
          </cell>
          <cell r="E3773" t="str">
            <v>סל תלמיד ניהול עצמי עיריה</v>
          </cell>
          <cell r="H3773">
            <v>288075</v>
          </cell>
          <cell r="I3773">
            <v>297537</v>
          </cell>
        </row>
        <row r="3774">
          <cell r="A3774" t="str">
            <v>110</v>
          </cell>
          <cell r="B3774">
            <v>813259</v>
          </cell>
          <cell r="C3774">
            <v>1</v>
          </cell>
          <cell r="D3774" t="str">
            <v>1813259.110</v>
          </cell>
          <cell r="E3774" t="str">
            <v xml:space="preserve">שכר קובע </v>
          </cell>
          <cell r="H3774">
            <v>894926</v>
          </cell>
          <cell r="I3774">
            <v>738370</v>
          </cell>
        </row>
        <row r="3775">
          <cell r="A3775" t="str">
            <v>120</v>
          </cell>
          <cell r="B3775">
            <v>813259</v>
          </cell>
          <cell r="C3775">
            <v>1</v>
          </cell>
          <cell r="D3775" t="str">
            <v>1813259.120</v>
          </cell>
          <cell r="E3775" t="str">
            <v xml:space="preserve">תוספות שאינן בשכר קובע </v>
          </cell>
          <cell r="H3775">
            <v>148267</v>
          </cell>
          <cell r="I3775">
            <v>129885</v>
          </cell>
        </row>
        <row r="3776">
          <cell r="A3776" t="str">
            <v>130</v>
          </cell>
          <cell r="B3776">
            <v>813259</v>
          </cell>
          <cell r="C3776">
            <v>1</v>
          </cell>
          <cell r="D3776" t="str">
            <v>1813259.130</v>
          </cell>
          <cell r="E3776" t="str">
            <v xml:space="preserve">שעות נוספות </v>
          </cell>
          <cell r="H3776">
            <v>40101</v>
          </cell>
          <cell r="I3776">
            <v>21596</v>
          </cell>
        </row>
        <row r="3777">
          <cell r="A3777" t="str">
            <v>140</v>
          </cell>
          <cell r="B3777">
            <v>813259</v>
          </cell>
          <cell r="C3777">
            <v>1</v>
          </cell>
          <cell r="D3777" t="str">
            <v>1813259.140</v>
          </cell>
          <cell r="E3777" t="str">
            <v xml:space="preserve">החזר הוצאות </v>
          </cell>
          <cell r="H3777">
            <v>74043</v>
          </cell>
          <cell r="I3777">
            <v>53552</v>
          </cell>
        </row>
        <row r="3778">
          <cell r="A3778" t="str">
            <v>181</v>
          </cell>
          <cell r="B3778">
            <v>813259</v>
          </cell>
          <cell r="C3778">
            <v>1</v>
          </cell>
          <cell r="D3778" t="str">
            <v>1813259.181</v>
          </cell>
          <cell r="E3778" t="str">
            <v xml:space="preserve">הפרשות סוציאליות </v>
          </cell>
          <cell r="H3778">
            <v>183719</v>
          </cell>
          <cell r="I3778">
            <v>149131</v>
          </cell>
        </row>
        <row r="3779">
          <cell r="A3779" t="str">
            <v>182</v>
          </cell>
          <cell r="B3779">
            <v>813259</v>
          </cell>
          <cell r="C3779">
            <v>1</v>
          </cell>
          <cell r="D3779" t="str">
            <v>1813259.182</v>
          </cell>
          <cell r="E3779" t="str">
            <v xml:space="preserve">מיסים ועלויות </v>
          </cell>
          <cell r="H3779">
            <v>88040</v>
          </cell>
          <cell r="I3779">
            <v>71762</v>
          </cell>
        </row>
        <row r="3780">
          <cell r="A3780" t="str">
            <v>440</v>
          </cell>
          <cell r="B3780">
            <v>813259</v>
          </cell>
          <cell r="C3780">
            <v>1</v>
          </cell>
          <cell r="D3780" t="str">
            <v>1813259.440</v>
          </cell>
          <cell r="E3780" t="str">
            <v xml:space="preserve">ביטוח מבנה ותכולה </v>
          </cell>
          <cell r="H3780">
            <v>10600</v>
          </cell>
          <cell r="I3780">
            <v>10236</v>
          </cell>
        </row>
        <row r="3781">
          <cell r="A3781" t="str">
            <v>722</v>
          </cell>
          <cell r="B3781">
            <v>813259</v>
          </cell>
          <cell r="C3781">
            <v>1</v>
          </cell>
          <cell r="D3781" t="str">
            <v>1813259.722</v>
          </cell>
          <cell r="E3781" t="str">
            <v xml:space="preserve">העברה מיועדת </v>
          </cell>
          <cell r="H3781">
            <v>0</v>
          </cell>
          <cell r="I3781">
            <v>49106</v>
          </cell>
        </row>
        <row r="3782">
          <cell r="A3782" t="str">
            <v>725</v>
          </cell>
          <cell r="B3782">
            <v>813259</v>
          </cell>
          <cell r="C3782">
            <v>1</v>
          </cell>
          <cell r="D3782" t="str">
            <v>1813259.725</v>
          </cell>
          <cell r="E3782" t="str">
            <v xml:space="preserve">אגרת שכפול יסודי </v>
          </cell>
          <cell r="H3782">
            <v>2210</v>
          </cell>
          <cell r="I3782">
            <v>1658</v>
          </cell>
        </row>
        <row r="3783">
          <cell r="A3783" t="str">
            <v>726</v>
          </cell>
          <cell r="B3783">
            <v>813259</v>
          </cell>
          <cell r="C3783">
            <v>1</v>
          </cell>
          <cell r="D3783" t="str">
            <v>1813259.726</v>
          </cell>
          <cell r="E3783" t="str">
            <v>השתת.בתשלומי הורים(חומרים</v>
          </cell>
          <cell r="H3783">
            <v>21489</v>
          </cell>
          <cell r="I3783">
            <v>21074</v>
          </cell>
        </row>
        <row r="3784">
          <cell r="A3784" t="str">
            <v>727</v>
          </cell>
          <cell r="B3784">
            <v>813259</v>
          </cell>
          <cell r="C3784">
            <v>1</v>
          </cell>
          <cell r="D3784" t="str">
            <v>1813259.727</v>
          </cell>
          <cell r="E3784" t="str">
            <v xml:space="preserve">אגרת שכפול "פר תלמיד" </v>
          </cell>
          <cell r="H3784">
            <v>11819</v>
          </cell>
          <cell r="I3784">
            <v>11690</v>
          </cell>
        </row>
        <row r="3785">
          <cell r="A3785" t="str">
            <v>728</v>
          </cell>
          <cell r="B3785">
            <v>813259</v>
          </cell>
          <cell r="C3785">
            <v>1</v>
          </cell>
          <cell r="D3785" t="str">
            <v>1813259.728</v>
          </cell>
          <cell r="E3785" t="str">
            <v xml:space="preserve">סל תלמיד עולה אתיופיה </v>
          </cell>
          <cell r="H3785">
            <v>0</v>
          </cell>
          <cell r="I3785">
            <v>400</v>
          </cell>
        </row>
        <row r="3786">
          <cell r="A3786" t="str">
            <v>729</v>
          </cell>
          <cell r="B3786">
            <v>813259</v>
          </cell>
          <cell r="C3786">
            <v>1</v>
          </cell>
          <cell r="D3786" t="str">
            <v>1813259.729</v>
          </cell>
          <cell r="E3786" t="str">
            <v xml:space="preserve">הוצאות נלוות-ח.מיוחד </v>
          </cell>
          <cell r="H3786">
            <v>20832</v>
          </cell>
          <cell r="I3786">
            <v>1368</v>
          </cell>
        </row>
        <row r="3787">
          <cell r="A3787" t="str">
            <v>751</v>
          </cell>
          <cell r="B3787">
            <v>813259</v>
          </cell>
          <cell r="C3787">
            <v>1</v>
          </cell>
          <cell r="D3787" t="str">
            <v>1813259.751</v>
          </cell>
          <cell r="E3787" t="str">
            <v xml:space="preserve">רואה חשבון </v>
          </cell>
          <cell r="H3787">
            <v>5000</v>
          </cell>
          <cell r="I3787">
            <v>4776</v>
          </cell>
        </row>
        <row r="3788">
          <cell r="A3788" t="str">
            <v>877</v>
          </cell>
          <cell r="B3788">
            <v>813259</v>
          </cell>
          <cell r="C3788">
            <v>1</v>
          </cell>
          <cell r="D3788" t="str">
            <v>1813259.877</v>
          </cell>
          <cell r="E3788" t="str">
            <v xml:space="preserve">תוספת דפרנציאלית פדגוגית </v>
          </cell>
          <cell r="H3788">
            <v>0</v>
          </cell>
          <cell r="I3788">
            <v>0</v>
          </cell>
        </row>
        <row r="3789">
          <cell r="A3789" t="str">
            <v>878</v>
          </cell>
          <cell r="B3789">
            <v>813259</v>
          </cell>
          <cell r="C3789">
            <v>1</v>
          </cell>
          <cell r="D3789" t="str">
            <v>1813259.878</v>
          </cell>
          <cell r="E3789" t="str">
            <v>סל תלמיד עיריה ניהול עצמי</v>
          </cell>
          <cell r="H3789">
            <v>467255</v>
          </cell>
          <cell r="I3789">
            <v>471111</v>
          </cell>
        </row>
        <row r="3790">
          <cell r="A3790" t="str">
            <v>110</v>
          </cell>
          <cell r="B3790">
            <v>813261</v>
          </cell>
          <cell r="C3790">
            <v>1</v>
          </cell>
          <cell r="D3790" t="str">
            <v>1813261.110</v>
          </cell>
          <cell r="E3790" t="str">
            <v xml:space="preserve">שכר קובע </v>
          </cell>
          <cell r="H3790">
            <v>438596</v>
          </cell>
          <cell r="I3790">
            <v>218959</v>
          </cell>
        </row>
        <row r="3791">
          <cell r="A3791" t="str">
            <v>120</v>
          </cell>
          <cell r="B3791">
            <v>813261</v>
          </cell>
          <cell r="C3791">
            <v>1</v>
          </cell>
          <cell r="D3791" t="str">
            <v>1813261.120</v>
          </cell>
          <cell r="E3791" t="str">
            <v xml:space="preserve">תוספות שאינן בשכר קובע </v>
          </cell>
          <cell r="H3791">
            <v>35420</v>
          </cell>
          <cell r="I3791">
            <v>19885</v>
          </cell>
        </row>
        <row r="3792">
          <cell r="A3792" t="str">
            <v>130</v>
          </cell>
          <cell r="B3792">
            <v>813261</v>
          </cell>
          <cell r="C3792">
            <v>1</v>
          </cell>
          <cell r="D3792" t="str">
            <v>1813261.130</v>
          </cell>
          <cell r="E3792" t="str">
            <v xml:space="preserve">שעות נוספות </v>
          </cell>
          <cell r="H3792">
            <v>3502</v>
          </cell>
          <cell r="I3792">
            <v>1061</v>
          </cell>
        </row>
        <row r="3793">
          <cell r="A3793" t="str">
            <v>140</v>
          </cell>
          <cell r="B3793">
            <v>813261</v>
          </cell>
          <cell r="C3793">
            <v>1</v>
          </cell>
          <cell r="D3793" t="str">
            <v>1813261.140</v>
          </cell>
          <cell r="E3793" t="str">
            <v xml:space="preserve">החזר הוצאות </v>
          </cell>
          <cell r="H3793">
            <v>21970</v>
          </cell>
          <cell r="I3793">
            <v>10865</v>
          </cell>
        </row>
        <row r="3794">
          <cell r="A3794" t="str">
            <v>181</v>
          </cell>
          <cell r="B3794">
            <v>813261</v>
          </cell>
          <cell r="C3794">
            <v>1</v>
          </cell>
          <cell r="D3794" t="str">
            <v>1813261.181</v>
          </cell>
          <cell r="E3794" t="str">
            <v xml:space="preserve">הפרשות סוציאליות </v>
          </cell>
          <cell r="H3794">
            <v>87789</v>
          </cell>
          <cell r="I3794">
            <v>43737</v>
          </cell>
        </row>
        <row r="3795">
          <cell r="A3795" t="str">
            <v>182</v>
          </cell>
          <cell r="B3795">
            <v>813261</v>
          </cell>
          <cell r="C3795">
            <v>1</v>
          </cell>
          <cell r="D3795" t="str">
            <v>1813261.182</v>
          </cell>
          <cell r="E3795" t="str">
            <v xml:space="preserve">מיסים ועלויות </v>
          </cell>
          <cell r="H3795">
            <v>37978</v>
          </cell>
          <cell r="I3795">
            <v>19108</v>
          </cell>
        </row>
        <row r="3796">
          <cell r="A3796" t="str">
            <v>440</v>
          </cell>
          <cell r="B3796">
            <v>813261</v>
          </cell>
          <cell r="C3796">
            <v>1</v>
          </cell>
          <cell r="D3796" t="str">
            <v>1813261.440</v>
          </cell>
          <cell r="E3796" t="str">
            <v xml:space="preserve">ביטוח מבנה ותכולה </v>
          </cell>
          <cell r="H3796">
            <v>10600</v>
          </cell>
          <cell r="I3796">
            <v>10236</v>
          </cell>
        </row>
        <row r="3797">
          <cell r="A3797" t="str">
            <v>720</v>
          </cell>
          <cell r="B3797">
            <v>813261</v>
          </cell>
          <cell r="C3797">
            <v>1</v>
          </cell>
          <cell r="D3797" t="str">
            <v>1813261.720</v>
          </cell>
          <cell r="E3797" t="str">
            <v xml:space="preserve">סל תלמיד לעולה </v>
          </cell>
          <cell r="H3797">
            <v>0</v>
          </cell>
          <cell r="I3797">
            <v>626</v>
          </cell>
        </row>
        <row r="3798">
          <cell r="A3798" t="str">
            <v>725</v>
          </cell>
          <cell r="B3798">
            <v>813261</v>
          </cell>
          <cell r="C3798">
            <v>1</v>
          </cell>
          <cell r="D3798" t="str">
            <v>1813261.725</v>
          </cell>
          <cell r="E3798" t="str">
            <v xml:space="preserve">אגרת שכפול יסודי </v>
          </cell>
          <cell r="H3798">
            <v>1105</v>
          </cell>
          <cell r="I3798">
            <v>1105</v>
          </cell>
        </row>
        <row r="3799">
          <cell r="A3799" t="str">
            <v>726</v>
          </cell>
          <cell r="B3799">
            <v>813261</v>
          </cell>
          <cell r="C3799">
            <v>1</v>
          </cell>
          <cell r="D3799" t="str">
            <v>1813261.726</v>
          </cell>
          <cell r="E3799" t="str">
            <v>השתת.בתשלומי הורים(חומרים</v>
          </cell>
          <cell r="H3799">
            <v>17154</v>
          </cell>
          <cell r="I3799">
            <v>16324</v>
          </cell>
        </row>
        <row r="3800">
          <cell r="A3800" t="str">
            <v>727</v>
          </cell>
          <cell r="B3800">
            <v>813261</v>
          </cell>
          <cell r="C3800">
            <v>1</v>
          </cell>
          <cell r="D3800" t="str">
            <v>1813261.727</v>
          </cell>
          <cell r="E3800" t="str">
            <v xml:space="preserve">אגרת שכפול פר תלמיד </v>
          </cell>
          <cell r="H3800">
            <v>9266</v>
          </cell>
          <cell r="I3800">
            <v>8816</v>
          </cell>
        </row>
        <row r="3801">
          <cell r="A3801" t="str">
            <v>751</v>
          </cell>
          <cell r="B3801">
            <v>813261</v>
          </cell>
          <cell r="C3801">
            <v>1</v>
          </cell>
          <cell r="D3801" t="str">
            <v>1813261.751</v>
          </cell>
          <cell r="E3801" t="str">
            <v xml:space="preserve">רואה חשבון </v>
          </cell>
          <cell r="H3801">
            <v>5000</v>
          </cell>
          <cell r="I3801">
            <v>4776</v>
          </cell>
        </row>
        <row r="3802">
          <cell r="A3802" t="str">
            <v>877</v>
          </cell>
          <cell r="B3802">
            <v>813261</v>
          </cell>
          <cell r="C3802">
            <v>1</v>
          </cell>
          <cell r="D3802" t="str">
            <v>1813261.877</v>
          </cell>
          <cell r="E3802" t="str">
            <v xml:space="preserve">תוספת דפרנציאלית פדגוגית </v>
          </cell>
          <cell r="H3802">
            <v>0</v>
          </cell>
          <cell r="I3802">
            <v>0</v>
          </cell>
        </row>
        <row r="3803">
          <cell r="A3803" t="str">
            <v>878</v>
          </cell>
          <cell r="B3803">
            <v>813261</v>
          </cell>
          <cell r="C3803">
            <v>1</v>
          </cell>
          <cell r="D3803" t="str">
            <v>1813261.878</v>
          </cell>
          <cell r="E3803" t="str">
            <v>סל תלמיד עיריה-ניהול עצמי</v>
          </cell>
          <cell r="H3803">
            <v>359390</v>
          </cell>
          <cell r="I3803">
            <v>372116</v>
          </cell>
        </row>
        <row r="3804">
          <cell r="A3804" t="str">
            <v>110</v>
          </cell>
          <cell r="B3804">
            <v>813262</v>
          </cell>
          <cell r="C3804">
            <v>1</v>
          </cell>
          <cell r="D3804" t="str">
            <v>1813262.110</v>
          </cell>
          <cell r="E3804" t="str">
            <v xml:space="preserve">שכר קובע </v>
          </cell>
          <cell r="H3804">
            <v>178595</v>
          </cell>
          <cell r="I3804">
            <v>167583</v>
          </cell>
        </row>
        <row r="3805">
          <cell r="A3805" t="str">
            <v>120</v>
          </cell>
          <cell r="B3805">
            <v>813262</v>
          </cell>
          <cell r="C3805">
            <v>1</v>
          </cell>
          <cell r="D3805" t="str">
            <v>1813262.120</v>
          </cell>
          <cell r="E3805" t="str">
            <v xml:space="preserve">תוספות שאינן בשכר קובע </v>
          </cell>
          <cell r="H3805">
            <v>36868</v>
          </cell>
          <cell r="I3805">
            <v>35206</v>
          </cell>
        </row>
        <row r="3806">
          <cell r="A3806" t="str">
            <v>130</v>
          </cell>
          <cell r="B3806">
            <v>813262</v>
          </cell>
          <cell r="C3806">
            <v>1</v>
          </cell>
          <cell r="D3806" t="str">
            <v>1813262.130</v>
          </cell>
          <cell r="E3806" t="str">
            <v xml:space="preserve">שעות נוספות </v>
          </cell>
          <cell r="H3806">
            <v>8442</v>
          </cell>
          <cell r="I3806">
            <v>4571</v>
          </cell>
        </row>
        <row r="3807">
          <cell r="A3807" t="str">
            <v>140</v>
          </cell>
          <cell r="B3807">
            <v>813262</v>
          </cell>
          <cell r="C3807">
            <v>1</v>
          </cell>
          <cell r="D3807" t="str">
            <v>1813262.140</v>
          </cell>
          <cell r="E3807" t="str">
            <v xml:space="preserve">החזר הוצאות </v>
          </cell>
          <cell r="H3807">
            <v>3930</v>
          </cell>
          <cell r="I3807">
            <v>3648</v>
          </cell>
        </row>
        <row r="3808">
          <cell r="A3808" t="str">
            <v>181</v>
          </cell>
          <cell r="B3808">
            <v>813262</v>
          </cell>
          <cell r="C3808">
            <v>1</v>
          </cell>
          <cell r="D3808" t="str">
            <v>1813262.181</v>
          </cell>
          <cell r="E3808" t="str">
            <v xml:space="preserve">הפרשות סוציאליות </v>
          </cell>
          <cell r="H3808">
            <v>34518</v>
          </cell>
          <cell r="I3808">
            <v>32124</v>
          </cell>
        </row>
        <row r="3809">
          <cell r="A3809" t="str">
            <v>182</v>
          </cell>
          <cell r="B3809">
            <v>813262</v>
          </cell>
          <cell r="C3809">
            <v>1</v>
          </cell>
          <cell r="D3809" t="str">
            <v>1813262.182</v>
          </cell>
          <cell r="E3809" t="str">
            <v xml:space="preserve">מיסים ועלויות </v>
          </cell>
          <cell r="H3809">
            <v>17270</v>
          </cell>
          <cell r="I3809">
            <v>15993</v>
          </cell>
        </row>
        <row r="3810">
          <cell r="A3810" t="str">
            <v>440</v>
          </cell>
          <cell r="B3810">
            <v>813262</v>
          </cell>
          <cell r="C3810">
            <v>1</v>
          </cell>
          <cell r="D3810" t="str">
            <v>1813262.440</v>
          </cell>
          <cell r="E3810" t="str">
            <v xml:space="preserve">ביטוח מבנה ותכולה </v>
          </cell>
          <cell r="H3810">
            <v>10600</v>
          </cell>
          <cell r="I3810">
            <v>10236</v>
          </cell>
        </row>
        <row r="3811">
          <cell r="A3811" t="str">
            <v>720</v>
          </cell>
          <cell r="B3811">
            <v>813262</v>
          </cell>
          <cell r="C3811">
            <v>1</v>
          </cell>
          <cell r="D3811" t="str">
            <v>1813262.720</v>
          </cell>
          <cell r="E3811" t="str">
            <v xml:space="preserve">סל תלמיד לעולה </v>
          </cell>
          <cell r="H3811">
            <v>0</v>
          </cell>
          <cell r="I3811">
            <v>5041</v>
          </cell>
        </row>
        <row r="3812">
          <cell r="A3812" t="str">
            <v>726</v>
          </cell>
          <cell r="B3812">
            <v>813262</v>
          </cell>
          <cell r="C3812">
            <v>1</v>
          </cell>
          <cell r="D3812" t="str">
            <v>1813262.726</v>
          </cell>
          <cell r="E3812" t="str">
            <v>השתת.בתשלומי הורים(חומרים</v>
          </cell>
          <cell r="H3812">
            <v>20735</v>
          </cell>
          <cell r="I3812">
            <v>21877</v>
          </cell>
        </row>
        <row r="3813">
          <cell r="A3813" t="str">
            <v>727</v>
          </cell>
          <cell r="B3813">
            <v>813262</v>
          </cell>
          <cell r="C3813">
            <v>1</v>
          </cell>
          <cell r="D3813" t="str">
            <v>1813262.727</v>
          </cell>
          <cell r="E3813" t="str">
            <v xml:space="preserve">אגרת שכפול פר תלמיד </v>
          </cell>
          <cell r="H3813">
            <v>11798</v>
          </cell>
          <cell r="I3813">
            <v>11476</v>
          </cell>
        </row>
        <row r="3814">
          <cell r="A3814" t="str">
            <v>728</v>
          </cell>
          <cell r="B3814">
            <v>813262</v>
          </cell>
          <cell r="C3814">
            <v>1</v>
          </cell>
          <cell r="D3814" t="str">
            <v>1813262.728</v>
          </cell>
          <cell r="E3814" t="str">
            <v xml:space="preserve">סל תלמיד לעולי אתיופיה </v>
          </cell>
          <cell r="H3814">
            <v>800</v>
          </cell>
          <cell r="I3814">
            <v>400</v>
          </cell>
        </row>
        <row r="3815">
          <cell r="A3815" t="str">
            <v>751</v>
          </cell>
          <cell r="B3815">
            <v>813262</v>
          </cell>
          <cell r="C3815">
            <v>1</v>
          </cell>
          <cell r="D3815" t="str">
            <v>1813262.751</v>
          </cell>
          <cell r="E3815" t="str">
            <v xml:space="preserve">רואה חשבון </v>
          </cell>
          <cell r="H3815">
            <v>5616</v>
          </cell>
          <cell r="I3815">
            <v>5616</v>
          </cell>
        </row>
        <row r="3816">
          <cell r="A3816" t="str">
            <v>877</v>
          </cell>
          <cell r="B3816">
            <v>813262</v>
          </cell>
          <cell r="C3816">
            <v>1</v>
          </cell>
          <cell r="D3816" t="str">
            <v>1813262.877</v>
          </cell>
          <cell r="E3816" t="str">
            <v xml:space="preserve">תוספת דפרנציאלית פדגוגית </v>
          </cell>
          <cell r="H3816">
            <v>0</v>
          </cell>
          <cell r="I3816">
            <v>0</v>
          </cell>
        </row>
        <row r="3817">
          <cell r="A3817" t="str">
            <v>878</v>
          </cell>
          <cell r="B3817">
            <v>813262</v>
          </cell>
          <cell r="C3817">
            <v>1</v>
          </cell>
          <cell r="D3817" t="str">
            <v>1813262.878</v>
          </cell>
          <cell r="E3817" t="str">
            <v>סל תלמיד עיריה-ניהול עצמי</v>
          </cell>
          <cell r="H3817">
            <v>442445</v>
          </cell>
          <cell r="I3817">
            <v>451265</v>
          </cell>
        </row>
        <row r="3818">
          <cell r="A3818" t="str">
            <v>110</v>
          </cell>
          <cell r="B3818">
            <v>813264</v>
          </cell>
          <cell r="C3818">
            <v>1</v>
          </cell>
          <cell r="D3818" t="str">
            <v>1813264.110</v>
          </cell>
          <cell r="E3818" t="str">
            <v xml:space="preserve">שכר קובע </v>
          </cell>
          <cell r="H3818">
            <v>74689</v>
          </cell>
          <cell r="I3818">
            <v>74899</v>
          </cell>
        </row>
        <row r="3819">
          <cell r="A3819" t="str">
            <v>120</v>
          </cell>
          <cell r="B3819">
            <v>813264</v>
          </cell>
          <cell r="C3819">
            <v>1</v>
          </cell>
          <cell r="D3819" t="str">
            <v>1813264.120</v>
          </cell>
          <cell r="E3819" t="str">
            <v xml:space="preserve">תוספות שאינן בשכר קובע </v>
          </cell>
          <cell r="H3819">
            <v>15188</v>
          </cell>
          <cell r="I3819">
            <v>15191</v>
          </cell>
        </row>
        <row r="3820">
          <cell r="A3820" t="str">
            <v>130</v>
          </cell>
          <cell r="B3820">
            <v>813264</v>
          </cell>
          <cell r="C3820">
            <v>1</v>
          </cell>
          <cell r="D3820" t="str">
            <v>1813264.130</v>
          </cell>
          <cell r="E3820" t="str">
            <v xml:space="preserve">שעות נוספות </v>
          </cell>
          <cell r="H3820">
            <v>944</v>
          </cell>
          <cell r="I3820">
            <v>1434</v>
          </cell>
        </row>
        <row r="3821">
          <cell r="A3821" t="str">
            <v>140</v>
          </cell>
          <cell r="B3821">
            <v>813264</v>
          </cell>
          <cell r="C3821">
            <v>1</v>
          </cell>
          <cell r="D3821" t="str">
            <v>1813264.140</v>
          </cell>
          <cell r="E3821" t="str">
            <v xml:space="preserve">החזר הוצאות </v>
          </cell>
          <cell r="H3821">
            <v>15580</v>
          </cell>
          <cell r="I3821">
            <v>22340</v>
          </cell>
        </row>
        <row r="3822">
          <cell r="A3822" t="str">
            <v>181</v>
          </cell>
          <cell r="B3822">
            <v>813264</v>
          </cell>
          <cell r="C3822">
            <v>1</v>
          </cell>
          <cell r="D3822" t="str">
            <v>1813264.181</v>
          </cell>
          <cell r="E3822" t="str">
            <v xml:space="preserve">הפרשות סוציאליות </v>
          </cell>
          <cell r="H3822">
            <v>15153</v>
          </cell>
          <cell r="I3822">
            <v>15619</v>
          </cell>
        </row>
        <row r="3823">
          <cell r="A3823" t="str">
            <v>182</v>
          </cell>
          <cell r="B3823">
            <v>813264</v>
          </cell>
          <cell r="C3823">
            <v>1</v>
          </cell>
          <cell r="D3823" t="str">
            <v>1813264.182</v>
          </cell>
          <cell r="E3823" t="str">
            <v xml:space="preserve">מיסים ועלויות </v>
          </cell>
          <cell r="H3823">
            <v>8069</v>
          </cell>
          <cell r="I3823">
            <v>8624</v>
          </cell>
        </row>
        <row r="3824">
          <cell r="A3824" t="str">
            <v>424</v>
          </cell>
          <cell r="B3824">
            <v>813264</v>
          </cell>
          <cell r="C3824">
            <v>1</v>
          </cell>
          <cell r="D3824" t="str">
            <v>1813264.424</v>
          </cell>
          <cell r="E3824" t="str">
            <v xml:space="preserve">תחזוקת מעליות </v>
          </cell>
          <cell r="H3824">
            <v>0</v>
          </cell>
          <cell r="I3824">
            <v>0</v>
          </cell>
        </row>
        <row r="3825">
          <cell r="A3825" t="str">
            <v>432</v>
          </cell>
          <cell r="B3825">
            <v>813264</v>
          </cell>
          <cell r="C3825">
            <v>1</v>
          </cell>
          <cell r="D3825" t="str">
            <v>1813264.432</v>
          </cell>
          <cell r="E3825" t="str">
            <v xml:space="preserve">מים </v>
          </cell>
          <cell r="H3825">
            <v>0</v>
          </cell>
          <cell r="I3825">
            <v>0</v>
          </cell>
        </row>
        <row r="3826">
          <cell r="A3826" t="str">
            <v>434</v>
          </cell>
          <cell r="B3826">
            <v>813264</v>
          </cell>
          <cell r="C3826">
            <v>1</v>
          </cell>
          <cell r="D3826" t="str">
            <v>1813264.434</v>
          </cell>
          <cell r="E3826" t="str">
            <v xml:space="preserve">שירותי נקיון </v>
          </cell>
          <cell r="H3826">
            <v>70000</v>
          </cell>
          <cell r="I3826">
            <v>34908</v>
          </cell>
        </row>
        <row r="3827">
          <cell r="A3827" t="str">
            <v>440</v>
          </cell>
          <cell r="B3827">
            <v>813264</v>
          </cell>
          <cell r="C3827">
            <v>1</v>
          </cell>
          <cell r="D3827" t="str">
            <v>1813264.440</v>
          </cell>
          <cell r="E3827" t="str">
            <v xml:space="preserve">ביטוח מבנה ותכולה </v>
          </cell>
          <cell r="H3827">
            <v>10600</v>
          </cell>
          <cell r="I3827">
            <v>10236</v>
          </cell>
        </row>
        <row r="3828">
          <cell r="A3828" t="str">
            <v>751</v>
          </cell>
          <cell r="B3828">
            <v>813264</v>
          </cell>
          <cell r="C3828">
            <v>1</v>
          </cell>
          <cell r="D3828" t="str">
            <v>1813264.751</v>
          </cell>
          <cell r="E3828" t="str">
            <v xml:space="preserve">רואה חשבון </v>
          </cell>
          <cell r="H3828">
            <v>5000</v>
          </cell>
          <cell r="I3828">
            <v>0</v>
          </cell>
        </row>
        <row r="3829">
          <cell r="A3829" t="str">
            <v>878</v>
          </cell>
          <cell r="B3829">
            <v>813264</v>
          </cell>
          <cell r="C3829">
            <v>1</v>
          </cell>
          <cell r="D3829" t="str">
            <v>1813264.878</v>
          </cell>
          <cell r="E3829" t="str">
            <v>סל תלמיד עיריה ניהול עצמי</v>
          </cell>
          <cell r="H3829">
            <v>95000</v>
          </cell>
          <cell r="I3829">
            <v>95000</v>
          </cell>
        </row>
        <row r="3830">
          <cell r="A3830" t="str">
            <v>110</v>
          </cell>
          <cell r="B3830">
            <v>813266</v>
          </cell>
          <cell r="C3830">
            <v>1</v>
          </cell>
          <cell r="D3830" t="str">
            <v>1813266.110</v>
          </cell>
          <cell r="E3830" t="str">
            <v xml:space="preserve">שכר קובע </v>
          </cell>
          <cell r="H3830">
            <v>300239</v>
          </cell>
          <cell r="I3830">
            <v>221599</v>
          </cell>
        </row>
        <row r="3831">
          <cell r="A3831" t="str">
            <v>120</v>
          </cell>
          <cell r="B3831">
            <v>813266</v>
          </cell>
          <cell r="C3831">
            <v>1</v>
          </cell>
          <cell r="D3831" t="str">
            <v>1813266.120</v>
          </cell>
          <cell r="E3831" t="str">
            <v xml:space="preserve">תוספות שאינן בשכר קובע </v>
          </cell>
          <cell r="H3831">
            <v>55975</v>
          </cell>
          <cell r="I3831">
            <v>37643</v>
          </cell>
        </row>
        <row r="3832">
          <cell r="A3832" t="str">
            <v>130</v>
          </cell>
          <cell r="B3832">
            <v>813266</v>
          </cell>
          <cell r="C3832">
            <v>1</v>
          </cell>
          <cell r="D3832" t="str">
            <v>1813266.130</v>
          </cell>
          <cell r="E3832" t="str">
            <v xml:space="preserve">שעות נוספות </v>
          </cell>
          <cell r="H3832">
            <v>9540</v>
          </cell>
          <cell r="I3832">
            <v>4070</v>
          </cell>
        </row>
        <row r="3833">
          <cell r="A3833" t="str">
            <v>140</v>
          </cell>
          <cell r="B3833">
            <v>813266</v>
          </cell>
          <cell r="C3833">
            <v>1</v>
          </cell>
          <cell r="D3833" t="str">
            <v>1813266.140</v>
          </cell>
          <cell r="E3833" t="str">
            <v xml:space="preserve">החזר הוצאות </v>
          </cell>
          <cell r="H3833">
            <v>28275</v>
          </cell>
          <cell r="I3833">
            <v>24385</v>
          </cell>
        </row>
        <row r="3834">
          <cell r="A3834" t="str">
            <v>181</v>
          </cell>
          <cell r="B3834">
            <v>813266</v>
          </cell>
          <cell r="C3834">
            <v>1</v>
          </cell>
          <cell r="D3834" t="str">
            <v>1813266.181</v>
          </cell>
          <cell r="E3834" t="str">
            <v xml:space="preserve">הפרשות סוציאליות </v>
          </cell>
          <cell r="H3834">
            <v>73802</v>
          </cell>
          <cell r="I3834">
            <v>52524</v>
          </cell>
        </row>
        <row r="3835">
          <cell r="A3835" t="str">
            <v>182</v>
          </cell>
          <cell r="B3835">
            <v>813266</v>
          </cell>
          <cell r="C3835">
            <v>1</v>
          </cell>
          <cell r="D3835" t="str">
            <v>1813266.182</v>
          </cell>
          <cell r="E3835" t="str">
            <v xml:space="preserve">מיסים ועלויות </v>
          </cell>
          <cell r="H3835">
            <v>29907</v>
          </cell>
          <cell r="I3835">
            <v>21862</v>
          </cell>
        </row>
        <row r="3836">
          <cell r="A3836" t="str">
            <v>440</v>
          </cell>
          <cell r="B3836">
            <v>813266</v>
          </cell>
          <cell r="C3836">
            <v>1</v>
          </cell>
          <cell r="D3836" t="str">
            <v>1813266.440</v>
          </cell>
          <cell r="E3836" t="str">
            <v xml:space="preserve">ביטוח מבנה ותכולה </v>
          </cell>
          <cell r="H3836">
            <v>10600</v>
          </cell>
          <cell r="I3836">
            <v>10236</v>
          </cell>
        </row>
        <row r="3837">
          <cell r="A3837" t="str">
            <v>720</v>
          </cell>
          <cell r="B3837">
            <v>813266</v>
          </cell>
          <cell r="C3837">
            <v>1</v>
          </cell>
          <cell r="D3837" t="str">
            <v>1813266.720</v>
          </cell>
          <cell r="E3837" t="str">
            <v xml:space="preserve">סל תלמיד לעולה </v>
          </cell>
          <cell r="H3837">
            <v>0</v>
          </cell>
          <cell r="I3837">
            <v>626</v>
          </cell>
        </row>
        <row r="3838">
          <cell r="A3838" t="str">
            <v>725</v>
          </cell>
          <cell r="B3838">
            <v>813266</v>
          </cell>
          <cell r="C3838">
            <v>1</v>
          </cell>
          <cell r="D3838" t="str">
            <v>1813266.725</v>
          </cell>
          <cell r="E3838" t="str">
            <v xml:space="preserve">אגרת שכפול יסודי </v>
          </cell>
          <cell r="H3838">
            <v>10498</v>
          </cell>
          <cell r="I3838">
            <v>11603</v>
          </cell>
        </row>
        <row r="3839">
          <cell r="A3839" t="str">
            <v>726</v>
          </cell>
          <cell r="B3839">
            <v>813266</v>
          </cell>
          <cell r="C3839">
            <v>1</v>
          </cell>
          <cell r="D3839" t="str">
            <v>1813266.726</v>
          </cell>
          <cell r="E3839" t="str">
            <v>השתת.בתשלומי הורים(חומרים</v>
          </cell>
          <cell r="H3839">
            <v>3900</v>
          </cell>
          <cell r="I3839">
            <v>-75</v>
          </cell>
        </row>
        <row r="3840">
          <cell r="A3840" t="str">
            <v>727</v>
          </cell>
          <cell r="B3840">
            <v>813266</v>
          </cell>
          <cell r="C3840">
            <v>1</v>
          </cell>
          <cell r="D3840" t="str">
            <v>1813266.727</v>
          </cell>
          <cell r="E3840" t="str">
            <v xml:space="preserve">אגרת שכפול פר תלמיד </v>
          </cell>
          <cell r="H3840">
            <v>0</v>
          </cell>
          <cell r="I3840">
            <v>0</v>
          </cell>
        </row>
        <row r="3841">
          <cell r="A3841" t="str">
            <v>751</v>
          </cell>
          <cell r="B3841">
            <v>813266</v>
          </cell>
          <cell r="C3841">
            <v>1</v>
          </cell>
          <cell r="D3841" t="str">
            <v>1813266.751</v>
          </cell>
          <cell r="E3841" t="str">
            <v xml:space="preserve">רואה חשבון </v>
          </cell>
          <cell r="H3841">
            <v>5616</v>
          </cell>
          <cell r="I3841">
            <v>5616</v>
          </cell>
        </row>
        <row r="3842">
          <cell r="A3842" t="str">
            <v>877</v>
          </cell>
          <cell r="B3842">
            <v>813266</v>
          </cell>
          <cell r="C3842">
            <v>1</v>
          </cell>
          <cell r="D3842" t="str">
            <v>1813266.877</v>
          </cell>
          <cell r="E3842" t="str">
            <v xml:space="preserve">תוספת דפרנציאלית פדגוגית </v>
          </cell>
          <cell r="H3842">
            <v>0</v>
          </cell>
          <cell r="I3842">
            <v>0</v>
          </cell>
        </row>
        <row r="3843">
          <cell r="A3843" t="str">
            <v>878</v>
          </cell>
          <cell r="B3843">
            <v>813266</v>
          </cell>
          <cell r="C3843">
            <v>1</v>
          </cell>
          <cell r="D3843" t="str">
            <v>1813266.878</v>
          </cell>
          <cell r="E3843" t="str">
            <v>סל תלמיד עיריה-ניהול עצמי</v>
          </cell>
          <cell r="H3843">
            <v>535944</v>
          </cell>
          <cell r="I3843">
            <v>520052</v>
          </cell>
        </row>
        <row r="3844">
          <cell r="A3844" t="str">
            <v>110</v>
          </cell>
          <cell r="B3844">
            <v>813267</v>
          </cell>
          <cell r="C3844">
            <v>1</v>
          </cell>
          <cell r="D3844" t="str">
            <v>1813267.110</v>
          </cell>
          <cell r="E3844" t="str">
            <v xml:space="preserve">שכר קובע </v>
          </cell>
          <cell r="H3844">
            <v>277250</v>
          </cell>
          <cell r="I3844">
            <v>117597</v>
          </cell>
        </row>
        <row r="3845">
          <cell r="A3845" t="str">
            <v>120</v>
          </cell>
          <cell r="B3845">
            <v>813267</v>
          </cell>
          <cell r="C3845">
            <v>1</v>
          </cell>
          <cell r="D3845" t="str">
            <v>1813267.120</v>
          </cell>
          <cell r="E3845" t="str">
            <v xml:space="preserve">תוספות שאינן בשכר קובע </v>
          </cell>
          <cell r="H3845">
            <v>59659</v>
          </cell>
          <cell r="I3845">
            <v>20571</v>
          </cell>
        </row>
        <row r="3846">
          <cell r="A3846" t="str">
            <v>130</v>
          </cell>
          <cell r="B3846">
            <v>813267</v>
          </cell>
          <cell r="C3846">
            <v>1</v>
          </cell>
          <cell r="D3846" t="str">
            <v>1813267.130</v>
          </cell>
          <cell r="E3846" t="str">
            <v xml:space="preserve">שעות נוספות </v>
          </cell>
          <cell r="H3846">
            <v>0</v>
          </cell>
          <cell r="I3846">
            <v>156</v>
          </cell>
        </row>
        <row r="3847">
          <cell r="A3847" t="str">
            <v>140</v>
          </cell>
          <cell r="B3847">
            <v>813267</v>
          </cell>
          <cell r="C3847">
            <v>1</v>
          </cell>
          <cell r="D3847" t="str">
            <v>1813267.140</v>
          </cell>
          <cell r="E3847" t="str">
            <v xml:space="preserve">החזר הוצאות </v>
          </cell>
          <cell r="H3847">
            <v>4543</v>
          </cell>
          <cell r="I3847">
            <v>1976</v>
          </cell>
        </row>
        <row r="3848">
          <cell r="A3848" t="str">
            <v>181</v>
          </cell>
          <cell r="B3848">
            <v>813267</v>
          </cell>
          <cell r="C3848">
            <v>1</v>
          </cell>
          <cell r="D3848" t="str">
            <v>1813267.181</v>
          </cell>
          <cell r="E3848" t="str">
            <v xml:space="preserve">הפרשות סוציאליות </v>
          </cell>
          <cell r="H3848">
            <v>52516</v>
          </cell>
          <cell r="I3848">
            <v>21851</v>
          </cell>
        </row>
        <row r="3849">
          <cell r="A3849" t="str">
            <v>182</v>
          </cell>
          <cell r="B3849">
            <v>813267</v>
          </cell>
          <cell r="C3849">
            <v>1</v>
          </cell>
          <cell r="D3849" t="str">
            <v>1813267.182</v>
          </cell>
          <cell r="E3849" t="str">
            <v xml:space="preserve">מיסים ועלויות </v>
          </cell>
          <cell r="H3849">
            <v>25818</v>
          </cell>
          <cell r="I3849">
            <v>10610</v>
          </cell>
        </row>
        <row r="3850">
          <cell r="A3850" t="str">
            <v>440</v>
          </cell>
          <cell r="B3850">
            <v>813267</v>
          </cell>
          <cell r="C3850">
            <v>1</v>
          </cell>
          <cell r="D3850" t="str">
            <v>1813267.440</v>
          </cell>
          <cell r="E3850" t="str">
            <v xml:space="preserve">ביטוח מבנה ותכולה </v>
          </cell>
          <cell r="H3850">
            <v>10600</v>
          </cell>
          <cell r="I3850">
            <v>10236</v>
          </cell>
        </row>
        <row r="3851">
          <cell r="A3851" t="str">
            <v>720</v>
          </cell>
          <cell r="B3851">
            <v>813267</v>
          </cell>
          <cell r="C3851">
            <v>1</v>
          </cell>
          <cell r="D3851" t="str">
            <v>1813267.720</v>
          </cell>
          <cell r="E3851" t="str">
            <v xml:space="preserve">סל תלמיד לעולה </v>
          </cell>
          <cell r="H3851">
            <v>0</v>
          </cell>
          <cell r="I3851">
            <v>498</v>
          </cell>
        </row>
        <row r="3852">
          <cell r="A3852" t="str">
            <v>725</v>
          </cell>
          <cell r="B3852">
            <v>813267</v>
          </cell>
          <cell r="C3852">
            <v>1</v>
          </cell>
          <cell r="D3852" t="str">
            <v>1813267.725</v>
          </cell>
          <cell r="E3852" t="str">
            <v xml:space="preserve">אגרת שכפול יסודי </v>
          </cell>
          <cell r="H3852">
            <v>9393</v>
          </cell>
          <cell r="I3852">
            <v>9945</v>
          </cell>
        </row>
        <row r="3853">
          <cell r="A3853" t="str">
            <v>726</v>
          </cell>
          <cell r="B3853">
            <v>813267</v>
          </cell>
          <cell r="C3853">
            <v>1</v>
          </cell>
          <cell r="D3853" t="str">
            <v>1813267.726</v>
          </cell>
          <cell r="E3853" t="str">
            <v>השתת.בתשלומי הורים(חומרים</v>
          </cell>
          <cell r="H3853">
            <v>4000</v>
          </cell>
          <cell r="I3853">
            <v>0</v>
          </cell>
        </row>
        <row r="3854">
          <cell r="A3854" t="str">
            <v>727</v>
          </cell>
          <cell r="B3854">
            <v>813267</v>
          </cell>
          <cell r="C3854">
            <v>1</v>
          </cell>
          <cell r="D3854" t="str">
            <v>1813267.727</v>
          </cell>
          <cell r="E3854" t="str">
            <v xml:space="preserve">אגרת שכפול פר תלמיד </v>
          </cell>
          <cell r="H3854">
            <v>0</v>
          </cell>
          <cell r="I3854">
            <v>0</v>
          </cell>
        </row>
        <row r="3855">
          <cell r="A3855" t="str">
            <v>728</v>
          </cell>
          <cell r="B3855">
            <v>813267</v>
          </cell>
          <cell r="C3855">
            <v>1</v>
          </cell>
          <cell r="D3855" t="str">
            <v>1813267.728</v>
          </cell>
          <cell r="E3855" t="str">
            <v xml:space="preserve">סל תלמיד לעולי אתיופיה </v>
          </cell>
          <cell r="H3855">
            <v>0</v>
          </cell>
          <cell r="I3855">
            <v>21200</v>
          </cell>
        </row>
        <row r="3856">
          <cell r="A3856" t="str">
            <v>751</v>
          </cell>
          <cell r="B3856">
            <v>813267</v>
          </cell>
          <cell r="C3856">
            <v>1</v>
          </cell>
          <cell r="D3856" t="str">
            <v>1813267.751</v>
          </cell>
          <cell r="E3856" t="str">
            <v xml:space="preserve">רואה חשבון </v>
          </cell>
          <cell r="H3856">
            <v>5616</v>
          </cell>
          <cell r="I3856">
            <v>5616</v>
          </cell>
        </row>
        <row r="3857">
          <cell r="A3857" t="str">
            <v>877</v>
          </cell>
          <cell r="B3857">
            <v>813267</v>
          </cell>
          <cell r="C3857">
            <v>1</v>
          </cell>
          <cell r="D3857" t="str">
            <v>1813267.877</v>
          </cell>
          <cell r="E3857" t="str">
            <v xml:space="preserve">תוספת דפרנציאלית פדגוגית </v>
          </cell>
          <cell r="H3857">
            <v>0</v>
          </cell>
          <cell r="I3857">
            <v>0</v>
          </cell>
        </row>
        <row r="3858">
          <cell r="A3858" t="str">
            <v>878</v>
          </cell>
          <cell r="B3858">
            <v>813267</v>
          </cell>
          <cell r="C3858">
            <v>1</v>
          </cell>
          <cell r="D3858" t="str">
            <v>1813267.878</v>
          </cell>
          <cell r="E3858" t="str">
            <v>סל תלמיד עיריה-ניהול עצמי</v>
          </cell>
          <cell r="H3858">
            <v>421770</v>
          </cell>
          <cell r="I3858">
            <v>413381</v>
          </cell>
        </row>
        <row r="3859">
          <cell r="A3859" t="str">
            <v>110</v>
          </cell>
          <cell r="B3859">
            <v>813268</v>
          </cell>
          <cell r="C3859">
            <v>1</v>
          </cell>
          <cell r="D3859" t="str">
            <v>1813268.110</v>
          </cell>
          <cell r="E3859" t="str">
            <v xml:space="preserve">שכר קובע </v>
          </cell>
          <cell r="H3859">
            <v>251371</v>
          </cell>
          <cell r="I3859">
            <v>58549</v>
          </cell>
        </row>
        <row r="3860">
          <cell r="A3860" t="str">
            <v>120</v>
          </cell>
          <cell r="B3860">
            <v>813268</v>
          </cell>
          <cell r="C3860">
            <v>1</v>
          </cell>
          <cell r="D3860" t="str">
            <v>1813268.120</v>
          </cell>
          <cell r="E3860" t="str">
            <v xml:space="preserve">תוספות שאינן בשכר קובע </v>
          </cell>
          <cell r="H3860">
            <v>46865</v>
          </cell>
          <cell r="I3860">
            <v>5095</v>
          </cell>
        </row>
        <row r="3861">
          <cell r="A3861" t="str">
            <v>130</v>
          </cell>
          <cell r="B3861">
            <v>813268</v>
          </cell>
          <cell r="C3861">
            <v>1</v>
          </cell>
          <cell r="D3861" t="str">
            <v>1813268.130</v>
          </cell>
          <cell r="E3861" t="str">
            <v xml:space="preserve">שעות נוספות </v>
          </cell>
          <cell r="H3861">
            <v>7987</v>
          </cell>
          <cell r="I3861">
            <v>0</v>
          </cell>
        </row>
        <row r="3862">
          <cell r="A3862" t="str">
            <v>140</v>
          </cell>
          <cell r="B3862">
            <v>813268</v>
          </cell>
          <cell r="C3862">
            <v>1</v>
          </cell>
          <cell r="D3862" t="str">
            <v>1813268.140</v>
          </cell>
          <cell r="E3862" t="str">
            <v xml:space="preserve">החזר הוצאות </v>
          </cell>
          <cell r="H3862">
            <v>23673</v>
          </cell>
          <cell r="I3862">
            <v>1368</v>
          </cell>
        </row>
        <row r="3863">
          <cell r="A3863" t="str">
            <v>181</v>
          </cell>
          <cell r="B3863">
            <v>813268</v>
          </cell>
          <cell r="C3863">
            <v>1</v>
          </cell>
          <cell r="D3863" t="str">
            <v>1813268.181</v>
          </cell>
          <cell r="E3863" t="str">
            <v xml:space="preserve">הפרשות סוציאליות </v>
          </cell>
          <cell r="H3863">
            <v>61790</v>
          </cell>
          <cell r="I3863">
            <v>11328</v>
          </cell>
        </row>
        <row r="3864">
          <cell r="A3864" t="str">
            <v>182</v>
          </cell>
          <cell r="B3864">
            <v>813268</v>
          </cell>
          <cell r="C3864">
            <v>1</v>
          </cell>
          <cell r="D3864" t="str">
            <v>1813268.182</v>
          </cell>
          <cell r="E3864" t="str">
            <v xml:space="preserve">מיסים ועלויות </v>
          </cell>
          <cell r="H3864">
            <v>25039</v>
          </cell>
          <cell r="I3864">
            <v>4969</v>
          </cell>
        </row>
        <row r="3865">
          <cell r="A3865" t="str">
            <v>440</v>
          </cell>
          <cell r="B3865">
            <v>813268</v>
          </cell>
          <cell r="C3865">
            <v>1</v>
          </cell>
          <cell r="D3865" t="str">
            <v>1813268.440</v>
          </cell>
          <cell r="E3865" t="str">
            <v xml:space="preserve">ביטוח מבנה ותכולה </v>
          </cell>
          <cell r="H3865">
            <v>10600</v>
          </cell>
          <cell r="I3865">
            <v>0</v>
          </cell>
        </row>
        <row r="3866">
          <cell r="A3866" t="str">
            <v>722</v>
          </cell>
          <cell r="B3866">
            <v>813268</v>
          </cell>
          <cell r="C3866">
            <v>1</v>
          </cell>
          <cell r="D3866" t="str">
            <v>1813268.722</v>
          </cell>
          <cell r="E3866" t="str">
            <v xml:space="preserve">העברה מיועדת </v>
          </cell>
          <cell r="H3866">
            <v>100</v>
          </cell>
          <cell r="I3866">
            <v>0</v>
          </cell>
        </row>
        <row r="3867">
          <cell r="A3867" t="str">
            <v>725</v>
          </cell>
          <cell r="B3867">
            <v>813268</v>
          </cell>
          <cell r="C3867">
            <v>1</v>
          </cell>
          <cell r="D3867" t="str">
            <v>1813268.725</v>
          </cell>
          <cell r="E3867" t="str">
            <v xml:space="preserve">אגרת שכפול יסודי </v>
          </cell>
          <cell r="H3867">
            <v>100</v>
          </cell>
          <cell r="I3867">
            <v>2210</v>
          </cell>
        </row>
        <row r="3868">
          <cell r="A3868" t="str">
            <v>726</v>
          </cell>
          <cell r="B3868">
            <v>813268</v>
          </cell>
          <cell r="C3868">
            <v>1</v>
          </cell>
          <cell r="D3868" t="str">
            <v>1813268.726</v>
          </cell>
          <cell r="E3868" t="str">
            <v>השתת.בתשלומי הורים חומרים</v>
          </cell>
          <cell r="H3868">
            <v>100</v>
          </cell>
          <cell r="I3868">
            <v>4524</v>
          </cell>
        </row>
        <row r="3869">
          <cell r="A3869" t="str">
            <v>727</v>
          </cell>
          <cell r="B3869">
            <v>813268</v>
          </cell>
          <cell r="C3869">
            <v>1</v>
          </cell>
          <cell r="D3869" t="str">
            <v>1813268.727</v>
          </cell>
          <cell r="E3869" t="str">
            <v xml:space="preserve">אגרת שכפול פר תלמיד </v>
          </cell>
          <cell r="H3869">
            <v>100</v>
          </cell>
          <cell r="I3869">
            <v>0</v>
          </cell>
        </row>
        <row r="3870">
          <cell r="A3870" t="str">
            <v>751</v>
          </cell>
          <cell r="B3870">
            <v>813268</v>
          </cell>
          <cell r="C3870">
            <v>1</v>
          </cell>
          <cell r="D3870" t="str">
            <v>1813268.751</v>
          </cell>
          <cell r="E3870" t="str">
            <v xml:space="preserve">רואה חשבון </v>
          </cell>
          <cell r="H3870">
            <v>5800</v>
          </cell>
          <cell r="I3870">
            <v>0</v>
          </cell>
        </row>
        <row r="3871">
          <cell r="A3871" t="str">
            <v>877</v>
          </cell>
          <cell r="B3871">
            <v>813268</v>
          </cell>
          <cell r="C3871">
            <v>1</v>
          </cell>
          <cell r="D3871" t="str">
            <v>1813268.877</v>
          </cell>
          <cell r="E3871" t="str">
            <v xml:space="preserve">תוספת דפרנציאלית פדגוגית </v>
          </cell>
          <cell r="H3871">
            <v>0</v>
          </cell>
          <cell r="I3871">
            <v>0</v>
          </cell>
        </row>
        <row r="3872">
          <cell r="A3872" t="str">
            <v>878</v>
          </cell>
          <cell r="B3872">
            <v>813268</v>
          </cell>
          <cell r="C3872">
            <v>1</v>
          </cell>
          <cell r="D3872" t="str">
            <v>1813268.878</v>
          </cell>
          <cell r="E3872" t="str">
            <v>סל תלמיד עיריה-ניהול עצמי</v>
          </cell>
          <cell r="H3872">
            <v>183540</v>
          </cell>
          <cell r="I3872">
            <v>61180</v>
          </cell>
        </row>
        <row r="3873">
          <cell r="A3873" t="str">
            <v>930</v>
          </cell>
          <cell r="B3873">
            <v>813268</v>
          </cell>
          <cell r="C3873">
            <v>1</v>
          </cell>
          <cell r="D3873" t="str">
            <v>1813268.930</v>
          </cell>
          <cell r="E3873" t="str">
            <v xml:space="preserve">רכישת ציוד יסודי </v>
          </cell>
          <cell r="H3873">
            <v>0</v>
          </cell>
          <cell r="I3873">
            <v>50000</v>
          </cell>
        </row>
        <row r="3874">
          <cell r="A3874" t="str">
            <v>110</v>
          </cell>
          <cell r="B3874">
            <v>813269</v>
          </cell>
          <cell r="C3874">
            <v>1</v>
          </cell>
          <cell r="D3874" t="str">
            <v>1813269.110</v>
          </cell>
          <cell r="E3874" t="str">
            <v xml:space="preserve">שכר קובע </v>
          </cell>
          <cell r="H3874">
            <v>0</v>
          </cell>
          <cell r="I3874">
            <v>0</v>
          </cell>
        </row>
        <row r="3875">
          <cell r="A3875" t="str">
            <v>120</v>
          </cell>
          <cell r="B3875">
            <v>813269</v>
          </cell>
          <cell r="C3875">
            <v>1</v>
          </cell>
          <cell r="D3875" t="str">
            <v>1813269.120</v>
          </cell>
          <cell r="E3875" t="str">
            <v xml:space="preserve">תוספות שאינן בשכר קובע </v>
          </cell>
          <cell r="H3875">
            <v>0</v>
          </cell>
          <cell r="I3875">
            <v>0</v>
          </cell>
        </row>
        <row r="3876">
          <cell r="A3876" t="str">
            <v>130</v>
          </cell>
          <cell r="B3876">
            <v>813269</v>
          </cell>
          <cell r="C3876">
            <v>1</v>
          </cell>
          <cell r="D3876" t="str">
            <v>1813269.130</v>
          </cell>
          <cell r="E3876" t="str">
            <v xml:space="preserve">שעות נוספות </v>
          </cell>
          <cell r="H3876">
            <v>0</v>
          </cell>
          <cell r="I3876">
            <v>0</v>
          </cell>
        </row>
        <row r="3877">
          <cell r="A3877" t="str">
            <v>140</v>
          </cell>
          <cell r="B3877">
            <v>813269</v>
          </cell>
          <cell r="C3877">
            <v>1</v>
          </cell>
          <cell r="D3877" t="str">
            <v>1813269.140</v>
          </cell>
          <cell r="E3877" t="str">
            <v xml:space="preserve">החזר הוצאות </v>
          </cell>
          <cell r="H3877">
            <v>0</v>
          </cell>
          <cell r="I3877">
            <v>0</v>
          </cell>
        </row>
        <row r="3878">
          <cell r="A3878" t="str">
            <v>181</v>
          </cell>
          <cell r="B3878">
            <v>813269</v>
          </cell>
          <cell r="C3878">
            <v>1</v>
          </cell>
          <cell r="D3878" t="str">
            <v>1813269.181</v>
          </cell>
          <cell r="E3878" t="str">
            <v xml:space="preserve">הפרשות סוציאליות </v>
          </cell>
          <cell r="H3878">
            <v>0</v>
          </cell>
          <cell r="I3878">
            <v>0</v>
          </cell>
        </row>
        <row r="3879">
          <cell r="A3879" t="str">
            <v>182</v>
          </cell>
          <cell r="B3879">
            <v>813269</v>
          </cell>
          <cell r="C3879">
            <v>1</v>
          </cell>
          <cell r="D3879" t="str">
            <v>1813269.182</v>
          </cell>
          <cell r="E3879" t="str">
            <v xml:space="preserve">מיסים ועלויות </v>
          </cell>
          <cell r="H3879">
            <v>0</v>
          </cell>
          <cell r="I3879">
            <v>0</v>
          </cell>
        </row>
        <row r="3880">
          <cell r="A3880" t="str">
            <v>440</v>
          </cell>
          <cell r="B3880">
            <v>813269</v>
          </cell>
          <cell r="C3880">
            <v>1</v>
          </cell>
          <cell r="D3880" t="str">
            <v>1813269.440</v>
          </cell>
          <cell r="E3880" t="str">
            <v xml:space="preserve">ביטוח מבנה ותכולה </v>
          </cell>
          <cell r="H3880">
            <v>0</v>
          </cell>
          <cell r="I3880">
            <v>0</v>
          </cell>
        </row>
        <row r="3881">
          <cell r="A3881" t="str">
            <v>720</v>
          </cell>
          <cell r="B3881">
            <v>813269</v>
          </cell>
          <cell r="C3881">
            <v>1</v>
          </cell>
          <cell r="D3881" t="str">
            <v>1813269.720</v>
          </cell>
          <cell r="E3881" t="str">
            <v xml:space="preserve">סל תלמיד לעולה </v>
          </cell>
          <cell r="H3881">
            <v>0</v>
          </cell>
          <cell r="I3881">
            <v>0</v>
          </cell>
        </row>
        <row r="3882">
          <cell r="A3882" t="str">
            <v>722</v>
          </cell>
          <cell r="B3882">
            <v>813269</v>
          </cell>
          <cell r="C3882">
            <v>1</v>
          </cell>
          <cell r="D3882" t="str">
            <v>1813269.722</v>
          </cell>
          <cell r="E3882" t="str">
            <v xml:space="preserve">העברה מיועדת </v>
          </cell>
          <cell r="H3882">
            <v>0</v>
          </cell>
          <cell r="I3882">
            <v>0</v>
          </cell>
        </row>
        <row r="3883">
          <cell r="A3883" t="str">
            <v>725</v>
          </cell>
          <cell r="B3883">
            <v>813269</v>
          </cell>
          <cell r="C3883">
            <v>1</v>
          </cell>
          <cell r="D3883" t="str">
            <v>1813269.725</v>
          </cell>
          <cell r="E3883" t="str">
            <v xml:space="preserve">אגרת שכפול יסודי </v>
          </cell>
          <cell r="H3883">
            <v>0</v>
          </cell>
          <cell r="I3883">
            <v>0</v>
          </cell>
        </row>
        <row r="3884">
          <cell r="A3884" t="str">
            <v>726</v>
          </cell>
          <cell r="B3884">
            <v>813269</v>
          </cell>
          <cell r="C3884">
            <v>1</v>
          </cell>
          <cell r="D3884" t="str">
            <v>1813269.726</v>
          </cell>
          <cell r="E3884" t="str">
            <v>השתתפות בתשלומי הורים חומ</v>
          </cell>
          <cell r="H3884">
            <v>0</v>
          </cell>
          <cell r="I3884">
            <v>0</v>
          </cell>
        </row>
        <row r="3885">
          <cell r="A3885" t="str">
            <v>727</v>
          </cell>
          <cell r="B3885">
            <v>813269</v>
          </cell>
          <cell r="C3885">
            <v>1</v>
          </cell>
          <cell r="D3885" t="str">
            <v>1813269.727</v>
          </cell>
          <cell r="E3885" t="str">
            <v xml:space="preserve">אגרת שכפול פר תלמיד </v>
          </cell>
          <cell r="H3885">
            <v>0</v>
          </cell>
          <cell r="I3885">
            <v>0</v>
          </cell>
        </row>
        <row r="3886">
          <cell r="A3886" t="str">
            <v>728</v>
          </cell>
          <cell r="B3886">
            <v>813269</v>
          </cell>
          <cell r="C3886">
            <v>1</v>
          </cell>
          <cell r="D3886" t="str">
            <v>1813269.728</v>
          </cell>
          <cell r="E3886" t="str">
            <v xml:space="preserve">סל תלמיד לעולי אתיופיה </v>
          </cell>
          <cell r="H3886">
            <v>0</v>
          </cell>
          <cell r="I3886">
            <v>0</v>
          </cell>
        </row>
        <row r="3887">
          <cell r="A3887" t="str">
            <v>751</v>
          </cell>
          <cell r="B3887">
            <v>813269</v>
          </cell>
          <cell r="C3887">
            <v>1</v>
          </cell>
          <cell r="D3887" t="str">
            <v>1813269.751</v>
          </cell>
          <cell r="E3887" t="str">
            <v xml:space="preserve">רואה חשבון </v>
          </cell>
          <cell r="H3887">
            <v>0</v>
          </cell>
          <cell r="I3887">
            <v>0</v>
          </cell>
        </row>
        <row r="3888">
          <cell r="A3888" t="str">
            <v>878</v>
          </cell>
          <cell r="B3888">
            <v>813269</v>
          </cell>
          <cell r="C3888">
            <v>1</v>
          </cell>
          <cell r="D3888" t="str">
            <v>1813269.878</v>
          </cell>
          <cell r="E3888" t="str">
            <v>סל תלמיד עיריה-ניהול עצמי</v>
          </cell>
          <cell r="H3888">
            <v>0</v>
          </cell>
          <cell r="I3888">
            <v>0</v>
          </cell>
        </row>
        <row r="3889">
          <cell r="A3889" t="str">
            <v>722</v>
          </cell>
          <cell r="B3889">
            <v>813300</v>
          </cell>
          <cell r="C3889">
            <v>1</v>
          </cell>
          <cell r="D3889" t="str">
            <v>1813300.722</v>
          </cell>
          <cell r="E3889" t="str">
            <v xml:space="preserve">העברה מיועדת </v>
          </cell>
          <cell r="H3889">
            <v>100</v>
          </cell>
          <cell r="I3889">
            <v>0</v>
          </cell>
        </row>
        <row r="3890">
          <cell r="A3890" t="str">
            <v>725</v>
          </cell>
          <cell r="B3890">
            <v>813300</v>
          </cell>
          <cell r="C3890">
            <v>1</v>
          </cell>
          <cell r="D3890" t="str">
            <v>1813300.725</v>
          </cell>
          <cell r="E3890" t="str">
            <v xml:space="preserve">אגרת שכפול יסודי </v>
          </cell>
          <cell r="H3890">
            <v>4973</v>
          </cell>
          <cell r="I3890">
            <v>6078</v>
          </cell>
        </row>
        <row r="3891">
          <cell r="A3891" t="str">
            <v>726</v>
          </cell>
          <cell r="B3891">
            <v>813300</v>
          </cell>
          <cell r="C3891">
            <v>1</v>
          </cell>
          <cell r="D3891" t="str">
            <v>1813300.726</v>
          </cell>
          <cell r="E3891" t="str">
            <v xml:space="preserve">תשלומי הורים חומרים </v>
          </cell>
          <cell r="H3891">
            <v>2431</v>
          </cell>
          <cell r="I3891">
            <v>0</v>
          </cell>
        </row>
        <row r="3892">
          <cell r="A3892" t="str">
            <v>727</v>
          </cell>
          <cell r="B3892">
            <v>813300</v>
          </cell>
          <cell r="C3892">
            <v>1</v>
          </cell>
          <cell r="D3892" t="str">
            <v>1813300.727</v>
          </cell>
          <cell r="E3892" t="str">
            <v xml:space="preserve">הוצאות נלוות </v>
          </cell>
          <cell r="H3892">
            <v>25389</v>
          </cell>
          <cell r="I3892">
            <v>2907</v>
          </cell>
        </row>
        <row r="3893">
          <cell r="A3893" t="str">
            <v>728</v>
          </cell>
          <cell r="B3893">
            <v>813300</v>
          </cell>
          <cell r="C3893">
            <v>1</v>
          </cell>
          <cell r="D3893" t="str">
            <v>1813300.728</v>
          </cell>
          <cell r="E3893" t="str">
            <v xml:space="preserve">פעולות העשרה </v>
          </cell>
          <cell r="H3893">
            <v>43992</v>
          </cell>
          <cell r="I3893">
            <v>46737</v>
          </cell>
        </row>
        <row r="3894">
          <cell r="A3894" t="str">
            <v>781</v>
          </cell>
          <cell r="B3894">
            <v>813300</v>
          </cell>
          <cell r="C3894">
            <v>1</v>
          </cell>
          <cell r="D3894" t="str">
            <v>1813300.781</v>
          </cell>
          <cell r="E3894" t="str">
            <v xml:space="preserve">השתת. משה"ח-שכר מזכירות </v>
          </cell>
          <cell r="H3894">
            <v>54901</v>
          </cell>
          <cell r="I3894">
            <v>59815</v>
          </cell>
        </row>
        <row r="3895">
          <cell r="A3895" t="str">
            <v>783</v>
          </cell>
          <cell r="B3895">
            <v>813300</v>
          </cell>
          <cell r="C3895">
            <v>1</v>
          </cell>
          <cell r="D3895" t="str">
            <v>1813300.783</v>
          </cell>
          <cell r="E3895" t="str">
            <v xml:space="preserve">השתת.משה"ח-שכר שרתים </v>
          </cell>
          <cell r="H3895">
            <v>156574</v>
          </cell>
          <cell r="I3895">
            <v>173453</v>
          </cell>
        </row>
        <row r="3896">
          <cell r="A3896" t="str">
            <v>784</v>
          </cell>
          <cell r="B3896">
            <v>813300</v>
          </cell>
          <cell r="C3896">
            <v>1</v>
          </cell>
          <cell r="D3896" t="str">
            <v>1813300.784</v>
          </cell>
          <cell r="E3896" t="str">
            <v>השתת.משה"ח-שכר סייעות כית</v>
          </cell>
          <cell r="H3896">
            <v>0</v>
          </cell>
          <cell r="I3896">
            <v>0</v>
          </cell>
        </row>
        <row r="3897">
          <cell r="A3897" t="str">
            <v>110</v>
          </cell>
          <cell r="B3897">
            <v>813310</v>
          </cell>
          <cell r="C3897">
            <v>1</v>
          </cell>
          <cell r="D3897" t="str">
            <v>1813310.110</v>
          </cell>
          <cell r="E3897" t="str">
            <v xml:space="preserve">שכר קובע (מזכירות( </v>
          </cell>
          <cell r="H3897">
            <v>862323</v>
          </cell>
          <cell r="I3897">
            <v>910002</v>
          </cell>
        </row>
        <row r="3898">
          <cell r="A3898" t="str">
            <v>120</v>
          </cell>
          <cell r="B3898">
            <v>813310</v>
          </cell>
          <cell r="C3898">
            <v>1</v>
          </cell>
          <cell r="D3898" t="str">
            <v>1813310.120</v>
          </cell>
          <cell r="E3898" t="str">
            <v xml:space="preserve">תוספות שאינן בשכר קובע </v>
          </cell>
          <cell r="H3898">
            <v>116358</v>
          </cell>
          <cell r="I3898">
            <v>123937</v>
          </cell>
        </row>
        <row r="3899">
          <cell r="A3899" t="str">
            <v>130</v>
          </cell>
          <cell r="B3899">
            <v>813310</v>
          </cell>
          <cell r="C3899">
            <v>1</v>
          </cell>
          <cell r="D3899" t="str">
            <v>1813310.130</v>
          </cell>
          <cell r="E3899" t="str">
            <v xml:space="preserve">שעות נוספות </v>
          </cell>
          <cell r="H3899">
            <v>10533</v>
          </cell>
          <cell r="I3899">
            <v>13331</v>
          </cell>
        </row>
        <row r="3900">
          <cell r="A3900" t="str">
            <v>140</v>
          </cell>
          <cell r="B3900">
            <v>813310</v>
          </cell>
          <cell r="C3900">
            <v>1</v>
          </cell>
          <cell r="D3900" t="str">
            <v>1813310.140</v>
          </cell>
          <cell r="E3900" t="str">
            <v xml:space="preserve">החזר הוצאות </v>
          </cell>
          <cell r="H3900">
            <v>46116</v>
          </cell>
          <cell r="I3900">
            <v>42331</v>
          </cell>
        </row>
        <row r="3901">
          <cell r="A3901" t="str">
            <v>181</v>
          </cell>
          <cell r="B3901">
            <v>813310</v>
          </cell>
          <cell r="C3901">
            <v>1</v>
          </cell>
          <cell r="D3901" t="str">
            <v>1813310.181</v>
          </cell>
          <cell r="E3901" t="str">
            <v xml:space="preserve">הפרשות סוציאליות </v>
          </cell>
          <cell r="H3901">
            <v>180797</v>
          </cell>
          <cell r="I3901">
            <v>190100</v>
          </cell>
        </row>
        <row r="3902">
          <cell r="A3902" t="str">
            <v>182</v>
          </cell>
          <cell r="B3902">
            <v>813310</v>
          </cell>
          <cell r="C3902">
            <v>1</v>
          </cell>
          <cell r="D3902" t="str">
            <v>1813310.182</v>
          </cell>
          <cell r="E3902" t="str">
            <v xml:space="preserve">מיסים ועלויות </v>
          </cell>
          <cell r="H3902">
            <v>78677</v>
          </cell>
          <cell r="I3902">
            <v>82786</v>
          </cell>
        </row>
        <row r="3903">
          <cell r="A3903" t="str">
            <v>110</v>
          </cell>
          <cell r="B3903">
            <v>813320</v>
          </cell>
          <cell r="C3903">
            <v>1</v>
          </cell>
          <cell r="D3903" t="str">
            <v>1813320.110</v>
          </cell>
          <cell r="E3903" t="str">
            <v xml:space="preserve">שכר קובע (שרתים( </v>
          </cell>
          <cell r="H3903">
            <v>762822</v>
          </cell>
          <cell r="I3903">
            <v>704177</v>
          </cell>
        </row>
        <row r="3904">
          <cell r="A3904" t="str">
            <v>120</v>
          </cell>
          <cell r="B3904">
            <v>813320</v>
          </cell>
          <cell r="C3904">
            <v>1</v>
          </cell>
          <cell r="D3904" t="str">
            <v>1813320.120</v>
          </cell>
          <cell r="E3904" t="str">
            <v xml:space="preserve">תוספות שאינן בשכר קובע </v>
          </cell>
          <cell r="H3904">
            <v>177085</v>
          </cell>
          <cell r="I3904">
            <v>153971</v>
          </cell>
        </row>
        <row r="3905">
          <cell r="A3905" t="str">
            <v>130</v>
          </cell>
          <cell r="B3905">
            <v>813320</v>
          </cell>
          <cell r="C3905">
            <v>1</v>
          </cell>
          <cell r="D3905" t="str">
            <v>1813320.130</v>
          </cell>
          <cell r="E3905" t="str">
            <v xml:space="preserve">שעות נוספות </v>
          </cell>
          <cell r="H3905">
            <v>59722</v>
          </cell>
          <cell r="I3905">
            <v>66913</v>
          </cell>
        </row>
        <row r="3906">
          <cell r="A3906" t="str">
            <v>140</v>
          </cell>
          <cell r="B3906">
            <v>813320</v>
          </cell>
          <cell r="C3906">
            <v>1</v>
          </cell>
          <cell r="D3906" t="str">
            <v>1813320.140</v>
          </cell>
          <cell r="E3906" t="str">
            <v xml:space="preserve">החזר הוצאות </v>
          </cell>
          <cell r="H3906">
            <v>20644</v>
          </cell>
          <cell r="I3906">
            <v>19032</v>
          </cell>
        </row>
        <row r="3907">
          <cell r="A3907" t="str">
            <v>181</v>
          </cell>
          <cell r="B3907">
            <v>813320</v>
          </cell>
          <cell r="C3907">
            <v>1</v>
          </cell>
          <cell r="D3907" t="str">
            <v>1813320.181</v>
          </cell>
          <cell r="E3907" t="str">
            <v xml:space="preserve">הפרשות סוציאליות </v>
          </cell>
          <cell r="H3907">
            <v>188452</v>
          </cell>
          <cell r="I3907">
            <v>172456</v>
          </cell>
        </row>
        <row r="3908">
          <cell r="A3908" t="str">
            <v>182</v>
          </cell>
          <cell r="B3908">
            <v>813320</v>
          </cell>
          <cell r="C3908">
            <v>1</v>
          </cell>
          <cell r="D3908" t="str">
            <v>1813320.182</v>
          </cell>
          <cell r="E3908" t="str">
            <v xml:space="preserve">מיסים ועלויות </v>
          </cell>
          <cell r="H3908">
            <v>77439</v>
          </cell>
          <cell r="I3908">
            <v>71646</v>
          </cell>
        </row>
        <row r="3909">
          <cell r="A3909" t="str">
            <v>105</v>
          </cell>
          <cell r="B3909">
            <v>813330</v>
          </cell>
          <cell r="C3909">
            <v>1</v>
          </cell>
          <cell r="D3909" t="str">
            <v>1813330.105</v>
          </cell>
          <cell r="E3909" t="str">
            <v xml:space="preserve">עובדים זמניים </v>
          </cell>
          <cell r="H3909">
            <v>0</v>
          </cell>
          <cell r="I3909">
            <v>59130</v>
          </cell>
        </row>
        <row r="3910">
          <cell r="A3910" t="str">
            <v>110</v>
          </cell>
          <cell r="B3910">
            <v>813330</v>
          </cell>
          <cell r="C3910">
            <v>1</v>
          </cell>
          <cell r="D3910" t="str">
            <v>1813330.110</v>
          </cell>
          <cell r="E3910" t="str">
            <v xml:space="preserve">שכר קובע (סייעות ט(. </v>
          </cell>
          <cell r="H3910">
            <v>10508854</v>
          </cell>
          <cell r="I3910">
            <v>9856831</v>
          </cell>
        </row>
        <row r="3911">
          <cell r="A3911" t="str">
            <v>120</v>
          </cell>
          <cell r="B3911">
            <v>813330</v>
          </cell>
          <cell r="C3911">
            <v>1</v>
          </cell>
          <cell r="D3911" t="str">
            <v>1813330.120</v>
          </cell>
          <cell r="E3911" t="str">
            <v xml:space="preserve">תוספות שאינן בשכר קובע </v>
          </cell>
          <cell r="H3911">
            <v>3596406</v>
          </cell>
          <cell r="I3911">
            <v>3435987</v>
          </cell>
        </row>
        <row r="3912">
          <cell r="A3912" t="str">
            <v>130</v>
          </cell>
          <cell r="B3912">
            <v>813330</v>
          </cell>
          <cell r="C3912">
            <v>1</v>
          </cell>
          <cell r="D3912" t="str">
            <v>1813330.130</v>
          </cell>
          <cell r="E3912" t="str">
            <v xml:space="preserve">שעות נוספות </v>
          </cell>
          <cell r="H3912">
            <v>592900</v>
          </cell>
          <cell r="I3912">
            <v>432140</v>
          </cell>
        </row>
        <row r="3913">
          <cell r="A3913" t="str">
            <v>140</v>
          </cell>
          <cell r="B3913">
            <v>813330</v>
          </cell>
          <cell r="C3913">
            <v>1</v>
          </cell>
          <cell r="D3913" t="str">
            <v>1813330.140</v>
          </cell>
          <cell r="E3913" t="str">
            <v xml:space="preserve">החזר הוצאות </v>
          </cell>
          <cell r="H3913">
            <v>424313</v>
          </cell>
          <cell r="I3913">
            <v>385462</v>
          </cell>
        </row>
        <row r="3914">
          <cell r="A3914" t="str">
            <v>181</v>
          </cell>
          <cell r="B3914">
            <v>813330</v>
          </cell>
          <cell r="C3914">
            <v>1</v>
          </cell>
          <cell r="D3914" t="str">
            <v>1813330.181</v>
          </cell>
          <cell r="E3914" t="str">
            <v xml:space="preserve">הפרשות סוציאליות </v>
          </cell>
          <cell r="H3914">
            <v>2698630</v>
          </cell>
          <cell r="I3914">
            <v>2506075</v>
          </cell>
        </row>
        <row r="3915">
          <cell r="A3915" t="str">
            <v>182</v>
          </cell>
          <cell r="B3915">
            <v>813330</v>
          </cell>
          <cell r="C3915">
            <v>1</v>
          </cell>
          <cell r="D3915" t="str">
            <v>1813330.182</v>
          </cell>
          <cell r="E3915" t="str">
            <v xml:space="preserve">מיסים ועלויות </v>
          </cell>
          <cell r="H3915">
            <v>1148890</v>
          </cell>
          <cell r="I3915">
            <v>1071539</v>
          </cell>
        </row>
        <row r="3916">
          <cell r="A3916" t="str">
            <v>420</v>
          </cell>
          <cell r="B3916">
            <v>813330</v>
          </cell>
          <cell r="C3916">
            <v>1</v>
          </cell>
          <cell r="D3916" t="str">
            <v>1813330.420</v>
          </cell>
          <cell r="E3916" t="str">
            <v xml:space="preserve">תחזוקת מבנים </v>
          </cell>
          <cell r="H3916">
            <v>42500</v>
          </cell>
          <cell r="I3916">
            <v>44414</v>
          </cell>
        </row>
        <row r="3917">
          <cell r="A3917" t="str">
            <v>424</v>
          </cell>
          <cell r="B3917">
            <v>813330</v>
          </cell>
          <cell r="C3917">
            <v>1</v>
          </cell>
          <cell r="D3917" t="str">
            <v>1813330.424</v>
          </cell>
          <cell r="E3917" t="str">
            <v xml:space="preserve">תחזוקת מעליות </v>
          </cell>
          <cell r="H3917">
            <v>46000</v>
          </cell>
          <cell r="I3917">
            <v>4989</v>
          </cell>
        </row>
        <row r="3918">
          <cell r="A3918" t="str">
            <v>431</v>
          </cell>
          <cell r="B3918">
            <v>813330</v>
          </cell>
          <cell r="C3918">
            <v>1</v>
          </cell>
          <cell r="D3918" t="str">
            <v>1813330.431</v>
          </cell>
          <cell r="E3918" t="str">
            <v xml:space="preserve">חשמל </v>
          </cell>
          <cell r="H3918">
            <v>526000</v>
          </cell>
          <cell r="I3918">
            <v>590777</v>
          </cell>
        </row>
        <row r="3919">
          <cell r="A3919" t="str">
            <v>432</v>
          </cell>
          <cell r="B3919">
            <v>813330</v>
          </cell>
          <cell r="C3919">
            <v>1</v>
          </cell>
          <cell r="D3919" t="str">
            <v>1813330.432</v>
          </cell>
          <cell r="E3919" t="str">
            <v xml:space="preserve">מים </v>
          </cell>
          <cell r="H3919">
            <v>315000</v>
          </cell>
          <cell r="I3919">
            <v>386200</v>
          </cell>
        </row>
        <row r="3920">
          <cell r="A3920" t="str">
            <v>434</v>
          </cell>
          <cell r="B3920">
            <v>813330</v>
          </cell>
          <cell r="C3920">
            <v>1</v>
          </cell>
          <cell r="D3920" t="str">
            <v>1813330.434</v>
          </cell>
          <cell r="E3920" t="str">
            <v xml:space="preserve">שרותי נקיון </v>
          </cell>
          <cell r="H3920">
            <v>1250000</v>
          </cell>
          <cell r="I3920">
            <v>992256</v>
          </cell>
        </row>
        <row r="3921">
          <cell r="A3921" t="str">
            <v>440</v>
          </cell>
          <cell r="B3921">
            <v>813330</v>
          </cell>
          <cell r="C3921">
            <v>1</v>
          </cell>
          <cell r="D3921" t="str">
            <v>1813330.440</v>
          </cell>
          <cell r="E3921" t="str">
            <v xml:space="preserve">ביטוח מבנה ותכולה </v>
          </cell>
          <cell r="H3921">
            <v>87800</v>
          </cell>
          <cell r="I3921">
            <v>84796</v>
          </cell>
        </row>
        <row r="3922">
          <cell r="A3922" t="str">
            <v>511</v>
          </cell>
          <cell r="B3922">
            <v>813330</v>
          </cell>
          <cell r="C3922">
            <v>1</v>
          </cell>
          <cell r="D3922" t="str">
            <v>1813330.511</v>
          </cell>
          <cell r="E3922" t="str">
            <v xml:space="preserve">אירוח וכיבוד </v>
          </cell>
          <cell r="H3922">
            <v>60000</v>
          </cell>
          <cell r="I3922">
            <v>45540</v>
          </cell>
        </row>
        <row r="3923">
          <cell r="A3923" t="str">
            <v>540</v>
          </cell>
          <cell r="B3923">
            <v>813330</v>
          </cell>
          <cell r="C3923">
            <v>1</v>
          </cell>
          <cell r="D3923" t="str">
            <v>1813330.540</v>
          </cell>
          <cell r="E3923" t="str">
            <v xml:space="preserve">הוצאות תקשורת </v>
          </cell>
          <cell r="H3923">
            <v>65000</v>
          </cell>
          <cell r="I3923">
            <v>50674</v>
          </cell>
        </row>
        <row r="3924">
          <cell r="A3924" t="str">
            <v>570</v>
          </cell>
          <cell r="B3924">
            <v>813330</v>
          </cell>
          <cell r="C3924">
            <v>1</v>
          </cell>
          <cell r="D3924" t="str">
            <v>1813330.570</v>
          </cell>
          <cell r="E3924" t="str">
            <v xml:space="preserve">מיכון - ועדות השמה </v>
          </cell>
          <cell r="H3924">
            <v>3400</v>
          </cell>
          <cell r="I3924">
            <v>3239</v>
          </cell>
        </row>
        <row r="3925">
          <cell r="A3925" t="str">
            <v>722</v>
          </cell>
          <cell r="B3925">
            <v>813330</v>
          </cell>
          <cell r="C3925">
            <v>1</v>
          </cell>
          <cell r="D3925" t="str">
            <v>1813330.722</v>
          </cell>
          <cell r="E3925" t="str">
            <v xml:space="preserve">העב ממשה"ח מיועדת </v>
          </cell>
          <cell r="H3925">
            <v>100</v>
          </cell>
          <cell r="I3925">
            <v>188008</v>
          </cell>
        </row>
        <row r="3926">
          <cell r="A3926" t="str">
            <v>723</v>
          </cell>
          <cell r="B3926">
            <v>813330</v>
          </cell>
          <cell r="C3926">
            <v>1</v>
          </cell>
          <cell r="D3926" t="str">
            <v>1813330.723</v>
          </cell>
          <cell r="E3926" t="str">
            <v xml:space="preserve">קניית ארוחות יוח"א </v>
          </cell>
          <cell r="H3926">
            <v>1267287</v>
          </cell>
          <cell r="I3926">
            <v>1015581</v>
          </cell>
        </row>
        <row r="3927">
          <cell r="A3927" t="str">
            <v>728</v>
          </cell>
          <cell r="B3927">
            <v>813330</v>
          </cell>
          <cell r="C3927">
            <v>1</v>
          </cell>
          <cell r="D3927" t="str">
            <v>1813330.728</v>
          </cell>
          <cell r="E3927" t="str">
            <v xml:space="preserve">הוצאות לפעולות העשרה </v>
          </cell>
          <cell r="H3927">
            <v>265000</v>
          </cell>
          <cell r="I3927">
            <v>228429</v>
          </cell>
        </row>
        <row r="3928">
          <cell r="A3928" t="str">
            <v>750</v>
          </cell>
          <cell r="B3928">
            <v>813330</v>
          </cell>
          <cell r="C3928">
            <v>1</v>
          </cell>
          <cell r="D3928" t="str">
            <v>1813330.750</v>
          </cell>
          <cell r="E3928" t="str">
            <v xml:space="preserve">ליווי ועדות השמה </v>
          </cell>
          <cell r="H3928">
            <v>120000</v>
          </cell>
          <cell r="I3928">
            <v>0</v>
          </cell>
        </row>
        <row r="3929">
          <cell r="A3929" t="str">
            <v>751</v>
          </cell>
          <cell r="B3929">
            <v>813330</v>
          </cell>
          <cell r="C3929">
            <v>1</v>
          </cell>
          <cell r="D3929" t="str">
            <v>1813330.751</v>
          </cell>
          <cell r="E3929" t="str">
            <v xml:space="preserve">אחזקת גינון </v>
          </cell>
          <cell r="H3929">
            <v>270000</v>
          </cell>
          <cell r="I3929">
            <v>204326</v>
          </cell>
        </row>
        <row r="3930">
          <cell r="A3930" t="str">
            <v>753</v>
          </cell>
          <cell r="B3930">
            <v>813330</v>
          </cell>
          <cell r="C3930">
            <v>1</v>
          </cell>
          <cell r="D3930" t="str">
            <v>1813330.753</v>
          </cell>
          <cell r="E3930" t="str">
            <v xml:space="preserve">הדברה </v>
          </cell>
          <cell r="H3930">
            <v>35000</v>
          </cell>
          <cell r="I3930">
            <v>23912</v>
          </cell>
        </row>
        <row r="3931">
          <cell r="A3931" t="str">
            <v>780</v>
          </cell>
          <cell r="B3931">
            <v>813330</v>
          </cell>
          <cell r="C3931">
            <v>1</v>
          </cell>
          <cell r="D3931" t="str">
            <v>1813330.780</v>
          </cell>
          <cell r="E3931" t="str">
            <v xml:space="preserve">סייעות צמודות תלמידי חוץ </v>
          </cell>
          <cell r="H3931">
            <v>180000</v>
          </cell>
          <cell r="I3931">
            <v>126089</v>
          </cell>
        </row>
        <row r="3932">
          <cell r="A3932" t="str">
            <v>781</v>
          </cell>
          <cell r="B3932">
            <v>813330</v>
          </cell>
          <cell r="C3932">
            <v>1</v>
          </cell>
          <cell r="D3932" t="str">
            <v>1813330.781</v>
          </cell>
          <cell r="E3932" t="str">
            <v xml:space="preserve">פעולות תרבות חברה וחינוך </v>
          </cell>
          <cell r="H3932">
            <v>20000</v>
          </cell>
          <cell r="I3932">
            <v>13827</v>
          </cell>
        </row>
        <row r="3933">
          <cell r="A3933" t="str">
            <v>782</v>
          </cell>
          <cell r="B3933">
            <v>813330</v>
          </cell>
          <cell r="C3933">
            <v>1</v>
          </cell>
          <cell r="D3933" t="str">
            <v>1813330.782</v>
          </cell>
          <cell r="E3933" t="str">
            <v xml:space="preserve">פרוייקט +18 </v>
          </cell>
          <cell r="H3933">
            <v>100000</v>
          </cell>
          <cell r="I3933">
            <v>54497</v>
          </cell>
        </row>
        <row r="3934">
          <cell r="A3934" t="str">
            <v>783</v>
          </cell>
          <cell r="B3934">
            <v>813330</v>
          </cell>
          <cell r="C3934">
            <v>1</v>
          </cell>
          <cell r="D3934" t="str">
            <v>1813330.783</v>
          </cell>
          <cell r="E3934" t="str">
            <v xml:space="preserve">מרכז שמע </v>
          </cell>
          <cell r="H3934">
            <v>15000</v>
          </cell>
          <cell r="I3934">
            <v>8500</v>
          </cell>
        </row>
        <row r="3935">
          <cell r="A3935" t="str">
            <v>784</v>
          </cell>
          <cell r="B3935">
            <v>813330</v>
          </cell>
          <cell r="C3935">
            <v>1</v>
          </cell>
          <cell r="D3935" t="str">
            <v>1813330.784</v>
          </cell>
          <cell r="E3935" t="str">
            <v xml:space="preserve">הוצאות לפעולה-הקצבה </v>
          </cell>
          <cell r="H3935">
            <v>265000</v>
          </cell>
          <cell r="I3935">
            <v>241610</v>
          </cell>
        </row>
        <row r="3936">
          <cell r="A3936" t="str">
            <v>785</v>
          </cell>
          <cell r="B3936">
            <v>813330</v>
          </cell>
          <cell r="C3936">
            <v>1</v>
          </cell>
          <cell r="D3936" t="str">
            <v>1813330.785</v>
          </cell>
          <cell r="E3936" t="str">
            <v xml:space="preserve">חיוב בגין ת.חוץ-מ.החינוך </v>
          </cell>
          <cell r="H3936">
            <v>900000</v>
          </cell>
          <cell r="I3936">
            <v>798337</v>
          </cell>
        </row>
        <row r="3937">
          <cell r="A3937" t="str">
            <v>786</v>
          </cell>
          <cell r="B3937">
            <v>813330</v>
          </cell>
          <cell r="C3937">
            <v>1</v>
          </cell>
          <cell r="D3937" t="str">
            <v>1813330.786</v>
          </cell>
          <cell r="E3937" t="str">
            <v xml:space="preserve">חיוב בגין ת.חוץ-רשויות </v>
          </cell>
          <cell r="H3937">
            <v>80000</v>
          </cell>
          <cell r="I3937">
            <v>46674</v>
          </cell>
        </row>
        <row r="3938">
          <cell r="A3938" t="str">
            <v>787</v>
          </cell>
          <cell r="B3938">
            <v>813330</v>
          </cell>
          <cell r="C3938">
            <v>1</v>
          </cell>
          <cell r="D3938" t="str">
            <v>1813330.787</v>
          </cell>
          <cell r="E3938" t="str">
            <v xml:space="preserve">שילוב ומעורבות חברתית </v>
          </cell>
          <cell r="H3938">
            <v>110000</v>
          </cell>
          <cell r="I3938">
            <v>102421</v>
          </cell>
        </row>
        <row r="3939">
          <cell r="A3939" t="str">
            <v>788</v>
          </cell>
          <cell r="B3939">
            <v>813330</v>
          </cell>
          <cell r="C3939">
            <v>1</v>
          </cell>
          <cell r="D3939" t="str">
            <v>1813330.788</v>
          </cell>
          <cell r="E3939" t="str">
            <v xml:space="preserve">תוכנית אתגרים </v>
          </cell>
          <cell r="H3939">
            <v>50000</v>
          </cell>
          <cell r="I3939">
            <v>35750</v>
          </cell>
        </row>
        <row r="3940">
          <cell r="A3940" t="str">
            <v>789</v>
          </cell>
          <cell r="B3940">
            <v>813330</v>
          </cell>
          <cell r="C3940">
            <v>1</v>
          </cell>
          <cell r="D3940" t="str">
            <v>1813330.789</v>
          </cell>
          <cell r="E3940" t="str">
            <v xml:space="preserve">עלויות טיולים </v>
          </cell>
          <cell r="H3940">
            <v>165020</v>
          </cell>
          <cell r="I3940">
            <v>84413</v>
          </cell>
        </row>
        <row r="3941">
          <cell r="A3941" t="str">
            <v>930</v>
          </cell>
          <cell r="B3941">
            <v>813330</v>
          </cell>
          <cell r="C3941">
            <v>1</v>
          </cell>
          <cell r="D3941" t="str">
            <v>1813330.930</v>
          </cell>
          <cell r="E3941" t="str">
            <v xml:space="preserve">רכישת ציוד יסודי </v>
          </cell>
          <cell r="H3941">
            <v>50000</v>
          </cell>
          <cell r="I3941">
            <v>43827</v>
          </cell>
        </row>
        <row r="3942">
          <cell r="A3942" t="str">
            <v>722</v>
          </cell>
          <cell r="B3942">
            <v>813332</v>
          </cell>
          <cell r="C3942">
            <v>1</v>
          </cell>
          <cell r="D3942" t="str">
            <v>1813332.722</v>
          </cell>
          <cell r="E3942" t="str">
            <v xml:space="preserve">מתי"א-העברה מיועדת </v>
          </cell>
          <cell r="H3942">
            <v>100</v>
          </cell>
          <cell r="I3942">
            <v>0</v>
          </cell>
        </row>
        <row r="3943">
          <cell r="A3943" t="str">
            <v>781</v>
          </cell>
          <cell r="B3943">
            <v>813332</v>
          </cell>
          <cell r="C3943">
            <v>1</v>
          </cell>
          <cell r="D3943" t="str">
            <v>1813332.781</v>
          </cell>
          <cell r="E3943" t="str">
            <v xml:space="preserve">מתי"א-אגרת שכפול </v>
          </cell>
          <cell r="H3943">
            <v>72000</v>
          </cell>
          <cell r="I3943">
            <v>25298</v>
          </cell>
        </row>
        <row r="3944">
          <cell r="A3944" t="str">
            <v>785</v>
          </cell>
          <cell r="B3944">
            <v>813332</v>
          </cell>
          <cell r="C3944">
            <v>1</v>
          </cell>
          <cell r="D3944" t="str">
            <v>1813332.785</v>
          </cell>
          <cell r="E3944" t="str">
            <v xml:space="preserve">הוצ.אגרת שכפול יוח"א </v>
          </cell>
          <cell r="H3944">
            <v>0</v>
          </cell>
          <cell r="I3944">
            <v>0</v>
          </cell>
        </row>
        <row r="3945">
          <cell r="A3945" t="str">
            <v>789</v>
          </cell>
          <cell r="B3945">
            <v>813332</v>
          </cell>
          <cell r="C3945">
            <v>1</v>
          </cell>
          <cell r="D3945" t="str">
            <v>1813332.789</v>
          </cell>
          <cell r="E3945" t="str">
            <v xml:space="preserve">הוצאות אגרת שכפול יסודי </v>
          </cell>
          <cell r="H3945">
            <v>50000</v>
          </cell>
          <cell r="I3945">
            <v>51383</v>
          </cell>
        </row>
        <row r="3946">
          <cell r="A3946" t="str">
            <v>725</v>
          </cell>
          <cell r="B3946">
            <v>813335</v>
          </cell>
          <cell r="C3946">
            <v>1</v>
          </cell>
          <cell r="D3946" t="str">
            <v>1813335.725</v>
          </cell>
          <cell r="E3946" t="str">
            <v xml:space="preserve">סל תלמיד לעולי אתיופיה </v>
          </cell>
          <cell r="H3946">
            <v>1500</v>
          </cell>
          <cell r="I3946">
            <v>1200</v>
          </cell>
        </row>
        <row r="3947">
          <cell r="A3947" t="str">
            <v>726</v>
          </cell>
          <cell r="B3947">
            <v>813335</v>
          </cell>
          <cell r="C3947">
            <v>1</v>
          </cell>
          <cell r="D3947" t="str">
            <v>1813335.726</v>
          </cell>
          <cell r="E3947" t="str">
            <v xml:space="preserve">תשלומי הורים חומרים </v>
          </cell>
          <cell r="H3947">
            <v>300000</v>
          </cell>
          <cell r="I3947">
            <v>206497</v>
          </cell>
        </row>
        <row r="3948">
          <cell r="A3948" t="str">
            <v>727</v>
          </cell>
          <cell r="B3948">
            <v>813335</v>
          </cell>
          <cell r="C3948">
            <v>1</v>
          </cell>
          <cell r="D3948" t="str">
            <v>1813335.727</v>
          </cell>
          <cell r="E3948" t="str">
            <v xml:space="preserve">הוצאות נלוות חינוך מיוחד </v>
          </cell>
          <cell r="H3948">
            <v>34000</v>
          </cell>
          <cell r="I3948">
            <v>34942</v>
          </cell>
        </row>
        <row r="3949">
          <cell r="A3949" t="str">
            <v>781</v>
          </cell>
          <cell r="B3949">
            <v>813336</v>
          </cell>
          <cell r="C3949">
            <v>1</v>
          </cell>
          <cell r="D3949" t="str">
            <v>1813336.781</v>
          </cell>
          <cell r="E3949" t="str">
            <v xml:space="preserve">הוצאת מזכירים/"גשר" </v>
          </cell>
          <cell r="H3949">
            <v>0</v>
          </cell>
          <cell r="I3949">
            <v>0</v>
          </cell>
        </row>
        <row r="3950">
          <cell r="A3950" t="str">
            <v>783</v>
          </cell>
          <cell r="B3950">
            <v>813336</v>
          </cell>
          <cell r="C3950">
            <v>1</v>
          </cell>
          <cell r="D3950" t="str">
            <v>1813336.783</v>
          </cell>
          <cell r="E3950" t="str">
            <v xml:space="preserve">הוצאות שרתים/"גשר" </v>
          </cell>
          <cell r="H3950">
            <v>0</v>
          </cell>
          <cell r="I3950">
            <v>0</v>
          </cell>
        </row>
        <row r="3951">
          <cell r="A3951" t="str">
            <v>721</v>
          </cell>
          <cell r="B3951">
            <v>813337</v>
          </cell>
          <cell r="C3951">
            <v>1</v>
          </cell>
          <cell r="D3951" t="str">
            <v>1813337.721</v>
          </cell>
          <cell r="E3951" t="str">
            <v xml:space="preserve">סל תלמיד לעולה על יסודי </v>
          </cell>
          <cell r="H3951">
            <v>5000</v>
          </cell>
          <cell r="I3951">
            <v>562</v>
          </cell>
        </row>
        <row r="3952">
          <cell r="A3952" t="str">
            <v>110</v>
          </cell>
          <cell r="B3952">
            <v>813700</v>
          </cell>
          <cell r="C3952">
            <v>1</v>
          </cell>
          <cell r="D3952" t="str">
            <v>1813700.110</v>
          </cell>
          <cell r="E3952" t="str">
            <v xml:space="preserve">שכר קובע </v>
          </cell>
          <cell r="H3952">
            <v>363099</v>
          </cell>
          <cell r="I3952">
            <v>369286</v>
          </cell>
        </row>
        <row r="3953">
          <cell r="A3953" t="str">
            <v>120</v>
          </cell>
          <cell r="B3953">
            <v>813700</v>
          </cell>
          <cell r="C3953">
            <v>1</v>
          </cell>
          <cell r="D3953" t="str">
            <v>1813700.120</v>
          </cell>
          <cell r="E3953" t="str">
            <v xml:space="preserve">תוספות שאינן בשכר קובע </v>
          </cell>
          <cell r="H3953">
            <v>74541</v>
          </cell>
          <cell r="I3953">
            <v>74133</v>
          </cell>
        </row>
        <row r="3954">
          <cell r="A3954" t="str">
            <v>130</v>
          </cell>
          <cell r="B3954">
            <v>813700</v>
          </cell>
          <cell r="C3954">
            <v>1</v>
          </cell>
          <cell r="D3954" t="str">
            <v>1813700.130</v>
          </cell>
          <cell r="E3954" t="str">
            <v xml:space="preserve">שעות נוספות </v>
          </cell>
          <cell r="H3954">
            <v>9866</v>
          </cell>
          <cell r="I3954">
            <v>5719</v>
          </cell>
        </row>
        <row r="3955">
          <cell r="A3955" t="str">
            <v>140</v>
          </cell>
          <cell r="B3955">
            <v>813700</v>
          </cell>
          <cell r="C3955">
            <v>1</v>
          </cell>
          <cell r="D3955" t="str">
            <v>1813700.140</v>
          </cell>
          <cell r="E3955" t="str">
            <v xml:space="preserve">החזר הוצאות </v>
          </cell>
          <cell r="H3955">
            <v>39208</v>
          </cell>
          <cell r="I3955">
            <v>34610</v>
          </cell>
        </row>
        <row r="3956">
          <cell r="A3956" t="str">
            <v>181</v>
          </cell>
          <cell r="B3956">
            <v>813700</v>
          </cell>
          <cell r="C3956">
            <v>1</v>
          </cell>
          <cell r="D3956" t="str">
            <v>1813700.181</v>
          </cell>
          <cell r="E3956" t="str">
            <v xml:space="preserve">הפרשות סוציאליות </v>
          </cell>
          <cell r="H3956">
            <v>76219</v>
          </cell>
          <cell r="I3956">
            <v>74281</v>
          </cell>
        </row>
        <row r="3957">
          <cell r="A3957" t="str">
            <v>182</v>
          </cell>
          <cell r="B3957">
            <v>813700</v>
          </cell>
          <cell r="C3957">
            <v>1</v>
          </cell>
          <cell r="D3957" t="str">
            <v>1813700.182</v>
          </cell>
          <cell r="E3957" t="str">
            <v xml:space="preserve">מיסים ועלויות </v>
          </cell>
          <cell r="H3957">
            <v>36905</v>
          </cell>
          <cell r="I3957">
            <v>36676</v>
          </cell>
        </row>
        <row r="3958">
          <cell r="A3958" t="str">
            <v>420</v>
          </cell>
          <cell r="B3958">
            <v>813700</v>
          </cell>
          <cell r="C3958">
            <v>1</v>
          </cell>
          <cell r="D3958" t="str">
            <v>1813700.420</v>
          </cell>
          <cell r="E3958" t="str">
            <v xml:space="preserve">תחזוקת מבנים </v>
          </cell>
          <cell r="H3958">
            <v>28000</v>
          </cell>
          <cell r="I3958">
            <v>30000</v>
          </cell>
        </row>
        <row r="3959">
          <cell r="A3959" t="str">
            <v>434</v>
          </cell>
          <cell r="B3959">
            <v>813700</v>
          </cell>
          <cell r="C3959">
            <v>1</v>
          </cell>
          <cell r="D3959" t="str">
            <v>1813700.434</v>
          </cell>
          <cell r="E3959" t="str">
            <v xml:space="preserve">שירותי נקיון </v>
          </cell>
          <cell r="H3959">
            <v>55000</v>
          </cell>
          <cell r="I3959">
            <v>43012</v>
          </cell>
        </row>
        <row r="3960">
          <cell r="A3960" t="str">
            <v>440</v>
          </cell>
          <cell r="B3960">
            <v>813700</v>
          </cell>
          <cell r="C3960">
            <v>1</v>
          </cell>
          <cell r="D3960" t="str">
            <v>1813700.440</v>
          </cell>
          <cell r="E3960" t="str">
            <v xml:space="preserve">ביטוח מבנה ותכולה </v>
          </cell>
          <cell r="H3960">
            <v>5200</v>
          </cell>
          <cell r="I3960">
            <v>5018</v>
          </cell>
        </row>
        <row r="3961">
          <cell r="A3961" t="str">
            <v>441</v>
          </cell>
          <cell r="B3961">
            <v>813700</v>
          </cell>
          <cell r="C3961">
            <v>1</v>
          </cell>
          <cell r="D3961" t="str">
            <v>1813700.441</v>
          </cell>
          <cell r="E3961" t="str">
            <v xml:space="preserve">ביטוח רכב </v>
          </cell>
          <cell r="H3961">
            <v>9000</v>
          </cell>
          <cell r="I3961">
            <v>8016</v>
          </cell>
        </row>
        <row r="3962">
          <cell r="A3962" t="str">
            <v>540</v>
          </cell>
          <cell r="B3962">
            <v>813700</v>
          </cell>
          <cell r="C3962">
            <v>1</v>
          </cell>
          <cell r="D3962" t="str">
            <v>1813700.540</v>
          </cell>
          <cell r="E3962" t="str">
            <v xml:space="preserve">הוצאות תקשורת </v>
          </cell>
          <cell r="H3962">
            <v>5000</v>
          </cell>
          <cell r="I3962">
            <v>4025</v>
          </cell>
        </row>
        <row r="3963">
          <cell r="A3963" t="str">
            <v>561</v>
          </cell>
          <cell r="B3963">
            <v>813700</v>
          </cell>
          <cell r="C3963">
            <v>1</v>
          </cell>
          <cell r="D3963" t="str">
            <v>1813700.561</v>
          </cell>
          <cell r="E3963" t="str">
            <v xml:space="preserve">צילום מסמכים </v>
          </cell>
          <cell r="H3963">
            <v>2500</v>
          </cell>
          <cell r="I3963">
            <v>1566</v>
          </cell>
        </row>
        <row r="3964">
          <cell r="A3964" t="str">
            <v>722</v>
          </cell>
          <cell r="B3964">
            <v>813700</v>
          </cell>
          <cell r="C3964">
            <v>1</v>
          </cell>
          <cell r="D3964" t="str">
            <v>1813700.722</v>
          </cell>
          <cell r="E3964" t="str">
            <v xml:space="preserve">הקצבה מיועדת </v>
          </cell>
          <cell r="H3964">
            <v>100</v>
          </cell>
          <cell r="I3964">
            <v>39251</v>
          </cell>
        </row>
        <row r="3965">
          <cell r="A3965" t="str">
            <v>731</v>
          </cell>
          <cell r="B3965">
            <v>813700</v>
          </cell>
          <cell r="C3965">
            <v>1</v>
          </cell>
          <cell r="D3965" t="str">
            <v>1813700.731</v>
          </cell>
          <cell r="E3965" t="str">
            <v xml:space="preserve">דלק </v>
          </cell>
          <cell r="H3965">
            <v>7468</v>
          </cell>
          <cell r="I3965">
            <v>6843</v>
          </cell>
        </row>
        <row r="3966">
          <cell r="A3966" t="str">
            <v>732</v>
          </cell>
          <cell r="B3966">
            <v>813700</v>
          </cell>
          <cell r="C3966">
            <v>1</v>
          </cell>
          <cell r="D3966" t="str">
            <v>1813700.732</v>
          </cell>
          <cell r="E3966" t="str">
            <v xml:space="preserve">תיקוני רכב </v>
          </cell>
          <cell r="H3966">
            <v>10000</v>
          </cell>
          <cell r="I3966">
            <v>13095</v>
          </cell>
        </row>
        <row r="3967">
          <cell r="A3967" t="str">
            <v>733</v>
          </cell>
          <cell r="B3967">
            <v>813700</v>
          </cell>
          <cell r="C3967">
            <v>1</v>
          </cell>
          <cell r="D3967" t="str">
            <v>1813700.733</v>
          </cell>
          <cell r="E3967" t="str">
            <v xml:space="preserve">אגרת רישוי רכב </v>
          </cell>
          <cell r="H3967">
            <v>500</v>
          </cell>
          <cell r="I3967">
            <v>271</v>
          </cell>
        </row>
        <row r="3968">
          <cell r="A3968" t="str">
            <v>747</v>
          </cell>
          <cell r="B3968">
            <v>813700</v>
          </cell>
          <cell r="C3968">
            <v>1</v>
          </cell>
          <cell r="D3968" t="str">
            <v>1813700.747</v>
          </cell>
          <cell r="E3968" t="str">
            <v xml:space="preserve">ביגוד לצרכי עבודה </v>
          </cell>
          <cell r="H3968">
            <v>5000</v>
          </cell>
          <cell r="I3968">
            <v>5000</v>
          </cell>
        </row>
        <row r="3969">
          <cell r="A3969" t="str">
            <v>752</v>
          </cell>
          <cell r="B3969">
            <v>813700</v>
          </cell>
          <cell r="C3969">
            <v>1</v>
          </cell>
          <cell r="D3969" t="str">
            <v>1813700.752</v>
          </cell>
          <cell r="E3969" t="str">
            <v xml:space="preserve">רואה חשבון </v>
          </cell>
          <cell r="H3969">
            <v>5000</v>
          </cell>
          <cell r="I3969">
            <v>5616</v>
          </cell>
        </row>
        <row r="3970">
          <cell r="A3970" t="str">
            <v>759</v>
          </cell>
          <cell r="B3970">
            <v>813700</v>
          </cell>
          <cell r="C3970">
            <v>1</v>
          </cell>
          <cell r="D3970" t="str">
            <v>1813700.759</v>
          </cell>
          <cell r="E3970" t="str">
            <v xml:space="preserve">אבטחה </v>
          </cell>
          <cell r="H3970">
            <v>90000</v>
          </cell>
          <cell r="I3970">
            <v>65000</v>
          </cell>
        </row>
        <row r="3971">
          <cell r="A3971" t="str">
            <v>771</v>
          </cell>
          <cell r="B3971">
            <v>813700</v>
          </cell>
          <cell r="C3971">
            <v>1</v>
          </cell>
          <cell r="D3971" t="str">
            <v>1813700.771</v>
          </cell>
          <cell r="E3971" t="str">
            <v xml:space="preserve">חשמל לפעולות </v>
          </cell>
          <cell r="H3971">
            <v>31300</v>
          </cell>
          <cell r="I3971">
            <v>34173</v>
          </cell>
        </row>
        <row r="3972">
          <cell r="A3972" t="str">
            <v>772</v>
          </cell>
          <cell r="B3972">
            <v>813700</v>
          </cell>
          <cell r="C3972">
            <v>1</v>
          </cell>
          <cell r="D3972" t="str">
            <v>1813700.772</v>
          </cell>
          <cell r="E3972" t="str">
            <v xml:space="preserve">מים לפעולות </v>
          </cell>
          <cell r="H3972">
            <v>250000</v>
          </cell>
          <cell r="I3972">
            <v>301017</v>
          </cell>
        </row>
        <row r="3973">
          <cell r="A3973" t="str">
            <v>780</v>
          </cell>
          <cell r="B3973">
            <v>813700</v>
          </cell>
          <cell r="C3973">
            <v>1</v>
          </cell>
          <cell r="D3973" t="str">
            <v>1813700.780</v>
          </cell>
          <cell r="E3973" t="str">
            <v xml:space="preserve">הוצאות לפעולה-הקצבה </v>
          </cell>
          <cell r="H3973">
            <v>160000</v>
          </cell>
          <cell r="I3973">
            <v>160000</v>
          </cell>
        </row>
        <row r="3974">
          <cell r="A3974" t="str">
            <v>930</v>
          </cell>
          <cell r="B3974">
            <v>813700</v>
          </cell>
          <cell r="C3974">
            <v>1</v>
          </cell>
          <cell r="D3974" t="str">
            <v>1813700.930</v>
          </cell>
          <cell r="E3974" t="str">
            <v xml:space="preserve">רכישת ציוד יסודי </v>
          </cell>
          <cell r="H3974">
            <v>10000</v>
          </cell>
          <cell r="I3974">
            <v>7839</v>
          </cell>
        </row>
        <row r="3975">
          <cell r="A3975" t="str">
            <v>870</v>
          </cell>
          <cell r="B3975">
            <v>814000</v>
          </cell>
          <cell r="C3975">
            <v>1</v>
          </cell>
          <cell r="D3975" t="str">
            <v>1814000.870</v>
          </cell>
          <cell r="E3975" t="str">
            <v xml:space="preserve">השתת.בהעצמה חינוכית-מ.ע. </v>
          </cell>
          <cell r="H3975">
            <v>348610</v>
          </cell>
          <cell r="I3975">
            <v>348610</v>
          </cell>
        </row>
        <row r="3976">
          <cell r="A3976" t="str">
            <v>762</v>
          </cell>
          <cell r="B3976">
            <v>814100</v>
          </cell>
          <cell r="C3976">
            <v>1</v>
          </cell>
          <cell r="D3976" t="str">
            <v>1814100.762</v>
          </cell>
          <cell r="E3976" t="str">
            <v xml:space="preserve">תוכנית מיל"ת(חט"ב( </v>
          </cell>
          <cell r="H3976">
            <v>100</v>
          </cell>
          <cell r="I3976">
            <v>0</v>
          </cell>
        </row>
        <row r="3977">
          <cell r="A3977" t="str">
            <v>110</v>
          </cell>
          <cell r="B3977">
            <v>814100</v>
          </cell>
          <cell r="C3977">
            <v>1</v>
          </cell>
          <cell r="D3977" t="str">
            <v>1814100.110</v>
          </cell>
          <cell r="E3977" t="str">
            <v xml:space="preserve">שכר קובע (מנהלה חט"ב( </v>
          </cell>
          <cell r="H3977">
            <v>93712</v>
          </cell>
          <cell r="I3977">
            <v>91337</v>
          </cell>
        </row>
        <row r="3978">
          <cell r="A3978" t="str">
            <v>120</v>
          </cell>
          <cell r="B3978">
            <v>814100</v>
          </cell>
          <cell r="C3978">
            <v>1</v>
          </cell>
          <cell r="D3978" t="str">
            <v>1814100.120</v>
          </cell>
          <cell r="E3978" t="str">
            <v xml:space="preserve">תוספות שאינן בשכר קובע </v>
          </cell>
          <cell r="H3978">
            <v>762</v>
          </cell>
          <cell r="I3978">
            <v>3937</v>
          </cell>
        </row>
        <row r="3979">
          <cell r="A3979" t="str">
            <v>130</v>
          </cell>
          <cell r="B3979">
            <v>814100</v>
          </cell>
          <cell r="C3979">
            <v>1</v>
          </cell>
          <cell r="D3979" t="str">
            <v>1814100.130</v>
          </cell>
          <cell r="E3979" t="str">
            <v xml:space="preserve">שעות נוספות </v>
          </cell>
          <cell r="H3979">
            <v>191</v>
          </cell>
          <cell r="I3979">
            <v>109</v>
          </cell>
        </row>
        <row r="3980">
          <cell r="A3980" t="str">
            <v>140</v>
          </cell>
          <cell r="B3980">
            <v>814100</v>
          </cell>
          <cell r="C3980">
            <v>1</v>
          </cell>
          <cell r="D3980" t="str">
            <v>1814100.140</v>
          </cell>
          <cell r="E3980" t="str">
            <v xml:space="preserve">החזר הוצאות </v>
          </cell>
          <cell r="H3980">
            <v>1864</v>
          </cell>
          <cell r="I3980">
            <v>1824</v>
          </cell>
        </row>
        <row r="3981">
          <cell r="A3981" t="str">
            <v>181</v>
          </cell>
          <cell r="B3981">
            <v>814100</v>
          </cell>
          <cell r="C3981">
            <v>1</v>
          </cell>
          <cell r="D3981" t="str">
            <v>1814100.181</v>
          </cell>
          <cell r="E3981" t="str">
            <v xml:space="preserve">הפרשות סוציאליות </v>
          </cell>
          <cell r="H3981">
            <v>18939</v>
          </cell>
          <cell r="I3981">
            <v>19079</v>
          </cell>
        </row>
        <row r="3982">
          <cell r="A3982" t="str">
            <v>182</v>
          </cell>
          <cell r="B3982">
            <v>814100</v>
          </cell>
          <cell r="C3982">
            <v>1</v>
          </cell>
          <cell r="D3982" t="str">
            <v>1814100.182</v>
          </cell>
          <cell r="E3982" t="str">
            <v xml:space="preserve">מיסים ועלויות </v>
          </cell>
          <cell r="H3982">
            <v>7326</v>
          </cell>
          <cell r="I3982">
            <v>7374</v>
          </cell>
        </row>
        <row r="3983">
          <cell r="A3983" t="str">
            <v>110</v>
          </cell>
          <cell r="B3983">
            <v>814110</v>
          </cell>
          <cell r="C3983">
            <v>1</v>
          </cell>
          <cell r="D3983" t="str">
            <v>1814110.110</v>
          </cell>
          <cell r="E3983" t="str">
            <v xml:space="preserve">שכר קובע (הוראה חט"ב( </v>
          </cell>
          <cell r="H3983">
            <v>1415005</v>
          </cell>
          <cell r="I3983">
            <v>1371403</v>
          </cell>
        </row>
        <row r="3984">
          <cell r="A3984" t="str">
            <v>120</v>
          </cell>
          <cell r="B3984">
            <v>814110</v>
          </cell>
          <cell r="C3984">
            <v>1</v>
          </cell>
          <cell r="D3984" t="str">
            <v>1814110.120</v>
          </cell>
          <cell r="E3984" t="str">
            <v xml:space="preserve">תוספות שאינן בשכר קובע </v>
          </cell>
          <cell r="H3984">
            <v>5107</v>
          </cell>
          <cell r="I3984">
            <v>5583</v>
          </cell>
        </row>
        <row r="3985">
          <cell r="A3985" t="str">
            <v>181</v>
          </cell>
          <cell r="B3985">
            <v>814110</v>
          </cell>
          <cell r="C3985">
            <v>1</v>
          </cell>
          <cell r="D3985" t="str">
            <v>1814110.181</v>
          </cell>
          <cell r="E3985" t="str">
            <v xml:space="preserve">הפרשות סוציאליות </v>
          </cell>
          <cell r="H3985">
            <v>382211</v>
          </cell>
          <cell r="I3985">
            <v>372212</v>
          </cell>
        </row>
        <row r="3986">
          <cell r="A3986" t="str">
            <v>182</v>
          </cell>
          <cell r="B3986">
            <v>814110</v>
          </cell>
          <cell r="C3986">
            <v>1</v>
          </cell>
          <cell r="D3986" t="str">
            <v>1814110.182</v>
          </cell>
          <cell r="E3986" t="str">
            <v xml:space="preserve">מיסים ועלויות </v>
          </cell>
          <cell r="H3986">
            <v>106491</v>
          </cell>
          <cell r="I3986">
            <v>103264</v>
          </cell>
        </row>
        <row r="3987">
          <cell r="A3987" t="str">
            <v>726</v>
          </cell>
          <cell r="B3987">
            <v>814110</v>
          </cell>
          <cell r="C3987">
            <v>1</v>
          </cell>
          <cell r="D3987" t="str">
            <v>1814110.726</v>
          </cell>
          <cell r="E3987" t="str">
            <v xml:space="preserve">סל תלמיד לעולה בחט"ב </v>
          </cell>
          <cell r="H3987">
            <v>2100</v>
          </cell>
          <cell r="I3987">
            <v>1624</v>
          </cell>
        </row>
        <row r="3988">
          <cell r="A3988" t="str">
            <v>780</v>
          </cell>
          <cell r="B3988">
            <v>814110</v>
          </cell>
          <cell r="C3988">
            <v>1</v>
          </cell>
          <cell r="D3988" t="str">
            <v>1814110.780</v>
          </cell>
          <cell r="E3988" t="str">
            <v xml:space="preserve">הוצ' פעולה חט"ב </v>
          </cell>
          <cell r="H3988">
            <v>9500</v>
          </cell>
          <cell r="I3988">
            <v>9500</v>
          </cell>
        </row>
        <row r="3989">
          <cell r="A3989" t="str">
            <v>721</v>
          </cell>
          <cell r="B3989">
            <v>814121</v>
          </cell>
          <cell r="C3989">
            <v>1</v>
          </cell>
          <cell r="D3989" t="str">
            <v>1814121.721</v>
          </cell>
          <cell r="E3989" t="str">
            <v xml:space="preserve">סל תלמיד לעולה/חט"ב </v>
          </cell>
          <cell r="H3989">
            <v>0</v>
          </cell>
          <cell r="I3989">
            <v>1176</v>
          </cell>
        </row>
        <row r="3990">
          <cell r="A3990" t="str">
            <v>110</v>
          </cell>
          <cell r="B3990">
            <v>814130</v>
          </cell>
          <cell r="C3990">
            <v>1</v>
          </cell>
          <cell r="D3990" t="str">
            <v>1814130.110</v>
          </cell>
          <cell r="E3990" t="str">
            <v>חט.ביניים נ.מנחם-שכר קובע</v>
          </cell>
          <cell r="H3990">
            <v>472238</v>
          </cell>
          <cell r="I3990">
            <v>380579</v>
          </cell>
        </row>
        <row r="3991">
          <cell r="A3991" t="str">
            <v>120</v>
          </cell>
          <cell r="B3991">
            <v>814130</v>
          </cell>
          <cell r="C3991">
            <v>1</v>
          </cell>
          <cell r="D3991" t="str">
            <v>1814130.120</v>
          </cell>
          <cell r="E3991" t="str">
            <v xml:space="preserve">תוספות שאינן בשכר קובע </v>
          </cell>
          <cell r="H3991">
            <v>8226</v>
          </cell>
          <cell r="I3991">
            <v>6414</v>
          </cell>
        </row>
        <row r="3992">
          <cell r="A3992" t="str">
            <v>181</v>
          </cell>
          <cell r="B3992">
            <v>814130</v>
          </cell>
          <cell r="C3992">
            <v>1</v>
          </cell>
          <cell r="D3992" t="str">
            <v>1814130.181</v>
          </cell>
          <cell r="E3992" t="str">
            <v xml:space="preserve">הפרשות סוציאליות </v>
          </cell>
          <cell r="H3992">
            <v>130768</v>
          </cell>
          <cell r="I3992">
            <v>105510</v>
          </cell>
        </row>
        <row r="3993">
          <cell r="A3993" t="str">
            <v>182</v>
          </cell>
          <cell r="B3993">
            <v>814130</v>
          </cell>
          <cell r="C3993">
            <v>1</v>
          </cell>
          <cell r="D3993" t="str">
            <v>1814130.182</v>
          </cell>
          <cell r="E3993" t="str">
            <v xml:space="preserve">מיסים ועלויות </v>
          </cell>
          <cell r="H3993">
            <v>36026</v>
          </cell>
          <cell r="I3993">
            <v>29018</v>
          </cell>
        </row>
        <row r="3994">
          <cell r="A3994" t="str">
            <v>780</v>
          </cell>
          <cell r="B3994">
            <v>814130</v>
          </cell>
          <cell r="C3994">
            <v>1</v>
          </cell>
          <cell r="D3994" t="str">
            <v>1814130.780</v>
          </cell>
          <cell r="E3994" t="str">
            <v xml:space="preserve">הוצ.פעולה-חט"ב </v>
          </cell>
          <cell r="H3994">
            <v>9500</v>
          </cell>
          <cell r="I3994">
            <v>9500</v>
          </cell>
        </row>
        <row r="3995">
          <cell r="A3995" t="str">
            <v>110</v>
          </cell>
          <cell r="B3995">
            <v>814200</v>
          </cell>
          <cell r="C3995">
            <v>1</v>
          </cell>
          <cell r="D3995" t="str">
            <v>1814200.110</v>
          </cell>
          <cell r="E3995" t="str">
            <v xml:space="preserve">שכר קובע(הוראה( </v>
          </cell>
          <cell r="H3995">
            <v>36510</v>
          </cell>
          <cell r="I3995">
            <v>23463</v>
          </cell>
        </row>
        <row r="3996">
          <cell r="A3996" t="str">
            <v>120</v>
          </cell>
          <cell r="B3996">
            <v>814200</v>
          </cell>
          <cell r="C3996">
            <v>1</v>
          </cell>
          <cell r="D3996" t="str">
            <v>1814200.120</v>
          </cell>
          <cell r="E3996" t="str">
            <v xml:space="preserve">תוספות שאינן בשכר קובע </v>
          </cell>
          <cell r="H3996">
            <v>133</v>
          </cell>
          <cell r="I3996">
            <v>87</v>
          </cell>
        </row>
        <row r="3997">
          <cell r="A3997" t="str">
            <v>181</v>
          </cell>
          <cell r="B3997">
            <v>814200</v>
          </cell>
          <cell r="C3997">
            <v>1</v>
          </cell>
          <cell r="D3997" t="str">
            <v>1814200.181</v>
          </cell>
          <cell r="E3997" t="str">
            <v xml:space="preserve">הפרשות סוציאליות </v>
          </cell>
          <cell r="H3997">
            <v>9845</v>
          </cell>
          <cell r="I3997">
            <v>6327</v>
          </cell>
        </row>
        <row r="3998">
          <cell r="A3998" t="str">
            <v>182</v>
          </cell>
          <cell r="B3998">
            <v>814200</v>
          </cell>
          <cell r="C3998">
            <v>1</v>
          </cell>
          <cell r="D3998" t="str">
            <v>1814200.182</v>
          </cell>
          <cell r="E3998" t="str">
            <v xml:space="preserve">מיסים ועלויות </v>
          </cell>
          <cell r="H3998">
            <v>2749</v>
          </cell>
          <cell r="I3998">
            <v>1767</v>
          </cell>
        </row>
        <row r="3999">
          <cell r="A3999" t="str">
            <v>781</v>
          </cell>
          <cell r="B3999">
            <v>814200</v>
          </cell>
          <cell r="C3999">
            <v>1</v>
          </cell>
          <cell r="D3999" t="str">
            <v>1814200.781</v>
          </cell>
          <cell r="E3999" t="str">
            <v xml:space="preserve">השתתפות בסל תלמיד חט"ב </v>
          </cell>
          <cell r="H3999">
            <v>525000</v>
          </cell>
          <cell r="I3999">
            <v>533206</v>
          </cell>
        </row>
        <row r="4000">
          <cell r="A4000" t="str">
            <v>110</v>
          </cell>
          <cell r="B4000">
            <v>814210</v>
          </cell>
          <cell r="C4000">
            <v>1</v>
          </cell>
          <cell r="D4000" t="str">
            <v>1814210.110</v>
          </cell>
          <cell r="E4000" t="str">
            <v xml:space="preserve">שכר קובע (הוראה ב' חט"ב( </v>
          </cell>
          <cell r="H4000">
            <v>260544</v>
          </cell>
          <cell r="I4000">
            <v>170350</v>
          </cell>
        </row>
        <row r="4001">
          <cell r="A4001" t="str">
            <v>120</v>
          </cell>
          <cell r="B4001">
            <v>814210</v>
          </cell>
          <cell r="C4001">
            <v>1</v>
          </cell>
          <cell r="D4001" t="str">
            <v>1814210.120</v>
          </cell>
          <cell r="E4001" t="str">
            <v xml:space="preserve">תוספות שאינן בשכר קובע </v>
          </cell>
          <cell r="H4001">
            <v>985</v>
          </cell>
          <cell r="I4001">
            <v>647</v>
          </cell>
        </row>
        <row r="4002">
          <cell r="A4002" t="str">
            <v>181</v>
          </cell>
          <cell r="B4002">
            <v>814210</v>
          </cell>
          <cell r="C4002">
            <v>1</v>
          </cell>
          <cell r="D4002" t="str">
            <v>1814210.181</v>
          </cell>
          <cell r="E4002" t="str">
            <v xml:space="preserve">הפרשות סוציאליות </v>
          </cell>
          <cell r="H4002">
            <v>71571</v>
          </cell>
          <cell r="I4002">
            <v>46952</v>
          </cell>
        </row>
        <row r="4003">
          <cell r="A4003" t="str">
            <v>182</v>
          </cell>
          <cell r="B4003">
            <v>814210</v>
          </cell>
          <cell r="C4003">
            <v>1</v>
          </cell>
          <cell r="D4003" t="str">
            <v>1814210.182</v>
          </cell>
          <cell r="E4003" t="str">
            <v xml:space="preserve">מיסים ועלויות </v>
          </cell>
          <cell r="H4003">
            <v>19613</v>
          </cell>
          <cell r="I4003">
            <v>12823</v>
          </cell>
        </row>
        <row r="4004">
          <cell r="A4004" t="str">
            <v>110</v>
          </cell>
          <cell r="B4004">
            <v>814300</v>
          </cell>
          <cell r="C4004">
            <v>1</v>
          </cell>
          <cell r="D4004" t="str">
            <v>1814300.110</v>
          </cell>
          <cell r="E4004" t="str">
            <v xml:space="preserve">שכר קובע (מינהלה-חט"ב( </v>
          </cell>
          <cell r="H4004">
            <v>59913</v>
          </cell>
          <cell r="I4004">
            <v>68515</v>
          </cell>
        </row>
        <row r="4005">
          <cell r="A4005" t="str">
            <v>120</v>
          </cell>
          <cell r="B4005">
            <v>814300</v>
          </cell>
          <cell r="C4005">
            <v>1</v>
          </cell>
          <cell r="D4005" t="str">
            <v>1814300.120</v>
          </cell>
          <cell r="E4005" t="str">
            <v xml:space="preserve">תוספות שאינן בשכר קובע </v>
          </cell>
          <cell r="H4005">
            <v>21053</v>
          </cell>
          <cell r="I4005">
            <v>15199</v>
          </cell>
        </row>
        <row r="4006">
          <cell r="A4006" t="str">
            <v>140</v>
          </cell>
          <cell r="B4006">
            <v>814300</v>
          </cell>
          <cell r="C4006">
            <v>1</v>
          </cell>
          <cell r="D4006" t="str">
            <v>1814300.140</v>
          </cell>
          <cell r="E4006" t="str">
            <v xml:space="preserve">החזר הוצאות </v>
          </cell>
          <cell r="H4006">
            <v>1877</v>
          </cell>
          <cell r="I4006">
            <v>2128</v>
          </cell>
        </row>
        <row r="4007">
          <cell r="A4007" t="str">
            <v>181</v>
          </cell>
          <cell r="B4007">
            <v>814300</v>
          </cell>
          <cell r="C4007">
            <v>1</v>
          </cell>
          <cell r="D4007" t="str">
            <v>1814300.181</v>
          </cell>
          <cell r="E4007" t="str">
            <v xml:space="preserve">הפרשות סוציאליות </v>
          </cell>
          <cell r="H4007">
            <v>18500</v>
          </cell>
          <cell r="I4007">
            <v>19269</v>
          </cell>
        </row>
        <row r="4008">
          <cell r="A4008" t="str">
            <v>182</v>
          </cell>
          <cell r="B4008">
            <v>814300</v>
          </cell>
          <cell r="C4008">
            <v>1</v>
          </cell>
          <cell r="D4008" t="str">
            <v>1814300.182</v>
          </cell>
          <cell r="E4008" t="str">
            <v xml:space="preserve">מיסים ועלויות </v>
          </cell>
          <cell r="H4008">
            <v>6335</v>
          </cell>
          <cell r="I4008">
            <v>6546</v>
          </cell>
        </row>
        <row r="4009">
          <cell r="A4009" t="str">
            <v>110</v>
          </cell>
          <cell r="B4009">
            <v>814310</v>
          </cell>
          <cell r="C4009">
            <v>1</v>
          </cell>
          <cell r="D4009" t="str">
            <v>1814310.110</v>
          </cell>
          <cell r="E4009" t="str">
            <v xml:space="preserve">שכר קובע (הוראה חט"ב( </v>
          </cell>
          <cell r="H4009">
            <v>1461360</v>
          </cell>
          <cell r="I4009">
            <v>1507352</v>
          </cell>
        </row>
        <row r="4010">
          <cell r="A4010" t="str">
            <v>120</v>
          </cell>
          <cell r="B4010">
            <v>814310</v>
          </cell>
          <cell r="C4010">
            <v>1</v>
          </cell>
          <cell r="D4010" t="str">
            <v>1814310.120</v>
          </cell>
          <cell r="E4010" t="str">
            <v xml:space="preserve">תוספות שאינן בשכר קובע </v>
          </cell>
          <cell r="H4010">
            <v>9506</v>
          </cell>
          <cell r="I4010">
            <v>10318</v>
          </cell>
        </row>
        <row r="4011">
          <cell r="A4011" t="str">
            <v>181</v>
          </cell>
          <cell r="B4011">
            <v>814310</v>
          </cell>
          <cell r="C4011">
            <v>1</v>
          </cell>
          <cell r="D4011" t="str">
            <v>1814310.181</v>
          </cell>
          <cell r="E4011" t="str">
            <v xml:space="preserve">הפרשות סוציאליות </v>
          </cell>
          <cell r="H4011">
            <v>401006</v>
          </cell>
          <cell r="I4011">
            <v>415394</v>
          </cell>
        </row>
        <row r="4012">
          <cell r="A4012" t="str">
            <v>182</v>
          </cell>
          <cell r="B4012">
            <v>814310</v>
          </cell>
          <cell r="C4012">
            <v>1</v>
          </cell>
          <cell r="D4012" t="str">
            <v>1814310.182</v>
          </cell>
          <cell r="E4012" t="str">
            <v xml:space="preserve">מיסים ועלויות </v>
          </cell>
          <cell r="H4012">
            <v>110305</v>
          </cell>
          <cell r="I4012">
            <v>113821</v>
          </cell>
        </row>
        <row r="4013">
          <cell r="A4013" t="str">
            <v>780</v>
          </cell>
          <cell r="B4013">
            <v>814310</v>
          </cell>
          <cell r="C4013">
            <v>1</v>
          </cell>
          <cell r="D4013" t="str">
            <v>1814310.780</v>
          </cell>
          <cell r="E4013" t="str">
            <v xml:space="preserve">הוצאות פעולה-חט"ב </v>
          </cell>
          <cell r="H4013">
            <v>9500</v>
          </cell>
          <cell r="I4013">
            <v>9500</v>
          </cell>
        </row>
        <row r="4014">
          <cell r="A4014" t="str">
            <v>721</v>
          </cell>
          <cell r="B4014">
            <v>814311</v>
          </cell>
          <cell r="C4014">
            <v>1</v>
          </cell>
          <cell r="D4014" t="str">
            <v>1814311.721</v>
          </cell>
          <cell r="E4014" t="str">
            <v xml:space="preserve">סל תלמיד לעולה/חט"ב </v>
          </cell>
          <cell r="H4014">
            <v>27153</v>
          </cell>
          <cell r="I4014">
            <v>23525</v>
          </cell>
        </row>
        <row r="4015">
          <cell r="A4015" t="str">
            <v>110</v>
          </cell>
          <cell r="B4015">
            <v>814510</v>
          </cell>
          <cell r="C4015">
            <v>1</v>
          </cell>
          <cell r="D4015" t="str">
            <v>1814510.110</v>
          </cell>
          <cell r="E4015" t="str">
            <v xml:space="preserve">שכר קובע </v>
          </cell>
          <cell r="H4015">
            <v>129728</v>
          </cell>
          <cell r="I4015">
            <v>112008</v>
          </cell>
        </row>
        <row r="4016">
          <cell r="A4016" t="str">
            <v>120</v>
          </cell>
          <cell r="B4016">
            <v>814510</v>
          </cell>
          <cell r="C4016">
            <v>1</v>
          </cell>
          <cell r="D4016" t="str">
            <v>1814510.120</v>
          </cell>
          <cell r="E4016" t="str">
            <v xml:space="preserve">תוספות שאינן בשכר קובע </v>
          </cell>
          <cell r="H4016">
            <v>594</v>
          </cell>
          <cell r="I4016">
            <v>526</v>
          </cell>
        </row>
        <row r="4017">
          <cell r="A4017" t="str">
            <v>181</v>
          </cell>
          <cell r="B4017">
            <v>814510</v>
          </cell>
          <cell r="C4017">
            <v>1</v>
          </cell>
          <cell r="D4017" t="str">
            <v>1814510.181</v>
          </cell>
          <cell r="E4017" t="str">
            <v xml:space="preserve">הפרשות סוציאליות </v>
          </cell>
          <cell r="H4017">
            <v>34480</v>
          </cell>
          <cell r="I4017">
            <v>30347</v>
          </cell>
        </row>
        <row r="4018">
          <cell r="A4018" t="str">
            <v>182</v>
          </cell>
          <cell r="B4018">
            <v>814510</v>
          </cell>
          <cell r="C4018">
            <v>1</v>
          </cell>
          <cell r="D4018" t="str">
            <v>1814510.182</v>
          </cell>
          <cell r="E4018" t="str">
            <v xml:space="preserve">מיסים ועלויות </v>
          </cell>
          <cell r="H4018">
            <v>9775</v>
          </cell>
          <cell r="I4018">
            <v>8442</v>
          </cell>
        </row>
        <row r="4019">
          <cell r="A4019" t="str">
            <v>110</v>
          </cell>
          <cell r="B4019">
            <v>814600</v>
          </cell>
          <cell r="C4019">
            <v>1</v>
          </cell>
          <cell r="D4019" t="str">
            <v>1814600.110</v>
          </cell>
          <cell r="E4019" t="str">
            <v xml:space="preserve">שכר קובע (מנהלה חט"ב( </v>
          </cell>
          <cell r="H4019">
            <v>147255</v>
          </cell>
          <cell r="I4019">
            <v>147590</v>
          </cell>
        </row>
        <row r="4020">
          <cell r="A4020" t="str">
            <v>120</v>
          </cell>
          <cell r="B4020">
            <v>814600</v>
          </cell>
          <cell r="C4020">
            <v>1</v>
          </cell>
          <cell r="D4020" t="str">
            <v>1814600.120</v>
          </cell>
          <cell r="E4020" t="str">
            <v xml:space="preserve">תוספות שאינן בשכר קובע </v>
          </cell>
          <cell r="H4020">
            <v>19438</v>
          </cell>
          <cell r="I4020">
            <v>18960</v>
          </cell>
        </row>
        <row r="4021">
          <cell r="A4021" t="str">
            <v>130</v>
          </cell>
          <cell r="B4021">
            <v>814600</v>
          </cell>
          <cell r="C4021">
            <v>1</v>
          </cell>
          <cell r="D4021" t="str">
            <v>1814600.130</v>
          </cell>
          <cell r="E4021" t="str">
            <v xml:space="preserve">שעות נוספות </v>
          </cell>
          <cell r="H4021">
            <v>4652</v>
          </cell>
          <cell r="I4021">
            <v>2729</v>
          </cell>
        </row>
        <row r="4022">
          <cell r="A4022" t="str">
            <v>140</v>
          </cell>
          <cell r="B4022">
            <v>814600</v>
          </cell>
          <cell r="C4022">
            <v>1</v>
          </cell>
          <cell r="D4022" t="str">
            <v>1814600.140</v>
          </cell>
          <cell r="E4022" t="str">
            <v xml:space="preserve">החזר הוצאות </v>
          </cell>
          <cell r="H4022">
            <v>3628</v>
          </cell>
          <cell r="I4022">
            <v>3648</v>
          </cell>
        </row>
        <row r="4023">
          <cell r="A4023" t="str">
            <v>181</v>
          </cell>
          <cell r="B4023">
            <v>814600</v>
          </cell>
          <cell r="C4023">
            <v>1</v>
          </cell>
          <cell r="D4023" t="str">
            <v>1814600.181</v>
          </cell>
          <cell r="E4023" t="str">
            <v xml:space="preserve">הפרשות סוציאליות </v>
          </cell>
          <cell r="H4023">
            <v>26408</v>
          </cell>
          <cell r="I4023">
            <v>25910</v>
          </cell>
        </row>
        <row r="4024">
          <cell r="A4024" t="str">
            <v>182</v>
          </cell>
          <cell r="B4024">
            <v>814600</v>
          </cell>
          <cell r="C4024">
            <v>1</v>
          </cell>
          <cell r="D4024" t="str">
            <v>1814600.182</v>
          </cell>
          <cell r="E4024" t="str">
            <v xml:space="preserve">מיסים ועלויות </v>
          </cell>
          <cell r="H4024">
            <v>13291</v>
          </cell>
          <cell r="I4024">
            <v>13137</v>
          </cell>
        </row>
        <row r="4025">
          <cell r="A4025" t="str">
            <v>110</v>
          </cell>
          <cell r="B4025">
            <v>814610</v>
          </cell>
          <cell r="C4025">
            <v>1</v>
          </cell>
          <cell r="D4025" t="str">
            <v>1814610.110</v>
          </cell>
          <cell r="E4025" t="str">
            <v xml:space="preserve">שכר קובע (הוראה חט"ב( </v>
          </cell>
          <cell r="H4025">
            <v>1022976</v>
          </cell>
          <cell r="I4025">
            <v>995692</v>
          </cell>
        </row>
        <row r="4026">
          <cell r="A4026" t="str">
            <v>120</v>
          </cell>
          <cell r="B4026">
            <v>814610</v>
          </cell>
          <cell r="C4026">
            <v>1</v>
          </cell>
          <cell r="D4026" t="str">
            <v>1814610.120</v>
          </cell>
          <cell r="E4026" t="str">
            <v xml:space="preserve">תוספות שאינן בשכר קובע </v>
          </cell>
          <cell r="H4026">
            <v>10060</v>
          </cell>
          <cell r="I4026">
            <v>13904</v>
          </cell>
        </row>
        <row r="4027">
          <cell r="A4027" t="str">
            <v>181</v>
          </cell>
          <cell r="B4027">
            <v>814610</v>
          </cell>
          <cell r="C4027">
            <v>1</v>
          </cell>
          <cell r="D4027" t="str">
            <v>1814610.181</v>
          </cell>
          <cell r="E4027" t="str">
            <v xml:space="preserve">הפרשות סוציאליות </v>
          </cell>
          <cell r="H4027">
            <v>277963</v>
          </cell>
          <cell r="I4027">
            <v>272939</v>
          </cell>
        </row>
        <row r="4028">
          <cell r="A4028" t="str">
            <v>182</v>
          </cell>
          <cell r="B4028">
            <v>814610</v>
          </cell>
          <cell r="C4028">
            <v>1</v>
          </cell>
          <cell r="D4028" t="str">
            <v>1814610.182</v>
          </cell>
          <cell r="E4028" t="str">
            <v xml:space="preserve">מסים ועלויות </v>
          </cell>
          <cell r="H4028">
            <v>77475</v>
          </cell>
          <cell r="I4028">
            <v>75714</v>
          </cell>
        </row>
        <row r="4029">
          <cell r="A4029" t="str">
            <v>780</v>
          </cell>
          <cell r="B4029">
            <v>814610</v>
          </cell>
          <cell r="C4029">
            <v>1</v>
          </cell>
          <cell r="D4029" t="str">
            <v>1814610.780</v>
          </cell>
          <cell r="E4029" t="str">
            <v xml:space="preserve">הוצ.פעולה-חט"ב </v>
          </cell>
          <cell r="H4029">
            <v>9500</v>
          </cell>
          <cell r="I4029">
            <v>9500</v>
          </cell>
        </row>
        <row r="4030">
          <cell r="A4030" t="str">
            <v>721</v>
          </cell>
          <cell r="B4030">
            <v>814611</v>
          </cell>
          <cell r="C4030">
            <v>1</v>
          </cell>
          <cell r="D4030" t="str">
            <v>1814611.721</v>
          </cell>
          <cell r="E4030" t="str">
            <v xml:space="preserve">סל תלמיד לעולה/חט"ב </v>
          </cell>
          <cell r="H4030">
            <v>448</v>
          </cell>
          <cell r="I4030">
            <v>0</v>
          </cell>
        </row>
        <row r="4031">
          <cell r="A4031" t="str">
            <v>110</v>
          </cell>
          <cell r="B4031">
            <v>814700</v>
          </cell>
          <cell r="C4031">
            <v>1</v>
          </cell>
          <cell r="D4031" t="str">
            <v>1814700.110</v>
          </cell>
          <cell r="E4031" t="str">
            <v xml:space="preserve">שכר קובע(מנהלה חט"ב( </v>
          </cell>
          <cell r="H4031">
            <v>74687</v>
          </cell>
          <cell r="I4031">
            <v>50120</v>
          </cell>
        </row>
        <row r="4032">
          <cell r="A4032" t="str">
            <v>120</v>
          </cell>
          <cell r="B4032">
            <v>814700</v>
          </cell>
          <cell r="C4032">
            <v>1</v>
          </cell>
          <cell r="D4032" t="str">
            <v>1814700.120</v>
          </cell>
          <cell r="E4032" t="str">
            <v xml:space="preserve">תוספות שאינן בשכר קובע </v>
          </cell>
          <cell r="H4032">
            <v>14451</v>
          </cell>
          <cell r="I4032">
            <v>9713</v>
          </cell>
        </row>
        <row r="4033">
          <cell r="A4033" t="str">
            <v>130</v>
          </cell>
          <cell r="B4033">
            <v>814700</v>
          </cell>
          <cell r="C4033">
            <v>1</v>
          </cell>
          <cell r="D4033" t="str">
            <v>1814700.130</v>
          </cell>
          <cell r="E4033" t="str">
            <v xml:space="preserve">שעות נוספות </v>
          </cell>
          <cell r="H4033">
            <v>1436</v>
          </cell>
          <cell r="I4033">
            <v>422</v>
          </cell>
        </row>
        <row r="4034">
          <cell r="A4034" t="str">
            <v>140</v>
          </cell>
          <cell r="B4034">
            <v>814700</v>
          </cell>
          <cell r="C4034">
            <v>1</v>
          </cell>
          <cell r="D4034" t="str">
            <v>1814700.140</v>
          </cell>
          <cell r="E4034" t="str">
            <v xml:space="preserve">החזר הוצאות </v>
          </cell>
          <cell r="H4034">
            <v>1984</v>
          </cell>
          <cell r="I4034">
            <v>1343</v>
          </cell>
        </row>
        <row r="4035">
          <cell r="A4035" t="str">
            <v>181</v>
          </cell>
          <cell r="B4035">
            <v>814700</v>
          </cell>
          <cell r="C4035">
            <v>1</v>
          </cell>
          <cell r="D4035" t="str">
            <v>1814700.181</v>
          </cell>
          <cell r="E4035" t="str">
            <v xml:space="preserve">הפרשות סוציאליות </v>
          </cell>
          <cell r="H4035">
            <v>18313</v>
          </cell>
          <cell r="I4035">
            <v>10769</v>
          </cell>
        </row>
        <row r="4036">
          <cell r="A4036" t="str">
            <v>182</v>
          </cell>
          <cell r="B4036">
            <v>814700</v>
          </cell>
          <cell r="C4036">
            <v>1</v>
          </cell>
          <cell r="D4036" t="str">
            <v>1814700.182</v>
          </cell>
          <cell r="E4036" t="str">
            <v xml:space="preserve">מיסים ועלויות </v>
          </cell>
          <cell r="H4036">
            <v>7040</v>
          </cell>
          <cell r="I4036">
            <v>4690</v>
          </cell>
        </row>
        <row r="4037">
          <cell r="A4037" t="str">
            <v>110</v>
          </cell>
          <cell r="B4037">
            <v>814710</v>
          </cell>
          <cell r="C4037">
            <v>1</v>
          </cell>
          <cell r="D4037" t="str">
            <v>1814710.110</v>
          </cell>
          <cell r="E4037" t="str">
            <v xml:space="preserve">שכר קובע (הוראה חט"ב( </v>
          </cell>
          <cell r="H4037">
            <v>457759</v>
          </cell>
          <cell r="I4037">
            <v>437683</v>
          </cell>
        </row>
        <row r="4038">
          <cell r="A4038" t="str">
            <v>120</v>
          </cell>
          <cell r="B4038">
            <v>814710</v>
          </cell>
          <cell r="C4038">
            <v>1</v>
          </cell>
          <cell r="D4038" t="str">
            <v>1814710.120</v>
          </cell>
          <cell r="E4038" t="str">
            <v xml:space="preserve">תוספות שאינן בשכר קובע </v>
          </cell>
          <cell r="H4038">
            <v>5962</v>
          </cell>
          <cell r="I4038">
            <v>4802</v>
          </cell>
        </row>
        <row r="4039">
          <cell r="A4039" t="str">
            <v>181</v>
          </cell>
          <cell r="B4039">
            <v>814710</v>
          </cell>
          <cell r="C4039">
            <v>1</v>
          </cell>
          <cell r="D4039" t="str">
            <v>1814710.181</v>
          </cell>
          <cell r="E4039" t="str">
            <v xml:space="preserve">הפרשות סוציאליות </v>
          </cell>
          <cell r="H4039">
            <v>125389</v>
          </cell>
          <cell r="I4039">
            <v>119904</v>
          </cell>
        </row>
        <row r="4040">
          <cell r="A4040" t="str">
            <v>182</v>
          </cell>
          <cell r="B4040">
            <v>814710</v>
          </cell>
          <cell r="C4040">
            <v>1</v>
          </cell>
          <cell r="D4040" t="str">
            <v>1814710.182</v>
          </cell>
          <cell r="E4040" t="str">
            <v xml:space="preserve">מיסים ועלויות </v>
          </cell>
          <cell r="H4040">
            <v>34772</v>
          </cell>
          <cell r="I4040">
            <v>33181</v>
          </cell>
        </row>
        <row r="4041">
          <cell r="A4041" t="str">
            <v>780</v>
          </cell>
          <cell r="B4041">
            <v>814710</v>
          </cell>
          <cell r="C4041">
            <v>1</v>
          </cell>
          <cell r="D4041" t="str">
            <v>1814710.780</v>
          </cell>
          <cell r="E4041" t="str">
            <v xml:space="preserve">הוצ' פעולה חט"ב </v>
          </cell>
          <cell r="H4041">
            <v>9500</v>
          </cell>
          <cell r="I4041">
            <v>9500</v>
          </cell>
        </row>
        <row r="4042">
          <cell r="A4042" t="str">
            <v>721</v>
          </cell>
          <cell r="B4042">
            <v>814711</v>
          </cell>
          <cell r="C4042">
            <v>1</v>
          </cell>
          <cell r="D4042" t="str">
            <v>1814711.721</v>
          </cell>
          <cell r="E4042" t="str">
            <v xml:space="preserve">סל תלמיד לעולה/חט"ב </v>
          </cell>
          <cell r="H4042">
            <v>1635</v>
          </cell>
          <cell r="I4042">
            <v>1814</v>
          </cell>
        </row>
        <row r="4043">
          <cell r="A4043" t="str">
            <v>870</v>
          </cell>
          <cell r="B4043">
            <v>814771</v>
          </cell>
          <cell r="C4043">
            <v>1</v>
          </cell>
          <cell r="D4043" t="str">
            <v>1814771.870</v>
          </cell>
          <cell r="E4043" t="str">
            <v xml:space="preserve">השתתפות בחטיבת ביניים </v>
          </cell>
          <cell r="H4043">
            <v>80000</v>
          </cell>
          <cell r="I4043">
            <v>80000</v>
          </cell>
        </row>
        <row r="4044">
          <cell r="A4044" t="str">
            <v>110</v>
          </cell>
          <cell r="B4044">
            <v>814800</v>
          </cell>
          <cell r="C4044">
            <v>1</v>
          </cell>
          <cell r="D4044" t="str">
            <v>1814800.110</v>
          </cell>
          <cell r="E4044" t="str">
            <v xml:space="preserve">שכר קובע (מנהלה חט"ב( </v>
          </cell>
          <cell r="H4044">
            <v>1834296</v>
          </cell>
          <cell r="I4044">
            <v>1758489</v>
          </cell>
        </row>
        <row r="4045">
          <cell r="A4045" t="str">
            <v>120</v>
          </cell>
          <cell r="B4045">
            <v>814800</v>
          </cell>
          <cell r="C4045">
            <v>1</v>
          </cell>
          <cell r="D4045" t="str">
            <v>1814800.120</v>
          </cell>
          <cell r="E4045" t="str">
            <v xml:space="preserve">תוספות שאינן בשכר קובע </v>
          </cell>
          <cell r="H4045">
            <v>221366</v>
          </cell>
          <cell r="I4045">
            <v>208905</v>
          </cell>
        </row>
        <row r="4046">
          <cell r="A4046" t="str">
            <v>130</v>
          </cell>
          <cell r="B4046">
            <v>814800</v>
          </cell>
          <cell r="C4046">
            <v>1</v>
          </cell>
          <cell r="D4046" t="str">
            <v>1814800.130</v>
          </cell>
          <cell r="E4046" t="str">
            <v xml:space="preserve">שעות נוספות </v>
          </cell>
          <cell r="H4046">
            <v>15475</v>
          </cell>
          <cell r="I4046">
            <v>10387</v>
          </cell>
        </row>
        <row r="4047">
          <cell r="A4047" t="str">
            <v>140</v>
          </cell>
          <cell r="B4047">
            <v>814800</v>
          </cell>
          <cell r="C4047">
            <v>1</v>
          </cell>
          <cell r="D4047" t="str">
            <v>1814800.140</v>
          </cell>
          <cell r="E4047" t="str">
            <v xml:space="preserve">החזר הוצאות </v>
          </cell>
          <cell r="H4047">
            <v>142198</v>
          </cell>
          <cell r="I4047">
            <v>123370</v>
          </cell>
        </row>
        <row r="4048">
          <cell r="A4048" t="str">
            <v>181</v>
          </cell>
          <cell r="B4048">
            <v>814800</v>
          </cell>
          <cell r="C4048">
            <v>1</v>
          </cell>
          <cell r="D4048" t="str">
            <v>1814800.181</v>
          </cell>
          <cell r="E4048" t="str">
            <v xml:space="preserve">הפרשות סוציאליות </v>
          </cell>
          <cell r="H4048">
            <v>402508</v>
          </cell>
          <cell r="I4048">
            <v>375947</v>
          </cell>
        </row>
        <row r="4049">
          <cell r="A4049" t="str">
            <v>182</v>
          </cell>
          <cell r="B4049">
            <v>814800</v>
          </cell>
          <cell r="C4049">
            <v>1</v>
          </cell>
          <cell r="D4049" t="str">
            <v>1814800.182</v>
          </cell>
          <cell r="E4049" t="str">
            <v xml:space="preserve">מיסים ועלויות </v>
          </cell>
          <cell r="H4049">
            <v>168665</v>
          </cell>
          <cell r="I4049">
            <v>159816</v>
          </cell>
        </row>
        <row r="4050">
          <cell r="A4050" t="str">
            <v>780</v>
          </cell>
          <cell r="B4050">
            <v>814800</v>
          </cell>
          <cell r="C4050">
            <v>1</v>
          </cell>
          <cell r="D4050" t="str">
            <v>1814800.780</v>
          </cell>
          <cell r="E4050" t="str">
            <v xml:space="preserve">הוצ.פעולה-חט"ב </v>
          </cell>
          <cell r="H4050">
            <v>9500</v>
          </cell>
          <cell r="I4050">
            <v>9500</v>
          </cell>
        </row>
        <row r="4051">
          <cell r="A4051" t="str">
            <v>726</v>
          </cell>
          <cell r="B4051">
            <v>814810</v>
          </cell>
          <cell r="C4051">
            <v>1</v>
          </cell>
          <cell r="D4051" t="str">
            <v>1814810.726</v>
          </cell>
          <cell r="E4051" t="str">
            <v xml:space="preserve">סל תלמיד לעולה בחט"ב </v>
          </cell>
          <cell r="H4051">
            <v>0</v>
          </cell>
          <cell r="I4051">
            <v>0</v>
          </cell>
        </row>
        <row r="4052">
          <cell r="A4052" t="str">
            <v>110</v>
          </cell>
          <cell r="B4052">
            <v>814811</v>
          </cell>
          <cell r="C4052">
            <v>1</v>
          </cell>
          <cell r="D4052" t="str">
            <v>1814811.110</v>
          </cell>
          <cell r="E4052" t="str">
            <v xml:space="preserve">שכר קובע(הוראה חט"ב( </v>
          </cell>
          <cell r="H4052">
            <v>498144</v>
          </cell>
          <cell r="I4052">
            <v>454038</v>
          </cell>
        </row>
        <row r="4053">
          <cell r="A4053" t="str">
            <v>120</v>
          </cell>
          <cell r="B4053">
            <v>814811</v>
          </cell>
          <cell r="C4053">
            <v>1</v>
          </cell>
          <cell r="D4053" t="str">
            <v>1814811.120</v>
          </cell>
          <cell r="E4053" t="str">
            <v xml:space="preserve">תוספות שאינן בשכר קובע </v>
          </cell>
          <cell r="H4053">
            <v>3107</v>
          </cell>
          <cell r="I4053">
            <v>3832</v>
          </cell>
        </row>
        <row r="4054">
          <cell r="A4054" t="str">
            <v>181</v>
          </cell>
          <cell r="B4054">
            <v>814811</v>
          </cell>
          <cell r="C4054">
            <v>1</v>
          </cell>
          <cell r="D4054" t="str">
            <v>1814811.181</v>
          </cell>
          <cell r="E4054" t="str">
            <v xml:space="preserve">הפרשות סוציאליות </v>
          </cell>
          <cell r="H4054">
            <v>130718</v>
          </cell>
          <cell r="I4054">
            <v>121189</v>
          </cell>
        </row>
        <row r="4055">
          <cell r="A4055" t="str">
            <v>182</v>
          </cell>
          <cell r="B4055">
            <v>814811</v>
          </cell>
          <cell r="C4055">
            <v>1</v>
          </cell>
          <cell r="D4055" t="str">
            <v>1814811.182</v>
          </cell>
          <cell r="E4055" t="str">
            <v xml:space="preserve">מסים ועלויות </v>
          </cell>
          <cell r="H4055">
            <v>37583</v>
          </cell>
          <cell r="I4055">
            <v>34331</v>
          </cell>
        </row>
        <row r="4056">
          <cell r="A4056" t="str">
            <v>110</v>
          </cell>
          <cell r="B4056">
            <v>814910</v>
          </cell>
          <cell r="C4056">
            <v>1</v>
          </cell>
          <cell r="D4056" t="str">
            <v>1814910.110</v>
          </cell>
          <cell r="E4056" t="str">
            <v xml:space="preserve">שכר קובע (הוראה חט"ב( </v>
          </cell>
          <cell r="H4056">
            <v>0</v>
          </cell>
          <cell r="I4056">
            <v>29306</v>
          </cell>
        </row>
        <row r="4057">
          <cell r="A4057" t="str">
            <v>120</v>
          </cell>
          <cell r="B4057">
            <v>814910</v>
          </cell>
          <cell r="C4057">
            <v>1</v>
          </cell>
          <cell r="D4057" t="str">
            <v>1814910.120</v>
          </cell>
          <cell r="E4057" t="str">
            <v xml:space="preserve">תוספות שאינן בשכר קובע </v>
          </cell>
          <cell r="H4057">
            <v>0</v>
          </cell>
          <cell r="I4057">
            <v>162</v>
          </cell>
        </row>
        <row r="4058">
          <cell r="A4058" t="str">
            <v>181</v>
          </cell>
          <cell r="B4058">
            <v>814910</v>
          </cell>
          <cell r="C4058">
            <v>1</v>
          </cell>
          <cell r="D4058" t="str">
            <v>1814910.181</v>
          </cell>
          <cell r="E4058" t="str">
            <v xml:space="preserve">הפרשות סוציאליות </v>
          </cell>
          <cell r="H4058">
            <v>0</v>
          </cell>
          <cell r="I4058">
            <v>8153</v>
          </cell>
        </row>
        <row r="4059">
          <cell r="A4059" t="str">
            <v>182</v>
          </cell>
          <cell r="B4059">
            <v>814910</v>
          </cell>
          <cell r="C4059">
            <v>1</v>
          </cell>
          <cell r="D4059" t="str">
            <v>1814910.182</v>
          </cell>
          <cell r="E4059" t="str">
            <v xml:space="preserve">מיסים ועלויות </v>
          </cell>
          <cell r="H4059">
            <v>0</v>
          </cell>
          <cell r="I4059">
            <v>2210</v>
          </cell>
        </row>
        <row r="4060">
          <cell r="A4060" t="str">
            <v>781</v>
          </cell>
          <cell r="B4060">
            <v>814910</v>
          </cell>
          <cell r="C4060">
            <v>1</v>
          </cell>
          <cell r="D4060" t="str">
            <v>1814910.781</v>
          </cell>
          <cell r="E4060" t="str">
            <v xml:space="preserve">השתתפות בסל תלמיד חט"ב </v>
          </cell>
          <cell r="H4060">
            <v>450000</v>
          </cell>
          <cell r="I4060">
            <v>471134</v>
          </cell>
        </row>
        <row r="4061">
          <cell r="A4061" t="str">
            <v>721</v>
          </cell>
          <cell r="B4061">
            <v>814911</v>
          </cell>
          <cell r="C4061">
            <v>1</v>
          </cell>
          <cell r="D4061" t="str">
            <v>1814911.721</v>
          </cell>
          <cell r="E4061" t="str">
            <v xml:space="preserve">סל תלמיד לעולה/חט"ב </v>
          </cell>
          <cell r="H4061">
            <v>2418</v>
          </cell>
          <cell r="I4061">
            <v>1635</v>
          </cell>
        </row>
        <row r="4062">
          <cell r="A4062" t="str">
            <v>420</v>
          </cell>
          <cell r="B4062">
            <v>815100</v>
          </cell>
          <cell r="C4062">
            <v>1</v>
          </cell>
          <cell r="D4062" t="str">
            <v>1815100.420</v>
          </cell>
          <cell r="E4062" t="str">
            <v>עבודות תשתית אינטרנט במקי</v>
          </cell>
          <cell r="H4062">
            <v>16000</v>
          </cell>
          <cell r="I4062">
            <v>0</v>
          </cell>
        </row>
        <row r="4063">
          <cell r="A4063" t="str">
            <v>575</v>
          </cell>
          <cell r="B4063">
            <v>815100</v>
          </cell>
          <cell r="C4063">
            <v>1</v>
          </cell>
          <cell r="D4063" t="str">
            <v>1815100.575</v>
          </cell>
          <cell r="E4063" t="str">
            <v xml:space="preserve">חותם-בתי"ס תיכוניים </v>
          </cell>
          <cell r="H4063">
            <v>0</v>
          </cell>
          <cell r="I4063">
            <v>0</v>
          </cell>
        </row>
        <row r="4064">
          <cell r="A4064" t="str">
            <v>743</v>
          </cell>
          <cell r="B4064">
            <v>815100</v>
          </cell>
          <cell r="C4064">
            <v>1</v>
          </cell>
          <cell r="D4064" t="str">
            <v>1815100.743</v>
          </cell>
          <cell r="E4064" t="str">
            <v>הצטיידות מגמות תקשורת-מקי</v>
          </cell>
          <cell r="H4064">
            <v>0</v>
          </cell>
          <cell r="I4064">
            <v>73873</v>
          </cell>
        </row>
        <row r="4065">
          <cell r="A4065" t="str">
            <v>789</v>
          </cell>
          <cell r="B4065">
            <v>815100</v>
          </cell>
          <cell r="C4065">
            <v>1</v>
          </cell>
          <cell r="D4065" t="str">
            <v>1815100.789</v>
          </cell>
          <cell r="E4065" t="str">
            <v xml:space="preserve">למידה מרחוק </v>
          </cell>
          <cell r="H4065">
            <v>50000</v>
          </cell>
          <cell r="I4065">
            <v>39087</v>
          </cell>
        </row>
        <row r="4066">
          <cell r="A4066" t="str">
            <v>110</v>
          </cell>
          <cell r="B4066">
            <v>815100</v>
          </cell>
          <cell r="C4066">
            <v>1</v>
          </cell>
          <cell r="D4066" t="str">
            <v>1815100.110</v>
          </cell>
          <cell r="E4066" t="str">
            <v xml:space="preserve">שכר קובע </v>
          </cell>
          <cell r="H4066">
            <v>360284</v>
          </cell>
          <cell r="I4066">
            <v>414882</v>
          </cell>
        </row>
        <row r="4067">
          <cell r="A4067" t="str">
            <v>120</v>
          </cell>
          <cell r="B4067">
            <v>815100</v>
          </cell>
          <cell r="C4067">
            <v>1</v>
          </cell>
          <cell r="D4067" t="str">
            <v>1815100.120</v>
          </cell>
          <cell r="E4067" t="str">
            <v xml:space="preserve">תוספות שאינן בשכר קובע </v>
          </cell>
          <cell r="H4067">
            <v>28979</v>
          </cell>
          <cell r="I4067">
            <v>28328</v>
          </cell>
        </row>
        <row r="4068">
          <cell r="A4068" t="str">
            <v>140</v>
          </cell>
          <cell r="B4068">
            <v>815100</v>
          </cell>
          <cell r="C4068">
            <v>1</v>
          </cell>
          <cell r="D4068" t="str">
            <v>1815100.140</v>
          </cell>
          <cell r="E4068" t="str">
            <v xml:space="preserve">החזר הוצאות </v>
          </cell>
          <cell r="H4068">
            <v>20825</v>
          </cell>
          <cell r="I4068">
            <v>26211</v>
          </cell>
        </row>
        <row r="4069">
          <cell r="A4069" t="str">
            <v>181</v>
          </cell>
          <cell r="B4069">
            <v>815100</v>
          </cell>
          <cell r="C4069">
            <v>1</v>
          </cell>
          <cell r="D4069" t="str">
            <v>1815100.181</v>
          </cell>
          <cell r="E4069" t="str">
            <v xml:space="preserve">הפרשות סוציאליות </v>
          </cell>
          <cell r="H4069">
            <v>88913</v>
          </cell>
          <cell r="I4069">
            <v>100911</v>
          </cell>
        </row>
        <row r="4070">
          <cell r="A4070" t="str">
            <v>182</v>
          </cell>
          <cell r="B4070">
            <v>815100</v>
          </cell>
          <cell r="C4070">
            <v>1</v>
          </cell>
          <cell r="D4070" t="str">
            <v>1815100.182</v>
          </cell>
          <cell r="E4070" t="str">
            <v xml:space="preserve">מיסים ועלויות </v>
          </cell>
          <cell r="H4070">
            <v>36885</v>
          </cell>
          <cell r="I4070">
            <v>38977</v>
          </cell>
        </row>
        <row r="4071">
          <cell r="A4071" t="str">
            <v>514</v>
          </cell>
          <cell r="B4071">
            <v>815100</v>
          </cell>
          <cell r="C4071">
            <v>1</v>
          </cell>
          <cell r="D4071" t="str">
            <v>1815100.514</v>
          </cell>
          <cell r="E4071" t="str">
            <v xml:space="preserve">שי לבוגרים </v>
          </cell>
          <cell r="H4071">
            <v>95000</v>
          </cell>
          <cell r="I4071">
            <v>94910</v>
          </cell>
        </row>
        <row r="4072">
          <cell r="A4072" t="str">
            <v>523</v>
          </cell>
          <cell r="B4072">
            <v>815100</v>
          </cell>
          <cell r="C4072">
            <v>1</v>
          </cell>
          <cell r="D4072" t="str">
            <v>1815100.523</v>
          </cell>
          <cell r="E4072" t="str">
            <v>דמי חבר עמותה קידום סיעוד</v>
          </cell>
          <cell r="H4072">
            <v>1000</v>
          </cell>
          <cell r="I4072">
            <v>910</v>
          </cell>
        </row>
        <row r="4073">
          <cell r="A4073" t="str">
            <v>540</v>
          </cell>
          <cell r="B4073">
            <v>815100</v>
          </cell>
          <cell r="C4073">
            <v>1</v>
          </cell>
          <cell r="D4073" t="str">
            <v>1815100.540</v>
          </cell>
          <cell r="E4073" t="str">
            <v xml:space="preserve">הוצאות תקשורת </v>
          </cell>
          <cell r="H4073">
            <v>11000</v>
          </cell>
          <cell r="I4073">
            <v>8548</v>
          </cell>
        </row>
        <row r="4074">
          <cell r="A4074" t="str">
            <v>561</v>
          </cell>
          <cell r="B4074">
            <v>815100</v>
          </cell>
          <cell r="C4074">
            <v>1</v>
          </cell>
          <cell r="D4074" t="str">
            <v>1815100.561</v>
          </cell>
          <cell r="E4074" t="str">
            <v xml:space="preserve">צילום מסמכים </v>
          </cell>
          <cell r="H4074">
            <v>2000</v>
          </cell>
          <cell r="I4074">
            <v>1825</v>
          </cell>
        </row>
        <row r="4075">
          <cell r="A4075" t="str">
            <v>580</v>
          </cell>
          <cell r="B4075">
            <v>815100</v>
          </cell>
          <cell r="C4075">
            <v>1</v>
          </cell>
          <cell r="D4075" t="str">
            <v>1815100.580</v>
          </cell>
          <cell r="E4075" t="str">
            <v xml:space="preserve">הוצאות אירגוניות </v>
          </cell>
          <cell r="H4075">
            <v>5000</v>
          </cell>
          <cell r="I4075">
            <v>3630</v>
          </cell>
        </row>
        <row r="4076">
          <cell r="A4076" t="str">
            <v>710</v>
          </cell>
          <cell r="B4076">
            <v>815100</v>
          </cell>
          <cell r="C4076">
            <v>1</v>
          </cell>
          <cell r="D4076" t="str">
            <v>1815100.710</v>
          </cell>
          <cell r="E4076" t="str">
            <v xml:space="preserve">הסעת עובדי הוראה </v>
          </cell>
          <cell r="H4076">
            <v>28000</v>
          </cell>
          <cell r="I4076">
            <v>25138</v>
          </cell>
        </row>
        <row r="4077">
          <cell r="A4077" t="str">
            <v>722</v>
          </cell>
          <cell r="B4077">
            <v>815100</v>
          </cell>
          <cell r="C4077">
            <v>1</v>
          </cell>
          <cell r="D4077" t="str">
            <v>1815100.722</v>
          </cell>
          <cell r="E4077" t="str">
            <v xml:space="preserve">הקצבה מיועדת </v>
          </cell>
          <cell r="H4077">
            <v>100</v>
          </cell>
          <cell r="I4077">
            <v>159587</v>
          </cell>
        </row>
        <row r="4078">
          <cell r="A4078" t="str">
            <v>731</v>
          </cell>
          <cell r="B4078">
            <v>815100</v>
          </cell>
          <cell r="C4078">
            <v>1</v>
          </cell>
          <cell r="D4078" t="str">
            <v>1815100.731</v>
          </cell>
          <cell r="E4078" t="str">
            <v xml:space="preserve">דלק </v>
          </cell>
          <cell r="H4078">
            <v>13366</v>
          </cell>
          <cell r="I4078">
            <v>14800</v>
          </cell>
        </row>
        <row r="4079">
          <cell r="A4079" t="str">
            <v>735</v>
          </cell>
          <cell r="B4079">
            <v>815100</v>
          </cell>
          <cell r="C4079">
            <v>1</v>
          </cell>
          <cell r="D4079" t="str">
            <v>1815100.735</v>
          </cell>
          <cell r="E4079" t="str">
            <v xml:space="preserve">השכרת רכב </v>
          </cell>
          <cell r="H4079">
            <v>39135</v>
          </cell>
          <cell r="I4079">
            <v>41486</v>
          </cell>
        </row>
        <row r="4080">
          <cell r="A4080" t="str">
            <v>780</v>
          </cell>
          <cell r="B4080">
            <v>815100</v>
          </cell>
          <cell r="C4080">
            <v>1</v>
          </cell>
          <cell r="D4080" t="str">
            <v>1815100.780</v>
          </cell>
          <cell r="E4080" t="str">
            <v xml:space="preserve">לימודי יהדות וערכים </v>
          </cell>
          <cell r="H4080">
            <v>71250</v>
          </cell>
          <cell r="I4080">
            <v>71250</v>
          </cell>
        </row>
        <row r="4081">
          <cell r="A4081" t="str">
            <v>781</v>
          </cell>
          <cell r="B4081">
            <v>815100</v>
          </cell>
          <cell r="C4081">
            <v>1</v>
          </cell>
          <cell r="D4081" t="str">
            <v>1815100.781</v>
          </cell>
          <cell r="E4081" t="str">
            <v xml:space="preserve">פרוייקט מנוף </v>
          </cell>
          <cell r="H4081">
            <v>57000</v>
          </cell>
          <cell r="I4081">
            <v>57000</v>
          </cell>
        </row>
        <row r="4082">
          <cell r="A4082" t="str">
            <v>782</v>
          </cell>
          <cell r="B4082">
            <v>815100</v>
          </cell>
          <cell r="C4082">
            <v>1</v>
          </cell>
          <cell r="D4082" t="str">
            <v>1815100.782</v>
          </cell>
          <cell r="E4082" t="str">
            <v xml:space="preserve">מועצת תלמידים </v>
          </cell>
          <cell r="H4082">
            <v>18000</v>
          </cell>
          <cell r="I4082">
            <v>16120</v>
          </cell>
        </row>
        <row r="4083">
          <cell r="A4083" t="str">
            <v>783</v>
          </cell>
          <cell r="B4083">
            <v>815100</v>
          </cell>
          <cell r="C4083">
            <v>1</v>
          </cell>
          <cell r="D4083" t="str">
            <v>1815100.783</v>
          </cell>
          <cell r="E4083" t="str">
            <v xml:space="preserve">פרוייקט הכנה לבגרות </v>
          </cell>
          <cell r="H4083">
            <v>2132138</v>
          </cell>
          <cell r="I4083">
            <v>2633508</v>
          </cell>
        </row>
        <row r="4084">
          <cell r="A4084" t="str">
            <v>784</v>
          </cell>
          <cell r="B4084">
            <v>815100</v>
          </cell>
          <cell r="C4084">
            <v>1</v>
          </cell>
          <cell r="D4084" t="str">
            <v>1815100.784</v>
          </cell>
          <cell r="E4084" t="str">
            <v xml:space="preserve">פרוייקט פר"ח לבגרות </v>
          </cell>
          <cell r="H4084">
            <v>109000</v>
          </cell>
          <cell r="I4084">
            <v>98844</v>
          </cell>
        </row>
        <row r="4085">
          <cell r="A4085" t="str">
            <v>785</v>
          </cell>
          <cell r="B4085">
            <v>815100</v>
          </cell>
          <cell r="C4085">
            <v>1</v>
          </cell>
          <cell r="D4085" t="str">
            <v>1815100.785</v>
          </cell>
          <cell r="E4085" t="str">
            <v xml:space="preserve">פרוייקט אומץ/חונכים </v>
          </cell>
          <cell r="H4085">
            <v>1057000</v>
          </cell>
          <cell r="I4085">
            <v>705666</v>
          </cell>
        </row>
        <row r="4086">
          <cell r="A4086" t="str">
            <v>786</v>
          </cell>
          <cell r="B4086">
            <v>815100</v>
          </cell>
          <cell r="C4086">
            <v>1</v>
          </cell>
          <cell r="D4086" t="str">
            <v>1815100.786</v>
          </cell>
          <cell r="E4086" t="str">
            <v xml:space="preserve">תוכנית בר מצווה </v>
          </cell>
          <cell r="H4086">
            <v>100000</v>
          </cell>
          <cell r="I4086">
            <v>80000</v>
          </cell>
        </row>
        <row r="4087">
          <cell r="A4087" t="str">
            <v>787</v>
          </cell>
          <cell r="B4087">
            <v>815100</v>
          </cell>
          <cell r="C4087">
            <v>1</v>
          </cell>
          <cell r="D4087" t="str">
            <v>1815100.787</v>
          </cell>
          <cell r="E4087" t="str">
            <v xml:space="preserve">יוזמות חינוכיות </v>
          </cell>
          <cell r="H4087">
            <v>24000</v>
          </cell>
          <cell r="I4087">
            <v>21700</v>
          </cell>
        </row>
        <row r="4088">
          <cell r="A4088" t="str">
            <v>788</v>
          </cell>
          <cell r="B4088">
            <v>815100</v>
          </cell>
          <cell r="C4088">
            <v>1</v>
          </cell>
          <cell r="D4088" t="str">
            <v>1815100.788</v>
          </cell>
          <cell r="E4088" t="str">
            <v>תוכנית פל"א תלמידים עולים</v>
          </cell>
          <cell r="H4088">
            <v>744750</v>
          </cell>
          <cell r="I4088">
            <v>791981</v>
          </cell>
        </row>
        <row r="4089">
          <cell r="A4089" t="str">
            <v>810</v>
          </cell>
          <cell r="B4089">
            <v>815100</v>
          </cell>
          <cell r="C4089">
            <v>1</v>
          </cell>
          <cell r="D4089" t="str">
            <v>1815100.810</v>
          </cell>
          <cell r="E4089" t="str">
            <v xml:space="preserve">בי"ס לנושרים </v>
          </cell>
          <cell r="H4089">
            <v>50000</v>
          </cell>
          <cell r="I4089">
            <v>50000</v>
          </cell>
        </row>
        <row r="4090">
          <cell r="A4090" t="str">
            <v>110</v>
          </cell>
          <cell r="B4090">
            <v>815110</v>
          </cell>
          <cell r="C4090">
            <v>1</v>
          </cell>
          <cell r="D4090" t="str">
            <v>1815110.110</v>
          </cell>
          <cell r="E4090" t="str">
            <v xml:space="preserve">תשלום שחיקת שכר מורים </v>
          </cell>
          <cell r="H4090">
            <v>0</v>
          </cell>
          <cell r="I4090">
            <v>2978</v>
          </cell>
        </row>
        <row r="4091">
          <cell r="A4091" t="str">
            <v>181</v>
          </cell>
          <cell r="B4091">
            <v>815110</v>
          </cell>
          <cell r="C4091">
            <v>1</v>
          </cell>
          <cell r="D4091" t="str">
            <v>1815110.181</v>
          </cell>
          <cell r="E4091" t="str">
            <v xml:space="preserve">הפרשות סוציאליות </v>
          </cell>
          <cell r="H4091">
            <v>0</v>
          </cell>
          <cell r="I4091">
            <v>399</v>
          </cell>
        </row>
        <row r="4092">
          <cell r="A4092" t="str">
            <v>182</v>
          </cell>
          <cell r="B4092">
            <v>815110</v>
          </cell>
          <cell r="C4092">
            <v>1</v>
          </cell>
          <cell r="D4092" t="str">
            <v>1815110.182</v>
          </cell>
          <cell r="E4092" t="str">
            <v xml:space="preserve">מיסים ועלויות </v>
          </cell>
          <cell r="H4092">
            <v>0</v>
          </cell>
          <cell r="I4092">
            <v>223</v>
          </cell>
        </row>
        <row r="4093">
          <cell r="A4093" t="str">
            <v>780</v>
          </cell>
          <cell r="B4093">
            <v>815110</v>
          </cell>
          <cell r="C4093">
            <v>1</v>
          </cell>
          <cell r="D4093" t="str">
            <v>1815110.780</v>
          </cell>
          <cell r="E4093" t="str">
            <v xml:space="preserve">פרוייקט חוויה בתיכוניים </v>
          </cell>
          <cell r="H4093">
            <v>110000</v>
          </cell>
          <cell r="I4093">
            <v>108353</v>
          </cell>
        </row>
        <row r="4094">
          <cell r="A4094" t="str">
            <v>786</v>
          </cell>
          <cell r="B4094">
            <v>815110</v>
          </cell>
          <cell r="C4094">
            <v>1</v>
          </cell>
          <cell r="D4094" t="str">
            <v>1815110.786</v>
          </cell>
          <cell r="E4094" t="str">
            <v>טיפול בשפה ואשכולות חינוך</v>
          </cell>
          <cell r="H4094">
            <v>55000</v>
          </cell>
          <cell r="I4094">
            <v>16750</v>
          </cell>
        </row>
        <row r="4095">
          <cell r="A4095" t="str">
            <v>787</v>
          </cell>
          <cell r="B4095">
            <v>815110</v>
          </cell>
          <cell r="C4095">
            <v>1</v>
          </cell>
          <cell r="D4095" t="str">
            <v>1815110.787</v>
          </cell>
          <cell r="E4095" t="str">
            <v xml:space="preserve">בתי ספר מקדמי בריאות </v>
          </cell>
          <cell r="H4095">
            <v>0</v>
          </cell>
          <cell r="I4095">
            <v>0</v>
          </cell>
        </row>
        <row r="4096">
          <cell r="A4096" t="str">
            <v>788</v>
          </cell>
          <cell r="B4096">
            <v>815110</v>
          </cell>
          <cell r="C4096">
            <v>1</v>
          </cell>
          <cell r="D4096" t="str">
            <v>1815110.788</v>
          </cell>
          <cell r="E4096" t="str">
            <v xml:space="preserve">מילגה תל.היוצא לפולין </v>
          </cell>
          <cell r="H4096">
            <v>1337625</v>
          </cell>
          <cell r="I4096">
            <v>535051</v>
          </cell>
        </row>
        <row r="4097">
          <cell r="A4097" t="str">
            <v>789</v>
          </cell>
          <cell r="B4097">
            <v>815110</v>
          </cell>
          <cell r="C4097">
            <v>1</v>
          </cell>
          <cell r="D4097" t="str">
            <v>1815110.789</v>
          </cell>
          <cell r="E4097" t="str">
            <v xml:space="preserve">עלויות טיולים </v>
          </cell>
          <cell r="H4097">
            <v>2757687</v>
          </cell>
          <cell r="I4097">
            <v>1640685</v>
          </cell>
        </row>
        <row r="4098">
          <cell r="A4098" t="str">
            <v>721</v>
          </cell>
          <cell r="B4098">
            <v>815400</v>
          </cell>
          <cell r="C4098">
            <v>1</v>
          </cell>
          <cell r="D4098" t="str">
            <v>1815400.721</v>
          </cell>
          <cell r="E4098" t="str">
            <v xml:space="preserve">סל תלמיד לעולה </v>
          </cell>
          <cell r="H4098">
            <v>1125</v>
          </cell>
          <cell r="I4098">
            <v>0</v>
          </cell>
        </row>
        <row r="4099">
          <cell r="A4099" t="str">
            <v>723</v>
          </cell>
          <cell r="B4099">
            <v>815400</v>
          </cell>
          <cell r="C4099">
            <v>1</v>
          </cell>
          <cell r="D4099" t="str">
            <v>1815400.723</v>
          </cell>
          <cell r="E4099" t="str">
            <v xml:space="preserve">דמי שתיה למורים </v>
          </cell>
          <cell r="H4099">
            <v>2460</v>
          </cell>
          <cell r="I4099">
            <v>2575</v>
          </cell>
        </row>
        <row r="4100">
          <cell r="A4100" t="str">
            <v>726</v>
          </cell>
          <cell r="B4100">
            <v>815400</v>
          </cell>
          <cell r="C4100">
            <v>1</v>
          </cell>
          <cell r="D4100" t="str">
            <v>1815400.726</v>
          </cell>
          <cell r="E4100" t="str">
            <v xml:space="preserve">תשלומי הורים חומרים </v>
          </cell>
          <cell r="H4100">
            <v>20431</v>
          </cell>
          <cell r="I4100">
            <v>21863</v>
          </cell>
        </row>
        <row r="4101">
          <cell r="A4101" t="str">
            <v>727</v>
          </cell>
          <cell r="B4101">
            <v>815400</v>
          </cell>
          <cell r="C4101">
            <v>1</v>
          </cell>
          <cell r="D4101" t="str">
            <v>1815400.727</v>
          </cell>
          <cell r="E4101" t="str">
            <v xml:space="preserve">סל תלמיד לעולי אתיופיה </v>
          </cell>
          <cell r="H4101">
            <v>800</v>
          </cell>
          <cell r="I4101">
            <v>400</v>
          </cell>
        </row>
        <row r="4102">
          <cell r="A4102" t="str">
            <v>759</v>
          </cell>
          <cell r="B4102">
            <v>815400</v>
          </cell>
          <cell r="C4102">
            <v>1</v>
          </cell>
          <cell r="D4102" t="str">
            <v>1815400.759</v>
          </cell>
          <cell r="E4102" t="str">
            <v xml:space="preserve">אגרת שכפול פר תלמיד </v>
          </cell>
          <cell r="H4102">
            <v>5469</v>
          </cell>
          <cell r="I4102">
            <v>5792</v>
          </cell>
        </row>
        <row r="4103">
          <cell r="A4103" t="str">
            <v>760</v>
          </cell>
          <cell r="B4103">
            <v>815400</v>
          </cell>
          <cell r="C4103">
            <v>1</v>
          </cell>
          <cell r="D4103" t="str">
            <v>1815400.760</v>
          </cell>
          <cell r="E4103" t="str">
            <v>שאילת מורים-אולפנ.ב.עקיבא</v>
          </cell>
          <cell r="H4103">
            <v>971664</v>
          </cell>
          <cell r="I4103">
            <v>1073790</v>
          </cell>
        </row>
        <row r="4104">
          <cell r="A4104" t="str">
            <v>782</v>
          </cell>
          <cell r="B4104">
            <v>815400</v>
          </cell>
          <cell r="C4104">
            <v>1</v>
          </cell>
          <cell r="D4104" t="str">
            <v>1815400.782</v>
          </cell>
          <cell r="E4104" t="str">
            <v xml:space="preserve">תעודה חברתית </v>
          </cell>
          <cell r="H4104">
            <v>19000</v>
          </cell>
          <cell r="I4104">
            <v>19000</v>
          </cell>
        </row>
        <row r="4105">
          <cell r="A4105" t="str">
            <v>786</v>
          </cell>
          <cell r="B4105">
            <v>815400</v>
          </cell>
          <cell r="C4105">
            <v>1</v>
          </cell>
          <cell r="D4105" t="str">
            <v>1815400.786</v>
          </cell>
          <cell r="E4105" t="str">
            <v xml:space="preserve">דמי שכפול על יסודי </v>
          </cell>
          <cell r="H4105">
            <v>3968</v>
          </cell>
          <cell r="I4105">
            <v>4333</v>
          </cell>
        </row>
        <row r="4106">
          <cell r="A4106" t="str">
            <v>722</v>
          </cell>
          <cell r="B4106">
            <v>815401</v>
          </cell>
          <cell r="C4106">
            <v>1</v>
          </cell>
          <cell r="D4106" t="str">
            <v>1815401.722</v>
          </cell>
          <cell r="E4106" t="str">
            <v xml:space="preserve">העברה מיועדת </v>
          </cell>
          <cell r="H4106">
            <v>0</v>
          </cell>
          <cell r="I4106">
            <v>1500</v>
          </cell>
        </row>
        <row r="4107">
          <cell r="A4107" t="str">
            <v>724</v>
          </cell>
          <cell r="B4107">
            <v>815401</v>
          </cell>
          <cell r="C4107">
            <v>1</v>
          </cell>
          <cell r="D4107" t="str">
            <v>1815401.724</v>
          </cell>
          <cell r="E4107" t="str">
            <v xml:space="preserve">תגבור למדעי היהדות </v>
          </cell>
          <cell r="H4107">
            <v>475000</v>
          </cell>
          <cell r="I4107">
            <v>431225</v>
          </cell>
        </row>
        <row r="4108">
          <cell r="A4108" t="str">
            <v>722</v>
          </cell>
          <cell r="B4108">
            <v>815402</v>
          </cell>
          <cell r="C4108">
            <v>1</v>
          </cell>
          <cell r="D4108" t="str">
            <v>1815402.722</v>
          </cell>
          <cell r="E4108" t="str">
            <v xml:space="preserve">העברה מיועדת </v>
          </cell>
          <cell r="H4108">
            <v>0</v>
          </cell>
          <cell r="I4108">
            <v>1500</v>
          </cell>
        </row>
        <row r="4109">
          <cell r="A4109" t="str">
            <v>110</v>
          </cell>
          <cell r="B4109">
            <v>815411</v>
          </cell>
          <cell r="C4109">
            <v>1</v>
          </cell>
          <cell r="D4109" t="str">
            <v>1815411.110</v>
          </cell>
          <cell r="E4109" t="str">
            <v xml:space="preserve">שכר קובע (הוראה ב(' </v>
          </cell>
          <cell r="H4109">
            <v>932159</v>
          </cell>
          <cell r="I4109">
            <v>1033302</v>
          </cell>
        </row>
        <row r="4110">
          <cell r="A4110" t="str">
            <v>120</v>
          </cell>
          <cell r="B4110">
            <v>815411</v>
          </cell>
          <cell r="C4110">
            <v>1</v>
          </cell>
          <cell r="D4110" t="str">
            <v>1815411.120</v>
          </cell>
          <cell r="E4110" t="str">
            <v xml:space="preserve">תוספות שאינן בשכר קובע </v>
          </cell>
          <cell r="H4110">
            <v>24331</v>
          </cell>
          <cell r="I4110">
            <v>25596</v>
          </cell>
        </row>
        <row r="4111">
          <cell r="A4111" t="str">
            <v>140</v>
          </cell>
          <cell r="B4111">
            <v>815411</v>
          </cell>
          <cell r="C4111">
            <v>1</v>
          </cell>
          <cell r="D4111" t="str">
            <v>1815411.140</v>
          </cell>
          <cell r="E4111" t="str">
            <v xml:space="preserve">החזר הוצאות </v>
          </cell>
          <cell r="H4111">
            <v>11660</v>
          </cell>
          <cell r="I4111">
            <v>12335</v>
          </cell>
        </row>
        <row r="4112">
          <cell r="A4112" t="str">
            <v>181</v>
          </cell>
          <cell r="B4112">
            <v>815411</v>
          </cell>
          <cell r="C4112">
            <v>1</v>
          </cell>
          <cell r="D4112" t="str">
            <v>1815411.181</v>
          </cell>
          <cell r="E4112" t="str">
            <v xml:space="preserve">הפרשות סוציאליות </v>
          </cell>
          <cell r="H4112">
            <v>265452</v>
          </cell>
          <cell r="I4112">
            <v>290196</v>
          </cell>
        </row>
        <row r="4113">
          <cell r="A4113" t="str">
            <v>182</v>
          </cell>
          <cell r="B4113">
            <v>815411</v>
          </cell>
          <cell r="C4113">
            <v>1</v>
          </cell>
          <cell r="D4113" t="str">
            <v>1815411.182</v>
          </cell>
          <cell r="E4113" t="str">
            <v xml:space="preserve">מיסים ועלויות </v>
          </cell>
          <cell r="H4113">
            <v>73352</v>
          </cell>
          <cell r="I4113">
            <v>81104</v>
          </cell>
        </row>
        <row r="4114">
          <cell r="A4114" t="str">
            <v>289</v>
          </cell>
          <cell r="B4114">
            <v>815411</v>
          </cell>
          <cell r="C4114">
            <v>1</v>
          </cell>
          <cell r="D4114" t="str">
            <v>1815411.289</v>
          </cell>
          <cell r="E4114" t="str">
            <v xml:space="preserve">השתתפות בשי לחגים </v>
          </cell>
          <cell r="H4114">
            <v>4400</v>
          </cell>
          <cell r="I4114">
            <v>3850</v>
          </cell>
        </row>
        <row r="4115">
          <cell r="A4115" t="str">
            <v>432</v>
          </cell>
          <cell r="B4115">
            <v>815411</v>
          </cell>
          <cell r="C4115">
            <v>1</v>
          </cell>
          <cell r="D4115" t="str">
            <v>1815411.432</v>
          </cell>
          <cell r="E4115" t="str">
            <v xml:space="preserve">מים </v>
          </cell>
          <cell r="H4115">
            <v>10800</v>
          </cell>
          <cell r="I4115">
            <v>30747</v>
          </cell>
        </row>
        <row r="4116">
          <cell r="A4116" t="str">
            <v>440</v>
          </cell>
          <cell r="B4116">
            <v>815411</v>
          </cell>
          <cell r="C4116">
            <v>1</v>
          </cell>
          <cell r="D4116" t="str">
            <v>1815411.440</v>
          </cell>
          <cell r="E4116" t="str">
            <v xml:space="preserve">ביטוח מבנה ותכולה </v>
          </cell>
          <cell r="H4116">
            <v>8600</v>
          </cell>
          <cell r="I4116">
            <v>8329</v>
          </cell>
        </row>
        <row r="4117">
          <cell r="A4117" t="str">
            <v>782</v>
          </cell>
          <cell r="B4117">
            <v>815411</v>
          </cell>
          <cell r="C4117">
            <v>1</v>
          </cell>
          <cell r="D4117" t="str">
            <v>1815411.782</v>
          </cell>
          <cell r="E4117" t="str">
            <v xml:space="preserve">תעודה חברתית </v>
          </cell>
          <cell r="H4117">
            <v>19000</v>
          </cell>
          <cell r="I4117">
            <v>19000</v>
          </cell>
        </row>
        <row r="4118">
          <cell r="A4118" t="str">
            <v>784</v>
          </cell>
          <cell r="B4118">
            <v>815411</v>
          </cell>
          <cell r="C4118">
            <v>1</v>
          </cell>
          <cell r="D4118" t="str">
            <v>1815411.784</v>
          </cell>
          <cell r="E4118" t="str">
            <v xml:space="preserve">אולפנא-הוצאות פעולה </v>
          </cell>
          <cell r="H4118">
            <v>150000</v>
          </cell>
          <cell r="I4118">
            <v>0</v>
          </cell>
        </row>
        <row r="4119">
          <cell r="A4119" t="str">
            <v>810</v>
          </cell>
          <cell r="B4119">
            <v>815411</v>
          </cell>
          <cell r="C4119">
            <v>1</v>
          </cell>
          <cell r="D4119" t="str">
            <v>1815411.810</v>
          </cell>
          <cell r="E4119" t="str">
            <v xml:space="preserve">ישיבת אמי"ת </v>
          </cell>
          <cell r="H4119">
            <v>150000</v>
          </cell>
          <cell r="I4119">
            <v>150000</v>
          </cell>
        </row>
        <row r="4120">
          <cell r="A4120" t="str">
            <v>110</v>
          </cell>
          <cell r="B4120">
            <v>815420</v>
          </cell>
          <cell r="C4120">
            <v>1</v>
          </cell>
          <cell r="D4120" t="str">
            <v>1815420.110</v>
          </cell>
          <cell r="E4120" t="str">
            <v xml:space="preserve">שכר קובע (מנהלה( </v>
          </cell>
          <cell r="H4120">
            <v>81704</v>
          </cell>
          <cell r="I4120">
            <v>83250</v>
          </cell>
        </row>
        <row r="4121">
          <cell r="A4121" t="str">
            <v>120</v>
          </cell>
          <cell r="B4121">
            <v>815420</v>
          </cell>
          <cell r="C4121">
            <v>1</v>
          </cell>
          <cell r="D4121" t="str">
            <v>1815420.120</v>
          </cell>
          <cell r="E4121" t="str">
            <v xml:space="preserve">תוספות שאינן בשכר קובע </v>
          </cell>
          <cell r="H4121">
            <v>11489</v>
          </cell>
          <cell r="I4121">
            <v>10735</v>
          </cell>
        </row>
        <row r="4122">
          <cell r="A4122" t="str">
            <v>130</v>
          </cell>
          <cell r="B4122">
            <v>815420</v>
          </cell>
          <cell r="C4122">
            <v>1</v>
          </cell>
          <cell r="D4122" t="str">
            <v>1815420.130</v>
          </cell>
          <cell r="E4122" t="str">
            <v xml:space="preserve">שעות נוספות </v>
          </cell>
          <cell r="H4122">
            <v>906</v>
          </cell>
          <cell r="I4122">
            <v>522</v>
          </cell>
        </row>
        <row r="4123">
          <cell r="A4123" t="str">
            <v>140</v>
          </cell>
          <cell r="B4123">
            <v>815420</v>
          </cell>
          <cell r="C4123">
            <v>1</v>
          </cell>
          <cell r="D4123" t="str">
            <v>1815420.140</v>
          </cell>
          <cell r="E4123" t="str">
            <v xml:space="preserve">החזר הוצאות </v>
          </cell>
          <cell r="H4123">
            <v>1846</v>
          </cell>
          <cell r="I4123">
            <v>1824</v>
          </cell>
        </row>
        <row r="4124">
          <cell r="A4124" t="str">
            <v>181</v>
          </cell>
          <cell r="B4124">
            <v>815420</v>
          </cell>
          <cell r="C4124">
            <v>1</v>
          </cell>
          <cell r="D4124" t="str">
            <v>1815420.181</v>
          </cell>
          <cell r="E4124" t="str">
            <v xml:space="preserve">הפרשות סוציאליות </v>
          </cell>
          <cell r="H4124">
            <v>14329</v>
          </cell>
          <cell r="I4124">
            <v>14039</v>
          </cell>
        </row>
        <row r="4125">
          <cell r="A4125" t="str">
            <v>182</v>
          </cell>
          <cell r="B4125">
            <v>815420</v>
          </cell>
          <cell r="C4125">
            <v>1</v>
          </cell>
          <cell r="D4125" t="str">
            <v>1815420.182</v>
          </cell>
          <cell r="E4125" t="str">
            <v xml:space="preserve">מיסים ועלויות </v>
          </cell>
          <cell r="H4125">
            <v>7281</v>
          </cell>
          <cell r="I4125">
            <v>7309</v>
          </cell>
        </row>
        <row r="4126">
          <cell r="A4126" t="str">
            <v>781</v>
          </cell>
          <cell r="B4126">
            <v>815420</v>
          </cell>
          <cell r="C4126">
            <v>1</v>
          </cell>
          <cell r="D4126" t="str">
            <v>1815420.781</v>
          </cell>
          <cell r="E4126" t="str">
            <v xml:space="preserve">השתתפות בשכר מנהלה </v>
          </cell>
          <cell r="H4126">
            <v>500000</v>
          </cell>
          <cell r="I4126">
            <v>393928</v>
          </cell>
        </row>
        <row r="4127">
          <cell r="A4127" t="str">
            <v>110</v>
          </cell>
          <cell r="B4127">
            <v>815421</v>
          </cell>
          <cell r="C4127">
            <v>1</v>
          </cell>
          <cell r="D4127" t="str">
            <v>1815421.110</v>
          </cell>
          <cell r="E4127" t="str">
            <v xml:space="preserve">שכר קובע (הוראה( </v>
          </cell>
          <cell r="H4127">
            <v>2571671</v>
          </cell>
          <cell r="I4127">
            <v>2674885</v>
          </cell>
        </row>
        <row r="4128">
          <cell r="A4128" t="str">
            <v>120</v>
          </cell>
          <cell r="B4128">
            <v>815421</v>
          </cell>
          <cell r="C4128">
            <v>1</v>
          </cell>
          <cell r="D4128" t="str">
            <v>1815421.120</v>
          </cell>
          <cell r="E4128" t="str">
            <v xml:space="preserve">תוספות שאינן בשכר קובע </v>
          </cell>
          <cell r="H4128">
            <v>101166</v>
          </cell>
          <cell r="I4128">
            <v>91719</v>
          </cell>
        </row>
        <row r="4129">
          <cell r="A4129" t="str">
            <v>130</v>
          </cell>
          <cell r="B4129">
            <v>815421</v>
          </cell>
          <cell r="C4129">
            <v>1</v>
          </cell>
          <cell r="D4129" t="str">
            <v>1815421.130</v>
          </cell>
          <cell r="E4129" t="str">
            <v xml:space="preserve">שעות נוספות </v>
          </cell>
          <cell r="H4129">
            <v>1330</v>
          </cell>
          <cell r="I4129">
            <v>856</v>
          </cell>
        </row>
        <row r="4130">
          <cell r="A4130" t="str">
            <v>140</v>
          </cell>
          <cell r="B4130">
            <v>815421</v>
          </cell>
          <cell r="C4130">
            <v>1</v>
          </cell>
          <cell r="D4130" t="str">
            <v>1815421.140</v>
          </cell>
          <cell r="E4130" t="str">
            <v xml:space="preserve">החזר הוצאות </v>
          </cell>
          <cell r="H4130">
            <v>68359</v>
          </cell>
          <cell r="I4130">
            <v>64464</v>
          </cell>
        </row>
        <row r="4131">
          <cell r="A4131" t="str">
            <v>181</v>
          </cell>
          <cell r="B4131">
            <v>815421</v>
          </cell>
          <cell r="C4131">
            <v>1</v>
          </cell>
          <cell r="D4131" t="str">
            <v>1815421.181</v>
          </cell>
          <cell r="E4131" t="str">
            <v xml:space="preserve">הפרשות סוציאליות </v>
          </cell>
          <cell r="H4131">
            <v>715754</v>
          </cell>
          <cell r="I4131">
            <v>722034</v>
          </cell>
        </row>
        <row r="4132">
          <cell r="A4132" t="str">
            <v>182</v>
          </cell>
          <cell r="B4132">
            <v>815421</v>
          </cell>
          <cell r="C4132">
            <v>1</v>
          </cell>
          <cell r="D4132" t="str">
            <v>1815421.182</v>
          </cell>
          <cell r="E4132" t="str">
            <v xml:space="preserve">מיסים ועלויות </v>
          </cell>
          <cell r="H4132">
            <v>207315</v>
          </cell>
          <cell r="I4132">
            <v>214171</v>
          </cell>
        </row>
        <row r="4133">
          <cell r="A4133" t="str">
            <v>289</v>
          </cell>
          <cell r="B4133">
            <v>815421</v>
          </cell>
          <cell r="C4133">
            <v>1</v>
          </cell>
          <cell r="D4133" t="str">
            <v>1815421.289</v>
          </cell>
          <cell r="E4133" t="str">
            <v xml:space="preserve">השתתפות בשי לחגים </v>
          </cell>
          <cell r="H4133">
            <v>16400</v>
          </cell>
          <cell r="I4133">
            <v>14300</v>
          </cell>
        </row>
        <row r="4134">
          <cell r="A4134" t="str">
            <v>432</v>
          </cell>
          <cell r="B4134">
            <v>815421</v>
          </cell>
          <cell r="C4134">
            <v>1</v>
          </cell>
          <cell r="D4134" t="str">
            <v>1815421.432</v>
          </cell>
          <cell r="E4134" t="str">
            <v xml:space="preserve">מים </v>
          </cell>
          <cell r="H4134">
            <v>24900</v>
          </cell>
          <cell r="I4134">
            <v>31295</v>
          </cell>
        </row>
        <row r="4135">
          <cell r="A4135" t="str">
            <v>440</v>
          </cell>
          <cell r="B4135">
            <v>815421</v>
          </cell>
          <cell r="C4135">
            <v>1</v>
          </cell>
          <cell r="D4135" t="str">
            <v>1815421.440</v>
          </cell>
          <cell r="E4135" t="str">
            <v xml:space="preserve">ביטוח מבנה ותכולה </v>
          </cell>
          <cell r="H4135">
            <v>17700</v>
          </cell>
          <cell r="I4135">
            <v>17060</v>
          </cell>
        </row>
        <row r="4136">
          <cell r="A4136" t="str">
            <v>726</v>
          </cell>
          <cell r="B4136">
            <v>815421</v>
          </cell>
          <cell r="C4136">
            <v>1</v>
          </cell>
          <cell r="D4136" t="str">
            <v>1815421.726</v>
          </cell>
          <cell r="E4136" t="str">
            <v xml:space="preserve">תשלומי הורים חומרים </v>
          </cell>
          <cell r="H4136">
            <v>17865</v>
          </cell>
          <cell r="I4136">
            <v>19161</v>
          </cell>
        </row>
        <row r="4137">
          <cell r="A4137" t="str">
            <v>759</v>
          </cell>
          <cell r="B4137">
            <v>815421</v>
          </cell>
          <cell r="C4137">
            <v>1</v>
          </cell>
          <cell r="D4137" t="str">
            <v>1815421.759</v>
          </cell>
          <cell r="E4137" t="str">
            <v xml:space="preserve">אגרת שכפול פר תלמיד </v>
          </cell>
          <cell r="H4137">
            <v>4654</v>
          </cell>
          <cell r="I4137">
            <v>5341</v>
          </cell>
        </row>
        <row r="4138">
          <cell r="A4138" t="str">
            <v>760</v>
          </cell>
          <cell r="B4138">
            <v>815421</v>
          </cell>
          <cell r="C4138">
            <v>1</v>
          </cell>
          <cell r="D4138" t="str">
            <v>1815421.760</v>
          </cell>
          <cell r="E4138" t="str">
            <v xml:space="preserve">שאילת מורים-ישיבת א.שלמה </v>
          </cell>
          <cell r="H4138">
            <v>672252</v>
          </cell>
          <cell r="I4138">
            <v>639339</v>
          </cell>
        </row>
        <row r="4139">
          <cell r="A4139" t="str">
            <v>780</v>
          </cell>
          <cell r="B4139">
            <v>815421</v>
          </cell>
          <cell r="C4139">
            <v>1</v>
          </cell>
          <cell r="D4139" t="str">
            <v>1815421.780</v>
          </cell>
          <cell r="E4139" t="str">
            <v xml:space="preserve">הוצאות פעולה-הקצבה </v>
          </cell>
          <cell r="H4139">
            <v>167000</v>
          </cell>
          <cell r="I4139">
            <v>166992</v>
          </cell>
        </row>
        <row r="4140">
          <cell r="A4140" t="str">
            <v>786</v>
          </cell>
          <cell r="B4140">
            <v>815421</v>
          </cell>
          <cell r="C4140">
            <v>1</v>
          </cell>
          <cell r="D4140" t="str">
            <v>1815421.786</v>
          </cell>
          <cell r="E4140" t="str">
            <v xml:space="preserve">דמי שכפול על יסודי </v>
          </cell>
          <cell r="H4140">
            <v>3710</v>
          </cell>
          <cell r="I4140">
            <v>3432</v>
          </cell>
        </row>
        <row r="4141">
          <cell r="A4141" t="str">
            <v>721</v>
          </cell>
          <cell r="B4141">
            <v>815423</v>
          </cell>
          <cell r="C4141">
            <v>1</v>
          </cell>
          <cell r="D4141" t="str">
            <v>1815423.721</v>
          </cell>
          <cell r="E4141" t="str">
            <v xml:space="preserve">סל תלמיד לעולה </v>
          </cell>
          <cell r="H4141">
            <v>6501</v>
          </cell>
          <cell r="I4141">
            <v>3522</v>
          </cell>
        </row>
        <row r="4142">
          <cell r="A4142" t="str">
            <v>723</v>
          </cell>
          <cell r="B4142">
            <v>815423</v>
          </cell>
          <cell r="C4142">
            <v>1</v>
          </cell>
          <cell r="D4142" t="str">
            <v>1815423.723</v>
          </cell>
          <cell r="E4142" t="str">
            <v xml:space="preserve">דמי שתיה למורים </v>
          </cell>
          <cell r="H4142">
            <v>2296</v>
          </cell>
          <cell r="I4142">
            <v>2066</v>
          </cell>
        </row>
        <row r="4143">
          <cell r="A4143" t="str">
            <v>724</v>
          </cell>
          <cell r="B4143">
            <v>815423</v>
          </cell>
          <cell r="C4143">
            <v>1</v>
          </cell>
          <cell r="D4143" t="str">
            <v>1815423.724</v>
          </cell>
          <cell r="E4143" t="str">
            <v xml:space="preserve">תגבור למדעי היהדות </v>
          </cell>
          <cell r="H4143">
            <v>510691</v>
          </cell>
          <cell r="I4143">
            <v>126365</v>
          </cell>
        </row>
        <row r="4144">
          <cell r="A4144" t="str">
            <v>727</v>
          </cell>
          <cell r="B4144">
            <v>815425</v>
          </cell>
          <cell r="C4144">
            <v>1</v>
          </cell>
          <cell r="D4144" t="str">
            <v>1815425.727</v>
          </cell>
          <cell r="E4144" t="str">
            <v xml:space="preserve">סל תלמיד לעולי אתיופיה </v>
          </cell>
          <cell r="H4144">
            <v>17200</v>
          </cell>
          <cell r="I4144">
            <v>21867</v>
          </cell>
        </row>
        <row r="4145">
          <cell r="A4145" t="str">
            <v>110</v>
          </cell>
          <cell r="B4145">
            <v>815430</v>
          </cell>
          <cell r="C4145">
            <v>1</v>
          </cell>
          <cell r="D4145" t="str">
            <v>1815430.110</v>
          </cell>
          <cell r="E4145" t="str">
            <v xml:space="preserve">שכר קובע(הוראה( </v>
          </cell>
          <cell r="H4145">
            <v>1275187</v>
          </cell>
          <cell r="I4145">
            <v>1271487</v>
          </cell>
        </row>
        <row r="4146">
          <cell r="A4146" t="str">
            <v>120</v>
          </cell>
          <cell r="B4146">
            <v>815430</v>
          </cell>
          <cell r="C4146">
            <v>1</v>
          </cell>
          <cell r="D4146" t="str">
            <v>1815430.120</v>
          </cell>
          <cell r="E4146" t="str">
            <v xml:space="preserve">תוספות שאינן בשכר קובע </v>
          </cell>
          <cell r="H4146">
            <v>66551</v>
          </cell>
          <cell r="I4146">
            <v>54447</v>
          </cell>
        </row>
        <row r="4147">
          <cell r="A4147" t="str">
            <v>130</v>
          </cell>
          <cell r="B4147">
            <v>815430</v>
          </cell>
          <cell r="C4147">
            <v>1</v>
          </cell>
          <cell r="D4147" t="str">
            <v>1815430.130</v>
          </cell>
          <cell r="E4147" t="str">
            <v xml:space="preserve">שעות נוספות </v>
          </cell>
          <cell r="H4147">
            <v>369</v>
          </cell>
          <cell r="I4147">
            <v>217</v>
          </cell>
        </row>
        <row r="4148">
          <cell r="A4148" t="str">
            <v>140</v>
          </cell>
          <cell r="B4148">
            <v>815430</v>
          </cell>
          <cell r="C4148">
            <v>1</v>
          </cell>
          <cell r="D4148" t="str">
            <v>1815430.140</v>
          </cell>
          <cell r="E4148" t="str">
            <v xml:space="preserve">החזר הוצאות </v>
          </cell>
          <cell r="H4148">
            <v>49749</v>
          </cell>
          <cell r="I4148">
            <v>57622</v>
          </cell>
        </row>
        <row r="4149">
          <cell r="A4149" t="str">
            <v>181</v>
          </cell>
          <cell r="B4149">
            <v>815430</v>
          </cell>
          <cell r="C4149">
            <v>1</v>
          </cell>
          <cell r="D4149" t="str">
            <v>1815430.181</v>
          </cell>
          <cell r="E4149" t="str">
            <v xml:space="preserve">הפרשות סוציאליות </v>
          </cell>
          <cell r="H4149">
            <v>344498</v>
          </cell>
          <cell r="I4149">
            <v>336078</v>
          </cell>
        </row>
        <row r="4150">
          <cell r="A4150" t="str">
            <v>182</v>
          </cell>
          <cell r="B4150">
            <v>815430</v>
          </cell>
          <cell r="C4150">
            <v>1</v>
          </cell>
          <cell r="D4150" t="str">
            <v>1815430.182</v>
          </cell>
          <cell r="E4150" t="str">
            <v xml:space="preserve">מיסים ועלויות </v>
          </cell>
          <cell r="H4150">
            <v>104018</v>
          </cell>
          <cell r="I4150">
            <v>103943</v>
          </cell>
        </row>
        <row r="4151">
          <cell r="A4151" t="str">
            <v>289</v>
          </cell>
          <cell r="B4151">
            <v>815430</v>
          </cell>
          <cell r="C4151">
            <v>1</v>
          </cell>
          <cell r="D4151" t="str">
            <v>1815430.289</v>
          </cell>
          <cell r="E4151" t="str">
            <v xml:space="preserve">השתתפות בשי לחגים </v>
          </cell>
          <cell r="H4151">
            <v>8900</v>
          </cell>
          <cell r="I4151">
            <v>7700</v>
          </cell>
        </row>
        <row r="4152">
          <cell r="A4152" t="str">
            <v>781</v>
          </cell>
          <cell r="B4152">
            <v>815430</v>
          </cell>
          <cell r="C4152">
            <v>1</v>
          </cell>
          <cell r="D4152" t="str">
            <v>1815430.781</v>
          </cell>
          <cell r="E4152" t="str">
            <v xml:space="preserve">השתתפות בשכר מנהלה </v>
          </cell>
          <cell r="H4152">
            <v>514000</v>
          </cell>
          <cell r="I4152">
            <v>491896</v>
          </cell>
        </row>
        <row r="4153">
          <cell r="A4153" t="str">
            <v>110</v>
          </cell>
          <cell r="B4153">
            <v>815710</v>
          </cell>
          <cell r="C4153">
            <v>1</v>
          </cell>
          <cell r="D4153" t="str">
            <v>1815710.110</v>
          </cell>
          <cell r="E4153" t="str">
            <v xml:space="preserve">שכר קובע (מנהלה( </v>
          </cell>
          <cell r="H4153">
            <v>2332630</v>
          </cell>
          <cell r="I4153">
            <v>2193512</v>
          </cell>
        </row>
        <row r="4154">
          <cell r="A4154" t="str">
            <v>120</v>
          </cell>
          <cell r="B4154">
            <v>815710</v>
          </cell>
          <cell r="C4154">
            <v>1</v>
          </cell>
          <cell r="D4154" t="str">
            <v>1815710.120</v>
          </cell>
          <cell r="E4154" t="str">
            <v xml:space="preserve">תוספות שאינן בשכר קובע </v>
          </cell>
          <cell r="H4154">
            <v>347817</v>
          </cell>
          <cell r="I4154">
            <v>331845</v>
          </cell>
        </row>
        <row r="4155">
          <cell r="A4155" t="str">
            <v>130</v>
          </cell>
          <cell r="B4155">
            <v>815710</v>
          </cell>
          <cell r="C4155">
            <v>1</v>
          </cell>
          <cell r="D4155" t="str">
            <v>1815710.130</v>
          </cell>
          <cell r="E4155" t="str">
            <v xml:space="preserve">שעות נוספות </v>
          </cell>
          <cell r="H4155">
            <v>30947</v>
          </cell>
          <cell r="I4155">
            <v>17382</v>
          </cell>
        </row>
        <row r="4156">
          <cell r="A4156" t="str">
            <v>140</v>
          </cell>
          <cell r="B4156">
            <v>815710</v>
          </cell>
          <cell r="C4156">
            <v>1</v>
          </cell>
          <cell r="D4156" t="str">
            <v>1815710.140</v>
          </cell>
          <cell r="E4156" t="str">
            <v xml:space="preserve">החזר הוצאות </v>
          </cell>
          <cell r="H4156">
            <v>151593</v>
          </cell>
          <cell r="I4156">
            <v>131469</v>
          </cell>
        </row>
        <row r="4157">
          <cell r="A4157" t="str">
            <v>181</v>
          </cell>
          <cell r="B4157">
            <v>815710</v>
          </cell>
          <cell r="C4157">
            <v>1</v>
          </cell>
          <cell r="D4157" t="str">
            <v>1815710.181</v>
          </cell>
          <cell r="E4157" t="str">
            <v xml:space="preserve">הפרשות סוציאליות </v>
          </cell>
          <cell r="H4157">
            <v>506279</v>
          </cell>
          <cell r="I4157">
            <v>461722</v>
          </cell>
        </row>
        <row r="4158">
          <cell r="A4158" t="str">
            <v>182</v>
          </cell>
          <cell r="B4158">
            <v>815710</v>
          </cell>
          <cell r="C4158">
            <v>1</v>
          </cell>
          <cell r="D4158" t="str">
            <v>1815710.182</v>
          </cell>
          <cell r="E4158" t="str">
            <v xml:space="preserve">מיסים ועלויות </v>
          </cell>
          <cell r="H4158">
            <v>217573</v>
          </cell>
          <cell r="I4158">
            <v>202956</v>
          </cell>
        </row>
        <row r="4159">
          <cell r="A4159" t="str">
            <v>723</v>
          </cell>
          <cell r="B4159">
            <v>815710</v>
          </cell>
          <cell r="C4159">
            <v>1</v>
          </cell>
          <cell r="D4159" t="str">
            <v>1815710.723</v>
          </cell>
          <cell r="E4159" t="str">
            <v xml:space="preserve">דמי שתיה למורים </v>
          </cell>
          <cell r="H4159">
            <v>7970</v>
          </cell>
          <cell r="I4159">
            <v>9856</v>
          </cell>
        </row>
        <row r="4160">
          <cell r="A4160" t="str">
            <v>110</v>
          </cell>
          <cell r="B4160">
            <v>815711</v>
          </cell>
          <cell r="C4160">
            <v>1</v>
          </cell>
          <cell r="D4160" t="str">
            <v>1815711.110</v>
          </cell>
          <cell r="E4160" t="str">
            <v xml:space="preserve">שכר קובע (הוראה( </v>
          </cell>
          <cell r="H4160">
            <v>6156088</v>
          </cell>
          <cell r="I4160">
            <v>6144692</v>
          </cell>
        </row>
        <row r="4161">
          <cell r="A4161" t="str">
            <v>120</v>
          </cell>
          <cell r="B4161">
            <v>815711</v>
          </cell>
          <cell r="C4161">
            <v>1</v>
          </cell>
          <cell r="D4161" t="str">
            <v>1815711.120</v>
          </cell>
          <cell r="E4161" t="str">
            <v xml:space="preserve">תוספות שאינן בשכר קובע </v>
          </cell>
          <cell r="H4161">
            <v>348433</v>
          </cell>
          <cell r="I4161">
            <v>317158</v>
          </cell>
        </row>
        <row r="4162">
          <cell r="A4162" t="str">
            <v>130</v>
          </cell>
          <cell r="B4162">
            <v>815711</v>
          </cell>
          <cell r="C4162">
            <v>1</v>
          </cell>
          <cell r="D4162" t="str">
            <v>1815711.130</v>
          </cell>
          <cell r="E4162" t="str">
            <v xml:space="preserve">שעות נוספות </v>
          </cell>
          <cell r="H4162">
            <v>1714</v>
          </cell>
          <cell r="I4162">
            <v>996</v>
          </cell>
        </row>
        <row r="4163">
          <cell r="A4163" t="str">
            <v>140</v>
          </cell>
          <cell r="B4163">
            <v>815711</v>
          </cell>
          <cell r="C4163">
            <v>1</v>
          </cell>
          <cell r="D4163" t="str">
            <v>1815711.140</v>
          </cell>
          <cell r="E4163" t="str">
            <v xml:space="preserve">החזר הוצאות </v>
          </cell>
          <cell r="H4163">
            <v>211573</v>
          </cell>
          <cell r="I4163">
            <v>188026</v>
          </cell>
        </row>
        <row r="4164">
          <cell r="A4164" t="str">
            <v>181</v>
          </cell>
          <cell r="B4164">
            <v>815711</v>
          </cell>
          <cell r="C4164">
            <v>1</v>
          </cell>
          <cell r="D4164" t="str">
            <v>1815711.181</v>
          </cell>
          <cell r="E4164" t="str">
            <v xml:space="preserve">הפרשות סוציאליות </v>
          </cell>
          <cell r="H4164">
            <v>1707915</v>
          </cell>
          <cell r="I4164">
            <v>1663550</v>
          </cell>
        </row>
        <row r="4165">
          <cell r="A4165" t="str">
            <v>182</v>
          </cell>
          <cell r="B4165">
            <v>815711</v>
          </cell>
          <cell r="C4165">
            <v>1</v>
          </cell>
          <cell r="D4165" t="str">
            <v>1815711.182</v>
          </cell>
          <cell r="E4165" t="str">
            <v xml:space="preserve">מיסים ועלויות </v>
          </cell>
          <cell r="H4165">
            <v>501407</v>
          </cell>
          <cell r="I4165">
            <v>500729</v>
          </cell>
        </row>
        <row r="4166">
          <cell r="A4166" t="str">
            <v>289</v>
          </cell>
          <cell r="B4166">
            <v>815711</v>
          </cell>
          <cell r="C4166">
            <v>1</v>
          </cell>
          <cell r="D4166" t="str">
            <v>1815711.289</v>
          </cell>
          <cell r="E4166" t="str">
            <v xml:space="preserve">השתתפות בשי לחגים </v>
          </cell>
          <cell r="H4166">
            <v>42400</v>
          </cell>
          <cell r="I4166">
            <v>36850</v>
          </cell>
        </row>
        <row r="4167">
          <cell r="A4167" t="str">
            <v>420</v>
          </cell>
          <cell r="B4167">
            <v>815711</v>
          </cell>
          <cell r="C4167">
            <v>1</v>
          </cell>
          <cell r="D4167" t="str">
            <v>1815711.420</v>
          </cell>
          <cell r="E4167" t="str">
            <v xml:space="preserve">תחזוקת מבנים </v>
          </cell>
          <cell r="H4167">
            <v>28000</v>
          </cell>
          <cell r="I4167">
            <v>28000</v>
          </cell>
        </row>
        <row r="4168">
          <cell r="A4168" t="str">
            <v>424</v>
          </cell>
          <cell r="B4168">
            <v>815711</v>
          </cell>
          <cell r="C4168">
            <v>1</v>
          </cell>
          <cell r="D4168" t="str">
            <v>1815711.424</v>
          </cell>
          <cell r="E4168" t="str">
            <v xml:space="preserve">תחזוקת מעליות </v>
          </cell>
          <cell r="H4168">
            <v>24000</v>
          </cell>
          <cell r="I4168">
            <v>0</v>
          </cell>
        </row>
        <row r="4169">
          <cell r="A4169" t="str">
            <v>431</v>
          </cell>
          <cell r="B4169">
            <v>815711</v>
          </cell>
          <cell r="C4169">
            <v>1</v>
          </cell>
          <cell r="D4169" t="str">
            <v>1815711.431</v>
          </cell>
          <cell r="E4169" t="str">
            <v xml:space="preserve">חשמל </v>
          </cell>
          <cell r="H4169">
            <v>335000</v>
          </cell>
          <cell r="I4169">
            <v>377599</v>
          </cell>
        </row>
        <row r="4170">
          <cell r="A4170" t="str">
            <v>432</v>
          </cell>
          <cell r="B4170">
            <v>815711</v>
          </cell>
          <cell r="C4170">
            <v>1</v>
          </cell>
          <cell r="D4170" t="str">
            <v>1815711.432</v>
          </cell>
          <cell r="E4170" t="str">
            <v xml:space="preserve">מים </v>
          </cell>
          <cell r="H4170">
            <v>74900</v>
          </cell>
          <cell r="I4170">
            <v>78366</v>
          </cell>
        </row>
        <row r="4171">
          <cell r="A4171" t="str">
            <v>434</v>
          </cell>
          <cell r="B4171">
            <v>815711</v>
          </cell>
          <cell r="C4171">
            <v>1</v>
          </cell>
          <cell r="D4171" t="str">
            <v>1815711.434</v>
          </cell>
          <cell r="E4171" t="str">
            <v xml:space="preserve">שרותי נקיון </v>
          </cell>
          <cell r="H4171">
            <v>672000</v>
          </cell>
          <cell r="I4171">
            <v>573029</v>
          </cell>
        </row>
        <row r="4172">
          <cell r="A4172" t="str">
            <v>440</v>
          </cell>
          <cell r="B4172">
            <v>815711</v>
          </cell>
          <cell r="C4172">
            <v>1</v>
          </cell>
          <cell r="D4172" t="str">
            <v>1815711.440</v>
          </cell>
          <cell r="E4172" t="str">
            <v xml:space="preserve">ביטוח מבנה ותכולה </v>
          </cell>
          <cell r="H4172">
            <v>17700</v>
          </cell>
          <cell r="I4172">
            <v>17060</v>
          </cell>
        </row>
        <row r="4173">
          <cell r="A4173" t="str">
            <v>722</v>
          </cell>
          <cell r="B4173">
            <v>815711</v>
          </cell>
          <cell r="C4173">
            <v>1</v>
          </cell>
          <cell r="D4173" t="str">
            <v>1815711.722</v>
          </cell>
          <cell r="E4173" t="str">
            <v xml:space="preserve">העב משהח מיועדת </v>
          </cell>
          <cell r="H4173">
            <v>100</v>
          </cell>
          <cell r="I4173">
            <v>2500</v>
          </cell>
        </row>
        <row r="4174">
          <cell r="A4174" t="str">
            <v>726</v>
          </cell>
          <cell r="B4174">
            <v>815711</v>
          </cell>
          <cell r="C4174">
            <v>1</v>
          </cell>
          <cell r="D4174" t="str">
            <v>1815711.726</v>
          </cell>
          <cell r="E4174" t="str">
            <v xml:space="preserve">חומרים ז-ט יא'-יב' </v>
          </cell>
          <cell r="H4174">
            <v>64136</v>
          </cell>
          <cell r="I4174">
            <v>143670</v>
          </cell>
        </row>
        <row r="4175">
          <cell r="A4175" t="str">
            <v>729</v>
          </cell>
          <cell r="B4175">
            <v>815711</v>
          </cell>
          <cell r="C4175">
            <v>1</v>
          </cell>
          <cell r="D4175" t="str">
            <v>1815711.729</v>
          </cell>
          <cell r="E4175" t="str">
            <v xml:space="preserve">תשלומי (הורים) חומרים </v>
          </cell>
          <cell r="H4175">
            <v>0</v>
          </cell>
          <cell r="I4175">
            <v>0</v>
          </cell>
        </row>
        <row r="4176">
          <cell r="A4176" t="str">
            <v>743</v>
          </cell>
          <cell r="B4176">
            <v>815711</v>
          </cell>
          <cell r="C4176">
            <v>1</v>
          </cell>
          <cell r="D4176" t="str">
            <v>1815711.743</v>
          </cell>
          <cell r="E4176" t="str">
            <v xml:space="preserve">רכישת כלים מכשירים וציוד </v>
          </cell>
          <cell r="H4176">
            <v>4000</v>
          </cell>
          <cell r="I4176">
            <v>4000</v>
          </cell>
        </row>
        <row r="4177">
          <cell r="A4177" t="str">
            <v>751</v>
          </cell>
          <cell r="B4177">
            <v>815711</v>
          </cell>
          <cell r="C4177">
            <v>1</v>
          </cell>
          <cell r="D4177" t="str">
            <v>1815711.751</v>
          </cell>
          <cell r="E4177" t="str">
            <v xml:space="preserve">אחזקת גינון בחצרות </v>
          </cell>
          <cell r="H4177">
            <v>12000</v>
          </cell>
          <cell r="I4177">
            <v>12000</v>
          </cell>
        </row>
        <row r="4178">
          <cell r="A4178" t="str">
            <v>752</v>
          </cell>
          <cell r="B4178">
            <v>815711</v>
          </cell>
          <cell r="C4178">
            <v>1</v>
          </cell>
          <cell r="D4178" t="str">
            <v>1815711.752</v>
          </cell>
          <cell r="E4178" t="str">
            <v xml:space="preserve">עבודות קבלניות/רו"ח </v>
          </cell>
          <cell r="H4178">
            <v>14040</v>
          </cell>
          <cell r="I4178">
            <v>14040</v>
          </cell>
        </row>
        <row r="4179">
          <cell r="A4179" t="str">
            <v>759</v>
          </cell>
          <cell r="B4179">
            <v>815711</v>
          </cell>
          <cell r="C4179">
            <v>1</v>
          </cell>
          <cell r="D4179" t="str">
            <v>1815711.759</v>
          </cell>
          <cell r="E4179" t="str">
            <v xml:space="preserve">אגרת שכפול פר תלמיד </v>
          </cell>
          <cell r="H4179">
            <v>2000</v>
          </cell>
          <cell r="I4179">
            <v>19326</v>
          </cell>
        </row>
        <row r="4180">
          <cell r="A4180" t="str">
            <v>760</v>
          </cell>
          <cell r="B4180">
            <v>815711</v>
          </cell>
          <cell r="C4180">
            <v>1</v>
          </cell>
          <cell r="D4180" t="str">
            <v>1815711.760</v>
          </cell>
          <cell r="E4180" t="str">
            <v xml:space="preserve">שאילת מורים-מקיף א </v>
          </cell>
          <cell r="H4180">
            <v>2399422</v>
          </cell>
          <cell r="I4180">
            <v>4066124</v>
          </cell>
        </row>
        <row r="4181">
          <cell r="A4181" t="str">
            <v>781</v>
          </cell>
          <cell r="B4181">
            <v>815711</v>
          </cell>
          <cell r="C4181">
            <v>1</v>
          </cell>
          <cell r="D4181" t="str">
            <v>1815711.781</v>
          </cell>
          <cell r="E4181" t="str">
            <v xml:space="preserve">מגמת רדיו </v>
          </cell>
          <cell r="H4181">
            <v>47500</v>
          </cell>
          <cell r="I4181">
            <v>47500</v>
          </cell>
        </row>
        <row r="4182">
          <cell r="A4182" t="str">
            <v>784</v>
          </cell>
          <cell r="B4182">
            <v>815711</v>
          </cell>
          <cell r="C4182">
            <v>1</v>
          </cell>
          <cell r="D4182" t="str">
            <v>1815711.784</v>
          </cell>
          <cell r="E4182" t="str">
            <v xml:space="preserve">הוצאות לפעולה-הקצבה </v>
          </cell>
          <cell r="H4182">
            <v>153500</v>
          </cell>
          <cell r="I4182">
            <v>148460</v>
          </cell>
        </row>
        <row r="4183">
          <cell r="A4183" t="str">
            <v>786</v>
          </cell>
          <cell r="B4183">
            <v>815711</v>
          </cell>
          <cell r="C4183">
            <v>1</v>
          </cell>
          <cell r="D4183" t="str">
            <v>1815711.786</v>
          </cell>
          <cell r="E4183" t="str">
            <v xml:space="preserve">דמי שכפול על יסודי </v>
          </cell>
          <cell r="H4183">
            <v>2000</v>
          </cell>
          <cell r="I4183">
            <v>28228</v>
          </cell>
        </row>
        <row r="4184">
          <cell r="A4184" t="str">
            <v>787</v>
          </cell>
          <cell r="B4184">
            <v>815711</v>
          </cell>
          <cell r="C4184">
            <v>1</v>
          </cell>
          <cell r="D4184" t="str">
            <v>1815711.787</v>
          </cell>
          <cell r="E4184" t="str">
            <v xml:space="preserve">מגמת כדורגל </v>
          </cell>
          <cell r="H4184">
            <v>47500</v>
          </cell>
          <cell r="I4184">
            <v>47500</v>
          </cell>
        </row>
        <row r="4185">
          <cell r="A4185" t="str">
            <v>934</v>
          </cell>
          <cell r="B4185">
            <v>815711</v>
          </cell>
          <cell r="C4185">
            <v>1</v>
          </cell>
          <cell r="D4185" t="str">
            <v>1815711.934</v>
          </cell>
          <cell r="E4185" t="str">
            <v xml:space="preserve">ציוד ספורט </v>
          </cell>
          <cell r="H4185">
            <v>5000</v>
          </cell>
          <cell r="I4185">
            <v>5000</v>
          </cell>
        </row>
        <row r="4186">
          <cell r="A4186" t="str">
            <v>727</v>
          </cell>
          <cell r="B4186">
            <v>815712</v>
          </cell>
          <cell r="C4186">
            <v>1</v>
          </cell>
          <cell r="D4186" t="str">
            <v>1815712.727</v>
          </cell>
          <cell r="E4186" t="str">
            <v xml:space="preserve">סל תלמיד לעולי אתיופיה </v>
          </cell>
          <cell r="H4186">
            <v>1000</v>
          </cell>
          <cell r="I4186">
            <v>200</v>
          </cell>
        </row>
        <row r="4187">
          <cell r="A4187" t="str">
            <v>782</v>
          </cell>
          <cell r="B4187">
            <v>815712</v>
          </cell>
          <cell r="C4187">
            <v>1</v>
          </cell>
          <cell r="D4187" t="str">
            <v>1815712.782</v>
          </cell>
          <cell r="E4187" t="str">
            <v xml:space="preserve">פופרה </v>
          </cell>
          <cell r="H4187">
            <v>19000</v>
          </cell>
          <cell r="I4187">
            <v>19000</v>
          </cell>
        </row>
        <row r="4188">
          <cell r="A4188" t="str">
            <v>110</v>
          </cell>
          <cell r="B4188">
            <v>815712</v>
          </cell>
          <cell r="C4188">
            <v>1</v>
          </cell>
          <cell r="D4188" t="str">
            <v>1815712.110</v>
          </cell>
          <cell r="E4188" t="str">
            <v xml:space="preserve">שכר קובע (מנהלה( </v>
          </cell>
          <cell r="H4188">
            <v>1530477</v>
          </cell>
          <cell r="I4188">
            <v>1385983</v>
          </cell>
        </row>
        <row r="4189">
          <cell r="A4189" t="str">
            <v>120</v>
          </cell>
          <cell r="B4189">
            <v>815712</v>
          </cell>
          <cell r="C4189">
            <v>1</v>
          </cell>
          <cell r="D4189" t="str">
            <v>1815712.120</v>
          </cell>
          <cell r="E4189" t="str">
            <v xml:space="preserve">תוספות שאינן בשכר קובע </v>
          </cell>
          <cell r="H4189">
            <v>213865</v>
          </cell>
          <cell r="I4189">
            <v>195949</v>
          </cell>
        </row>
        <row r="4190">
          <cell r="A4190" t="str">
            <v>130</v>
          </cell>
          <cell r="B4190">
            <v>815712</v>
          </cell>
          <cell r="C4190">
            <v>1</v>
          </cell>
          <cell r="D4190" t="str">
            <v>1815712.130</v>
          </cell>
          <cell r="E4190" t="str">
            <v xml:space="preserve">שעות נוספות </v>
          </cell>
          <cell r="H4190">
            <v>8210</v>
          </cell>
          <cell r="I4190">
            <v>4832</v>
          </cell>
        </row>
        <row r="4191">
          <cell r="A4191" t="str">
            <v>140</v>
          </cell>
          <cell r="B4191">
            <v>815712</v>
          </cell>
          <cell r="C4191">
            <v>1</v>
          </cell>
          <cell r="D4191" t="str">
            <v>1815712.140</v>
          </cell>
          <cell r="E4191" t="str">
            <v xml:space="preserve">החזר הוצאות </v>
          </cell>
          <cell r="H4191">
            <v>124576</v>
          </cell>
          <cell r="I4191">
            <v>108872</v>
          </cell>
        </row>
        <row r="4192">
          <cell r="A4192" t="str">
            <v>181</v>
          </cell>
          <cell r="B4192">
            <v>815712</v>
          </cell>
          <cell r="C4192">
            <v>1</v>
          </cell>
          <cell r="D4192" t="str">
            <v>1815712.181</v>
          </cell>
          <cell r="E4192" t="str">
            <v xml:space="preserve">הפרשות סוציאליות </v>
          </cell>
          <cell r="H4192">
            <v>324062</v>
          </cell>
          <cell r="I4192">
            <v>286422</v>
          </cell>
        </row>
        <row r="4193">
          <cell r="A4193" t="str">
            <v>182</v>
          </cell>
          <cell r="B4193">
            <v>815712</v>
          </cell>
          <cell r="C4193">
            <v>1</v>
          </cell>
          <cell r="D4193" t="str">
            <v>1815712.182</v>
          </cell>
          <cell r="E4193" t="str">
            <v xml:space="preserve">מיסים ועלויות </v>
          </cell>
          <cell r="H4193">
            <v>142557</v>
          </cell>
          <cell r="I4193">
            <v>128757</v>
          </cell>
        </row>
        <row r="4194">
          <cell r="A4194" t="str">
            <v>110</v>
          </cell>
          <cell r="B4194">
            <v>815713</v>
          </cell>
          <cell r="C4194">
            <v>1</v>
          </cell>
          <cell r="D4194" t="str">
            <v>1815713.110</v>
          </cell>
          <cell r="E4194" t="str">
            <v xml:space="preserve">שכר קובע (הוראה( </v>
          </cell>
          <cell r="H4194">
            <v>3253374</v>
          </cell>
          <cell r="I4194">
            <v>3472188</v>
          </cell>
        </row>
        <row r="4195">
          <cell r="A4195" t="str">
            <v>120</v>
          </cell>
          <cell r="B4195">
            <v>815713</v>
          </cell>
          <cell r="C4195">
            <v>1</v>
          </cell>
          <cell r="D4195" t="str">
            <v>1815713.120</v>
          </cell>
          <cell r="E4195" t="str">
            <v xml:space="preserve">תוספות שאינן בשכר קובע </v>
          </cell>
          <cell r="H4195">
            <v>253623</v>
          </cell>
          <cell r="I4195">
            <v>169756</v>
          </cell>
        </row>
        <row r="4196">
          <cell r="A4196" t="str">
            <v>130</v>
          </cell>
          <cell r="B4196">
            <v>815713</v>
          </cell>
          <cell r="C4196">
            <v>1</v>
          </cell>
          <cell r="D4196" t="str">
            <v>1815713.130</v>
          </cell>
          <cell r="E4196" t="str">
            <v xml:space="preserve">שעות נוספות </v>
          </cell>
          <cell r="H4196">
            <v>28</v>
          </cell>
          <cell r="I4196">
            <v>17</v>
          </cell>
        </row>
        <row r="4197">
          <cell r="A4197" t="str">
            <v>140</v>
          </cell>
          <cell r="B4197">
            <v>815713</v>
          </cell>
          <cell r="C4197">
            <v>1</v>
          </cell>
          <cell r="D4197" t="str">
            <v>1815713.140</v>
          </cell>
          <cell r="E4197" t="str">
            <v xml:space="preserve">החזר הוצאות </v>
          </cell>
          <cell r="H4197">
            <v>144023</v>
          </cell>
          <cell r="I4197">
            <v>124768</v>
          </cell>
        </row>
        <row r="4198">
          <cell r="A4198" t="str">
            <v>181</v>
          </cell>
          <cell r="B4198">
            <v>815713</v>
          </cell>
          <cell r="C4198">
            <v>1</v>
          </cell>
          <cell r="D4198" t="str">
            <v>1815713.181</v>
          </cell>
          <cell r="E4198" t="str">
            <v xml:space="preserve">הפרשות סוציאליות </v>
          </cell>
          <cell r="H4198">
            <v>879749</v>
          </cell>
          <cell r="I4198">
            <v>924392</v>
          </cell>
        </row>
        <row r="4199">
          <cell r="A4199" t="str">
            <v>182</v>
          </cell>
          <cell r="B4199">
            <v>815713</v>
          </cell>
          <cell r="C4199">
            <v>1</v>
          </cell>
          <cell r="D4199" t="str">
            <v>1815713.182</v>
          </cell>
          <cell r="E4199" t="str">
            <v xml:space="preserve">מיסים ועלויות </v>
          </cell>
          <cell r="H4199">
            <v>271422</v>
          </cell>
          <cell r="I4199">
            <v>285636</v>
          </cell>
        </row>
        <row r="4200">
          <cell r="A4200" t="str">
            <v>289</v>
          </cell>
          <cell r="B4200">
            <v>815713</v>
          </cell>
          <cell r="C4200">
            <v>1</v>
          </cell>
          <cell r="D4200" t="str">
            <v>1815713.289</v>
          </cell>
          <cell r="E4200" t="str">
            <v xml:space="preserve">השתתפות בשי לחגים </v>
          </cell>
          <cell r="H4200">
            <v>20900</v>
          </cell>
          <cell r="I4200">
            <v>18700</v>
          </cell>
        </row>
        <row r="4201">
          <cell r="A4201" t="str">
            <v>420</v>
          </cell>
          <cell r="B4201">
            <v>815713</v>
          </cell>
          <cell r="C4201">
            <v>1</v>
          </cell>
          <cell r="D4201" t="str">
            <v>1815713.420</v>
          </cell>
          <cell r="E4201" t="str">
            <v xml:space="preserve">תחזוקת מבנים </v>
          </cell>
          <cell r="H4201">
            <v>28000</v>
          </cell>
          <cell r="I4201">
            <v>28000</v>
          </cell>
        </row>
        <row r="4202">
          <cell r="A4202" t="str">
            <v>431</v>
          </cell>
          <cell r="B4202">
            <v>815713</v>
          </cell>
          <cell r="C4202">
            <v>1</v>
          </cell>
          <cell r="D4202" t="str">
            <v>1815713.431</v>
          </cell>
          <cell r="E4202" t="str">
            <v xml:space="preserve">חשמל </v>
          </cell>
          <cell r="H4202">
            <v>222600</v>
          </cell>
          <cell r="I4202">
            <v>298838</v>
          </cell>
        </row>
        <row r="4203">
          <cell r="A4203" t="str">
            <v>432</v>
          </cell>
          <cell r="B4203">
            <v>815713</v>
          </cell>
          <cell r="C4203">
            <v>1</v>
          </cell>
          <cell r="D4203" t="str">
            <v>1815713.432</v>
          </cell>
          <cell r="E4203" t="str">
            <v xml:space="preserve">מים </v>
          </cell>
          <cell r="H4203">
            <v>52000</v>
          </cell>
          <cell r="I4203">
            <v>73624</v>
          </cell>
        </row>
        <row r="4204">
          <cell r="A4204" t="str">
            <v>434</v>
          </cell>
          <cell r="B4204">
            <v>815713</v>
          </cell>
          <cell r="C4204">
            <v>1</v>
          </cell>
          <cell r="D4204" t="str">
            <v>1815713.434</v>
          </cell>
          <cell r="E4204" t="str">
            <v xml:space="preserve">שרותי נקיון </v>
          </cell>
          <cell r="H4204">
            <v>460000</v>
          </cell>
          <cell r="I4204">
            <v>386143</v>
          </cell>
        </row>
        <row r="4205">
          <cell r="A4205" t="str">
            <v>440</v>
          </cell>
          <cell r="B4205">
            <v>815713</v>
          </cell>
          <cell r="C4205">
            <v>1</v>
          </cell>
          <cell r="D4205" t="str">
            <v>1815713.440</v>
          </cell>
          <cell r="E4205" t="str">
            <v xml:space="preserve">ביטוח מבנה ותכולה </v>
          </cell>
          <cell r="H4205">
            <v>17700</v>
          </cell>
          <cell r="I4205">
            <v>17060</v>
          </cell>
        </row>
        <row r="4206">
          <cell r="A4206" t="str">
            <v>722</v>
          </cell>
          <cell r="B4206">
            <v>815713</v>
          </cell>
          <cell r="C4206">
            <v>1</v>
          </cell>
          <cell r="D4206" t="str">
            <v>1815713.722</v>
          </cell>
          <cell r="E4206" t="str">
            <v xml:space="preserve">העברה מיועדת </v>
          </cell>
          <cell r="H4206">
            <v>0</v>
          </cell>
          <cell r="I4206">
            <v>2500</v>
          </cell>
        </row>
        <row r="4207">
          <cell r="A4207" t="str">
            <v>726</v>
          </cell>
          <cell r="B4207">
            <v>815713</v>
          </cell>
          <cell r="C4207">
            <v>1</v>
          </cell>
          <cell r="D4207" t="str">
            <v>1815713.726</v>
          </cell>
          <cell r="E4207" t="str">
            <v xml:space="preserve">חומרים ז-ט יא'-יב' </v>
          </cell>
          <cell r="H4207">
            <v>28606</v>
          </cell>
          <cell r="I4207">
            <v>51187</v>
          </cell>
        </row>
        <row r="4208">
          <cell r="A4208" t="str">
            <v>727</v>
          </cell>
          <cell r="B4208">
            <v>815713</v>
          </cell>
          <cell r="C4208">
            <v>1</v>
          </cell>
          <cell r="D4208" t="str">
            <v>1815713.727</v>
          </cell>
          <cell r="E4208" t="str">
            <v xml:space="preserve">אגרת שכפול פר תלמיד </v>
          </cell>
          <cell r="H4208">
            <v>6327</v>
          </cell>
          <cell r="I4208">
            <v>6113</v>
          </cell>
        </row>
        <row r="4209">
          <cell r="A4209" t="str">
            <v>728</v>
          </cell>
          <cell r="B4209">
            <v>815713</v>
          </cell>
          <cell r="C4209">
            <v>1</v>
          </cell>
          <cell r="D4209" t="str">
            <v>1815713.728</v>
          </cell>
          <cell r="E4209" t="str">
            <v xml:space="preserve">דמי שכפול על יסודי </v>
          </cell>
          <cell r="H4209">
            <v>6413</v>
          </cell>
          <cell r="I4209">
            <v>11819</v>
          </cell>
        </row>
        <row r="4210">
          <cell r="A4210" t="str">
            <v>743</v>
          </cell>
          <cell r="B4210">
            <v>815713</v>
          </cell>
          <cell r="C4210">
            <v>1</v>
          </cell>
          <cell r="D4210" t="str">
            <v>1815713.743</v>
          </cell>
          <cell r="E4210" t="str">
            <v xml:space="preserve">רכישת כלים מכשירים וציוד </v>
          </cell>
          <cell r="H4210">
            <v>4000</v>
          </cell>
          <cell r="I4210">
            <v>4000</v>
          </cell>
        </row>
        <row r="4211">
          <cell r="A4211" t="str">
            <v>751</v>
          </cell>
          <cell r="B4211">
            <v>815713</v>
          </cell>
          <cell r="C4211">
            <v>1</v>
          </cell>
          <cell r="D4211" t="str">
            <v>1815713.751</v>
          </cell>
          <cell r="E4211" t="str">
            <v xml:space="preserve">אחזקת גינון בחצרות </v>
          </cell>
          <cell r="H4211">
            <v>12000</v>
          </cell>
          <cell r="I4211">
            <v>12000</v>
          </cell>
        </row>
        <row r="4212">
          <cell r="A4212" t="str">
            <v>753</v>
          </cell>
          <cell r="B4212">
            <v>815713</v>
          </cell>
          <cell r="C4212">
            <v>1</v>
          </cell>
          <cell r="D4212" t="str">
            <v>1815713.753</v>
          </cell>
          <cell r="E4212" t="str">
            <v xml:space="preserve">עבודות קבלניות+רו"ח </v>
          </cell>
          <cell r="H4212">
            <v>14040</v>
          </cell>
          <cell r="I4212">
            <v>28080</v>
          </cell>
        </row>
        <row r="4213">
          <cell r="A4213" t="str">
            <v>760</v>
          </cell>
          <cell r="B4213">
            <v>815713</v>
          </cell>
          <cell r="C4213">
            <v>1</v>
          </cell>
          <cell r="D4213" t="str">
            <v>1815713.760</v>
          </cell>
          <cell r="E4213" t="str">
            <v xml:space="preserve">שאילת מורים-מקיף טוביהו </v>
          </cell>
          <cell r="H4213">
            <v>1500000</v>
          </cell>
          <cell r="I4213">
            <v>2000752</v>
          </cell>
        </row>
        <row r="4214">
          <cell r="A4214" t="str">
            <v>783</v>
          </cell>
          <cell r="B4214">
            <v>815713</v>
          </cell>
          <cell r="C4214">
            <v>1</v>
          </cell>
          <cell r="D4214" t="str">
            <v>1815713.783</v>
          </cell>
          <cell r="E4214" t="str">
            <v xml:space="preserve">מחצית שלישית-סמסטר קיץ </v>
          </cell>
          <cell r="H4214">
            <v>10000</v>
          </cell>
          <cell r="I4214">
            <v>0</v>
          </cell>
        </row>
        <row r="4215">
          <cell r="A4215" t="str">
            <v>784</v>
          </cell>
          <cell r="B4215">
            <v>815713</v>
          </cell>
          <cell r="C4215">
            <v>1</v>
          </cell>
          <cell r="D4215" t="str">
            <v>1815713.784</v>
          </cell>
          <cell r="E4215" t="str">
            <v xml:space="preserve">הוצאות לפעולה-הקצבה </v>
          </cell>
          <cell r="H4215">
            <v>153500</v>
          </cell>
          <cell r="I4215">
            <v>148460</v>
          </cell>
        </row>
        <row r="4216">
          <cell r="A4216" t="str">
            <v>726</v>
          </cell>
          <cell r="B4216">
            <v>815714</v>
          </cell>
          <cell r="C4216">
            <v>1</v>
          </cell>
          <cell r="D4216" t="str">
            <v>1815714.726</v>
          </cell>
          <cell r="E4216" t="str">
            <v xml:space="preserve">דמי שתיה למורים </v>
          </cell>
          <cell r="H4216">
            <v>4018</v>
          </cell>
          <cell r="I4216">
            <v>5494</v>
          </cell>
        </row>
        <row r="4217">
          <cell r="A4217" t="str">
            <v>727</v>
          </cell>
          <cell r="B4217">
            <v>815714</v>
          </cell>
          <cell r="C4217">
            <v>1</v>
          </cell>
          <cell r="D4217" t="str">
            <v>1815714.727</v>
          </cell>
          <cell r="E4217" t="str">
            <v xml:space="preserve">סל תלמיד לעולי אתיופיה </v>
          </cell>
          <cell r="H4217">
            <v>800</v>
          </cell>
          <cell r="I4217">
            <v>0</v>
          </cell>
        </row>
        <row r="4218">
          <cell r="A4218" t="str">
            <v>782</v>
          </cell>
          <cell r="B4218">
            <v>815714</v>
          </cell>
          <cell r="C4218">
            <v>1</v>
          </cell>
          <cell r="D4218" t="str">
            <v>1815714.782</v>
          </cell>
          <cell r="E4218" t="str">
            <v xml:space="preserve">תעודה חברתית </v>
          </cell>
          <cell r="H4218">
            <v>19000</v>
          </cell>
          <cell r="I4218">
            <v>19000</v>
          </cell>
        </row>
        <row r="4219">
          <cell r="A4219" t="str">
            <v>110</v>
          </cell>
          <cell r="B4219">
            <v>815715</v>
          </cell>
          <cell r="C4219">
            <v>1</v>
          </cell>
          <cell r="D4219" t="str">
            <v>1815715.110</v>
          </cell>
          <cell r="E4219" t="str">
            <v xml:space="preserve">שכר קובע (הוראה( </v>
          </cell>
          <cell r="H4219">
            <v>4361112</v>
          </cell>
          <cell r="I4219">
            <v>4383637</v>
          </cell>
        </row>
        <row r="4220">
          <cell r="A4220" t="str">
            <v>120</v>
          </cell>
          <cell r="B4220">
            <v>815715</v>
          </cell>
          <cell r="C4220">
            <v>1</v>
          </cell>
          <cell r="D4220" t="str">
            <v>1815715.120</v>
          </cell>
          <cell r="E4220" t="str">
            <v xml:space="preserve">תוספות שאינן בשכר קובע </v>
          </cell>
          <cell r="H4220">
            <v>149592</v>
          </cell>
          <cell r="I4220">
            <v>127958</v>
          </cell>
        </row>
        <row r="4221">
          <cell r="A4221" t="str">
            <v>130</v>
          </cell>
          <cell r="B4221">
            <v>815715</v>
          </cell>
          <cell r="C4221">
            <v>1</v>
          </cell>
          <cell r="D4221" t="str">
            <v>1815715.130</v>
          </cell>
          <cell r="E4221" t="str">
            <v xml:space="preserve">שעות נוספות </v>
          </cell>
          <cell r="H4221">
            <v>275</v>
          </cell>
          <cell r="I4221">
            <v>154</v>
          </cell>
        </row>
        <row r="4222">
          <cell r="A4222" t="str">
            <v>140</v>
          </cell>
          <cell r="B4222">
            <v>815715</v>
          </cell>
          <cell r="C4222">
            <v>1</v>
          </cell>
          <cell r="D4222" t="str">
            <v>1815715.140</v>
          </cell>
          <cell r="E4222" t="str">
            <v xml:space="preserve">החזר הוצאות </v>
          </cell>
          <cell r="H4222">
            <v>111254</v>
          </cell>
          <cell r="I4222">
            <v>103009</v>
          </cell>
        </row>
        <row r="4223">
          <cell r="A4223" t="str">
            <v>181</v>
          </cell>
          <cell r="B4223">
            <v>815715</v>
          </cell>
          <cell r="C4223">
            <v>1</v>
          </cell>
          <cell r="D4223" t="str">
            <v>1815715.181</v>
          </cell>
          <cell r="E4223" t="str">
            <v xml:space="preserve">הפרשות סוציאליות </v>
          </cell>
          <cell r="H4223">
            <v>1190457</v>
          </cell>
          <cell r="I4223">
            <v>1195694</v>
          </cell>
        </row>
        <row r="4224">
          <cell r="A4224" t="str">
            <v>182</v>
          </cell>
          <cell r="B4224">
            <v>815715</v>
          </cell>
          <cell r="C4224">
            <v>1</v>
          </cell>
          <cell r="D4224" t="str">
            <v>1815715.182</v>
          </cell>
          <cell r="E4224" t="str">
            <v xml:space="preserve">מיסים ועלויות </v>
          </cell>
          <cell r="H4224">
            <v>346960</v>
          </cell>
          <cell r="I4224">
            <v>348604</v>
          </cell>
        </row>
        <row r="4225">
          <cell r="A4225" t="str">
            <v>289</v>
          </cell>
          <cell r="B4225">
            <v>815715</v>
          </cell>
          <cell r="C4225">
            <v>1</v>
          </cell>
          <cell r="D4225" t="str">
            <v>1815715.289</v>
          </cell>
          <cell r="E4225" t="str">
            <v xml:space="preserve">השתתפות בשי לחגים </v>
          </cell>
          <cell r="H4225">
            <v>20900</v>
          </cell>
          <cell r="I4225">
            <v>19800</v>
          </cell>
        </row>
        <row r="4226">
          <cell r="A4226" t="str">
            <v>420</v>
          </cell>
          <cell r="B4226">
            <v>815715</v>
          </cell>
          <cell r="C4226">
            <v>1</v>
          </cell>
          <cell r="D4226" t="str">
            <v>1815715.420</v>
          </cell>
          <cell r="E4226" t="str">
            <v xml:space="preserve">תחזוקת מבנים </v>
          </cell>
          <cell r="H4226">
            <v>28000</v>
          </cell>
          <cell r="I4226">
            <v>28000</v>
          </cell>
        </row>
        <row r="4227">
          <cell r="A4227" t="str">
            <v>424</v>
          </cell>
          <cell r="B4227">
            <v>815715</v>
          </cell>
          <cell r="C4227">
            <v>1</v>
          </cell>
          <cell r="D4227" t="str">
            <v>1815715.424</v>
          </cell>
          <cell r="E4227" t="str">
            <v xml:space="preserve">תחזוקת מעליות </v>
          </cell>
          <cell r="H4227">
            <v>24000</v>
          </cell>
          <cell r="I4227">
            <v>0</v>
          </cell>
        </row>
        <row r="4228">
          <cell r="A4228" t="str">
            <v>431</v>
          </cell>
          <cell r="B4228">
            <v>815715</v>
          </cell>
          <cell r="C4228">
            <v>1</v>
          </cell>
          <cell r="D4228" t="str">
            <v>1815715.431</v>
          </cell>
          <cell r="E4228" t="str">
            <v xml:space="preserve">חשמל </v>
          </cell>
          <cell r="H4228">
            <v>278000</v>
          </cell>
          <cell r="I4228">
            <v>298866</v>
          </cell>
        </row>
        <row r="4229">
          <cell r="A4229" t="str">
            <v>432</v>
          </cell>
          <cell r="B4229">
            <v>815715</v>
          </cell>
          <cell r="C4229">
            <v>1</v>
          </cell>
          <cell r="D4229" t="str">
            <v>1815715.432</v>
          </cell>
          <cell r="E4229" t="str">
            <v xml:space="preserve">מים </v>
          </cell>
          <cell r="H4229">
            <v>98200</v>
          </cell>
          <cell r="I4229">
            <v>138608</v>
          </cell>
        </row>
        <row r="4230">
          <cell r="A4230" t="str">
            <v>434</v>
          </cell>
          <cell r="B4230">
            <v>815715</v>
          </cell>
          <cell r="C4230">
            <v>1</v>
          </cell>
          <cell r="D4230" t="str">
            <v>1815715.434</v>
          </cell>
          <cell r="E4230" t="str">
            <v xml:space="preserve">שירותי נקיון </v>
          </cell>
          <cell r="H4230">
            <v>460000</v>
          </cell>
          <cell r="I4230">
            <v>383836</v>
          </cell>
        </row>
        <row r="4231">
          <cell r="A4231" t="str">
            <v>440</v>
          </cell>
          <cell r="B4231">
            <v>815715</v>
          </cell>
          <cell r="C4231">
            <v>1</v>
          </cell>
          <cell r="D4231" t="str">
            <v>1815715.440</v>
          </cell>
          <cell r="E4231" t="str">
            <v xml:space="preserve">ביטוח מבנה ותכולה </v>
          </cell>
          <cell r="H4231">
            <v>17700</v>
          </cell>
          <cell r="I4231">
            <v>17060</v>
          </cell>
        </row>
        <row r="4232">
          <cell r="A4232" t="str">
            <v>722</v>
          </cell>
          <cell r="B4232">
            <v>815715</v>
          </cell>
          <cell r="C4232">
            <v>1</v>
          </cell>
          <cell r="D4232" t="str">
            <v>1815715.722</v>
          </cell>
          <cell r="E4232" t="str">
            <v xml:space="preserve">העברה מיועדת </v>
          </cell>
          <cell r="H4232">
            <v>100</v>
          </cell>
          <cell r="I4232">
            <v>6000</v>
          </cell>
        </row>
        <row r="4233">
          <cell r="A4233" t="str">
            <v>726</v>
          </cell>
          <cell r="B4233">
            <v>815715</v>
          </cell>
          <cell r="C4233">
            <v>1</v>
          </cell>
          <cell r="D4233" t="str">
            <v>1815715.726</v>
          </cell>
          <cell r="E4233" t="str">
            <v xml:space="preserve">תשלומי הורים חומרים </v>
          </cell>
          <cell r="H4233">
            <v>61473</v>
          </cell>
          <cell r="I4233">
            <v>63355</v>
          </cell>
        </row>
        <row r="4234">
          <cell r="A4234" t="str">
            <v>743</v>
          </cell>
          <cell r="B4234">
            <v>815715</v>
          </cell>
          <cell r="C4234">
            <v>1</v>
          </cell>
          <cell r="D4234" t="str">
            <v>1815715.743</v>
          </cell>
          <cell r="E4234" t="str">
            <v xml:space="preserve">רכישת כלים מכשירים וציוד </v>
          </cell>
          <cell r="H4234">
            <v>4000</v>
          </cell>
          <cell r="I4234">
            <v>4000</v>
          </cell>
        </row>
        <row r="4235">
          <cell r="A4235" t="str">
            <v>751</v>
          </cell>
          <cell r="B4235">
            <v>815715</v>
          </cell>
          <cell r="C4235">
            <v>1</v>
          </cell>
          <cell r="D4235" t="str">
            <v>1815715.751</v>
          </cell>
          <cell r="E4235" t="str">
            <v xml:space="preserve">אחזקת גינון בחצרות </v>
          </cell>
          <cell r="H4235">
            <v>12000</v>
          </cell>
          <cell r="I4235">
            <v>9928</v>
          </cell>
        </row>
        <row r="4236">
          <cell r="A4236" t="str">
            <v>753</v>
          </cell>
          <cell r="B4236">
            <v>815715</v>
          </cell>
          <cell r="C4236">
            <v>1</v>
          </cell>
          <cell r="D4236" t="str">
            <v>1815715.753</v>
          </cell>
          <cell r="E4236" t="str">
            <v xml:space="preserve">עבודות קבלניות/רו"ח </v>
          </cell>
          <cell r="H4236">
            <v>14040</v>
          </cell>
          <cell r="I4236">
            <v>13075</v>
          </cell>
        </row>
        <row r="4237">
          <cell r="A4237" t="str">
            <v>759</v>
          </cell>
          <cell r="B4237">
            <v>815715</v>
          </cell>
          <cell r="C4237">
            <v>1</v>
          </cell>
          <cell r="D4237" t="str">
            <v>1815715.759</v>
          </cell>
          <cell r="E4237" t="str">
            <v xml:space="preserve">אגרת שכפול פר תלמיד </v>
          </cell>
          <cell r="H4237">
            <v>16087</v>
          </cell>
          <cell r="I4237">
            <v>16123</v>
          </cell>
        </row>
        <row r="4238">
          <cell r="A4238" t="str">
            <v>760</v>
          </cell>
          <cell r="B4238">
            <v>815715</v>
          </cell>
          <cell r="C4238">
            <v>1</v>
          </cell>
          <cell r="D4238" t="str">
            <v>1815715.760</v>
          </cell>
          <cell r="E4238" t="str">
            <v xml:space="preserve">שאילת מורים-מקיף רגר </v>
          </cell>
          <cell r="H4238">
            <v>3600000</v>
          </cell>
          <cell r="I4238">
            <v>3993195</v>
          </cell>
        </row>
        <row r="4239">
          <cell r="A4239" t="str">
            <v>782</v>
          </cell>
          <cell r="B4239">
            <v>815715</v>
          </cell>
          <cell r="C4239">
            <v>1</v>
          </cell>
          <cell r="D4239" t="str">
            <v>1815715.782</v>
          </cell>
          <cell r="E4239" t="str">
            <v xml:space="preserve">תעודה חברתית </v>
          </cell>
          <cell r="H4239">
            <v>19000</v>
          </cell>
          <cell r="I4239">
            <v>0</v>
          </cell>
        </row>
        <row r="4240">
          <cell r="A4240" t="str">
            <v>783</v>
          </cell>
          <cell r="B4240">
            <v>815715</v>
          </cell>
          <cell r="C4240">
            <v>1</v>
          </cell>
          <cell r="D4240" t="str">
            <v>1815715.783</v>
          </cell>
          <cell r="E4240" t="str">
            <v xml:space="preserve">מגמת ספורט(כדורסל בנות( </v>
          </cell>
          <cell r="H4240">
            <v>76000</v>
          </cell>
          <cell r="I4240">
            <v>76000</v>
          </cell>
        </row>
        <row r="4241">
          <cell r="A4241" t="str">
            <v>784</v>
          </cell>
          <cell r="B4241">
            <v>815715</v>
          </cell>
          <cell r="C4241">
            <v>1</v>
          </cell>
          <cell r="D4241" t="str">
            <v>1815715.784</v>
          </cell>
          <cell r="E4241" t="str">
            <v xml:space="preserve">הוצאות לפעולה-הקצבה </v>
          </cell>
          <cell r="H4241">
            <v>153500</v>
          </cell>
          <cell r="I4241">
            <v>143420</v>
          </cell>
        </row>
        <row r="4242">
          <cell r="A4242" t="str">
            <v>786</v>
          </cell>
          <cell r="B4242">
            <v>815715</v>
          </cell>
          <cell r="C4242">
            <v>1</v>
          </cell>
          <cell r="D4242" t="str">
            <v>1815715.786</v>
          </cell>
          <cell r="E4242" t="str">
            <v xml:space="preserve">דמי שכפול על יסודי </v>
          </cell>
          <cell r="H4242">
            <v>12419</v>
          </cell>
          <cell r="I4242">
            <v>13385</v>
          </cell>
        </row>
        <row r="4243">
          <cell r="A4243" t="str">
            <v>727</v>
          </cell>
          <cell r="B4243">
            <v>815716</v>
          </cell>
          <cell r="C4243">
            <v>1</v>
          </cell>
          <cell r="D4243" t="str">
            <v>1815716.727</v>
          </cell>
          <cell r="E4243" t="str">
            <v xml:space="preserve">סל תלמיד לעולי אתיופיה </v>
          </cell>
          <cell r="H4243">
            <v>100</v>
          </cell>
          <cell r="I4243">
            <v>800</v>
          </cell>
        </row>
        <row r="4244">
          <cell r="A4244" t="str">
            <v>729</v>
          </cell>
          <cell r="B4244">
            <v>815717</v>
          </cell>
          <cell r="C4244">
            <v>1</v>
          </cell>
          <cell r="D4244" t="str">
            <v>1815717.729</v>
          </cell>
          <cell r="E4244" t="str">
            <v xml:space="preserve">בי"ס מוביל מניעת סמים </v>
          </cell>
          <cell r="H4244">
            <v>0</v>
          </cell>
          <cell r="I4244">
            <v>0</v>
          </cell>
        </row>
        <row r="4245">
          <cell r="A4245" t="str">
            <v>723</v>
          </cell>
          <cell r="B4245">
            <v>815718</v>
          </cell>
          <cell r="C4245">
            <v>1</v>
          </cell>
          <cell r="D4245" t="str">
            <v>1815718.723</v>
          </cell>
          <cell r="E4245" t="str">
            <v xml:space="preserve">דמי שתיה למורים </v>
          </cell>
          <cell r="H4245">
            <v>5822</v>
          </cell>
          <cell r="I4245">
            <v>5576</v>
          </cell>
        </row>
        <row r="4246">
          <cell r="A4246" t="str">
            <v>110</v>
          </cell>
          <cell r="B4246">
            <v>815730</v>
          </cell>
          <cell r="C4246">
            <v>1</v>
          </cell>
          <cell r="D4246" t="str">
            <v>1815730.110</v>
          </cell>
          <cell r="E4246" t="str">
            <v xml:space="preserve">שכר קובע </v>
          </cell>
          <cell r="H4246">
            <v>1693156</v>
          </cell>
          <cell r="I4246">
            <v>1437688</v>
          </cell>
        </row>
        <row r="4247">
          <cell r="A4247" t="str">
            <v>120</v>
          </cell>
          <cell r="B4247">
            <v>815730</v>
          </cell>
          <cell r="C4247">
            <v>1</v>
          </cell>
          <cell r="D4247" t="str">
            <v>1815730.120</v>
          </cell>
          <cell r="E4247" t="str">
            <v xml:space="preserve">תוספות שאינן בשכר קובע </v>
          </cell>
          <cell r="H4247">
            <v>197574</v>
          </cell>
          <cell r="I4247">
            <v>161521</v>
          </cell>
        </row>
        <row r="4248">
          <cell r="A4248" t="str">
            <v>130</v>
          </cell>
          <cell r="B4248">
            <v>815730</v>
          </cell>
          <cell r="C4248">
            <v>1</v>
          </cell>
          <cell r="D4248" t="str">
            <v>1815730.130</v>
          </cell>
          <cell r="E4248" t="str">
            <v xml:space="preserve">שעות נוספות </v>
          </cell>
          <cell r="H4248">
            <v>32732</v>
          </cell>
          <cell r="I4248">
            <v>20053</v>
          </cell>
        </row>
        <row r="4249">
          <cell r="A4249" t="str">
            <v>140</v>
          </cell>
          <cell r="B4249">
            <v>815730</v>
          </cell>
          <cell r="C4249">
            <v>1</v>
          </cell>
          <cell r="D4249" t="str">
            <v>1815730.140</v>
          </cell>
          <cell r="E4249" t="str">
            <v xml:space="preserve">החזר הוצאות </v>
          </cell>
          <cell r="H4249">
            <v>122774</v>
          </cell>
          <cell r="I4249">
            <v>103554</v>
          </cell>
        </row>
        <row r="4250">
          <cell r="A4250" t="str">
            <v>181</v>
          </cell>
          <cell r="B4250">
            <v>815730</v>
          </cell>
          <cell r="C4250">
            <v>1</v>
          </cell>
          <cell r="D4250" t="str">
            <v>1815730.181</v>
          </cell>
          <cell r="E4250" t="str">
            <v xml:space="preserve">הפרשות סוציאליות </v>
          </cell>
          <cell r="H4250">
            <v>343778</v>
          </cell>
          <cell r="I4250">
            <v>288479</v>
          </cell>
        </row>
        <row r="4251">
          <cell r="A4251" t="str">
            <v>182</v>
          </cell>
          <cell r="B4251">
            <v>815730</v>
          </cell>
          <cell r="C4251">
            <v>1</v>
          </cell>
          <cell r="D4251" t="str">
            <v>1815730.182</v>
          </cell>
          <cell r="E4251" t="str">
            <v xml:space="preserve">מיסים ועלויות </v>
          </cell>
          <cell r="H4251">
            <v>155332</v>
          </cell>
          <cell r="I4251">
            <v>130586</v>
          </cell>
        </row>
        <row r="4252">
          <cell r="A4252" t="str">
            <v>110</v>
          </cell>
          <cell r="B4252">
            <v>815731</v>
          </cell>
          <cell r="C4252">
            <v>1</v>
          </cell>
          <cell r="D4252" t="str">
            <v>1815731.110</v>
          </cell>
          <cell r="E4252" t="str">
            <v xml:space="preserve">שכר קובע (הוראה( </v>
          </cell>
          <cell r="H4252">
            <v>6338752</v>
          </cell>
          <cell r="I4252">
            <v>6684369</v>
          </cell>
        </row>
        <row r="4253">
          <cell r="A4253" t="str">
            <v>120</v>
          </cell>
          <cell r="B4253">
            <v>815731</v>
          </cell>
          <cell r="C4253">
            <v>1</v>
          </cell>
          <cell r="D4253" t="str">
            <v>1815731.120</v>
          </cell>
          <cell r="E4253" t="str">
            <v xml:space="preserve">תוספות שאינן בשכר קובע </v>
          </cell>
          <cell r="H4253">
            <v>334497</v>
          </cell>
          <cell r="I4253">
            <v>267408</v>
          </cell>
        </row>
        <row r="4254">
          <cell r="A4254" t="str">
            <v>130</v>
          </cell>
          <cell r="B4254">
            <v>815731</v>
          </cell>
          <cell r="C4254">
            <v>1</v>
          </cell>
          <cell r="D4254" t="str">
            <v>1815731.130</v>
          </cell>
          <cell r="E4254" t="str">
            <v xml:space="preserve">שעות נוספות </v>
          </cell>
          <cell r="H4254">
            <v>0</v>
          </cell>
          <cell r="I4254">
            <v>-25</v>
          </cell>
        </row>
        <row r="4255">
          <cell r="A4255" t="str">
            <v>140</v>
          </cell>
          <cell r="B4255">
            <v>815731</v>
          </cell>
          <cell r="C4255">
            <v>1</v>
          </cell>
          <cell r="D4255" t="str">
            <v>1815731.140</v>
          </cell>
          <cell r="E4255" t="str">
            <v xml:space="preserve">החזר הוצאות </v>
          </cell>
          <cell r="H4255">
            <v>169391</v>
          </cell>
          <cell r="I4255">
            <v>180449</v>
          </cell>
        </row>
        <row r="4256">
          <cell r="A4256" t="str">
            <v>181</v>
          </cell>
          <cell r="B4256">
            <v>815731</v>
          </cell>
          <cell r="C4256">
            <v>1</v>
          </cell>
          <cell r="D4256" t="str">
            <v>1815731.181</v>
          </cell>
          <cell r="E4256" t="str">
            <v xml:space="preserve">הפרשות סוציאליות </v>
          </cell>
          <cell r="H4256">
            <v>1765902</v>
          </cell>
          <cell r="I4256">
            <v>1832307</v>
          </cell>
        </row>
        <row r="4257">
          <cell r="A4257" t="str">
            <v>182</v>
          </cell>
          <cell r="B4257">
            <v>815731</v>
          </cell>
          <cell r="C4257">
            <v>1</v>
          </cell>
          <cell r="D4257" t="str">
            <v>1815731.182</v>
          </cell>
          <cell r="E4257" t="str">
            <v xml:space="preserve">מיסים ועלויות </v>
          </cell>
          <cell r="H4257">
            <v>513106</v>
          </cell>
          <cell r="I4257">
            <v>538262</v>
          </cell>
        </row>
        <row r="4258">
          <cell r="A4258" t="str">
            <v>289</v>
          </cell>
          <cell r="B4258">
            <v>815731</v>
          </cell>
          <cell r="C4258">
            <v>1</v>
          </cell>
          <cell r="D4258" t="str">
            <v>1815731.289</v>
          </cell>
          <cell r="E4258" t="str">
            <v xml:space="preserve">השתתפות בשי לחגים </v>
          </cell>
          <cell r="H4258">
            <v>38000</v>
          </cell>
          <cell r="I4258">
            <v>33275</v>
          </cell>
        </row>
        <row r="4259">
          <cell r="A4259" t="str">
            <v>420</v>
          </cell>
          <cell r="B4259">
            <v>815731</v>
          </cell>
          <cell r="C4259">
            <v>1</v>
          </cell>
          <cell r="D4259" t="str">
            <v>1815731.420</v>
          </cell>
          <cell r="E4259" t="str">
            <v xml:space="preserve">תחזוקת מבנים </v>
          </cell>
          <cell r="H4259">
            <v>28000</v>
          </cell>
          <cell r="I4259">
            <v>28000</v>
          </cell>
        </row>
        <row r="4260">
          <cell r="A4260" t="str">
            <v>431</v>
          </cell>
          <cell r="B4260">
            <v>815731</v>
          </cell>
          <cell r="C4260">
            <v>1</v>
          </cell>
          <cell r="D4260" t="str">
            <v>1815731.431</v>
          </cell>
          <cell r="E4260" t="str">
            <v xml:space="preserve">חשמל </v>
          </cell>
          <cell r="H4260">
            <v>268800</v>
          </cell>
          <cell r="I4260">
            <v>295388</v>
          </cell>
        </row>
        <row r="4261">
          <cell r="A4261" t="str">
            <v>432</v>
          </cell>
          <cell r="B4261">
            <v>815731</v>
          </cell>
          <cell r="C4261">
            <v>1</v>
          </cell>
          <cell r="D4261" t="str">
            <v>1815731.432</v>
          </cell>
          <cell r="E4261" t="str">
            <v xml:space="preserve">מים </v>
          </cell>
          <cell r="H4261">
            <v>61300</v>
          </cell>
          <cell r="I4261">
            <v>71383</v>
          </cell>
        </row>
        <row r="4262">
          <cell r="A4262" t="str">
            <v>434</v>
          </cell>
          <cell r="B4262">
            <v>815731</v>
          </cell>
          <cell r="C4262">
            <v>1</v>
          </cell>
          <cell r="D4262" t="str">
            <v>1815731.434</v>
          </cell>
          <cell r="E4262" t="str">
            <v xml:space="preserve">שרותי נקיון </v>
          </cell>
          <cell r="H4262">
            <v>540000</v>
          </cell>
          <cell r="I4262">
            <v>454948</v>
          </cell>
        </row>
        <row r="4263">
          <cell r="A4263" t="str">
            <v>440</v>
          </cell>
          <cell r="B4263">
            <v>815731</v>
          </cell>
          <cell r="C4263">
            <v>1</v>
          </cell>
          <cell r="D4263" t="str">
            <v>1815731.440</v>
          </cell>
          <cell r="E4263" t="str">
            <v xml:space="preserve">ביטוח מבנה ותכולה </v>
          </cell>
          <cell r="H4263">
            <v>17700</v>
          </cell>
          <cell r="I4263">
            <v>17060</v>
          </cell>
        </row>
        <row r="4264">
          <cell r="A4264" t="str">
            <v>722</v>
          </cell>
          <cell r="B4264">
            <v>815731</v>
          </cell>
          <cell r="C4264">
            <v>1</v>
          </cell>
          <cell r="D4264" t="str">
            <v>1815731.722</v>
          </cell>
          <cell r="E4264" t="str">
            <v xml:space="preserve">העברה מיועדת </v>
          </cell>
          <cell r="H4264">
            <v>100</v>
          </cell>
          <cell r="I4264">
            <v>10000</v>
          </cell>
        </row>
        <row r="4265">
          <cell r="A4265" t="str">
            <v>726</v>
          </cell>
          <cell r="B4265">
            <v>815731</v>
          </cell>
          <cell r="C4265">
            <v>1</v>
          </cell>
          <cell r="D4265" t="str">
            <v>1815731.726</v>
          </cell>
          <cell r="E4265" t="str">
            <v xml:space="preserve">תשלומי הורים חומרים </v>
          </cell>
          <cell r="H4265">
            <v>49267</v>
          </cell>
          <cell r="I4265">
            <v>49033</v>
          </cell>
        </row>
        <row r="4266">
          <cell r="A4266" t="str">
            <v>743</v>
          </cell>
          <cell r="B4266">
            <v>815731</v>
          </cell>
          <cell r="C4266">
            <v>1</v>
          </cell>
          <cell r="D4266" t="str">
            <v>1815731.743</v>
          </cell>
          <cell r="E4266" t="str">
            <v xml:space="preserve">רכישת כלים מכשירים וציוד </v>
          </cell>
          <cell r="H4266">
            <v>4000</v>
          </cell>
          <cell r="I4266">
            <v>4000</v>
          </cell>
        </row>
        <row r="4267">
          <cell r="A4267" t="str">
            <v>749</v>
          </cell>
          <cell r="B4267">
            <v>815731</v>
          </cell>
          <cell r="C4267">
            <v>1</v>
          </cell>
          <cell r="D4267" t="str">
            <v>1815731.749</v>
          </cell>
          <cell r="E4267" t="str">
            <v>רכישת מכשירים וציוד ספורט</v>
          </cell>
          <cell r="H4267">
            <v>4500</v>
          </cell>
          <cell r="I4267">
            <v>4500</v>
          </cell>
        </row>
        <row r="4268">
          <cell r="A4268" t="str">
            <v>751</v>
          </cell>
          <cell r="B4268">
            <v>815731</v>
          </cell>
          <cell r="C4268">
            <v>1</v>
          </cell>
          <cell r="D4268" t="str">
            <v>1815731.751</v>
          </cell>
          <cell r="E4268" t="str">
            <v xml:space="preserve">אחזקת גינון בחצרות </v>
          </cell>
          <cell r="H4268">
            <v>12000</v>
          </cell>
          <cell r="I4268">
            <v>12000</v>
          </cell>
        </row>
        <row r="4269">
          <cell r="A4269" t="str">
            <v>753</v>
          </cell>
          <cell r="B4269">
            <v>815731</v>
          </cell>
          <cell r="C4269">
            <v>1</v>
          </cell>
          <cell r="D4269" t="str">
            <v>1815731.753</v>
          </cell>
          <cell r="E4269" t="str">
            <v xml:space="preserve">עבודות קבלניות/רו"ח </v>
          </cell>
          <cell r="H4269">
            <v>14040</v>
          </cell>
          <cell r="I4269">
            <v>14040</v>
          </cell>
        </row>
        <row r="4270">
          <cell r="A4270" t="str">
            <v>759</v>
          </cell>
          <cell r="B4270">
            <v>815731</v>
          </cell>
          <cell r="C4270">
            <v>1</v>
          </cell>
          <cell r="D4270" t="str">
            <v>1815731.759</v>
          </cell>
          <cell r="E4270" t="str">
            <v xml:space="preserve">אגרת שכפול פר תלמיד </v>
          </cell>
          <cell r="H4270">
            <v>13299</v>
          </cell>
          <cell r="I4270">
            <v>12670</v>
          </cell>
        </row>
        <row r="4271">
          <cell r="A4271" t="str">
            <v>760</v>
          </cell>
          <cell r="B4271">
            <v>815731</v>
          </cell>
          <cell r="C4271">
            <v>1</v>
          </cell>
          <cell r="D4271" t="str">
            <v>1815731.760</v>
          </cell>
          <cell r="E4271" t="str">
            <v xml:space="preserve">שאילת מורים-מקיף ג </v>
          </cell>
          <cell r="H4271">
            <v>1300000</v>
          </cell>
          <cell r="I4271">
            <v>1372957</v>
          </cell>
        </row>
        <row r="4272">
          <cell r="A4272" t="str">
            <v>761</v>
          </cell>
          <cell r="B4272">
            <v>815731</v>
          </cell>
          <cell r="C4272">
            <v>1</v>
          </cell>
          <cell r="D4272" t="str">
            <v>1815731.761</v>
          </cell>
          <cell r="E4272" t="str">
            <v xml:space="preserve">ניכוי שכ"ל י"ג-י"ד </v>
          </cell>
          <cell r="H4272">
            <v>188431</v>
          </cell>
          <cell r="I4272">
            <v>0</v>
          </cell>
        </row>
        <row r="4273">
          <cell r="A4273" t="str">
            <v>782</v>
          </cell>
          <cell r="B4273">
            <v>815731</v>
          </cell>
          <cell r="C4273">
            <v>1</v>
          </cell>
          <cell r="D4273" t="str">
            <v>1815731.782</v>
          </cell>
          <cell r="E4273" t="str">
            <v xml:space="preserve">מגמת ספורט </v>
          </cell>
          <cell r="H4273">
            <v>76000</v>
          </cell>
          <cell r="I4273">
            <v>39396</v>
          </cell>
        </row>
        <row r="4274">
          <cell r="A4274" t="str">
            <v>783</v>
          </cell>
          <cell r="B4274">
            <v>815731</v>
          </cell>
          <cell r="C4274">
            <v>1</v>
          </cell>
          <cell r="D4274" t="str">
            <v>1815731.783</v>
          </cell>
          <cell r="E4274" t="str">
            <v xml:space="preserve">בי"ס ניסויי </v>
          </cell>
          <cell r="H4274">
            <v>100</v>
          </cell>
          <cell r="I4274">
            <v>0</v>
          </cell>
        </row>
        <row r="4275">
          <cell r="A4275" t="str">
            <v>784</v>
          </cell>
          <cell r="B4275">
            <v>815731</v>
          </cell>
          <cell r="C4275">
            <v>1</v>
          </cell>
          <cell r="D4275" t="str">
            <v>1815731.784</v>
          </cell>
          <cell r="E4275" t="str">
            <v xml:space="preserve">הוצאות לפעולה-הקצבה </v>
          </cell>
          <cell r="H4275">
            <v>153500</v>
          </cell>
          <cell r="I4275">
            <v>148460</v>
          </cell>
        </row>
        <row r="4276">
          <cell r="A4276" t="str">
            <v>786</v>
          </cell>
          <cell r="B4276">
            <v>815731</v>
          </cell>
          <cell r="C4276">
            <v>1</v>
          </cell>
          <cell r="D4276" t="str">
            <v>1815731.786</v>
          </cell>
          <cell r="E4276" t="str">
            <v xml:space="preserve">דמי שכפול על יסודי </v>
          </cell>
          <cell r="H4276">
            <v>10296</v>
          </cell>
          <cell r="I4276">
            <v>11604</v>
          </cell>
        </row>
        <row r="4277">
          <cell r="A4277" t="str">
            <v>727</v>
          </cell>
          <cell r="B4277">
            <v>815732</v>
          </cell>
          <cell r="C4277">
            <v>1</v>
          </cell>
          <cell r="D4277" t="str">
            <v>1815732.727</v>
          </cell>
          <cell r="E4277" t="str">
            <v xml:space="preserve">סל תלמיד לעולי אתיופיה </v>
          </cell>
          <cell r="H4277">
            <v>2000</v>
          </cell>
          <cell r="I4277">
            <v>400</v>
          </cell>
        </row>
        <row r="4278">
          <cell r="A4278" t="str">
            <v>723</v>
          </cell>
          <cell r="B4278">
            <v>815733</v>
          </cell>
          <cell r="C4278">
            <v>1</v>
          </cell>
          <cell r="D4278" t="str">
            <v>1815733.723</v>
          </cell>
          <cell r="E4278" t="str">
            <v xml:space="preserve">דמי שתיה למורים </v>
          </cell>
          <cell r="H4278">
            <v>5707</v>
          </cell>
          <cell r="I4278">
            <v>5592</v>
          </cell>
        </row>
        <row r="4279">
          <cell r="A4279" t="str">
            <v>721</v>
          </cell>
          <cell r="B4279">
            <v>815734</v>
          </cell>
          <cell r="C4279">
            <v>1</v>
          </cell>
          <cell r="D4279" t="str">
            <v>1815734.721</v>
          </cell>
          <cell r="E4279" t="str">
            <v xml:space="preserve">סל תלמיד לעולה </v>
          </cell>
          <cell r="H4279">
            <v>13542</v>
          </cell>
          <cell r="I4279">
            <v>15808</v>
          </cell>
        </row>
        <row r="4280">
          <cell r="A4280" t="str">
            <v>181</v>
          </cell>
          <cell r="B4280">
            <v>815741</v>
          </cell>
          <cell r="C4280">
            <v>1</v>
          </cell>
          <cell r="D4280" t="str">
            <v>1815741.181</v>
          </cell>
          <cell r="E4280" t="str">
            <v xml:space="preserve">הפרשות סוציאליות </v>
          </cell>
          <cell r="H4280">
            <v>0</v>
          </cell>
          <cell r="I4280">
            <v>0</v>
          </cell>
        </row>
        <row r="4281">
          <cell r="A4281" t="str">
            <v>182</v>
          </cell>
          <cell r="B4281">
            <v>815741</v>
          </cell>
          <cell r="C4281">
            <v>1</v>
          </cell>
          <cell r="D4281" t="str">
            <v>1815741.182</v>
          </cell>
          <cell r="E4281" t="str">
            <v xml:space="preserve">מיסים ועלויות </v>
          </cell>
          <cell r="H4281">
            <v>0</v>
          </cell>
          <cell r="I4281">
            <v>0</v>
          </cell>
        </row>
        <row r="4282">
          <cell r="A4282" t="str">
            <v>140</v>
          </cell>
          <cell r="B4282">
            <v>815750</v>
          </cell>
          <cell r="C4282">
            <v>1</v>
          </cell>
          <cell r="D4282" t="str">
            <v>1815750.140</v>
          </cell>
          <cell r="E4282" t="str">
            <v xml:space="preserve">החזר הוצאות </v>
          </cell>
          <cell r="H4282">
            <v>0</v>
          </cell>
          <cell r="I4282">
            <v>4</v>
          </cell>
        </row>
        <row r="4283">
          <cell r="A4283" t="str">
            <v>110</v>
          </cell>
          <cell r="B4283">
            <v>815751</v>
          </cell>
          <cell r="C4283">
            <v>1</v>
          </cell>
          <cell r="D4283" t="str">
            <v>1815751.110</v>
          </cell>
          <cell r="E4283" t="str">
            <v xml:space="preserve">שכר קובע (הוראה ה(' </v>
          </cell>
          <cell r="H4283">
            <v>547666</v>
          </cell>
          <cell r="I4283">
            <v>569218</v>
          </cell>
        </row>
        <row r="4284">
          <cell r="A4284" t="str">
            <v>120</v>
          </cell>
          <cell r="B4284">
            <v>815751</v>
          </cell>
          <cell r="C4284">
            <v>1</v>
          </cell>
          <cell r="D4284" t="str">
            <v>1815751.120</v>
          </cell>
          <cell r="E4284" t="str">
            <v xml:space="preserve">תוספות שאינן בשכר קובע </v>
          </cell>
          <cell r="H4284">
            <v>17296</v>
          </cell>
          <cell r="I4284">
            <v>18740</v>
          </cell>
        </row>
        <row r="4285">
          <cell r="A4285" t="str">
            <v>140</v>
          </cell>
          <cell r="B4285">
            <v>815751</v>
          </cell>
          <cell r="C4285">
            <v>1</v>
          </cell>
          <cell r="D4285" t="str">
            <v>1815751.140</v>
          </cell>
          <cell r="E4285" t="str">
            <v xml:space="preserve">החזר הוצאות </v>
          </cell>
          <cell r="H4285">
            <v>18231</v>
          </cell>
          <cell r="I4285">
            <v>17580</v>
          </cell>
        </row>
        <row r="4286">
          <cell r="A4286" t="str">
            <v>181</v>
          </cell>
          <cell r="B4286">
            <v>815751</v>
          </cell>
          <cell r="C4286">
            <v>1</v>
          </cell>
          <cell r="D4286" t="str">
            <v>1815751.181</v>
          </cell>
          <cell r="E4286" t="str">
            <v xml:space="preserve">הפרשות סוציאליות </v>
          </cell>
          <cell r="H4286">
            <v>156078</v>
          </cell>
          <cell r="I4286">
            <v>158894</v>
          </cell>
        </row>
        <row r="4287">
          <cell r="A4287" t="str">
            <v>182</v>
          </cell>
          <cell r="B4287">
            <v>815751</v>
          </cell>
          <cell r="C4287">
            <v>1</v>
          </cell>
          <cell r="D4287" t="str">
            <v>1815751.182</v>
          </cell>
          <cell r="E4287" t="str">
            <v xml:space="preserve">מיסים ועלויות </v>
          </cell>
          <cell r="H4287">
            <v>44139</v>
          </cell>
          <cell r="I4287">
            <v>45815</v>
          </cell>
        </row>
        <row r="4288">
          <cell r="A4288" t="str">
            <v>289</v>
          </cell>
          <cell r="B4288">
            <v>815751</v>
          </cell>
          <cell r="C4288">
            <v>1</v>
          </cell>
          <cell r="D4288" t="str">
            <v>1815751.289</v>
          </cell>
          <cell r="E4288" t="str">
            <v xml:space="preserve">השתתפות בשי לחגים </v>
          </cell>
          <cell r="H4288">
            <v>3200</v>
          </cell>
          <cell r="I4288">
            <v>2750</v>
          </cell>
        </row>
        <row r="4289">
          <cell r="A4289" t="str">
            <v>432</v>
          </cell>
          <cell r="B4289">
            <v>815751</v>
          </cell>
          <cell r="C4289">
            <v>1</v>
          </cell>
          <cell r="D4289" t="str">
            <v>1815751.432</v>
          </cell>
          <cell r="E4289" t="str">
            <v xml:space="preserve">מים </v>
          </cell>
          <cell r="H4289">
            <v>114300</v>
          </cell>
          <cell r="I4289">
            <v>120925</v>
          </cell>
        </row>
        <row r="4290">
          <cell r="A4290" t="str">
            <v>440</v>
          </cell>
          <cell r="B4290">
            <v>815751</v>
          </cell>
          <cell r="C4290">
            <v>1</v>
          </cell>
          <cell r="D4290" t="str">
            <v>1815751.440</v>
          </cell>
          <cell r="E4290" t="str">
            <v xml:space="preserve">ביטוח מבנה ותכולה </v>
          </cell>
          <cell r="H4290">
            <v>8600</v>
          </cell>
          <cell r="I4290">
            <v>8329</v>
          </cell>
        </row>
        <row r="4291">
          <cell r="A4291" t="str">
            <v>722</v>
          </cell>
          <cell r="B4291">
            <v>815751</v>
          </cell>
          <cell r="C4291">
            <v>1</v>
          </cell>
          <cell r="D4291" t="str">
            <v>1815751.722</v>
          </cell>
          <cell r="E4291" t="str">
            <v xml:space="preserve">העברה מיועדת </v>
          </cell>
          <cell r="H4291">
            <v>100</v>
          </cell>
          <cell r="I4291">
            <v>0</v>
          </cell>
        </row>
        <row r="4292">
          <cell r="A4292" t="str">
            <v>780</v>
          </cell>
          <cell r="B4292">
            <v>815751</v>
          </cell>
          <cell r="C4292">
            <v>1</v>
          </cell>
          <cell r="D4292" t="str">
            <v>1815751.780</v>
          </cell>
          <cell r="E4292" t="str">
            <v xml:space="preserve">התחשבנות רשת אמית </v>
          </cell>
          <cell r="H4292">
            <v>600000</v>
          </cell>
          <cell r="I4292">
            <v>600000</v>
          </cell>
        </row>
        <row r="4293">
          <cell r="A4293" t="str">
            <v>782</v>
          </cell>
          <cell r="B4293">
            <v>815751</v>
          </cell>
          <cell r="C4293">
            <v>1</v>
          </cell>
          <cell r="D4293" t="str">
            <v>1815751.782</v>
          </cell>
          <cell r="E4293" t="str">
            <v xml:space="preserve">תעודה חברתית </v>
          </cell>
          <cell r="H4293">
            <v>19000</v>
          </cell>
          <cell r="I4293">
            <v>0</v>
          </cell>
        </row>
        <row r="4294">
          <cell r="A4294" t="str">
            <v>781</v>
          </cell>
          <cell r="B4294">
            <v>815751</v>
          </cell>
          <cell r="C4294">
            <v>1</v>
          </cell>
          <cell r="D4294" t="str">
            <v>1815751.781</v>
          </cell>
          <cell r="E4294" t="str">
            <v xml:space="preserve">אולפנא-הוצאות פעולה </v>
          </cell>
          <cell r="H4294">
            <v>0</v>
          </cell>
          <cell r="I4294">
            <v>150000</v>
          </cell>
        </row>
        <row r="4295">
          <cell r="A4295" t="str">
            <v>110</v>
          </cell>
          <cell r="B4295">
            <v>815760</v>
          </cell>
          <cell r="C4295">
            <v>1</v>
          </cell>
          <cell r="D4295" t="str">
            <v>1815760.110</v>
          </cell>
          <cell r="E4295" t="str">
            <v xml:space="preserve">שכר קובע(מנהלה( </v>
          </cell>
          <cell r="H4295">
            <v>2205512</v>
          </cell>
          <cell r="I4295">
            <v>1986375</v>
          </cell>
        </row>
        <row r="4296">
          <cell r="A4296" t="str">
            <v>120</v>
          </cell>
          <cell r="B4296">
            <v>815760</v>
          </cell>
          <cell r="C4296">
            <v>1</v>
          </cell>
          <cell r="D4296" t="str">
            <v>1815760.120</v>
          </cell>
          <cell r="E4296" t="str">
            <v xml:space="preserve">תוספות שאינן בשכר קובע </v>
          </cell>
          <cell r="H4296">
            <v>347165</v>
          </cell>
          <cell r="I4296">
            <v>315206</v>
          </cell>
        </row>
        <row r="4297">
          <cell r="A4297" t="str">
            <v>130</v>
          </cell>
          <cell r="B4297">
            <v>815760</v>
          </cell>
          <cell r="C4297">
            <v>1</v>
          </cell>
          <cell r="D4297" t="str">
            <v>1815760.130</v>
          </cell>
          <cell r="E4297" t="str">
            <v xml:space="preserve">שעות נוספות </v>
          </cell>
          <cell r="H4297">
            <v>31683</v>
          </cell>
          <cell r="I4297">
            <v>16454</v>
          </cell>
        </row>
        <row r="4298">
          <cell r="A4298" t="str">
            <v>140</v>
          </cell>
          <cell r="B4298">
            <v>815760</v>
          </cell>
          <cell r="C4298">
            <v>1</v>
          </cell>
          <cell r="D4298" t="str">
            <v>1815760.140</v>
          </cell>
          <cell r="E4298" t="str">
            <v xml:space="preserve">החזר הוצאות </v>
          </cell>
          <cell r="H4298">
            <v>111554</v>
          </cell>
          <cell r="I4298">
            <v>97306</v>
          </cell>
        </row>
        <row r="4299">
          <cell r="A4299" t="str">
            <v>181</v>
          </cell>
          <cell r="B4299">
            <v>815760</v>
          </cell>
          <cell r="C4299">
            <v>1</v>
          </cell>
          <cell r="D4299" t="str">
            <v>1815760.181</v>
          </cell>
          <cell r="E4299" t="str">
            <v xml:space="preserve">הפרשות סוציאליות </v>
          </cell>
          <cell r="H4299">
            <v>421696</v>
          </cell>
          <cell r="I4299">
            <v>377227</v>
          </cell>
        </row>
        <row r="4300">
          <cell r="A4300" t="str">
            <v>182</v>
          </cell>
          <cell r="B4300">
            <v>815760</v>
          </cell>
          <cell r="C4300">
            <v>1</v>
          </cell>
          <cell r="D4300" t="str">
            <v>1815760.182</v>
          </cell>
          <cell r="E4300" t="str">
            <v xml:space="preserve">מיסים ועלויות </v>
          </cell>
          <cell r="H4300">
            <v>201893</v>
          </cell>
          <cell r="I4300">
            <v>181058</v>
          </cell>
        </row>
        <row r="4301">
          <cell r="A4301" t="str">
            <v>110</v>
          </cell>
          <cell r="B4301">
            <v>815761</v>
          </cell>
          <cell r="C4301">
            <v>1</v>
          </cell>
          <cell r="D4301" t="str">
            <v>1815761.110</v>
          </cell>
          <cell r="E4301" t="str">
            <v xml:space="preserve">שכר קובע (הוראה( </v>
          </cell>
          <cell r="H4301">
            <v>7262229</v>
          </cell>
          <cell r="I4301">
            <v>7121808</v>
          </cell>
        </row>
        <row r="4302">
          <cell r="A4302" t="str">
            <v>120</v>
          </cell>
          <cell r="B4302">
            <v>815761</v>
          </cell>
          <cell r="C4302">
            <v>1</v>
          </cell>
          <cell r="D4302" t="str">
            <v>1815761.120</v>
          </cell>
          <cell r="E4302" t="str">
            <v xml:space="preserve">תוספות שאינן בשכר קובע </v>
          </cell>
          <cell r="H4302">
            <v>494070</v>
          </cell>
          <cell r="I4302">
            <v>339983</v>
          </cell>
        </row>
        <row r="4303">
          <cell r="A4303" t="str">
            <v>130</v>
          </cell>
          <cell r="B4303">
            <v>815761</v>
          </cell>
          <cell r="C4303">
            <v>1</v>
          </cell>
          <cell r="D4303" t="str">
            <v>1815761.130</v>
          </cell>
          <cell r="E4303" t="str">
            <v xml:space="preserve">שעות נוספות </v>
          </cell>
          <cell r="H4303">
            <v>3021</v>
          </cell>
          <cell r="I4303">
            <v>1681</v>
          </cell>
        </row>
        <row r="4304">
          <cell r="A4304" t="str">
            <v>140</v>
          </cell>
          <cell r="B4304">
            <v>815761</v>
          </cell>
          <cell r="C4304">
            <v>1</v>
          </cell>
          <cell r="D4304" t="str">
            <v>1815761.140</v>
          </cell>
          <cell r="E4304" t="str">
            <v xml:space="preserve">החזר הוצאות </v>
          </cell>
          <cell r="H4304">
            <v>294756</v>
          </cell>
          <cell r="I4304">
            <v>270982</v>
          </cell>
        </row>
        <row r="4305">
          <cell r="A4305" t="str">
            <v>181</v>
          </cell>
          <cell r="B4305">
            <v>815761</v>
          </cell>
          <cell r="C4305">
            <v>1</v>
          </cell>
          <cell r="D4305" t="str">
            <v>1815761.181</v>
          </cell>
          <cell r="E4305" t="str">
            <v xml:space="preserve">הפרשות סוציאליות </v>
          </cell>
          <cell r="H4305">
            <v>2009904</v>
          </cell>
          <cell r="I4305">
            <v>1937828</v>
          </cell>
        </row>
        <row r="4306">
          <cell r="A4306" t="str">
            <v>182</v>
          </cell>
          <cell r="B4306">
            <v>815761</v>
          </cell>
          <cell r="C4306">
            <v>1</v>
          </cell>
          <cell r="D4306" t="str">
            <v>1815761.182</v>
          </cell>
          <cell r="E4306" t="str">
            <v xml:space="preserve">מיסים ועלויות </v>
          </cell>
          <cell r="H4306">
            <v>602038</v>
          </cell>
          <cell r="I4306">
            <v>584903</v>
          </cell>
        </row>
        <row r="4307">
          <cell r="A4307" t="str">
            <v>289</v>
          </cell>
          <cell r="B4307">
            <v>815761</v>
          </cell>
          <cell r="C4307">
            <v>1</v>
          </cell>
          <cell r="D4307" t="str">
            <v>1815761.289</v>
          </cell>
          <cell r="E4307" t="str">
            <v xml:space="preserve">השתתפות בשי לחגים </v>
          </cell>
          <cell r="H4307">
            <v>50000</v>
          </cell>
          <cell r="I4307">
            <v>42900</v>
          </cell>
        </row>
        <row r="4308">
          <cell r="A4308" t="str">
            <v>420</v>
          </cell>
          <cell r="B4308">
            <v>815761</v>
          </cell>
          <cell r="C4308">
            <v>1</v>
          </cell>
          <cell r="D4308" t="str">
            <v>1815761.420</v>
          </cell>
          <cell r="E4308" t="str">
            <v xml:space="preserve">תחזוקת מבנים </v>
          </cell>
          <cell r="H4308">
            <v>28000</v>
          </cell>
          <cell r="I4308">
            <v>28000</v>
          </cell>
        </row>
        <row r="4309">
          <cell r="A4309" t="str">
            <v>431</v>
          </cell>
          <cell r="B4309">
            <v>815761</v>
          </cell>
          <cell r="C4309">
            <v>1</v>
          </cell>
          <cell r="D4309" t="str">
            <v>1815761.431</v>
          </cell>
          <cell r="E4309" t="str">
            <v xml:space="preserve">חשמל </v>
          </cell>
          <cell r="H4309">
            <v>351400</v>
          </cell>
          <cell r="I4309">
            <v>364105</v>
          </cell>
        </row>
        <row r="4310">
          <cell r="A4310" t="str">
            <v>432</v>
          </cell>
          <cell r="B4310">
            <v>815761</v>
          </cell>
          <cell r="C4310">
            <v>1</v>
          </cell>
          <cell r="D4310" t="str">
            <v>1815761.432</v>
          </cell>
          <cell r="E4310" t="str">
            <v xml:space="preserve">מים </v>
          </cell>
          <cell r="H4310">
            <v>151200</v>
          </cell>
          <cell r="I4310">
            <v>212476</v>
          </cell>
        </row>
        <row r="4311">
          <cell r="A4311" t="str">
            <v>434</v>
          </cell>
          <cell r="B4311">
            <v>815761</v>
          </cell>
          <cell r="C4311">
            <v>1</v>
          </cell>
          <cell r="D4311" t="str">
            <v>1815761.434</v>
          </cell>
          <cell r="E4311" t="str">
            <v xml:space="preserve">שרותי נקיון </v>
          </cell>
          <cell r="H4311">
            <v>460000</v>
          </cell>
          <cell r="I4311">
            <v>387297</v>
          </cell>
        </row>
        <row r="4312">
          <cell r="A4312" t="str">
            <v>440</v>
          </cell>
          <cell r="B4312">
            <v>815761</v>
          </cell>
          <cell r="C4312">
            <v>1</v>
          </cell>
          <cell r="D4312" t="str">
            <v>1815761.440</v>
          </cell>
          <cell r="E4312" t="str">
            <v xml:space="preserve">ביטוח מבנה ותכולה </v>
          </cell>
          <cell r="H4312">
            <v>17700</v>
          </cell>
          <cell r="I4312">
            <v>17060</v>
          </cell>
        </row>
        <row r="4313">
          <cell r="A4313" t="str">
            <v>722</v>
          </cell>
          <cell r="B4313">
            <v>815761</v>
          </cell>
          <cell r="C4313">
            <v>1</v>
          </cell>
          <cell r="D4313" t="str">
            <v>1815761.722</v>
          </cell>
          <cell r="E4313" t="str">
            <v xml:space="preserve">העב ממשהח מיועדת </v>
          </cell>
          <cell r="H4313">
            <v>100</v>
          </cell>
          <cell r="I4313">
            <v>4500</v>
          </cell>
        </row>
        <row r="4314">
          <cell r="A4314" t="str">
            <v>729</v>
          </cell>
          <cell r="B4314">
            <v>815761</v>
          </cell>
          <cell r="C4314">
            <v>1</v>
          </cell>
          <cell r="D4314" t="str">
            <v>1815761.729</v>
          </cell>
          <cell r="E4314" t="str">
            <v xml:space="preserve">תשלומי (הורים) חומרים </v>
          </cell>
          <cell r="H4314">
            <v>73620</v>
          </cell>
          <cell r="I4314">
            <v>77771</v>
          </cell>
        </row>
        <row r="4315">
          <cell r="A4315" t="str">
            <v>743</v>
          </cell>
          <cell r="B4315">
            <v>815761</v>
          </cell>
          <cell r="C4315">
            <v>1</v>
          </cell>
          <cell r="D4315" t="str">
            <v>1815761.743</v>
          </cell>
          <cell r="E4315" t="str">
            <v xml:space="preserve">רכישת כלים מכשירים וציוד </v>
          </cell>
          <cell r="H4315">
            <v>4000</v>
          </cell>
          <cell r="I4315">
            <v>4000</v>
          </cell>
        </row>
        <row r="4316">
          <cell r="A4316" t="str">
            <v>751</v>
          </cell>
          <cell r="B4316">
            <v>815761</v>
          </cell>
          <cell r="C4316">
            <v>1</v>
          </cell>
          <cell r="D4316" t="str">
            <v>1815761.751</v>
          </cell>
          <cell r="E4316" t="str">
            <v xml:space="preserve">אחזקת גינון בחצרות </v>
          </cell>
          <cell r="H4316">
            <v>12000</v>
          </cell>
          <cell r="I4316">
            <v>12000</v>
          </cell>
        </row>
        <row r="4317">
          <cell r="A4317" t="str">
            <v>753</v>
          </cell>
          <cell r="B4317">
            <v>815761</v>
          </cell>
          <cell r="C4317">
            <v>1</v>
          </cell>
          <cell r="D4317" t="str">
            <v>1815761.753</v>
          </cell>
          <cell r="E4317" t="str">
            <v xml:space="preserve">עבודות קבלניות/רו"ח </v>
          </cell>
          <cell r="H4317">
            <v>14040</v>
          </cell>
          <cell r="I4317">
            <v>14040</v>
          </cell>
        </row>
        <row r="4318">
          <cell r="A4318" t="str">
            <v>760</v>
          </cell>
          <cell r="B4318">
            <v>815761</v>
          </cell>
          <cell r="C4318">
            <v>1</v>
          </cell>
          <cell r="D4318" t="str">
            <v>1815761.760</v>
          </cell>
          <cell r="E4318" t="str">
            <v xml:space="preserve">שאילת מורים-מקיף ו </v>
          </cell>
          <cell r="H4318">
            <v>2305000</v>
          </cell>
          <cell r="I4318">
            <v>2461685</v>
          </cell>
        </row>
        <row r="4319">
          <cell r="A4319" t="str">
            <v>782</v>
          </cell>
          <cell r="B4319">
            <v>815761</v>
          </cell>
          <cell r="C4319">
            <v>1</v>
          </cell>
          <cell r="D4319" t="str">
            <v>1815761.782</v>
          </cell>
          <cell r="E4319" t="str">
            <v xml:space="preserve">תעודה חברתית </v>
          </cell>
          <cell r="H4319">
            <v>19000</v>
          </cell>
          <cell r="I4319">
            <v>19000</v>
          </cell>
        </row>
        <row r="4320">
          <cell r="A4320" t="str">
            <v>784</v>
          </cell>
          <cell r="B4320">
            <v>815761</v>
          </cell>
          <cell r="C4320">
            <v>1</v>
          </cell>
          <cell r="D4320" t="str">
            <v>1815761.784</v>
          </cell>
          <cell r="E4320" t="str">
            <v xml:space="preserve">הוצאות לפעולה-הקצבה </v>
          </cell>
          <cell r="H4320">
            <v>153500</v>
          </cell>
          <cell r="I4320">
            <v>148460</v>
          </cell>
        </row>
        <row r="4321">
          <cell r="A4321" t="str">
            <v>786</v>
          </cell>
          <cell r="B4321">
            <v>815761</v>
          </cell>
          <cell r="C4321">
            <v>1</v>
          </cell>
          <cell r="D4321" t="str">
            <v>1815761.786</v>
          </cell>
          <cell r="E4321" t="str">
            <v xml:space="preserve">דמי שכפול על יסודי </v>
          </cell>
          <cell r="H4321">
            <v>15379</v>
          </cell>
          <cell r="I4321">
            <v>16388</v>
          </cell>
        </row>
        <row r="4322">
          <cell r="A4322" t="str">
            <v>727</v>
          </cell>
          <cell r="B4322">
            <v>815762</v>
          </cell>
          <cell r="C4322">
            <v>1</v>
          </cell>
          <cell r="D4322" t="str">
            <v>1815762.727</v>
          </cell>
          <cell r="E4322" t="str">
            <v xml:space="preserve">אגרת שכפול פר תלמיד </v>
          </cell>
          <cell r="H4322">
            <v>19026</v>
          </cell>
          <cell r="I4322">
            <v>20249</v>
          </cell>
        </row>
        <row r="4323">
          <cell r="A4323" t="str">
            <v>780</v>
          </cell>
          <cell r="B4323">
            <v>815762</v>
          </cell>
          <cell r="C4323">
            <v>1</v>
          </cell>
          <cell r="D4323" t="str">
            <v>1815762.780</v>
          </cell>
          <cell r="E4323" t="str">
            <v>מגמת תקשורת ואומנויות מסך</v>
          </cell>
          <cell r="H4323">
            <v>66500</v>
          </cell>
          <cell r="I4323">
            <v>66500</v>
          </cell>
        </row>
        <row r="4324">
          <cell r="A4324" t="str">
            <v>721</v>
          </cell>
          <cell r="B4324">
            <v>815763</v>
          </cell>
          <cell r="C4324">
            <v>1</v>
          </cell>
          <cell r="D4324" t="str">
            <v>1815763.721</v>
          </cell>
          <cell r="E4324" t="str">
            <v xml:space="preserve">סל תלמיד לעולה </v>
          </cell>
          <cell r="H4324">
            <v>562</v>
          </cell>
          <cell r="I4324">
            <v>0</v>
          </cell>
        </row>
        <row r="4325">
          <cell r="A4325" t="str">
            <v>723</v>
          </cell>
          <cell r="B4325">
            <v>815763</v>
          </cell>
          <cell r="C4325">
            <v>1</v>
          </cell>
          <cell r="D4325" t="str">
            <v>1815763.723</v>
          </cell>
          <cell r="E4325" t="str">
            <v xml:space="preserve">דמי שתיה למורים </v>
          </cell>
          <cell r="H4325">
            <v>8800</v>
          </cell>
          <cell r="I4325">
            <v>7954</v>
          </cell>
        </row>
        <row r="4326">
          <cell r="A4326" t="str">
            <v>724</v>
          </cell>
          <cell r="B4326">
            <v>815763</v>
          </cell>
          <cell r="C4326">
            <v>1</v>
          </cell>
          <cell r="D4326" t="str">
            <v>1815763.724</v>
          </cell>
          <cell r="E4326" t="str">
            <v xml:space="preserve">העשרה חינוך מיוחד </v>
          </cell>
          <cell r="H4326">
            <v>10734</v>
          </cell>
          <cell r="I4326">
            <v>12135</v>
          </cell>
        </row>
        <row r="4327">
          <cell r="A4327" t="str">
            <v>789</v>
          </cell>
          <cell r="B4327">
            <v>815763</v>
          </cell>
          <cell r="C4327">
            <v>1</v>
          </cell>
          <cell r="D4327" t="str">
            <v>1815763.789</v>
          </cell>
          <cell r="E4327" t="str">
            <v xml:space="preserve">ה.נלוות ח.מיוחד </v>
          </cell>
          <cell r="H4327">
            <v>8000</v>
          </cell>
          <cell r="I4327">
            <v>760</v>
          </cell>
        </row>
        <row r="4328">
          <cell r="A4328" t="str">
            <v>729</v>
          </cell>
          <cell r="B4328">
            <v>815764</v>
          </cell>
          <cell r="C4328">
            <v>1</v>
          </cell>
          <cell r="D4328" t="str">
            <v>1815764.729</v>
          </cell>
          <cell r="E4328" t="str">
            <v xml:space="preserve">בי"ס מוביל מניעת סמים </v>
          </cell>
          <cell r="H4328">
            <v>0</v>
          </cell>
          <cell r="I4328">
            <v>0</v>
          </cell>
        </row>
        <row r="4329">
          <cell r="A4329" t="str">
            <v>727</v>
          </cell>
          <cell r="B4329">
            <v>815766</v>
          </cell>
          <cell r="C4329">
            <v>1</v>
          </cell>
          <cell r="D4329" t="str">
            <v>1815766.727</v>
          </cell>
          <cell r="E4329" t="str">
            <v xml:space="preserve">סל תלמיד לעולי אתיופיה </v>
          </cell>
          <cell r="H4329">
            <v>1600</v>
          </cell>
          <cell r="I4329">
            <v>0</v>
          </cell>
        </row>
        <row r="4330">
          <cell r="A4330" t="str">
            <v>432</v>
          </cell>
          <cell r="B4330">
            <v>815771</v>
          </cell>
          <cell r="C4330">
            <v>1</v>
          </cell>
          <cell r="D4330" t="str">
            <v>1815771.432</v>
          </cell>
          <cell r="E4330" t="str">
            <v xml:space="preserve">הוצאות מים </v>
          </cell>
          <cell r="H4330">
            <v>68000</v>
          </cell>
          <cell r="I4330">
            <v>80618</v>
          </cell>
        </row>
        <row r="4331">
          <cell r="A4331" t="str">
            <v>440</v>
          </cell>
          <cell r="B4331">
            <v>815771</v>
          </cell>
          <cell r="C4331">
            <v>1</v>
          </cell>
          <cell r="D4331" t="str">
            <v>1815771.440</v>
          </cell>
          <cell r="E4331" t="str">
            <v xml:space="preserve">ביטוח מבנה ותכולה </v>
          </cell>
          <cell r="H4331">
            <v>17700</v>
          </cell>
          <cell r="I4331">
            <v>17060</v>
          </cell>
        </row>
        <row r="4332">
          <cell r="A4332" t="str">
            <v>722</v>
          </cell>
          <cell r="B4332">
            <v>815771</v>
          </cell>
          <cell r="C4332">
            <v>1</v>
          </cell>
          <cell r="D4332" t="str">
            <v>1815771.722</v>
          </cell>
          <cell r="E4332" t="str">
            <v xml:space="preserve">העברה מיועדת </v>
          </cell>
          <cell r="H4332">
            <v>0</v>
          </cell>
          <cell r="I4332">
            <v>0</v>
          </cell>
        </row>
        <row r="4333">
          <cell r="A4333" t="str">
            <v>870</v>
          </cell>
          <cell r="B4333">
            <v>815771</v>
          </cell>
          <cell r="C4333">
            <v>1</v>
          </cell>
          <cell r="D4333" t="str">
            <v>1815771.870</v>
          </cell>
          <cell r="E4333" t="str">
            <v xml:space="preserve">השתתפות בחטיבה עליונה </v>
          </cell>
          <cell r="H4333">
            <v>225000</v>
          </cell>
          <cell r="I4333">
            <v>225000</v>
          </cell>
        </row>
        <row r="4334">
          <cell r="A4334" t="str">
            <v>110</v>
          </cell>
          <cell r="B4334">
            <v>815781</v>
          </cell>
          <cell r="C4334">
            <v>1</v>
          </cell>
          <cell r="D4334" t="str">
            <v>1815781.110</v>
          </cell>
          <cell r="E4334" t="str">
            <v xml:space="preserve">שכר קובע הוראה חט"ע </v>
          </cell>
          <cell r="H4334">
            <v>3986025</v>
          </cell>
          <cell r="I4334">
            <v>5025911</v>
          </cell>
        </row>
        <row r="4335">
          <cell r="A4335" t="str">
            <v>120</v>
          </cell>
          <cell r="B4335">
            <v>815781</v>
          </cell>
          <cell r="C4335">
            <v>1</v>
          </cell>
          <cell r="D4335" t="str">
            <v>1815781.120</v>
          </cell>
          <cell r="E4335" t="str">
            <v xml:space="preserve">תוספות שאינן בשכר קובע </v>
          </cell>
          <cell r="H4335">
            <v>214242</v>
          </cell>
          <cell r="I4335">
            <v>193701</v>
          </cell>
        </row>
        <row r="4336">
          <cell r="A4336" t="str">
            <v>130</v>
          </cell>
          <cell r="B4336">
            <v>815781</v>
          </cell>
          <cell r="C4336">
            <v>1</v>
          </cell>
          <cell r="D4336" t="str">
            <v>1815781.130</v>
          </cell>
          <cell r="E4336" t="str">
            <v xml:space="preserve">שעות נוספות </v>
          </cell>
          <cell r="H4336">
            <v>2661</v>
          </cell>
          <cell r="I4336">
            <v>2120</v>
          </cell>
        </row>
        <row r="4337">
          <cell r="A4337" t="str">
            <v>140</v>
          </cell>
          <cell r="B4337">
            <v>815781</v>
          </cell>
          <cell r="C4337">
            <v>1</v>
          </cell>
          <cell r="D4337" t="str">
            <v>1815781.140</v>
          </cell>
          <cell r="E4337" t="str">
            <v xml:space="preserve">החזר הוצאות </v>
          </cell>
          <cell r="H4337">
            <v>136094</v>
          </cell>
          <cell r="I4337">
            <v>156467</v>
          </cell>
        </row>
        <row r="4338">
          <cell r="A4338" t="str">
            <v>181</v>
          </cell>
          <cell r="B4338">
            <v>815781</v>
          </cell>
          <cell r="C4338">
            <v>1</v>
          </cell>
          <cell r="D4338" t="str">
            <v>1815781.181</v>
          </cell>
          <cell r="E4338" t="str">
            <v xml:space="preserve">הפרשות סוציאליות </v>
          </cell>
          <cell r="H4338">
            <v>1077872</v>
          </cell>
          <cell r="I4338">
            <v>1326138</v>
          </cell>
        </row>
        <row r="4339">
          <cell r="A4339" t="str">
            <v>182</v>
          </cell>
          <cell r="B4339">
            <v>815781</v>
          </cell>
          <cell r="C4339">
            <v>1</v>
          </cell>
          <cell r="D4339" t="str">
            <v>1815781.182</v>
          </cell>
          <cell r="E4339" t="str">
            <v xml:space="preserve">מיסים ועלויות </v>
          </cell>
          <cell r="H4339">
            <v>324800</v>
          </cell>
          <cell r="I4339">
            <v>406697</v>
          </cell>
        </row>
        <row r="4340">
          <cell r="A4340" t="str">
            <v>289</v>
          </cell>
          <cell r="B4340">
            <v>815781</v>
          </cell>
          <cell r="C4340">
            <v>1</v>
          </cell>
          <cell r="D4340" t="str">
            <v>1815781.289</v>
          </cell>
          <cell r="E4340" t="str">
            <v xml:space="preserve">השתתפות בשי לחגים </v>
          </cell>
          <cell r="H4340">
            <v>15200</v>
          </cell>
          <cell r="I4340">
            <v>19525</v>
          </cell>
        </row>
        <row r="4341">
          <cell r="A4341" t="str">
            <v>420</v>
          </cell>
          <cell r="B4341">
            <v>815781</v>
          </cell>
          <cell r="C4341">
            <v>1</v>
          </cell>
          <cell r="D4341" t="str">
            <v>1815781.420</v>
          </cell>
          <cell r="E4341" t="str">
            <v xml:space="preserve">תחזוקת מבנים </v>
          </cell>
          <cell r="H4341">
            <v>21000</v>
          </cell>
          <cell r="I4341">
            <v>21000</v>
          </cell>
        </row>
        <row r="4342">
          <cell r="A4342" t="str">
            <v>431</v>
          </cell>
          <cell r="B4342">
            <v>815781</v>
          </cell>
          <cell r="C4342">
            <v>1</v>
          </cell>
          <cell r="D4342" t="str">
            <v>1815781.431</v>
          </cell>
          <cell r="E4342" t="str">
            <v xml:space="preserve">חשמל </v>
          </cell>
          <cell r="H4342">
            <v>180700</v>
          </cell>
          <cell r="I4342">
            <v>164246</v>
          </cell>
        </row>
        <row r="4343">
          <cell r="A4343" t="str">
            <v>432</v>
          </cell>
          <cell r="B4343">
            <v>815781</v>
          </cell>
          <cell r="C4343">
            <v>1</v>
          </cell>
          <cell r="D4343" t="str">
            <v>1815781.432</v>
          </cell>
          <cell r="E4343" t="str">
            <v xml:space="preserve">מים </v>
          </cell>
          <cell r="H4343">
            <v>65300</v>
          </cell>
          <cell r="I4343">
            <v>48821</v>
          </cell>
        </row>
        <row r="4344">
          <cell r="A4344" t="str">
            <v>434</v>
          </cell>
          <cell r="B4344">
            <v>815781</v>
          </cell>
          <cell r="C4344">
            <v>1</v>
          </cell>
          <cell r="D4344" t="str">
            <v>1815781.434</v>
          </cell>
          <cell r="E4344" t="str">
            <v xml:space="preserve">שירותי נקיון </v>
          </cell>
          <cell r="H4344">
            <v>260000</v>
          </cell>
          <cell r="I4344">
            <v>233330</v>
          </cell>
        </row>
        <row r="4345">
          <cell r="A4345" t="str">
            <v>440</v>
          </cell>
          <cell r="B4345">
            <v>815781</v>
          </cell>
          <cell r="C4345">
            <v>1</v>
          </cell>
          <cell r="D4345" t="str">
            <v>1815781.440</v>
          </cell>
          <cell r="E4345" t="str">
            <v xml:space="preserve">ביטוח מבנה ותכולה </v>
          </cell>
          <cell r="H4345">
            <v>8600</v>
          </cell>
          <cell r="I4345">
            <v>8329</v>
          </cell>
        </row>
        <row r="4346">
          <cell r="A4346" t="str">
            <v>720</v>
          </cell>
          <cell r="B4346">
            <v>815781</v>
          </cell>
          <cell r="C4346">
            <v>1</v>
          </cell>
          <cell r="D4346" t="str">
            <v>1815781.720</v>
          </cell>
          <cell r="E4346" t="str">
            <v xml:space="preserve">סל תלמיד לעולה </v>
          </cell>
          <cell r="H4346">
            <v>0</v>
          </cell>
          <cell r="I4346">
            <v>0</v>
          </cell>
        </row>
        <row r="4347">
          <cell r="A4347" t="str">
            <v>723</v>
          </cell>
          <cell r="B4347">
            <v>815781</v>
          </cell>
          <cell r="C4347">
            <v>1</v>
          </cell>
          <cell r="D4347" t="str">
            <v>1815781.723</v>
          </cell>
          <cell r="E4347" t="str">
            <v xml:space="preserve">דמי שתיה למורים </v>
          </cell>
          <cell r="H4347">
            <v>3362</v>
          </cell>
          <cell r="I4347">
            <v>2673</v>
          </cell>
        </row>
        <row r="4348">
          <cell r="A4348" t="str">
            <v>727</v>
          </cell>
          <cell r="B4348">
            <v>815781</v>
          </cell>
          <cell r="C4348">
            <v>1</v>
          </cell>
          <cell r="D4348" t="str">
            <v>1815781.727</v>
          </cell>
          <cell r="E4348" t="str">
            <v xml:space="preserve">אגרת שכפול פר תלמיד </v>
          </cell>
          <cell r="H4348">
            <v>0</v>
          </cell>
          <cell r="I4348">
            <v>0</v>
          </cell>
        </row>
        <row r="4349">
          <cell r="A4349" t="str">
            <v>743</v>
          </cell>
          <cell r="B4349">
            <v>815781</v>
          </cell>
          <cell r="C4349">
            <v>1</v>
          </cell>
          <cell r="D4349" t="str">
            <v>1815781.743</v>
          </cell>
          <cell r="E4349" t="str">
            <v xml:space="preserve">רכישת כלים מכשירים וציוד </v>
          </cell>
          <cell r="H4349">
            <v>3000</v>
          </cell>
          <cell r="I4349">
            <v>2883</v>
          </cell>
        </row>
        <row r="4350">
          <cell r="A4350" t="str">
            <v>751</v>
          </cell>
          <cell r="B4350">
            <v>815781</v>
          </cell>
          <cell r="C4350">
            <v>1</v>
          </cell>
          <cell r="D4350" t="str">
            <v>1815781.751</v>
          </cell>
          <cell r="E4350" t="str">
            <v xml:space="preserve">אחזקת גינון בחצרות </v>
          </cell>
          <cell r="H4350">
            <v>9000</v>
          </cell>
          <cell r="I4350">
            <v>9000</v>
          </cell>
        </row>
        <row r="4351">
          <cell r="A4351" t="str">
            <v>752</v>
          </cell>
          <cell r="B4351">
            <v>815781</v>
          </cell>
          <cell r="C4351">
            <v>1</v>
          </cell>
          <cell r="D4351" t="str">
            <v>1815781.752</v>
          </cell>
          <cell r="E4351" t="str">
            <v xml:space="preserve">עבודות קבלניות/רו"ח </v>
          </cell>
          <cell r="H4351">
            <v>14040</v>
          </cell>
          <cell r="I4351">
            <v>14040</v>
          </cell>
        </row>
        <row r="4352">
          <cell r="A4352" t="str">
            <v>760</v>
          </cell>
          <cell r="B4352">
            <v>815781</v>
          </cell>
          <cell r="C4352">
            <v>1</v>
          </cell>
          <cell r="D4352" t="str">
            <v>1815781.760</v>
          </cell>
          <cell r="E4352" t="str">
            <v xml:space="preserve">שאילת מורים-מקיף ח </v>
          </cell>
          <cell r="H4352">
            <v>0</v>
          </cell>
          <cell r="I4352">
            <v>-6569</v>
          </cell>
        </row>
        <row r="4353">
          <cell r="A4353" t="str">
            <v>780</v>
          </cell>
          <cell r="B4353">
            <v>815781</v>
          </cell>
          <cell r="C4353">
            <v>1</v>
          </cell>
          <cell r="D4353" t="str">
            <v>1815781.780</v>
          </cell>
          <cell r="E4353" t="str">
            <v xml:space="preserve">השתתפות בשכר מינהלה </v>
          </cell>
          <cell r="H4353">
            <v>1010000</v>
          </cell>
          <cell r="I4353">
            <v>1118928</v>
          </cell>
        </row>
        <row r="4354">
          <cell r="A4354" t="str">
            <v>781</v>
          </cell>
          <cell r="B4354">
            <v>815781</v>
          </cell>
          <cell r="C4354">
            <v>1</v>
          </cell>
          <cell r="D4354" t="str">
            <v>1815781.781</v>
          </cell>
          <cell r="E4354" t="str">
            <v xml:space="preserve">מגמה מועדפת </v>
          </cell>
          <cell r="H4354">
            <v>22500</v>
          </cell>
          <cell r="I4354">
            <v>9317</v>
          </cell>
        </row>
        <row r="4355">
          <cell r="A4355" t="str">
            <v>782</v>
          </cell>
          <cell r="B4355">
            <v>815781</v>
          </cell>
          <cell r="C4355">
            <v>1</v>
          </cell>
          <cell r="D4355" t="str">
            <v>1815781.782</v>
          </cell>
          <cell r="E4355" t="str">
            <v xml:space="preserve">תעודה חברתית </v>
          </cell>
          <cell r="H4355">
            <v>19000</v>
          </cell>
          <cell r="I4355">
            <v>19000</v>
          </cell>
        </row>
        <row r="4356">
          <cell r="A4356" t="str">
            <v>784</v>
          </cell>
          <cell r="B4356">
            <v>815781</v>
          </cell>
          <cell r="C4356">
            <v>1</v>
          </cell>
          <cell r="D4356" t="str">
            <v>1815781.784</v>
          </cell>
          <cell r="E4356" t="str">
            <v xml:space="preserve">הוצאות לפעולה-הקצבה </v>
          </cell>
          <cell r="H4356">
            <v>123500</v>
          </cell>
          <cell r="I4356">
            <v>116210</v>
          </cell>
        </row>
        <row r="4357">
          <cell r="A4357" t="str">
            <v>726</v>
          </cell>
          <cell r="B4357">
            <v>815782</v>
          </cell>
          <cell r="C4357">
            <v>1</v>
          </cell>
          <cell r="D4357" t="str">
            <v>1815782.726</v>
          </cell>
          <cell r="E4357" t="str">
            <v xml:space="preserve">תשלומי הורים חומרים </v>
          </cell>
          <cell r="H4357">
            <v>15224</v>
          </cell>
          <cell r="I4357">
            <v>8667</v>
          </cell>
        </row>
        <row r="4358">
          <cell r="A4358" t="str">
            <v>727</v>
          </cell>
          <cell r="B4358">
            <v>815782</v>
          </cell>
          <cell r="C4358">
            <v>1</v>
          </cell>
          <cell r="D4358" t="str">
            <v>1815782.727</v>
          </cell>
          <cell r="E4358" t="str">
            <v xml:space="preserve">תגבור למדעי היהדות </v>
          </cell>
          <cell r="H4358">
            <v>0</v>
          </cell>
          <cell r="I4358">
            <v>0</v>
          </cell>
        </row>
        <row r="4359">
          <cell r="A4359" t="str">
            <v>743</v>
          </cell>
          <cell r="B4359">
            <v>815782</v>
          </cell>
          <cell r="C4359">
            <v>1</v>
          </cell>
          <cell r="D4359" t="str">
            <v>1815782.743</v>
          </cell>
          <cell r="E4359" t="str">
            <v xml:space="preserve">רכישת ציוד ספורט </v>
          </cell>
          <cell r="H4359">
            <v>3750</v>
          </cell>
          <cell r="I4359">
            <v>3077</v>
          </cell>
        </row>
        <row r="4360">
          <cell r="A4360" t="str">
            <v>728</v>
          </cell>
          <cell r="B4360">
            <v>815783</v>
          </cell>
          <cell r="C4360">
            <v>1</v>
          </cell>
          <cell r="D4360" t="str">
            <v>1815783.728</v>
          </cell>
          <cell r="E4360" t="str">
            <v xml:space="preserve">דמי שכפול על יסודי </v>
          </cell>
          <cell r="H4360">
            <v>8344</v>
          </cell>
          <cell r="I4360">
            <v>13127</v>
          </cell>
        </row>
        <row r="4361">
          <cell r="A4361" t="str">
            <v>723</v>
          </cell>
          <cell r="B4361">
            <v>815785</v>
          </cell>
          <cell r="C4361">
            <v>1</v>
          </cell>
          <cell r="D4361" t="str">
            <v>1815785.723</v>
          </cell>
          <cell r="E4361" t="str">
            <v xml:space="preserve">בי"ס מוביל מניעת סמים </v>
          </cell>
          <cell r="H4361">
            <v>0</v>
          </cell>
          <cell r="I4361">
            <v>0</v>
          </cell>
        </row>
        <row r="4362">
          <cell r="A4362" t="str">
            <v>727</v>
          </cell>
          <cell r="B4362">
            <v>815785</v>
          </cell>
          <cell r="C4362">
            <v>1</v>
          </cell>
          <cell r="D4362" t="str">
            <v>1815785.727</v>
          </cell>
          <cell r="E4362" t="str">
            <v xml:space="preserve">סל תלמיד לעולי אתיופיה </v>
          </cell>
          <cell r="H4362">
            <v>0</v>
          </cell>
          <cell r="I4362">
            <v>400</v>
          </cell>
        </row>
        <row r="4363">
          <cell r="A4363" t="str">
            <v>110</v>
          </cell>
          <cell r="B4363">
            <v>815790</v>
          </cell>
          <cell r="C4363">
            <v>1</v>
          </cell>
          <cell r="D4363" t="str">
            <v>1815790.110</v>
          </cell>
          <cell r="E4363" t="str">
            <v xml:space="preserve">שכר קובע (מנהלה( </v>
          </cell>
          <cell r="H4363">
            <v>1839691</v>
          </cell>
          <cell r="I4363">
            <v>1783111</v>
          </cell>
        </row>
        <row r="4364">
          <cell r="A4364" t="str">
            <v>120</v>
          </cell>
          <cell r="B4364">
            <v>815790</v>
          </cell>
          <cell r="C4364">
            <v>1</v>
          </cell>
          <cell r="D4364" t="str">
            <v>1815790.120</v>
          </cell>
          <cell r="E4364" t="str">
            <v xml:space="preserve">תוספות שאינן בשכר קובע </v>
          </cell>
          <cell r="H4364">
            <v>222350</v>
          </cell>
          <cell r="I4364">
            <v>220266</v>
          </cell>
        </row>
        <row r="4365">
          <cell r="A4365" t="str">
            <v>130</v>
          </cell>
          <cell r="B4365">
            <v>815790</v>
          </cell>
          <cell r="C4365">
            <v>1</v>
          </cell>
          <cell r="D4365" t="str">
            <v>1815790.130</v>
          </cell>
          <cell r="E4365" t="str">
            <v xml:space="preserve">שעות נוספות </v>
          </cell>
          <cell r="H4365">
            <v>21061</v>
          </cell>
          <cell r="I4365">
            <v>11858</v>
          </cell>
        </row>
        <row r="4366">
          <cell r="A4366" t="str">
            <v>140</v>
          </cell>
          <cell r="B4366">
            <v>815790</v>
          </cell>
          <cell r="C4366">
            <v>1</v>
          </cell>
          <cell r="D4366" t="str">
            <v>1815790.140</v>
          </cell>
          <cell r="E4366" t="str">
            <v xml:space="preserve">החזר הוצאות </v>
          </cell>
          <cell r="H4366">
            <v>101721</v>
          </cell>
          <cell r="I4366">
            <v>91900</v>
          </cell>
        </row>
        <row r="4367">
          <cell r="A4367" t="str">
            <v>181</v>
          </cell>
          <cell r="B4367">
            <v>815790</v>
          </cell>
          <cell r="C4367">
            <v>1</v>
          </cell>
          <cell r="D4367" t="str">
            <v>1815790.181</v>
          </cell>
          <cell r="E4367" t="str">
            <v xml:space="preserve">הפרשות סוציאליות </v>
          </cell>
          <cell r="H4367">
            <v>350776</v>
          </cell>
          <cell r="I4367">
            <v>334674</v>
          </cell>
        </row>
        <row r="4368">
          <cell r="A4368" t="str">
            <v>182</v>
          </cell>
          <cell r="B4368">
            <v>815790</v>
          </cell>
          <cell r="C4368">
            <v>1</v>
          </cell>
          <cell r="D4368" t="str">
            <v>1815790.182</v>
          </cell>
          <cell r="E4368" t="str">
            <v xml:space="preserve">מיסים ועלויות </v>
          </cell>
          <cell r="H4368">
            <v>166191</v>
          </cell>
          <cell r="I4368">
            <v>160261</v>
          </cell>
        </row>
        <row r="4369">
          <cell r="A4369" t="str">
            <v>110</v>
          </cell>
          <cell r="B4369">
            <v>815791</v>
          </cell>
          <cell r="C4369">
            <v>1</v>
          </cell>
          <cell r="D4369" t="str">
            <v>1815791.110</v>
          </cell>
          <cell r="E4369" t="str">
            <v xml:space="preserve">שכר קובע (הוראה( </v>
          </cell>
          <cell r="H4369">
            <v>4012604</v>
          </cell>
          <cell r="I4369">
            <v>3991820</v>
          </cell>
        </row>
        <row r="4370">
          <cell r="A4370" t="str">
            <v>120</v>
          </cell>
          <cell r="B4370">
            <v>815791</v>
          </cell>
          <cell r="C4370">
            <v>1</v>
          </cell>
          <cell r="D4370" t="str">
            <v>1815791.120</v>
          </cell>
          <cell r="E4370" t="str">
            <v xml:space="preserve">תוספות שאינן בשכר קובע </v>
          </cell>
          <cell r="H4370">
            <v>259301</v>
          </cell>
          <cell r="I4370">
            <v>174131</v>
          </cell>
        </row>
        <row r="4371">
          <cell r="A4371" t="str">
            <v>130</v>
          </cell>
          <cell r="B4371">
            <v>815791</v>
          </cell>
          <cell r="C4371">
            <v>1</v>
          </cell>
          <cell r="D4371" t="str">
            <v>1815791.130</v>
          </cell>
          <cell r="E4371" t="str">
            <v xml:space="preserve">שעות נוספות </v>
          </cell>
          <cell r="H4371">
            <v>210</v>
          </cell>
          <cell r="I4371">
            <v>127</v>
          </cell>
        </row>
        <row r="4372">
          <cell r="A4372" t="str">
            <v>140</v>
          </cell>
          <cell r="B4372">
            <v>815791</v>
          </cell>
          <cell r="C4372">
            <v>1</v>
          </cell>
          <cell r="D4372" t="str">
            <v>1815791.140</v>
          </cell>
          <cell r="E4372" t="str">
            <v xml:space="preserve">החזר הוצאות </v>
          </cell>
          <cell r="H4372">
            <v>94836</v>
          </cell>
          <cell r="I4372">
            <v>92402</v>
          </cell>
        </row>
        <row r="4373">
          <cell r="A4373" t="str">
            <v>181</v>
          </cell>
          <cell r="B4373">
            <v>815791</v>
          </cell>
          <cell r="C4373">
            <v>1</v>
          </cell>
          <cell r="D4373" t="str">
            <v>1815791.181</v>
          </cell>
          <cell r="E4373" t="str">
            <v xml:space="preserve">הפרשות סוציאליות </v>
          </cell>
          <cell r="H4373">
            <v>1028983</v>
          </cell>
          <cell r="I4373">
            <v>1032358</v>
          </cell>
        </row>
        <row r="4374">
          <cell r="A4374" t="str">
            <v>182</v>
          </cell>
          <cell r="B4374">
            <v>815791</v>
          </cell>
          <cell r="C4374">
            <v>1</v>
          </cell>
          <cell r="D4374" t="str">
            <v>1815791.182</v>
          </cell>
          <cell r="E4374" t="str">
            <v xml:space="preserve">מיסים ועלויות </v>
          </cell>
          <cell r="H4374">
            <v>323922</v>
          </cell>
          <cell r="I4374">
            <v>322012</v>
          </cell>
        </row>
        <row r="4375">
          <cell r="A4375" t="str">
            <v>289</v>
          </cell>
          <cell r="B4375">
            <v>815791</v>
          </cell>
          <cell r="C4375">
            <v>1</v>
          </cell>
          <cell r="D4375" t="str">
            <v>1815791.289</v>
          </cell>
          <cell r="E4375" t="str">
            <v xml:space="preserve">השתתפות בשי לחגים </v>
          </cell>
          <cell r="H4375">
            <v>25900</v>
          </cell>
          <cell r="I4375">
            <v>23100</v>
          </cell>
        </row>
        <row r="4376">
          <cell r="A4376" t="str">
            <v>420</v>
          </cell>
          <cell r="B4376">
            <v>815791</v>
          </cell>
          <cell r="C4376">
            <v>1</v>
          </cell>
          <cell r="D4376" t="str">
            <v>1815791.420</v>
          </cell>
          <cell r="E4376" t="str">
            <v xml:space="preserve">תחזוקת מבנים </v>
          </cell>
          <cell r="H4376">
            <v>38000</v>
          </cell>
          <cell r="I4376">
            <v>40000</v>
          </cell>
        </row>
        <row r="4377">
          <cell r="A4377" t="str">
            <v>431</v>
          </cell>
          <cell r="B4377">
            <v>815791</v>
          </cell>
          <cell r="C4377">
            <v>1</v>
          </cell>
          <cell r="D4377" t="str">
            <v>1815791.431</v>
          </cell>
          <cell r="E4377" t="str">
            <v xml:space="preserve">חשמל </v>
          </cell>
          <cell r="H4377">
            <v>238000</v>
          </cell>
          <cell r="I4377">
            <v>252107</v>
          </cell>
        </row>
        <row r="4378">
          <cell r="A4378" t="str">
            <v>432</v>
          </cell>
          <cell r="B4378">
            <v>815791</v>
          </cell>
          <cell r="C4378">
            <v>1</v>
          </cell>
          <cell r="D4378" t="str">
            <v>1815791.432</v>
          </cell>
          <cell r="E4378" t="str">
            <v xml:space="preserve">מים </v>
          </cell>
          <cell r="H4378">
            <v>162400</v>
          </cell>
          <cell r="I4378">
            <v>184257</v>
          </cell>
        </row>
        <row r="4379">
          <cell r="A4379" t="str">
            <v>434</v>
          </cell>
          <cell r="B4379">
            <v>815791</v>
          </cell>
          <cell r="C4379">
            <v>1</v>
          </cell>
          <cell r="D4379" t="str">
            <v>1815791.434</v>
          </cell>
          <cell r="E4379" t="str">
            <v xml:space="preserve">שרותי נקיון </v>
          </cell>
          <cell r="H4379">
            <v>435000</v>
          </cell>
          <cell r="I4379">
            <v>362410</v>
          </cell>
        </row>
        <row r="4380">
          <cell r="A4380" t="str">
            <v>440</v>
          </cell>
          <cell r="B4380">
            <v>815791</v>
          </cell>
          <cell r="C4380">
            <v>1</v>
          </cell>
          <cell r="D4380" t="str">
            <v>1815791.440</v>
          </cell>
          <cell r="E4380" t="str">
            <v xml:space="preserve">ביטוח מבנה ותכולה </v>
          </cell>
          <cell r="H4380">
            <v>17700</v>
          </cell>
          <cell r="I4380">
            <v>17060</v>
          </cell>
        </row>
        <row r="4381">
          <cell r="A4381" t="str">
            <v>722</v>
          </cell>
          <cell r="B4381">
            <v>815791</v>
          </cell>
          <cell r="C4381">
            <v>1</v>
          </cell>
          <cell r="D4381" t="str">
            <v>1815791.722</v>
          </cell>
          <cell r="E4381" t="str">
            <v xml:space="preserve">העברה מיועדת </v>
          </cell>
          <cell r="H4381">
            <v>100</v>
          </cell>
          <cell r="I4381">
            <v>2500</v>
          </cell>
        </row>
        <row r="4382">
          <cell r="A4382" t="str">
            <v>726</v>
          </cell>
          <cell r="B4382">
            <v>815791</v>
          </cell>
          <cell r="C4382">
            <v>1</v>
          </cell>
          <cell r="D4382" t="str">
            <v>1815791.726</v>
          </cell>
          <cell r="E4382" t="str">
            <v xml:space="preserve">תשלומי הורים חומרים </v>
          </cell>
          <cell r="H4382">
            <v>60630</v>
          </cell>
          <cell r="I4382">
            <v>60626</v>
          </cell>
        </row>
        <row r="4383">
          <cell r="A4383" t="str">
            <v>743</v>
          </cell>
          <cell r="B4383">
            <v>815791</v>
          </cell>
          <cell r="C4383">
            <v>1</v>
          </cell>
          <cell r="D4383" t="str">
            <v>1815791.743</v>
          </cell>
          <cell r="E4383" t="str">
            <v xml:space="preserve">רכישת כלים מכשירים וציוד </v>
          </cell>
          <cell r="H4383">
            <v>4000</v>
          </cell>
          <cell r="I4383">
            <v>4000</v>
          </cell>
        </row>
        <row r="4384">
          <cell r="A4384" t="str">
            <v>749</v>
          </cell>
          <cell r="B4384">
            <v>815791</v>
          </cell>
          <cell r="C4384">
            <v>1</v>
          </cell>
          <cell r="D4384" t="str">
            <v>1815791.749</v>
          </cell>
          <cell r="E4384" t="str">
            <v>רכישת מכשירים וציוד ספורט</v>
          </cell>
          <cell r="H4384">
            <v>4500</v>
          </cell>
          <cell r="I4384">
            <v>4500</v>
          </cell>
        </row>
        <row r="4385">
          <cell r="A4385" t="str">
            <v>751</v>
          </cell>
          <cell r="B4385">
            <v>815791</v>
          </cell>
          <cell r="C4385">
            <v>1</v>
          </cell>
          <cell r="D4385" t="str">
            <v>1815791.751</v>
          </cell>
          <cell r="E4385" t="str">
            <v xml:space="preserve">אחזקת גינון בחצרות </v>
          </cell>
          <cell r="H4385">
            <v>12000</v>
          </cell>
          <cell r="I4385">
            <v>12000</v>
          </cell>
        </row>
        <row r="4386">
          <cell r="A4386" t="str">
            <v>752</v>
          </cell>
          <cell r="B4386">
            <v>815791</v>
          </cell>
          <cell r="C4386">
            <v>1</v>
          </cell>
          <cell r="D4386" t="str">
            <v>1815791.752</v>
          </cell>
          <cell r="E4386" t="str">
            <v xml:space="preserve">עבודות קבלניות/רו"ח </v>
          </cell>
          <cell r="H4386">
            <v>14040</v>
          </cell>
          <cell r="I4386">
            <v>14040</v>
          </cell>
        </row>
        <row r="4387">
          <cell r="A4387" t="str">
            <v>759</v>
          </cell>
          <cell r="B4387">
            <v>815791</v>
          </cell>
          <cell r="C4387">
            <v>1</v>
          </cell>
          <cell r="D4387" t="str">
            <v>1815791.759</v>
          </cell>
          <cell r="E4387" t="str">
            <v xml:space="preserve">אגרת שכפול פר תלמיד </v>
          </cell>
          <cell r="H4387">
            <v>15486</v>
          </cell>
          <cell r="I4387">
            <v>15044</v>
          </cell>
        </row>
        <row r="4388">
          <cell r="A4388" t="str">
            <v>760</v>
          </cell>
          <cell r="B4388">
            <v>815791</v>
          </cell>
          <cell r="C4388">
            <v>1</v>
          </cell>
          <cell r="D4388" t="str">
            <v>1815791.760</v>
          </cell>
          <cell r="E4388" t="str">
            <v xml:space="preserve">שאילת מורים-מקיף רבין </v>
          </cell>
          <cell r="H4388">
            <v>3650000</v>
          </cell>
          <cell r="I4388">
            <v>4216102</v>
          </cell>
        </row>
        <row r="4389">
          <cell r="A4389" t="str">
            <v>782</v>
          </cell>
          <cell r="B4389">
            <v>815791</v>
          </cell>
          <cell r="C4389">
            <v>1</v>
          </cell>
          <cell r="D4389" t="str">
            <v>1815791.782</v>
          </cell>
          <cell r="E4389" t="str">
            <v xml:space="preserve">מגמת כדור יד </v>
          </cell>
          <cell r="H4389">
            <v>72500</v>
          </cell>
          <cell r="I4389">
            <v>72500</v>
          </cell>
        </row>
        <row r="4390">
          <cell r="A4390" t="str">
            <v>784</v>
          </cell>
          <cell r="B4390">
            <v>815791</v>
          </cell>
          <cell r="C4390">
            <v>1</v>
          </cell>
          <cell r="D4390" t="str">
            <v>1815791.784</v>
          </cell>
          <cell r="E4390" t="str">
            <v xml:space="preserve">הוצאות לפעולה-הקצבה </v>
          </cell>
          <cell r="H4390">
            <v>153500</v>
          </cell>
          <cell r="I4390">
            <v>148460</v>
          </cell>
        </row>
        <row r="4391">
          <cell r="A4391" t="str">
            <v>786</v>
          </cell>
          <cell r="B4391">
            <v>815791</v>
          </cell>
          <cell r="C4391">
            <v>1</v>
          </cell>
          <cell r="D4391" t="str">
            <v>1815791.786</v>
          </cell>
          <cell r="E4391" t="str">
            <v xml:space="preserve">דמי שכפול על יסודי </v>
          </cell>
          <cell r="H4391">
            <v>12891</v>
          </cell>
          <cell r="I4391">
            <v>13471</v>
          </cell>
        </row>
        <row r="4392">
          <cell r="A4392" t="str">
            <v>782</v>
          </cell>
          <cell r="B4392">
            <v>815792</v>
          </cell>
          <cell r="C4392">
            <v>1</v>
          </cell>
          <cell r="D4392" t="str">
            <v>1815792.782</v>
          </cell>
          <cell r="E4392" t="str">
            <v xml:space="preserve">תעודה חברתית </v>
          </cell>
          <cell r="H4392">
            <v>19000</v>
          </cell>
          <cell r="I4392">
            <v>0</v>
          </cell>
        </row>
        <row r="4393">
          <cell r="A4393" t="str">
            <v>721</v>
          </cell>
          <cell r="B4393">
            <v>815793</v>
          </cell>
          <cell r="C4393">
            <v>1</v>
          </cell>
          <cell r="D4393" t="str">
            <v>1815793.721</v>
          </cell>
          <cell r="E4393" t="str">
            <v xml:space="preserve">סל תלמיד לעולה </v>
          </cell>
          <cell r="H4393">
            <v>896</v>
          </cell>
          <cell r="I4393">
            <v>562</v>
          </cell>
        </row>
        <row r="4394">
          <cell r="A4394" t="str">
            <v>723</v>
          </cell>
          <cell r="B4394">
            <v>815793</v>
          </cell>
          <cell r="C4394">
            <v>1</v>
          </cell>
          <cell r="D4394" t="str">
            <v>1815793.723</v>
          </cell>
          <cell r="E4394" t="str">
            <v xml:space="preserve">דמי שתיה למורים </v>
          </cell>
          <cell r="H4394">
            <v>6314</v>
          </cell>
          <cell r="I4394">
            <v>6478</v>
          </cell>
        </row>
        <row r="4395">
          <cell r="A4395" t="str">
            <v>727</v>
          </cell>
          <cell r="B4395">
            <v>815795</v>
          </cell>
          <cell r="C4395">
            <v>1</v>
          </cell>
          <cell r="D4395" t="str">
            <v>1815795.727</v>
          </cell>
          <cell r="E4395" t="str">
            <v xml:space="preserve">סל תלמיד לעולי אתיופיה </v>
          </cell>
          <cell r="H4395">
            <v>2800</v>
          </cell>
          <cell r="I4395">
            <v>3200</v>
          </cell>
        </row>
        <row r="4396">
          <cell r="A4396" t="str">
            <v>989</v>
          </cell>
          <cell r="B4396">
            <v>815799</v>
          </cell>
          <cell r="C4396">
            <v>1</v>
          </cell>
          <cell r="D4396" t="str">
            <v>1815799.989</v>
          </cell>
          <cell r="E4396" t="str">
            <v>שיפוי מכללה טכנולוגית-פיצ</v>
          </cell>
          <cell r="H4396">
            <v>0</v>
          </cell>
          <cell r="I4396">
            <v>306183</v>
          </cell>
        </row>
        <row r="4397">
          <cell r="A4397" t="str">
            <v>820</v>
          </cell>
          <cell r="B4397">
            <v>816400</v>
          </cell>
          <cell r="C4397">
            <v>1</v>
          </cell>
          <cell r="D4397" t="str">
            <v>1816400.820</v>
          </cell>
          <cell r="E4397" t="str">
            <v xml:space="preserve">תמיכות חינוך תורני-חלוקה </v>
          </cell>
          <cell r="H4397">
            <v>3500000</v>
          </cell>
          <cell r="I4397">
            <v>0</v>
          </cell>
        </row>
        <row r="4398">
          <cell r="A4398" t="str">
            <v>821</v>
          </cell>
          <cell r="B4398">
            <v>816400</v>
          </cell>
          <cell r="C4398">
            <v>1</v>
          </cell>
          <cell r="D4398" t="str">
            <v>1816400.821</v>
          </cell>
          <cell r="E4398" t="str">
            <v xml:space="preserve">ישיבת בני עקיבא </v>
          </cell>
          <cell r="H4398">
            <v>0</v>
          </cell>
          <cell r="I4398">
            <v>79355</v>
          </cell>
        </row>
        <row r="4399">
          <cell r="A4399" t="str">
            <v>822</v>
          </cell>
          <cell r="B4399">
            <v>816400</v>
          </cell>
          <cell r="C4399">
            <v>1</v>
          </cell>
          <cell r="D4399" t="str">
            <v>1816400.822</v>
          </cell>
          <cell r="E4399" t="str">
            <v xml:space="preserve">מוסדות קול יהודה </v>
          </cell>
          <cell r="H4399">
            <v>0</v>
          </cell>
          <cell r="I4399">
            <v>110612</v>
          </cell>
        </row>
        <row r="4400">
          <cell r="A4400" t="str">
            <v>823</v>
          </cell>
          <cell r="B4400">
            <v>816400</v>
          </cell>
          <cell r="C4400">
            <v>1</v>
          </cell>
          <cell r="D4400" t="str">
            <v>1816400.823</v>
          </cell>
          <cell r="E4400" t="str">
            <v xml:space="preserve">ישיבת רבי חיים חורי </v>
          </cell>
          <cell r="H4400">
            <v>0</v>
          </cell>
          <cell r="I4400">
            <v>273316</v>
          </cell>
        </row>
        <row r="4401">
          <cell r="A4401" t="str">
            <v>824</v>
          </cell>
          <cell r="B4401">
            <v>816400</v>
          </cell>
          <cell r="C4401">
            <v>1</v>
          </cell>
          <cell r="D4401" t="str">
            <v>1816400.824</v>
          </cell>
          <cell r="E4401" t="str">
            <v xml:space="preserve">כולל יגל יעקב </v>
          </cell>
          <cell r="H4401">
            <v>0</v>
          </cell>
          <cell r="I4401">
            <v>398647</v>
          </cell>
        </row>
        <row r="4402">
          <cell r="A4402" t="str">
            <v>825</v>
          </cell>
          <cell r="B4402">
            <v>816400</v>
          </cell>
          <cell r="C4402">
            <v>1</v>
          </cell>
          <cell r="D4402" t="str">
            <v>1816400.825</v>
          </cell>
          <cell r="E4402" t="str">
            <v xml:space="preserve">כולל עופר איילים </v>
          </cell>
          <cell r="H4402">
            <v>0</v>
          </cell>
          <cell r="I4402">
            <v>70972</v>
          </cell>
        </row>
        <row r="4403">
          <cell r="A4403" t="str">
            <v>826</v>
          </cell>
          <cell r="B4403">
            <v>816400</v>
          </cell>
          <cell r="C4403">
            <v>1</v>
          </cell>
          <cell r="D4403" t="str">
            <v>1816400.826</v>
          </cell>
          <cell r="E4403" t="str">
            <v xml:space="preserve">מוסדות יקירי באר שבע </v>
          </cell>
          <cell r="H4403">
            <v>0</v>
          </cell>
          <cell r="I4403">
            <v>85663</v>
          </cell>
        </row>
        <row r="4404">
          <cell r="A4404" t="str">
            <v>829</v>
          </cell>
          <cell r="B4404">
            <v>816400</v>
          </cell>
          <cell r="C4404">
            <v>1</v>
          </cell>
          <cell r="D4404" t="str">
            <v>1816400.829</v>
          </cell>
          <cell r="E4404" t="str">
            <v xml:space="preserve">מוסדות בית מוריה </v>
          </cell>
          <cell r="H4404">
            <v>0</v>
          </cell>
          <cell r="I4404">
            <v>212260</v>
          </cell>
        </row>
        <row r="4405">
          <cell r="A4405" t="str">
            <v>821</v>
          </cell>
          <cell r="B4405">
            <v>816410</v>
          </cell>
          <cell r="C4405">
            <v>1</v>
          </cell>
          <cell r="D4405" t="str">
            <v>1816410.821</v>
          </cell>
          <cell r="E4405" t="str">
            <v xml:space="preserve">מוסדות קול רינה </v>
          </cell>
          <cell r="H4405">
            <v>0</v>
          </cell>
          <cell r="I4405">
            <v>411403</v>
          </cell>
        </row>
        <row r="4406">
          <cell r="A4406" t="str">
            <v>822</v>
          </cell>
          <cell r="B4406">
            <v>816410</v>
          </cell>
          <cell r="C4406">
            <v>1</v>
          </cell>
          <cell r="D4406" t="str">
            <v>1816410.822</v>
          </cell>
          <cell r="E4406" t="str">
            <v xml:space="preserve">מרכז תורני בית יוסף </v>
          </cell>
          <cell r="H4406">
            <v>0</v>
          </cell>
          <cell r="I4406">
            <v>399521</v>
          </cell>
        </row>
        <row r="4407">
          <cell r="A4407" t="str">
            <v>823</v>
          </cell>
          <cell r="B4407">
            <v>816410</v>
          </cell>
          <cell r="C4407">
            <v>1</v>
          </cell>
          <cell r="D4407" t="str">
            <v>1816410.823</v>
          </cell>
          <cell r="E4407" t="str">
            <v xml:space="preserve">כולל בני שלמה </v>
          </cell>
          <cell r="H4407">
            <v>0</v>
          </cell>
          <cell r="I4407">
            <v>95797</v>
          </cell>
        </row>
        <row r="4408">
          <cell r="A4408" t="str">
            <v>824</v>
          </cell>
          <cell r="B4408">
            <v>816410</v>
          </cell>
          <cell r="C4408">
            <v>1</v>
          </cell>
          <cell r="D4408" t="str">
            <v>1816410.824</v>
          </cell>
          <cell r="E4408" t="str">
            <v xml:space="preserve">מרכז תורה וחסד עם רם </v>
          </cell>
          <cell r="H4408">
            <v>0</v>
          </cell>
          <cell r="I4408">
            <v>51186</v>
          </cell>
        </row>
        <row r="4409">
          <cell r="A4409" t="str">
            <v>826</v>
          </cell>
          <cell r="B4409">
            <v>816410</v>
          </cell>
          <cell r="C4409">
            <v>1</v>
          </cell>
          <cell r="D4409" t="str">
            <v>1816410.826</v>
          </cell>
          <cell r="E4409" t="str">
            <v xml:space="preserve">עמותת נווה יוסף חיים </v>
          </cell>
          <cell r="H4409">
            <v>0</v>
          </cell>
          <cell r="I4409">
            <v>64007</v>
          </cell>
        </row>
        <row r="4410">
          <cell r="A4410" t="str">
            <v>827</v>
          </cell>
          <cell r="B4410">
            <v>816410</v>
          </cell>
          <cell r="C4410">
            <v>1</v>
          </cell>
          <cell r="D4410" t="str">
            <v>1816410.827</v>
          </cell>
          <cell r="E4410" t="str">
            <v xml:space="preserve">ישיבת תומכי תמימים </v>
          </cell>
          <cell r="H4410">
            <v>0</v>
          </cell>
          <cell r="I4410">
            <v>153804</v>
          </cell>
        </row>
        <row r="4411">
          <cell r="A4411" t="str">
            <v>828</v>
          </cell>
          <cell r="B4411">
            <v>816410</v>
          </cell>
          <cell r="C4411">
            <v>1</v>
          </cell>
          <cell r="D4411" t="str">
            <v>1816410.828</v>
          </cell>
          <cell r="E4411" t="str">
            <v xml:space="preserve">ישיבת עוסקי תורה </v>
          </cell>
          <cell r="H4411">
            <v>0</v>
          </cell>
          <cell r="I4411">
            <v>104095</v>
          </cell>
        </row>
        <row r="4412">
          <cell r="A4412" t="str">
            <v>829</v>
          </cell>
          <cell r="B4412">
            <v>816410</v>
          </cell>
          <cell r="C4412">
            <v>1</v>
          </cell>
          <cell r="D4412" t="str">
            <v>1816410.829</v>
          </cell>
          <cell r="E4412" t="str">
            <v xml:space="preserve">כולל אהבת שלום </v>
          </cell>
          <cell r="H4412">
            <v>0</v>
          </cell>
          <cell r="I4412">
            <v>94271</v>
          </cell>
        </row>
        <row r="4413">
          <cell r="A4413" t="str">
            <v>821</v>
          </cell>
          <cell r="B4413">
            <v>816420</v>
          </cell>
          <cell r="C4413">
            <v>1</v>
          </cell>
          <cell r="D4413" t="str">
            <v>1816420.821</v>
          </cell>
          <cell r="E4413" t="str">
            <v xml:space="preserve">מכון אורות ישראל </v>
          </cell>
          <cell r="H4413">
            <v>0</v>
          </cell>
          <cell r="I4413">
            <v>193910</v>
          </cell>
        </row>
        <row r="4414">
          <cell r="A4414" t="str">
            <v>824</v>
          </cell>
          <cell r="B4414">
            <v>816420</v>
          </cell>
          <cell r="C4414">
            <v>1</v>
          </cell>
          <cell r="D4414" t="str">
            <v>1816420.824</v>
          </cell>
          <cell r="E4414" t="str">
            <v xml:space="preserve">קדוש ישראל בנתיבות </v>
          </cell>
          <cell r="H4414">
            <v>0</v>
          </cell>
          <cell r="I4414">
            <v>99870</v>
          </cell>
        </row>
        <row r="4415">
          <cell r="A4415" t="str">
            <v>825</v>
          </cell>
          <cell r="B4415">
            <v>816420</v>
          </cell>
          <cell r="C4415">
            <v>1</v>
          </cell>
          <cell r="D4415" t="str">
            <v>1816420.825</v>
          </cell>
          <cell r="E4415" t="str">
            <v xml:space="preserve">ארגון פעילים לב לאחים </v>
          </cell>
          <cell r="H4415">
            <v>0</v>
          </cell>
          <cell r="I4415">
            <v>44394</v>
          </cell>
        </row>
        <row r="4416">
          <cell r="A4416" t="str">
            <v>828</v>
          </cell>
          <cell r="B4416">
            <v>816420</v>
          </cell>
          <cell r="C4416">
            <v>1</v>
          </cell>
          <cell r="D4416" t="str">
            <v>1816420.828</v>
          </cell>
          <cell r="E4416" t="str">
            <v xml:space="preserve">מכון מחקר דביר ביתך </v>
          </cell>
          <cell r="H4416">
            <v>0</v>
          </cell>
          <cell r="I4416">
            <v>9272</v>
          </cell>
        </row>
        <row r="4417">
          <cell r="A4417" t="str">
            <v>829</v>
          </cell>
          <cell r="B4417">
            <v>816420</v>
          </cell>
          <cell r="C4417">
            <v>1</v>
          </cell>
          <cell r="D4417" t="str">
            <v>1816420.829</v>
          </cell>
          <cell r="E4417" t="str">
            <v xml:space="preserve">מרכז רוחני מנחם ציון </v>
          </cell>
          <cell r="H4417">
            <v>0</v>
          </cell>
          <cell r="I4417">
            <v>82659</v>
          </cell>
        </row>
        <row r="4418">
          <cell r="A4418" t="str">
            <v>821</v>
          </cell>
          <cell r="B4418">
            <v>816430</v>
          </cell>
          <cell r="C4418">
            <v>1</v>
          </cell>
          <cell r="D4418" t="str">
            <v>1816430.821</v>
          </cell>
          <cell r="E4418" t="str">
            <v xml:space="preserve">עמותת אמרי יוסף </v>
          </cell>
          <cell r="H4418">
            <v>0</v>
          </cell>
          <cell r="I4418">
            <v>153699</v>
          </cell>
        </row>
        <row r="4419">
          <cell r="A4419" t="str">
            <v>822</v>
          </cell>
          <cell r="B4419">
            <v>816430</v>
          </cell>
          <cell r="C4419">
            <v>1</v>
          </cell>
          <cell r="D4419" t="str">
            <v>1816430.822</v>
          </cell>
          <cell r="E4419" t="str">
            <v xml:space="preserve">ק"ק תורת חסד </v>
          </cell>
          <cell r="H4419">
            <v>0</v>
          </cell>
          <cell r="I4419">
            <v>31048</v>
          </cell>
        </row>
        <row r="4420">
          <cell r="A4420" t="str">
            <v>823</v>
          </cell>
          <cell r="B4420">
            <v>816430</v>
          </cell>
          <cell r="C4420">
            <v>1</v>
          </cell>
          <cell r="D4420" t="str">
            <v>1816430.823</v>
          </cell>
          <cell r="E4420" t="str">
            <v xml:space="preserve">קרן עץ חיים ויצא חט"ר </v>
          </cell>
          <cell r="H4420">
            <v>0</v>
          </cell>
          <cell r="I4420">
            <v>30168</v>
          </cell>
        </row>
        <row r="4421">
          <cell r="A4421" t="str">
            <v>110</v>
          </cell>
          <cell r="B4421">
            <v>817100</v>
          </cell>
          <cell r="C4421">
            <v>1</v>
          </cell>
          <cell r="D4421" t="str">
            <v>1817100.110</v>
          </cell>
          <cell r="E4421" t="str">
            <v xml:space="preserve">שכר קובע </v>
          </cell>
          <cell r="H4421">
            <v>430241</v>
          </cell>
          <cell r="I4421">
            <v>356914</v>
          </cell>
        </row>
        <row r="4422">
          <cell r="A4422" t="str">
            <v>120</v>
          </cell>
          <cell r="B4422">
            <v>817100</v>
          </cell>
          <cell r="C4422">
            <v>1</v>
          </cell>
          <cell r="D4422" t="str">
            <v>1817100.120</v>
          </cell>
          <cell r="E4422" t="str">
            <v xml:space="preserve">תוספות שאינן בשכר קובע </v>
          </cell>
          <cell r="H4422">
            <v>154220</v>
          </cell>
          <cell r="I4422">
            <v>128933</v>
          </cell>
        </row>
        <row r="4423">
          <cell r="A4423" t="str">
            <v>130</v>
          </cell>
          <cell r="B4423">
            <v>817100</v>
          </cell>
          <cell r="C4423">
            <v>1</v>
          </cell>
          <cell r="D4423" t="str">
            <v>1817100.130</v>
          </cell>
          <cell r="E4423" t="str">
            <v xml:space="preserve">שעות נוספות </v>
          </cell>
          <cell r="H4423">
            <v>44380</v>
          </cell>
          <cell r="I4423">
            <v>30505</v>
          </cell>
        </row>
        <row r="4424">
          <cell r="A4424" t="str">
            <v>140</v>
          </cell>
          <cell r="B4424">
            <v>817100</v>
          </cell>
          <cell r="C4424">
            <v>1</v>
          </cell>
          <cell r="D4424" t="str">
            <v>1817100.140</v>
          </cell>
          <cell r="E4424" t="str">
            <v xml:space="preserve">החזר הוצאות </v>
          </cell>
          <cell r="H4424">
            <v>179495</v>
          </cell>
          <cell r="I4424">
            <v>151662</v>
          </cell>
        </row>
        <row r="4425">
          <cell r="A4425" t="str">
            <v>181</v>
          </cell>
          <cell r="B4425">
            <v>817100</v>
          </cell>
          <cell r="C4425">
            <v>1</v>
          </cell>
          <cell r="D4425" t="str">
            <v>1817100.181</v>
          </cell>
          <cell r="E4425" t="str">
            <v xml:space="preserve">הפרשות סוציאליות </v>
          </cell>
          <cell r="H4425">
            <v>124329</v>
          </cell>
          <cell r="I4425">
            <v>102482</v>
          </cell>
        </row>
        <row r="4426">
          <cell r="A4426" t="str">
            <v>182</v>
          </cell>
          <cell r="B4426">
            <v>817100</v>
          </cell>
          <cell r="C4426">
            <v>1</v>
          </cell>
          <cell r="D4426" t="str">
            <v>1817100.182</v>
          </cell>
          <cell r="E4426" t="str">
            <v xml:space="preserve">מיסים ועלויות </v>
          </cell>
          <cell r="H4426">
            <v>61417</v>
          </cell>
          <cell r="I4426">
            <v>50713</v>
          </cell>
        </row>
        <row r="4427">
          <cell r="A4427" t="str">
            <v>523</v>
          </cell>
          <cell r="B4427">
            <v>817100</v>
          </cell>
          <cell r="C4427">
            <v>1</v>
          </cell>
          <cell r="D4427" t="str">
            <v>1817100.523</v>
          </cell>
          <cell r="E4427" t="str">
            <v xml:space="preserve">דמי חבר בארגון הקב"טים </v>
          </cell>
          <cell r="H4427">
            <v>1000</v>
          </cell>
          <cell r="I4427">
            <v>710</v>
          </cell>
        </row>
        <row r="4428">
          <cell r="A4428" t="str">
            <v>759</v>
          </cell>
          <cell r="B4428">
            <v>817100</v>
          </cell>
          <cell r="C4428">
            <v>1</v>
          </cell>
          <cell r="D4428" t="str">
            <v>1817100.759</v>
          </cell>
          <cell r="E4428" t="str">
            <v xml:space="preserve">אבטחה במוסדות חינוך </v>
          </cell>
          <cell r="H4428">
            <v>6553000</v>
          </cell>
          <cell r="I4428">
            <v>5826387</v>
          </cell>
        </row>
        <row r="4429">
          <cell r="A4429" t="str">
            <v>722</v>
          </cell>
          <cell r="B4429">
            <v>817110</v>
          </cell>
          <cell r="C4429">
            <v>1</v>
          </cell>
          <cell r="D4429" t="str">
            <v>1817110.722</v>
          </cell>
          <cell r="E4429" t="str">
            <v xml:space="preserve">העברה מיועדת-מתקני בטחון </v>
          </cell>
          <cell r="H4429">
            <v>283000</v>
          </cell>
          <cell r="I4429">
            <v>199352</v>
          </cell>
        </row>
        <row r="4430">
          <cell r="A4430" t="str">
            <v>110</v>
          </cell>
          <cell r="B4430">
            <v>817200</v>
          </cell>
          <cell r="C4430">
            <v>1</v>
          </cell>
          <cell r="D4430" t="str">
            <v>1817200.110</v>
          </cell>
          <cell r="E4430" t="str">
            <v xml:space="preserve">שכר קובע </v>
          </cell>
          <cell r="H4430">
            <v>757826</v>
          </cell>
          <cell r="I4430">
            <v>700788</v>
          </cell>
        </row>
        <row r="4431">
          <cell r="A4431" t="str">
            <v>120</v>
          </cell>
          <cell r="B4431">
            <v>817200</v>
          </cell>
          <cell r="C4431">
            <v>1</v>
          </cell>
          <cell r="D4431" t="str">
            <v>1817200.120</v>
          </cell>
          <cell r="E4431" t="str">
            <v xml:space="preserve">תוספות שאינן בשכר קובע </v>
          </cell>
          <cell r="H4431">
            <v>53337</v>
          </cell>
          <cell r="I4431">
            <v>51499</v>
          </cell>
        </row>
        <row r="4432">
          <cell r="A4432" t="str">
            <v>130</v>
          </cell>
          <cell r="B4432">
            <v>817200</v>
          </cell>
          <cell r="C4432">
            <v>1</v>
          </cell>
          <cell r="D4432" t="str">
            <v>1817200.130</v>
          </cell>
          <cell r="E4432" t="str">
            <v xml:space="preserve">שעות נוספות </v>
          </cell>
          <cell r="H4432">
            <v>12160</v>
          </cell>
          <cell r="I4432">
            <v>24685</v>
          </cell>
        </row>
        <row r="4433">
          <cell r="A4433" t="str">
            <v>140</v>
          </cell>
          <cell r="B4433">
            <v>817200</v>
          </cell>
          <cell r="C4433">
            <v>1</v>
          </cell>
          <cell r="D4433" t="str">
            <v>1817200.140</v>
          </cell>
          <cell r="E4433" t="str">
            <v xml:space="preserve">החזר הוצאות </v>
          </cell>
          <cell r="H4433">
            <v>135769</v>
          </cell>
          <cell r="I4433">
            <v>121952</v>
          </cell>
        </row>
        <row r="4434">
          <cell r="A4434" t="str">
            <v>181</v>
          </cell>
          <cell r="B4434">
            <v>817200</v>
          </cell>
          <cell r="C4434">
            <v>1</v>
          </cell>
          <cell r="D4434" t="str">
            <v>1817200.181</v>
          </cell>
          <cell r="E4434" t="str">
            <v xml:space="preserve">הפרשות סוציאליות </v>
          </cell>
          <cell r="H4434">
            <v>192962</v>
          </cell>
          <cell r="I4434">
            <v>176749</v>
          </cell>
        </row>
        <row r="4435">
          <cell r="A4435" t="str">
            <v>182</v>
          </cell>
          <cell r="B4435">
            <v>817200</v>
          </cell>
          <cell r="C4435">
            <v>1</v>
          </cell>
          <cell r="D4435" t="str">
            <v>1817200.182</v>
          </cell>
          <cell r="E4435" t="str">
            <v xml:space="preserve">מיסים ועלויות </v>
          </cell>
          <cell r="H4435">
            <v>72573</v>
          </cell>
          <cell r="I4435">
            <v>68007</v>
          </cell>
        </row>
        <row r="4436">
          <cell r="A4436" t="str">
            <v>440</v>
          </cell>
          <cell r="B4436">
            <v>817200</v>
          </cell>
          <cell r="C4436">
            <v>1</v>
          </cell>
          <cell r="D4436" t="str">
            <v>1817200.440</v>
          </cell>
          <cell r="E4436" t="str">
            <v xml:space="preserve">ביטוח מבנה ותכולה </v>
          </cell>
          <cell r="H4436">
            <v>8600</v>
          </cell>
          <cell r="I4436">
            <v>8329</v>
          </cell>
        </row>
        <row r="4437">
          <cell r="A4437" t="str">
            <v>752</v>
          </cell>
          <cell r="B4437">
            <v>817200</v>
          </cell>
          <cell r="C4437">
            <v>1</v>
          </cell>
          <cell r="D4437" t="str">
            <v>1817200.752</v>
          </cell>
          <cell r="E4437" t="str">
            <v xml:space="preserve">רואה חשבון </v>
          </cell>
          <cell r="H4437">
            <v>5000</v>
          </cell>
          <cell r="I4437">
            <v>0</v>
          </cell>
        </row>
        <row r="4438">
          <cell r="A4438" t="str">
            <v>780</v>
          </cell>
          <cell r="B4438">
            <v>817200</v>
          </cell>
          <cell r="C4438">
            <v>1</v>
          </cell>
          <cell r="D4438" t="str">
            <v>1817200.780</v>
          </cell>
          <cell r="E4438" t="str">
            <v xml:space="preserve">מרכז פיסגה </v>
          </cell>
          <cell r="H4438">
            <v>40000</v>
          </cell>
          <cell r="I4438">
            <v>0</v>
          </cell>
        </row>
        <row r="4439">
          <cell r="A4439" t="str">
            <v>870</v>
          </cell>
          <cell r="B4439">
            <v>817200</v>
          </cell>
          <cell r="C4439">
            <v>1</v>
          </cell>
          <cell r="D4439" t="str">
            <v>1817200.870</v>
          </cell>
          <cell r="E4439" t="str">
            <v xml:space="preserve">השתת.במרכז משאבים חינוכי </v>
          </cell>
          <cell r="H4439">
            <v>180000</v>
          </cell>
          <cell r="I4439">
            <v>180000</v>
          </cell>
        </row>
        <row r="4440">
          <cell r="A4440" t="str">
            <v>871</v>
          </cell>
          <cell r="B4440">
            <v>817200</v>
          </cell>
          <cell r="C4440">
            <v>1</v>
          </cell>
          <cell r="D4440" t="str">
            <v>1817200.871</v>
          </cell>
          <cell r="E4440" t="str">
            <v xml:space="preserve">דמי שימוש מרכז מורים </v>
          </cell>
          <cell r="H4440">
            <v>190000</v>
          </cell>
          <cell r="I4440">
            <v>116780</v>
          </cell>
        </row>
        <row r="4441">
          <cell r="A4441" t="str">
            <v>110</v>
          </cell>
          <cell r="B4441">
            <v>817310</v>
          </cell>
          <cell r="C4441">
            <v>1</v>
          </cell>
          <cell r="D4441" t="str">
            <v>1817310.110</v>
          </cell>
          <cell r="E4441" t="str">
            <v xml:space="preserve">שכר קובע(מנהלה( </v>
          </cell>
          <cell r="H4441">
            <v>289054</v>
          </cell>
          <cell r="I4441">
            <v>273331</v>
          </cell>
        </row>
        <row r="4442">
          <cell r="A4442" t="str">
            <v>120</v>
          </cell>
          <cell r="B4442">
            <v>817310</v>
          </cell>
          <cell r="C4442">
            <v>1</v>
          </cell>
          <cell r="D4442" t="str">
            <v>1817310.120</v>
          </cell>
          <cell r="E4442" t="str">
            <v xml:space="preserve">תוספות שאינן בשכר קובע </v>
          </cell>
          <cell r="H4442">
            <v>36203</v>
          </cell>
          <cell r="I4442">
            <v>34731</v>
          </cell>
        </row>
        <row r="4443">
          <cell r="A4443" t="str">
            <v>130</v>
          </cell>
          <cell r="B4443">
            <v>817310</v>
          </cell>
          <cell r="C4443">
            <v>1</v>
          </cell>
          <cell r="D4443" t="str">
            <v>1817310.130</v>
          </cell>
          <cell r="E4443" t="str">
            <v xml:space="preserve">שעות נוספות </v>
          </cell>
          <cell r="H4443">
            <v>1852</v>
          </cell>
          <cell r="I4443">
            <v>1010</v>
          </cell>
        </row>
        <row r="4444">
          <cell r="A4444" t="str">
            <v>140</v>
          </cell>
          <cell r="B4444">
            <v>817310</v>
          </cell>
          <cell r="C4444">
            <v>1</v>
          </cell>
          <cell r="D4444" t="str">
            <v>1817310.140</v>
          </cell>
          <cell r="E4444" t="str">
            <v xml:space="preserve">החזר הוצאות </v>
          </cell>
          <cell r="H4444">
            <v>31881</v>
          </cell>
          <cell r="I4444">
            <v>28795</v>
          </cell>
        </row>
        <row r="4445">
          <cell r="A4445" t="str">
            <v>181</v>
          </cell>
          <cell r="B4445">
            <v>817310</v>
          </cell>
          <cell r="C4445">
            <v>1</v>
          </cell>
          <cell r="D4445" t="str">
            <v>1817310.181</v>
          </cell>
          <cell r="E4445" t="str">
            <v xml:space="preserve">הפרשות סוציאליות </v>
          </cell>
          <cell r="H4445">
            <v>63311</v>
          </cell>
          <cell r="I4445">
            <v>59849</v>
          </cell>
        </row>
        <row r="4446">
          <cell r="A4446" t="str">
            <v>182</v>
          </cell>
          <cell r="B4446">
            <v>817310</v>
          </cell>
          <cell r="C4446">
            <v>1</v>
          </cell>
          <cell r="D4446" t="str">
            <v>1817310.182</v>
          </cell>
          <cell r="E4446" t="str">
            <v xml:space="preserve">מיסים ועלויות </v>
          </cell>
          <cell r="H4446">
            <v>26218</v>
          </cell>
          <cell r="I4446">
            <v>25519</v>
          </cell>
        </row>
        <row r="4447">
          <cell r="A4447" t="str">
            <v>420</v>
          </cell>
          <cell r="B4447">
            <v>817310</v>
          </cell>
          <cell r="C4447">
            <v>1</v>
          </cell>
          <cell r="D4447" t="str">
            <v>1817310.420</v>
          </cell>
          <cell r="E4447" t="str">
            <v xml:space="preserve">תחזוקת מבנים </v>
          </cell>
          <cell r="H4447">
            <v>22000</v>
          </cell>
          <cell r="I4447">
            <v>2988</v>
          </cell>
        </row>
        <row r="4448">
          <cell r="A4448" t="str">
            <v>431</v>
          </cell>
          <cell r="B4448">
            <v>817310</v>
          </cell>
          <cell r="C4448">
            <v>1</v>
          </cell>
          <cell r="D4448" t="str">
            <v>1817310.431</v>
          </cell>
          <cell r="E4448" t="str">
            <v xml:space="preserve">חשמל </v>
          </cell>
          <cell r="H4448">
            <v>48700</v>
          </cell>
          <cell r="I4448">
            <v>49649</v>
          </cell>
        </row>
        <row r="4449">
          <cell r="A4449" t="str">
            <v>432</v>
          </cell>
          <cell r="B4449">
            <v>817310</v>
          </cell>
          <cell r="C4449">
            <v>1</v>
          </cell>
          <cell r="D4449" t="str">
            <v>1817310.432</v>
          </cell>
          <cell r="E4449" t="str">
            <v xml:space="preserve">מים </v>
          </cell>
          <cell r="H4449">
            <v>0</v>
          </cell>
          <cell r="I4449">
            <v>169</v>
          </cell>
        </row>
        <row r="4450">
          <cell r="A4450" t="str">
            <v>434</v>
          </cell>
          <cell r="B4450">
            <v>817310</v>
          </cell>
          <cell r="C4450">
            <v>1</v>
          </cell>
          <cell r="D4450" t="str">
            <v>1817310.434</v>
          </cell>
          <cell r="E4450" t="str">
            <v xml:space="preserve">שרותי נקיון </v>
          </cell>
          <cell r="H4450">
            <v>83000</v>
          </cell>
          <cell r="I4450">
            <v>73434</v>
          </cell>
        </row>
        <row r="4451">
          <cell r="A4451" t="str">
            <v>440</v>
          </cell>
          <cell r="B4451">
            <v>817310</v>
          </cell>
          <cell r="C4451">
            <v>1</v>
          </cell>
          <cell r="D4451" t="str">
            <v>1817310.440</v>
          </cell>
          <cell r="E4451" t="str">
            <v xml:space="preserve">ביטוח מבנה ותכולה </v>
          </cell>
          <cell r="H4451">
            <v>3400</v>
          </cell>
          <cell r="I4451">
            <v>3312</v>
          </cell>
        </row>
        <row r="4452">
          <cell r="A4452" t="str">
            <v>470</v>
          </cell>
          <cell r="B4452">
            <v>817310</v>
          </cell>
          <cell r="C4452">
            <v>1</v>
          </cell>
          <cell r="D4452" t="str">
            <v>1817310.470</v>
          </cell>
          <cell r="E4452" t="str">
            <v xml:space="preserve">ציוד משרדי </v>
          </cell>
          <cell r="H4452">
            <v>4500</v>
          </cell>
          <cell r="I4452">
            <v>3223</v>
          </cell>
        </row>
        <row r="4453">
          <cell r="A4453" t="str">
            <v>511</v>
          </cell>
          <cell r="B4453">
            <v>817310</v>
          </cell>
          <cell r="C4453">
            <v>1</v>
          </cell>
          <cell r="D4453" t="str">
            <v>1817310.511</v>
          </cell>
          <cell r="E4453" t="str">
            <v xml:space="preserve">אירוח וכיבוד </v>
          </cell>
          <cell r="H4453">
            <v>2500</v>
          </cell>
          <cell r="I4453">
            <v>1446</v>
          </cell>
        </row>
        <row r="4454">
          <cell r="A4454" t="str">
            <v>521</v>
          </cell>
          <cell r="B4454">
            <v>817310</v>
          </cell>
          <cell r="C4454">
            <v>1</v>
          </cell>
          <cell r="D4454" t="str">
            <v>1817310.521</v>
          </cell>
          <cell r="E4454" t="str">
            <v xml:space="preserve">השתלמויות פסיכולוגים </v>
          </cell>
          <cell r="H4454">
            <v>48000</v>
          </cell>
          <cell r="I4454">
            <v>0</v>
          </cell>
        </row>
        <row r="4455">
          <cell r="A4455" t="str">
            <v>522</v>
          </cell>
          <cell r="B4455">
            <v>817310</v>
          </cell>
          <cell r="C4455">
            <v>1</v>
          </cell>
          <cell r="D4455" t="str">
            <v>1817310.522</v>
          </cell>
          <cell r="E4455" t="str">
            <v xml:space="preserve">ספרים וכתבי עת </v>
          </cell>
          <cell r="H4455">
            <v>3500</v>
          </cell>
          <cell r="I4455">
            <v>491</v>
          </cell>
        </row>
        <row r="4456">
          <cell r="A4456" t="str">
            <v>540</v>
          </cell>
          <cell r="B4456">
            <v>817310</v>
          </cell>
          <cell r="C4456">
            <v>1</v>
          </cell>
          <cell r="D4456" t="str">
            <v>1817310.540</v>
          </cell>
          <cell r="E4456" t="str">
            <v xml:space="preserve">הוצאות תקשורת </v>
          </cell>
          <cell r="H4456">
            <v>19000</v>
          </cell>
          <cell r="I4456">
            <v>14808</v>
          </cell>
        </row>
        <row r="4457">
          <cell r="A4457" t="str">
            <v>550</v>
          </cell>
          <cell r="B4457">
            <v>817310</v>
          </cell>
          <cell r="C4457">
            <v>1</v>
          </cell>
          <cell r="D4457" t="str">
            <v>1817310.550</v>
          </cell>
          <cell r="E4457" t="str">
            <v xml:space="preserve">פרסום והדפסות </v>
          </cell>
          <cell r="H4457">
            <v>2000</v>
          </cell>
          <cell r="I4457">
            <v>0</v>
          </cell>
        </row>
        <row r="4458">
          <cell r="A4458" t="str">
            <v>561</v>
          </cell>
          <cell r="B4458">
            <v>817310</v>
          </cell>
          <cell r="C4458">
            <v>1</v>
          </cell>
          <cell r="D4458" t="str">
            <v>1817310.561</v>
          </cell>
          <cell r="E4458" t="str">
            <v xml:space="preserve">צילום מסמכים </v>
          </cell>
          <cell r="H4458">
            <v>7500</v>
          </cell>
          <cell r="I4458">
            <v>8116</v>
          </cell>
        </row>
        <row r="4459">
          <cell r="A4459" t="str">
            <v>570</v>
          </cell>
          <cell r="B4459">
            <v>817310</v>
          </cell>
          <cell r="C4459">
            <v>1</v>
          </cell>
          <cell r="D4459" t="str">
            <v>1817310.570</v>
          </cell>
          <cell r="E4459" t="str">
            <v xml:space="preserve">מיכון - שפ"י </v>
          </cell>
          <cell r="H4459">
            <v>3700</v>
          </cell>
          <cell r="I4459">
            <v>3673</v>
          </cell>
        </row>
        <row r="4460">
          <cell r="A4460" t="str">
            <v>580</v>
          </cell>
          <cell r="B4460">
            <v>817310</v>
          </cell>
          <cell r="C4460">
            <v>1</v>
          </cell>
          <cell r="D4460" t="str">
            <v>1817310.580</v>
          </cell>
          <cell r="E4460" t="str">
            <v xml:space="preserve">הוצאות אירגוניות </v>
          </cell>
          <cell r="H4460">
            <v>1000</v>
          </cell>
          <cell r="I4460">
            <v>1026</v>
          </cell>
        </row>
        <row r="4461">
          <cell r="A4461" t="str">
            <v>720</v>
          </cell>
          <cell r="B4461">
            <v>817310</v>
          </cell>
          <cell r="C4461">
            <v>1</v>
          </cell>
          <cell r="D4461" t="str">
            <v>1817310.720</v>
          </cell>
          <cell r="E4461" t="str">
            <v xml:space="preserve">חומרים </v>
          </cell>
          <cell r="H4461">
            <v>3000</v>
          </cell>
          <cell r="I4461">
            <v>1941</v>
          </cell>
        </row>
        <row r="4462">
          <cell r="A4462" t="str">
            <v>743</v>
          </cell>
          <cell r="B4462">
            <v>817310</v>
          </cell>
          <cell r="C4462">
            <v>1</v>
          </cell>
          <cell r="D4462" t="str">
            <v>1817310.743</v>
          </cell>
          <cell r="E4462" t="str">
            <v xml:space="preserve">רכישת כלים מכשירים וציוד </v>
          </cell>
          <cell r="H4462">
            <v>21000</v>
          </cell>
          <cell r="I4462">
            <v>8073</v>
          </cell>
        </row>
        <row r="4463">
          <cell r="A4463" t="str">
            <v>745</v>
          </cell>
          <cell r="B4463">
            <v>817310</v>
          </cell>
          <cell r="C4463">
            <v>1</v>
          </cell>
          <cell r="D4463" t="str">
            <v>1817310.745</v>
          </cell>
          <cell r="E4463" t="str">
            <v xml:space="preserve">רכישת מבח פסיכולוגים </v>
          </cell>
          <cell r="H4463">
            <v>4500</v>
          </cell>
          <cell r="I4463">
            <v>3436</v>
          </cell>
        </row>
        <row r="4464">
          <cell r="A4464" t="str">
            <v>751</v>
          </cell>
          <cell r="B4464">
            <v>817310</v>
          </cell>
          <cell r="C4464">
            <v>1</v>
          </cell>
          <cell r="D4464" t="str">
            <v>1817310.751</v>
          </cell>
          <cell r="E4464" t="str">
            <v xml:space="preserve">אחזקת גינון </v>
          </cell>
          <cell r="H4464">
            <v>5200</v>
          </cell>
          <cell r="I4464">
            <v>5127</v>
          </cell>
        </row>
        <row r="4465">
          <cell r="A4465" t="str">
            <v>780</v>
          </cell>
          <cell r="B4465">
            <v>817310</v>
          </cell>
          <cell r="C4465">
            <v>1</v>
          </cell>
          <cell r="D4465" t="str">
            <v>1817310.780</v>
          </cell>
          <cell r="E4465" t="str">
            <v xml:space="preserve">פרוייקטים טיפוליים </v>
          </cell>
          <cell r="H4465">
            <v>4000</v>
          </cell>
          <cell r="I4465">
            <v>0</v>
          </cell>
        </row>
        <row r="4466">
          <cell r="A4466" t="str">
            <v>110</v>
          </cell>
          <cell r="B4466">
            <v>817311</v>
          </cell>
          <cell r="C4466">
            <v>1</v>
          </cell>
          <cell r="D4466" t="str">
            <v>1817311.110</v>
          </cell>
          <cell r="E4466" t="str">
            <v xml:space="preserve">שכר קובע (פסיכולוגים( </v>
          </cell>
          <cell r="H4466">
            <v>4196417</v>
          </cell>
          <cell r="I4466">
            <v>3908435</v>
          </cell>
        </row>
        <row r="4467">
          <cell r="A4467" t="str">
            <v>120</v>
          </cell>
          <cell r="B4467">
            <v>817311</v>
          </cell>
          <cell r="C4467">
            <v>1</v>
          </cell>
          <cell r="D4467" t="str">
            <v>1817311.120</v>
          </cell>
          <cell r="E4467" t="str">
            <v xml:space="preserve">תוספות שאינן בשכר קובע </v>
          </cell>
          <cell r="H4467">
            <v>651509</v>
          </cell>
          <cell r="I4467">
            <v>570144</v>
          </cell>
        </row>
        <row r="4468">
          <cell r="A4468" t="str">
            <v>130</v>
          </cell>
          <cell r="B4468">
            <v>817311</v>
          </cell>
          <cell r="C4468">
            <v>1</v>
          </cell>
          <cell r="D4468" t="str">
            <v>1817311.130</v>
          </cell>
          <cell r="E4468" t="str">
            <v xml:space="preserve">שעות נוספות </v>
          </cell>
          <cell r="H4468">
            <v>0</v>
          </cell>
          <cell r="I4468">
            <v>0</v>
          </cell>
        </row>
        <row r="4469">
          <cell r="A4469" t="str">
            <v>140</v>
          </cell>
          <cell r="B4469">
            <v>817311</v>
          </cell>
          <cell r="C4469">
            <v>1</v>
          </cell>
          <cell r="D4469" t="str">
            <v>1817311.140</v>
          </cell>
          <cell r="E4469" t="str">
            <v xml:space="preserve">החזר הוצאות </v>
          </cell>
          <cell r="H4469">
            <v>1028913</v>
          </cell>
          <cell r="I4469">
            <v>967170</v>
          </cell>
        </row>
        <row r="4470">
          <cell r="A4470" t="str">
            <v>181</v>
          </cell>
          <cell r="B4470">
            <v>817311</v>
          </cell>
          <cell r="C4470">
            <v>1</v>
          </cell>
          <cell r="D4470" t="str">
            <v>1817311.181</v>
          </cell>
          <cell r="E4470" t="str">
            <v xml:space="preserve">הפרשות סוציאליות </v>
          </cell>
          <cell r="H4470">
            <v>1021097</v>
          </cell>
          <cell r="I4470">
            <v>931711</v>
          </cell>
        </row>
        <row r="4471">
          <cell r="A4471" t="str">
            <v>182</v>
          </cell>
          <cell r="B4471">
            <v>817311</v>
          </cell>
          <cell r="C4471">
            <v>1</v>
          </cell>
          <cell r="D4471" t="str">
            <v>1817311.182</v>
          </cell>
          <cell r="E4471" t="str">
            <v xml:space="preserve">מיסים ועלויות </v>
          </cell>
          <cell r="H4471">
            <v>441623</v>
          </cell>
          <cell r="I4471">
            <v>409423</v>
          </cell>
        </row>
        <row r="4472">
          <cell r="A4472" t="str">
            <v>440</v>
          </cell>
          <cell r="B4472">
            <v>817311</v>
          </cell>
          <cell r="C4472">
            <v>1</v>
          </cell>
          <cell r="D4472" t="str">
            <v>1817311.440</v>
          </cell>
          <cell r="E4472" t="str">
            <v xml:space="preserve">ביטוח אחריות מקצועית </v>
          </cell>
          <cell r="H4472">
            <v>8600</v>
          </cell>
          <cell r="I4472">
            <v>8263</v>
          </cell>
        </row>
        <row r="4473">
          <cell r="A4473" t="str">
            <v>765</v>
          </cell>
          <cell r="B4473">
            <v>817400</v>
          </cell>
          <cell r="C4473">
            <v>1</v>
          </cell>
          <cell r="D4473" t="str">
            <v>1817400.765</v>
          </cell>
          <cell r="E4473" t="str">
            <v xml:space="preserve">שירות דנטלי לתלמיד </v>
          </cell>
          <cell r="H4473">
            <v>100</v>
          </cell>
          <cell r="I4473">
            <v>0</v>
          </cell>
        </row>
        <row r="4474">
          <cell r="A4474" t="str">
            <v>444</v>
          </cell>
          <cell r="B4474">
            <v>817500</v>
          </cell>
          <cell r="C4474">
            <v>1</v>
          </cell>
          <cell r="D4474" t="str">
            <v>1817500.444</v>
          </cell>
          <cell r="E4474" t="str">
            <v xml:space="preserve">ביטוח תאונות אישיות </v>
          </cell>
          <cell r="H4474">
            <v>1100000</v>
          </cell>
          <cell r="I4474">
            <v>1028517</v>
          </cell>
        </row>
        <row r="4475">
          <cell r="A4475" t="str">
            <v>110</v>
          </cell>
          <cell r="B4475">
            <v>817600</v>
          </cell>
          <cell r="C4475">
            <v>1</v>
          </cell>
          <cell r="D4475" t="str">
            <v>1817600.110</v>
          </cell>
          <cell r="E4475" t="str">
            <v xml:space="preserve">שכר קובע </v>
          </cell>
          <cell r="H4475">
            <v>126318</v>
          </cell>
          <cell r="I4475">
            <v>132262</v>
          </cell>
        </row>
        <row r="4476">
          <cell r="A4476" t="str">
            <v>120</v>
          </cell>
          <cell r="B4476">
            <v>817600</v>
          </cell>
          <cell r="C4476">
            <v>1</v>
          </cell>
          <cell r="D4476" t="str">
            <v>1817600.120</v>
          </cell>
          <cell r="E4476" t="str">
            <v xml:space="preserve">תוספות שאינן בשכר קובע </v>
          </cell>
          <cell r="H4476">
            <v>14850</v>
          </cell>
          <cell r="I4476">
            <v>19048</v>
          </cell>
        </row>
        <row r="4477">
          <cell r="A4477" t="str">
            <v>130</v>
          </cell>
          <cell r="B4477">
            <v>817600</v>
          </cell>
          <cell r="C4477">
            <v>1</v>
          </cell>
          <cell r="D4477" t="str">
            <v>1817600.130</v>
          </cell>
          <cell r="E4477" t="str">
            <v xml:space="preserve">שעות נוספות </v>
          </cell>
          <cell r="H4477">
            <v>44585</v>
          </cell>
          <cell r="I4477">
            <v>37704</v>
          </cell>
        </row>
        <row r="4478">
          <cell r="A4478" t="str">
            <v>140</v>
          </cell>
          <cell r="B4478">
            <v>817600</v>
          </cell>
          <cell r="C4478">
            <v>1</v>
          </cell>
          <cell r="D4478" t="str">
            <v>1817600.140</v>
          </cell>
          <cell r="E4478" t="str">
            <v xml:space="preserve">החזר הוצאות </v>
          </cell>
          <cell r="H4478">
            <v>1501</v>
          </cell>
          <cell r="I4478">
            <v>1824</v>
          </cell>
        </row>
        <row r="4479">
          <cell r="A4479" t="str">
            <v>181</v>
          </cell>
          <cell r="B4479">
            <v>817600</v>
          </cell>
          <cell r="C4479">
            <v>1</v>
          </cell>
          <cell r="D4479" t="str">
            <v>1817600.181</v>
          </cell>
          <cell r="E4479" t="str">
            <v xml:space="preserve">הפרשות סוציאליות </v>
          </cell>
          <cell r="H4479">
            <v>29320</v>
          </cell>
          <cell r="I4479">
            <v>29279</v>
          </cell>
        </row>
        <row r="4480">
          <cell r="A4480" t="str">
            <v>182</v>
          </cell>
          <cell r="B4480">
            <v>817600</v>
          </cell>
          <cell r="C4480">
            <v>1</v>
          </cell>
          <cell r="D4480" t="str">
            <v>1817600.182</v>
          </cell>
          <cell r="E4480" t="str">
            <v xml:space="preserve">מיסים ועלויות </v>
          </cell>
          <cell r="H4480">
            <v>13325</v>
          </cell>
          <cell r="I4480">
            <v>13671</v>
          </cell>
        </row>
        <row r="4481">
          <cell r="A4481" t="str">
            <v>780</v>
          </cell>
          <cell r="B4481">
            <v>817600</v>
          </cell>
          <cell r="C4481">
            <v>1</v>
          </cell>
          <cell r="D4481" t="str">
            <v>1817600.780</v>
          </cell>
          <cell r="E4481" t="str">
            <v xml:space="preserve">שיקום שכונות </v>
          </cell>
          <cell r="H4481">
            <v>300000</v>
          </cell>
          <cell r="I4481">
            <v>255184</v>
          </cell>
        </row>
        <row r="4482">
          <cell r="A4482" t="str">
            <v>784</v>
          </cell>
          <cell r="B4482">
            <v>817600</v>
          </cell>
          <cell r="C4482">
            <v>1</v>
          </cell>
          <cell r="D4482" t="str">
            <v>1817600.784</v>
          </cell>
          <cell r="E4482" t="str">
            <v xml:space="preserve">רווחה חינוכית </v>
          </cell>
          <cell r="H4482">
            <v>2600000</v>
          </cell>
          <cell r="I4482">
            <v>2538937</v>
          </cell>
        </row>
        <row r="4483">
          <cell r="A4483" t="str">
            <v>110</v>
          </cell>
          <cell r="B4483">
            <v>817710</v>
          </cell>
          <cell r="C4483">
            <v>1</v>
          </cell>
          <cell r="D4483" t="str">
            <v>1817710.110</v>
          </cell>
          <cell r="E4483" t="str">
            <v xml:space="preserve">שכר קובע </v>
          </cell>
          <cell r="H4483">
            <v>1253421</v>
          </cell>
          <cell r="I4483">
            <v>1197177</v>
          </cell>
        </row>
        <row r="4484">
          <cell r="A4484" t="str">
            <v>120</v>
          </cell>
          <cell r="B4484">
            <v>817710</v>
          </cell>
          <cell r="C4484">
            <v>1</v>
          </cell>
          <cell r="D4484" t="str">
            <v>1817710.120</v>
          </cell>
          <cell r="E4484" t="str">
            <v xml:space="preserve">תוספות שאינן בשכר קובע </v>
          </cell>
          <cell r="H4484">
            <v>41588</v>
          </cell>
          <cell r="I4484">
            <v>39288</v>
          </cell>
        </row>
        <row r="4485">
          <cell r="A4485" t="str">
            <v>130</v>
          </cell>
          <cell r="B4485">
            <v>817710</v>
          </cell>
          <cell r="C4485">
            <v>1</v>
          </cell>
          <cell r="D4485" t="str">
            <v>1817710.130</v>
          </cell>
          <cell r="E4485" t="str">
            <v xml:space="preserve">שעות נוספות </v>
          </cell>
          <cell r="H4485">
            <v>1370</v>
          </cell>
          <cell r="I4485">
            <v>775</v>
          </cell>
        </row>
        <row r="4486">
          <cell r="A4486" t="str">
            <v>140</v>
          </cell>
          <cell r="B4486">
            <v>817710</v>
          </cell>
          <cell r="C4486">
            <v>1</v>
          </cell>
          <cell r="D4486" t="str">
            <v>1817710.140</v>
          </cell>
          <cell r="E4486" t="str">
            <v xml:space="preserve">החזר הוצאות </v>
          </cell>
          <cell r="H4486">
            <v>242331</v>
          </cell>
          <cell r="I4486">
            <v>221100</v>
          </cell>
        </row>
        <row r="4487">
          <cell r="A4487" t="str">
            <v>181</v>
          </cell>
          <cell r="B4487">
            <v>817710</v>
          </cell>
          <cell r="C4487">
            <v>1</v>
          </cell>
          <cell r="D4487" t="str">
            <v>1817710.181</v>
          </cell>
          <cell r="E4487" t="str">
            <v xml:space="preserve">הפרשות סוציאליות </v>
          </cell>
          <cell r="H4487">
            <v>281162</v>
          </cell>
          <cell r="I4487">
            <v>271431</v>
          </cell>
        </row>
        <row r="4488">
          <cell r="A4488" t="str">
            <v>182</v>
          </cell>
          <cell r="B4488">
            <v>817710</v>
          </cell>
          <cell r="C4488">
            <v>1</v>
          </cell>
          <cell r="D4488" t="str">
            <v>1817710.182</v>
          </cell>
          <cell r="E4488" t="str">
            <v xml:space="preserve">מיסים ועלויות </v>
          </cell>
          <cell r="H4488">
            <v>116718</v>
          </cell>
          <cell r="I4488">
            <v>110589</v>
          </cell>
        </row>
        <row r="4489">
          <cell r="A4489" t="str">
            <v>420</v>
          </cell>
          <cell r="B4489">
            <v>817710</v>
          </cell>
          <cell r="C4489">
            <v>1</v>
          </cell>
          <cell r="D4489" t="str">
            <v>1817710.420</v>
          </cell>
          <cell r="E4489" t="str">
            <v xml:space="preserve">תחזוקת מבנים </v>
          </cell>
          <cell r="H4489">
            <v>15000</v>
          </cell>
          <cell r="I4489">
            <v>12249</v>
          </cell>
        </row>
        <row r="4490">
          <cell r="A4490" t="str">
            <v>431</v>
          </cell>
          <cell r="B4490">
            <v>817710</v>
          </cell>
          <cell r="C4490">
            <v>1</v>
          </cell>
          <cell r="D4490" t="str">
            <v>1817710.431</v>
          </cell>
          <cell r="E4490" t="str">
            <v xml:space="preserve">חשמל </v>
          </cell>
          <cell r="H4490">
            <v>13200</v>
          </cell>
          <cell r="I4490">
            <v>16527</v>
          </cell>
        </row>
        <row r="4491">
          <cell r="A4491" t="str">
            <v>434</v>
          </cell>
          <cell r="B4491">
            <v>817710</v>
          </cell>
          <cell r="C4491">
            <v>1</v>
          </cell>
          <cell r="D4491" t="str">
            <v>1817710.434</v>
          </cell>
          <cell r="E4491" t="str">
            <v xml:space="preserve">שרותי נקיון </v>
          </cell>
          <cell r="H4491">
            <v>51000</v>
          </cell>
          <cell r="I4491">
            <v>43953</v>
          </cell>
        </row>
        <row r="4492">
          <cell r="A4492" t="str">
            <v>440</v>
          </cell>
          <cell r="B4492">
            <v>817710</v>
          </cell>
          <cell r="C4492">
            <v>1</v>
          </cell>
          <cell r="D4492" t="str">
            <v>1817710.440</v>
          </cell>
          <cell r="E4492" t="str">
            <v xml:space="preserve">ביטוח מבנה ותכולה </v>
          </cell>
          <cell r="H4492">
            <v>3400</v>
          </cell>
          <cell r="I4492">
            <v>3312</v>
          </cell>
        </row>
        <row r="4493">
          <cell r="A4493" t="str">
            <v>470</v>
          </cell>
          <cell r="B4493">
            <v>817710</v>
          </cell>
          <cell r="C4493">
            <v>1</v>
          </cell>
          <cell r="D4493" t="str">
            <v>1817710.470</v>
          </cell>
          <cell r="E4493" t="str">
            <v xml:space="preserve">ציוד משרדי </v>
          </cell>
          <cell r="H4493">
            <v>2500</v>
          </cell>
          <cell r="I4493">
            <v>2724</v>
          </cell>
        </row>
        <row r="4494">
          <cell r="A4494" t="str">
            <v>511</v>
          </cell>
          <cell r="B4494">
            <v>817710</v>
          </cell>
          <cell r="C4494">
            <v>1</v>
          </cell>
          <cell r="D4494" t="str">
            <v>1817710.511</v>
          </cell>
          <cell r="E4494" t="str">
            <v xml:space="preserve">כיבוד </v>
          </cell>
          <cell r="H4494">
            <v>3800</v>
          </cell>
          <cell r="I4494">
            <v>2373</v>
          </cell>
        </row>
        <row r="4495">
          <cell r="A4495" t="str">
            <v>540</v>
          </cell>
          <cell r="B4495">
            <v>817710</v>
          </cell>
          <cell r="C4495">
            <v>1</v>
          </cell>
          <cell r="D4495" t="str">
            <v>1817710.540</v>
          </cell>
          <cell r="E4495" t="str">
            <v xml:space="preserve">הוצאות תקשורת </v>
          </cell>
          <cell r="H4495">
            <v>27000</v>
          </cell>
          <cell r="I4495">
            <v>28960</v>
          </cell>
        </row>
        <row r="4496">
          <cell r="A4496" t="str">
            <v>561</v>
          </cell>
          <cell r="B4496">
            <v>817710</v>
          </cell>
          <cell r="C4496">
            <v>1</v>
          </cell>
          <cell r="D4496" t="str">
            <v>1817710.561</v>
          </cell>
          <cell r="E4496" t="str">
            <v xml:space="preserve">צילום מסמכים </v>
          </cell>
          <cell r="H4496">
            <v>5000</v>
          </cell>
          <cell r="I4496">
            <v>4799</v>
          </cell>
        </row>
        <row r="4497">
          <cell r="A4497" t="str">
            <v>743</v>
          </cell>
          <cell r="B4497">
            <v>817710</v>
          </cell>
          <cell r="C4497">
            <v>1</v>
          </cell>
          <cell r="D4497" t="str">
            <v>1817710.743</v>
          </cell>
          <cell r="E4497" t="str">
            <v xml:space="preserve">רכישת כלים מכשירים וציוד </v>
          </cell>
          <cell r="H4497">
            <v>10000</v>
          </cell>
          <cell r="I4497">
            <v>8452</v>
          </cell>
        </row>
        <row r="4498">
          <cell r="A4498" t="str">
            <v>782</v>
          </cell>
          <cell r="B4498">
            <v>817710</v>
          </cell>
          <cell r="C4498">
            <v>1</v>
          </cell>
          <cell r="D4498" t="str">
            <v>1817710.782</v>
          </cell>
          <cell r="E4498" t="str">
            <v xml:space="preserve">חונכים למניעת נשירה </v>
          </cell>
          <cell r="H4498">
            <v>0</v>
          </cell>
          <cell r="I4498">
            <v>0</v>
          </cell>
        </row>
        <row r="4499">
          <cell r="A4499" t="str">
            <v>576</v>
          </cell>
          <cell r="B4499">
            <v>817800</v>
          </cell>
          <cell r="C4499">
            <v>1</v>
          </cell>
          <cell r="D4499" t="str">
            <v>1817800.576</v>
          </cell>
          <cell r="E4499" t="str">
            <v xml:space="preserve">מערכת הסעים </v>
          </cell>
          <cell r="H4499">
            <v>10000</v>
          </cell>
          <cell r="I4499">
            <v>0</v>
          </cell>
        </row>
        <row r="4500">
          <cell r="A4500" t="str">
            <v>110</v>
          </cell>
          <cell r="B4500">
            <v>817800</v>
          </cell>
          <cell r="C4500">
            <v>1</v>
          </cell>
          <cell r="D4500" t="str">
            <v>1817800.110</v>
          </cell>
          <cell r="E4500" t="str">
            <v xml:space="preserve">שכר קובע </v>
          </cell>
          <cell r="H4500">
            <v>334124</v>
          </cell>
          <cell r="I4500">
            <v>221860</v>
          </cell>
        </row>
        <row r="4501">
          <cell r="A4501" t="str">
            <v>120</v>
          </cell>
          <cell r="B4501">
            <v>817800</v>
          </cell>
          <cell r="C4501">
            <v>1</v>
          </cell>
          <cell r="D4501" t="str">
            <v>1817800.120</v>
          </cell>
          <cell r="E4501" t="str">
            <v xml:space="preserve">תוספות שאינן בשכר קובע </v>
          </cell>
          <cell r="H4501">
            <v>25198</v>
          </cell>
          <cell r="I4501">
            <v>18811</v>
          </cell>
        </row>
        <row r="4502">
          <cell r="A4502" t="str">
            <v>130</v>
          </cell>
          <cell r="B4502">
            <v>817800</v>
          </cell>
          <cell r="C4502">
            <v>1</v>
          </cell>
          <cell r="D4502" t="str">
            <v>1817800.130</v>
          </cell>
          <cell r="E4502" t="str">
            <v xml:space="preserve">שעות נוספות </v>
          </cell>
          <cell r="H4502">
            <v>2951</v>
          </cell>
          <cell r="I4502">
            <v>2411</v>
          </cell>
        </row>
        <row r="4503">
          <cell r="A4503" t="str">
            <v>140</v>
          </cell>
          <cell r="B4503">
            <v>817800</v>
          </cell>
          <cell r="C4503">
            <v>1</v>
          </cell>
          <cell r="D4503" t="str">
            <v>1817800.140</v>
          </cell>
          <cell r="E4503" t="str">
            <v xml:space="preserve">החזר הוצאות </v>
          </cell>
          <cell r="H4503">
            <v>75707</v>
          </cell>
          <cell r="I4503">
            <v>42472</v>
          </cell>
        </row>
        <row r="4504">
          <cell r="A4504" t="str">
            <v>181</v>
          </cell>
          <cell r="B4504">
            <v>817800</v>
          </cell>
          <cell r="C4504">
            <v>1</v>
          </cell>
          <cell r="D4504" t="str">
            <v>1817800.181</v>
          </cell>
          <cell r="E4504" t="str">
            <v xml:space="preserve">הפרשות סוציאליות </v>
          </cell>
          <cell r="H4504">
            <v>82646</v>
          </cell>
          <cell r="I4504">
            <v>47576</v>
          </cell>
        </row>
        <row r="4505">
          <cell r="A4505" t="str">
            <v>182</v>
          </cell>
          <cell r="B4505">
            <v>817800</v>
          </cell>
          <cell r="C4505">
            <v>1</v>
          </cell>
          <cell r="D4505" t="str">
            <v>1817800.182</v>
          </cell>
          <cell r="E4505" t="str">
            <v xml:space="preserve">מיסים ועלויות </v>
          </cell>
          <cell r="H4505">
            <v>36250</v>
          </cell>
          <cell r="I4505">
            <v>21641</v>
          </cell>
        </row>
        <row r="4506">
          <cell r="A4506" t="str">
            <v>540</v>
          </cell>
          <cell r="B4506">
            <v>817800</v>
          </cell>
          <cell r="C4506">
            <v>1</v>
          </cell>
          <cell r="D4506" t="str">
            <v>1817800.540</v>
          </cell>
          <cell r="E4506" t="str">
            <v xml:space="preserve">הוצאות תקשורת </v>
          </cell>
          <cell r="H4506">
            <v>6000</v>
          </cell>
          <cell r="I4506">
            <v>3460</v>
          </cell>
        </row>
        <row r="4507">
          <cell r="A4507" t="str">
            <v>561</v>
          </cell>
          <cell r="B4507">
            <v>817800</v>
          </cell>
          <cell r="C4507">
            <v>1</v>
          </cell>
          <cell r="D4507" t="str">
            <v>1817800.561</v>
          </cell>
          <cell r="E4507" t="str">
            <v xml:space="preserve">צילום מסמכים </v>
          </cell>
          <cell r="H4507">
            <v>0</v>
          </cell>
          <cell r="I4507">
            <v>0</v>
          </cell>
        </row>
        <row r="4508">
          <cell r="A4508" t="str">
            <v>710</v>
          </cell>
          <cell r="B4508">
            <v>817800</v>
          </cell>
          <cell r="C4508">
            <v>1</v>
          </cell>
          <cell r="D4508" t="str">
            <v>1817800.710</v>
          </cell>
          <cell r="E4508" t="str">
            <v xml:space="preserve">הסעות קבלניות חינוך רגיל </v>
          </cell>
          <cell r="H4508">
            <v>3240000</v>
          </cell>
          <cell r="I4508">
            <v>3579980</v>
          </cell>
        </row>
        <row r="4509">
          <cell r="A4509" t="str">
            <v>711</v>
          </cell>
          <cell r="B4509">
            <v>817800</v>
          </cell>
          <cell r="C4509">
            <v>1</v>
          </cell>
          <cell r="D4509" t="str">
            <v>1817800.711</v>
          </cell>
          <cell r="E4509" t="str">
            <v xml:space="preserve">כרטיסיות </v>
          </cell>
          <cell r="H4509">
            <v>1000000</v>
          </cell>
          <cell r="I4509">
            <v>925580</v>
          </cell>
        </row>
        <row r="4510">
          <cell r="A4510" t="str">
            <v>710</v>
          </cell>
          <cell r="B4510">
            <v>817810</v>
          </cell>
          <cell r="C4510">
            <v>1</v>
          </cell>
          <cell r="D4510" t="str">
            <v>1817810.710</v>
          </cell>
          <cell r="E4510" t="str">
            <v>הסעות קבלניות חינוך מיוחד</v>
          </cell>
          <cell r="H4510">
            <v>16200000</v>
          </cell>
          <cell r="I4510">
            <v>16187484</v>
          </cell>
        </row>
        <row r="4511">
          <cell r="A4511" t="str">
            <v>821</v>
          </cell>
          <cell r="B4511">
            <v>817900</v>
          </cell>
          <cell r="C4511">
            <v>1</v>
          </cell>
          <cell r="D4511" t="str">
            <v>1817900.821</v>
          </cell>
          <cell r="E4511" t="str">
            <v xml:space="preserve">עמ.אימפולס מורים לסיוע </v>
          </cell>
          <cell r="H4511">
            <v>0</v>
          </cell>
          <cell r="I4511">
            <v>17097</v>
          </cell>
        </row>
        <row r="4512">
          <cell r="A4512" t="str">
            <v>822</v>
          </cell>
          <cell r="B4512">
            <v>817900</v>
          </cell>
          <cell r="C4512">
            <v>1</v>
          </cell>
          <cell r="D4512" t="str">
            <v>1817900.822</v>
          </cell>
          <cell r="E4512" t="str">
            <v>עמ.על לקידום תוכניות נוער</v>
          </cell>
          <cell r="H4512">
            <v>0</v>
          </cell>
          <cell r="I4512">
            <v>5523</v>
          </cell>
        </row>
        <row r="4513">
          <cell r="A4513" t="str">
            <v>823</v>
          </cell>
          <cell r="B4513">
            <v>817900</v>
          </cell>
          <cell r="C4513">
            <v>1</v>
          </cell>
          <cell r="D4513" t="str">
            <v>1817900.823</v>
          </cell>
          <cell r="E4513" t="str">
            <v xml:space="preserve">מ.פ.ל.מתמטיקה פסיכומטריה </v>
          </cell>
          <cell r="H4513">
            <v>0</v>
          </cell>
          <cell r="I4513">
            <v>7616</v>
          </cell>
        </row>
        <row r="4514">
          <cell r="A4514" t="str">
            <v>110</v>
          </cell>
          <cell r="B4514">
            <v>817901</v>
          </cell>
          <cell r="C4514">
            <v>1</v>
          </cell>
          <cell r="D4514" t="str">
            <v>1817901.110</v>
          </cell>
          <cell r="E4514" t="str">
            <v xml:space="preserve">שכר קובע-מדריכי מניעה </v>
          </cell>
          <cell r="H4514">
            <v>0</v>
          </cell>
          <cell r="I4514">
            <v>0</v>
          </cell>
        </row>
        <row r="4515">
          <cell r="A4515" t="str">
            <v>120</v>
          </cell>
          <cell r="B4515">
            <v>817901</v>
          </cell>
          <cell r="C4515">
            <v>1</v>
          </cell>
          <cell r="D4515" t="str">
            <v>1817901.120</v>
          </cell>
          <cell r="E4515" t="str">
            <v xml:space="preserve">תוספות שאינן בשכר קובע </v>
          </cell>
          <cell r="H4515">
            <v>0</v>
          </cell>
          <cell r="I4515">
            <v>0</v>
          </cell>
        </row>
        <row r="4516">
          <cell r="A4516" t="str">
            <v>130</v>
          </cell>
          <cell r="B4516">
            <v>817901</v>
          </cell>
          <cell r="C4516">
            <v>1</v>
          </cell>
          <cell r="D4516" t="str">
            <v>1817901.130</v>
          </cell>
          <cell r="E4516" t="str">
            <v xml:space="preserve">שעות נוספות </v>
          </cell>
          <cell r="H4516">
            <v>0</v>
          </cell>
          <cell r="I4516">
            <v>0</v>
          </cell>
        </row>
        <row r="4517">
          <cell r="A4517" t="str">
            <v>140</v>
          </cell>
          <cell r="B4517">
            <v>817901</v>
          </cell>
          <cell r="C4517">
            <v>1</v>
          </cell>
          <cell r="D4517" t="str">
            <v>1817901.140</v>
          </cell>
          <cell r="E4517" t="str">
            <v xml:space="preserve">החזר הוצאות </v>
          </cell>
          <cell r="H4517">
            <v>0</v>
          </cell>
          <cell r="I4517">
            <v>0</v>
          </cell>
        </row>
        <row r="4518">
          <cell r="A4518" t="str">
            <v>181</v>
          </cell>
          <cell r="B4518">
            <v>817901</v>
          </cell>
          <cell r="C4518">
            <v>1</v>
          </cell>
          <cell r="D4518" t="str">
            <v>1817901.181</v>
          </cell>
          <cell r="E4518" t="str">
            <v xml:space="preserve">הפרשות סוציאליות </v>
          </cell>
          <cell r="H4518">
            <v>0</v>
          </cell>
          <cell r="I4518">
            <v>0</v>
          </cell>
        </row>
        <row r="4519">
          <cell r="A4519" t="str">
            <v>182</v>
          </cell>
          <cell r="B4519">
            <v>817901</v>
          </cell>
          <cell r="C4519">
            <v>1</v>
          </cell>
          <cell r="D4519" t="str">
            <v>1817901.182</v>
          </cell>
          <cell r="E4519" t="str">
            <v xml:space="preserve">מיסים ועלויות </v>
          </cell>
          <cell r="H4519">
            <v>0</v>
          </cell>
          <cell r="I4519">
            <v>0</v>
          </cell>
        </row>
        <row r="4520">
          <cell r="A4520" t="str">
            <v>781</v>
          </cell>
          <cell r="B4520">
            <v>817901</v>
          </cell>
          <cell r="C4520">
            <v>1</v>
          </cell>
          <cell r="D4520" t="str">
            <v>1817901.781</v>
          </cell>
          <cell r="E4520" t="str">
            <v xml:space="preserve">בי"ס קהילתי להורים </v>
          </cell>
          <cell r="H4520">
            <v>344343</v>
          </cell>
          <cell r="I4520">
            <v>281987</v>
          </cell>
        </row>
        <row r="4521">
          <cell r="A4521" t="str">
            <v>782</v>
          </cell>
          <cell r="B4521">
            <v>817901</v>
          </cell>
          <cell r="C4521">
            <v>1</v>
          </cell>
          <cell r="D4521" t="str">
            <v>1817901.782</v>
          </cell>
          <cell r="E4521" t="str">
            <v>מדריכי מניעה במערכת החינו</v>
          </cell>
          <cell r="H4521">
            <v>120000</v>
          </cell>
          <cell r="I4521">
            <v>0</v>
          </cell>
        </row>
        <row r="4522">
          <cell r="A4522" t="str">
            <v>783</v>
          </cell>
          <cell r="B4522">
            <v>817901</v>
          </cell>
          <cell r="C4522">
            <v>1</v>
          </cell>
          <cell r="D4522" t="str">
            <v>1817901.783</v>
          </cell>
          <cell r="E4522" t="str">
            <v>מניעת אלימות בקרב בני נוע</v>
          </cell>
          <cell r="H4522">
            <v>80000</v>
          </cell>
          <cell r="I4522">
            <v>80000</v>
          </cell>
        </row>
        <row r="4523">
          <cell r="A4523" t="str">
            <v>781</v>
          </cell>
          <cell r="B4523">
            <v>817902</v>
          </cell>
          <cell r="C4523">
            <v>1</v>
          </cell>
          <cell r="D4523" t="str">
            <v>1817902.781</v>
          </cell>
          <cell r="E4523" t="str">
            <v>הקמת יחידות התפתחויות קהי</v>
          </cell>
          <cell r="H4523">
            <v>300000</v>
          </cell>
          <cell r="I4523">
            <v>343375</v>
          </cell>
        </row>
        <row r="4524">
          <cell r="A4524" t="str">
            <v>782</v>
          </cell>
          <cell r="B4524">
            <v>817902</v>
          </cell>
          <cell r="C4524">
            <v>1</v>
          </cell>
          <cell r="D4524" t="str">
            <v>1817902.782</v>
          </cell>
          <cell r="E4524" t="str">
            <v>בית פתוח לאמהות לילדים גי</v>
          </cell>
          <cell r="H4524">
            <v>0</v>
          </cell>
          <cell r="I4524">
            <v>0</v>
          </cell>
        </row>
        <row r="4525">
          <cell r="A4525" t="str">
            <v>783</v>
          </cell>
          <cell r="B4525">
            <v>817902</v>
          </cell>
          <cell r="C4525">
            <v>1</v>
          </cell>
          <cell r="D4525" t="str">
            <v>1817902.783</v>
          </cell>
          <cell r="E4525" t="str">
            <v xml:space="preserve">טיפול בילדים עם הפרעותHD </v>
          </cell>
          <cell r="H4525">
            <v>72000</v>
          </cell>
          <cell r="I4525">
            <v>72000</v>
          </cell>
        </row>
        <row r="4526">
          <cell r="A4526" t="str">
            <v>784</v>
          </cell>
          <cell r="B4526">
            <v>817902</v>
          </cell>
          <cell r="C4526">
            <v>1</v>
          </cell>
          <cell r="D4526" t="str">
            <v>1817902.784</v>
          </cell>
          <cell r="E4526" t="str">
            <v>איתור ילדים עם הפרעות התפ</v>
          </cell>
          <cell r="H4526">
            <v>100000</v>
          </cell>
          <cell r="I4526">
            <v>40544</v>
          </cell>
        </row>
        <row r="4527">
          <cell r="A4527" t="str">
            <v>120</v>
          </cell>
          <cell r="B4527">
            <v>817903</v>
          </cell>
          <cell r="C4527">
            <v>1</v>
          </cell>
          <cell r="D4527" t="str">
            <v>1817903.120</v>
          </cell>
          <cell r="E4527" t="str">
            <v>תוספות שאינן בשכר קובע/שפ</v>
          </cell>
          <cell r="H4527">
            <v>283059</v>
          </cell>
          <cell r="I4527">
            <v>277121</v>
          </cell>
        </row>
        <row r="4528">
          <cell r="A4528" t="str">
            <v>181</v>
          </cell>
          <cell r="B4528">
            <v>817903</v>
          </cell>
          <cell r="C4528">
            <v>1</v>
          </cell>
          <cell r="D4528" t="str">
            <v>1817903.181</v>
          </cell>
          <cell r="E4528" t="str">
            <v xml:space="preserve">הפרשות סוציאליות </v>
          </cell>
          <cell r="H4528">
            <v>44328</v>
          </cell>
          <cell r="I4528">
            <v>47280</v>
          </cell>
        </row>
        <row r="4529">
          <cell r="A4529" t="str">
            <v>182</v>
          </cell>
          <cell r="B4529">
            <v>817903</v>
          </cell>
          <cell r="C4529">
            <v>1</v>
          </cell>
          <cell r="D4529" t="str">
            <v>1817903.182</v>
          </cell>
          <cell r="E4529" t="str">
            <v xml:space="preserve">מיסים ועלויות </v>
          </cell>
          <cell r="H4529">
            <v>17899</v>
          </cell>
          <cell r="I4529">
            <v>20502</v>
          </cell>
        </row>
        <row r="4530">
          <cell r="A4530" t="str">
            <v>783</v>
          </cell>
          <cell r="B4530">
            <v>817903</v>
          </cell>
          <cell r="C4530">
            <v>1</v>
          </cell>
          <cell r="D4530" t="str">
            <v>1817903.783</v>
          </cell>
          <cell r="E4530" t="str">
            <v>תחומי העשרה באומנויות-נ.ב</v>
          </cell>
          <cell r="H4530">
            <v>120000</v>
          </cell>
          <cell r="I4530">
            <v>77756</v>
          </cell>
        </row>
        <row r="4531">
          <cell r="A4531" t="str">
            <v>784</v>
          </cell>
          <cell r="B4531">
            <v>817903</v>
          </cell>
          <cell r="C4531">
            <v>1</v>
          </cell>
          <cell r="D4531" t="str">
            <v>1817903.784</v>
          </cell>
          <cell r="E4531" t="str">
            <v>הילה-השלמת לימודים לתעודה</v>
          </cell>
          <cell r="H4531">
            <v>50000</v>
          </cell>
          <cell r="I4531">
            <v>48796</v>
          </cell>
        </row>
        <row r="4532">
          <cell r="A4532" t="str">
            <v>785</v>
          </cell>
          <cell r="B4532">
            <v>817903</v>
          </cell>
          <cell r="C4532">
            <v>1</v>
          </cell>
          <cell r="D4532" t="str">
            <v>1817903.785</v>
          </cell>
          <cell r="E4532" t="str">
            <v xml:space="preserve">הט"ף-הדרכה בטיפוח פעוטות </v>
          </cell>
          <cell r="H4532">
            <v>100000</v>
          </cell>
          <cell r="I4532">
            <v>89963</v>
          </cell>
        </row>
        <row r="4533">
          <cell r="A4533" t="str">
            <v>786</v>
          </cell>
          <cell r="B4533">
            <v>817903</v>
          </cell>
          <cell r="C4533">
            <v>1</v>
          </cell>
          <cell r="D4533" t="str">
            <v>1817903.786</v>
          </cell>
          <cell r="E4533" t="str">
            <v xml:space="preserve">אתג"ר-הדרכת הורים וילדים </v>
          </cell>
          <cell r="H4533">
            <v>136688</v>
          </cell>
          <cell r="I4533">
            <v>125358</v>
          </cell>
        </row>
        <row r="4534">
          <cell r="A4534" t="str">
            <v>788</v>
          </cell>
          <cell r="B4534">
            <v>817903</v>
          </cell>
          <cell r="C4534">
            <v>1</v>
          </cell>
          <cell r="D4534" t="str">
            <v>1817903.788</v>
          </cell>
          <cell r="E4534" t="str">
            <v xml:space="preserve">הוראה מתקנת/שפ"י </v>
          </cell>
          <cell r="H4534">
            <v>179000</v>
          </cell>
          <cell r="I4534">
            <v>42622</v>
          </cell>
        </row>
        <row r="4535">
          <cell r="A4535" t="str">
            <v>789</v>
          </cell>
          <cell r="B4535">
            <v>817903</v>
          </cell>
          <cell r="C4535">
            <v>1</v>
          </cell>
          <cell r="D4535" t="str">
            <v>1817903.789</v>
          </cell>
          <cell r="E4535" t="str">
            <v xml:space="preserve">תוכנית חונכות בגנים </v>
          </cell>
          <cell r="H4535">
            <v>150000</v>
          </cell>
          <cell r="I4535">
            <v>143748</v>
          </cell>
        </row>
        <row r="4536">
          <cell r="A4536" t="str">
            <v>782</v>
          </cell>
          <cell r="B4536">
            <v>817904</v>
          </cell>
          <cell r="C4536">
            <v>1</v>
          </cell>
          <cell r="D4536" t="str">
            <v>1817904.782</v>
          </cell>
          <cell r="E4536" t="str">
            <v>מרכזי נוער-נוער יוצאי אתי</v>
          </cell>
          <cell r="H4536">
            <v>60000</v>
          </cell>
          <cell r="I4536">
            <v>49871</v>
          </cell>
        </row>
        <row r="4537">
          <cell r="A4537" t="str">
            <v>783</v>
          </cell>
          <cell r="B4537">
            <v>817904</v>
          </cell>
          <cell r="C4537">
            <v>1</v>
          </cell>
          <cell r="D4537" t="str">
            <v>1817904.783</v>
          </cell>
          <cell r="E4537" t="str">
            <v>תמיכה ויעוץ למתבגרים עולי</v>
          </cell>
          <cell r="H4537">
            <v>0</v>
          </cell>
          <cell r="I4537">
            <v>0</v>
          </cell>
        </row>
        <row r="4538">
          <cell r="A4538" t="str">
            <v>783</v>
          </cell>
          <cell r="B4538">
            <v>817913</v>
          </cell>
          <cell r="C4538">
            <v>1</v>
          </cell>
          <cell r="D4538" t="str">
            <v>1817913.783</v>
          </cell>
          <cell r="E4538" t="str">
            <v xml:space="preserve">ק.מדען צעיר </v>
          </cell>
          <cell r="H4538">
            <v>30000</v>
          </cell>
          <cell r="I4538">
            <v>30000</v>
          </cell>
        </row>
        <row r="4539">
          <cell r="A4539" t="str">
            <v>784</v>
          </cell>
          <cell r="B4539">
            <v>817913</v>
          </cell>
          <cell r="C4539">
            <v>1</v>
          </cell>
          <cell r="D4539" t="str">
            <v>1817913.784</v>
          </cell>
          <cell r="E4539" t="str">
            <v xml:space="preserve">קידום נוער עולה בסיכון </v>
          </cell>
          <cell r="H4539">
            <v>44000</v>
          </cell>
          <cell r="I4539">
            <v>41800</v>
          </cell>
        </row>
        <row r="4540">
          <cell r="A4540" t="str">
            <v>785</v>
          </cell>
          <cell r="B4540">
            <v>817913</v>
          </cell>
          <cell r="C4540">
            <v>1</v>
          </cell>
          <cell r="D4540" t="str">
            <v>1817913.785</v>
          </cell>
          <cell r="E4540" t="str">
            <v>איתורן-התערבות לגנ"י ט.חו</v>
          </cell>
          <cell r="H4540">
            <v>201000</v>
          </cell>
          <cell r="I4540">
            <v>0</v>
          </cell>
        </row>
        <row r="4541">
          <cell r="A4541" t="str">
            <v>786</v>
          </cell>
          <cell r="B4541">
            <v>817913</v>
          </cell>
          <cell r="C4541">
            <v>1</v>
          </cell>
          <cell r="D4541" t="str">
            <v>1817913.786</v>
          </cell>
          <cell r="E4541" t="str">
            <v xml:space="preserve">מל"א-מרחב למידה אחר </v>
          </cell>
          <cell r="H4541">
            <v>150000</v>
          </cell>
          <cell r="I4541">
            <v>176545</v>
          </cell>
        </row>
        <row r="4542">
          <cell r="A4542" t="str">
            <v>787</v>
          </cell>
          <cell r="B4542">
            <v>817913</v>
          </cell>
          <cell r="C4542">
            <v>1</v>
          </cell>
          <cell r="D4542" t="str">
            <v>1817913.787</v>
          </cell>
          <cell r="E4542" t="str">
            <v>עיצוב התנהגות ע"י אילוף כ</v>
          </cell>
          <cell r="H4542">
            <v>21758</v>
          </cell>
          <cell r="I4542">
            <v>0</v>
          </cell>
        </row>
        <row r="4543">
          <cell r="A4543" t="str">
            <v>110</v>
          </cell>
          <cell r="B4543">
            <v>817920</v>
          </cell>
          <cell r="C4543">
            <v>1</v>
          </cell>
          <cell r="D4543" t="str">
            <v>1817920.110</v>
          </cell>
          <cell r="E4543" t="str">
            <v xml:space="preserve">שכר קובע </v>
          </cell>
          <cell r="H4543">
            <v>0</v>
          </cell>
          <cell r="I4543">
            <v>0</v>
          </cell>
        </row>
        <row r="4544">
          <cell r="A4544" t="str">
            <v>120</v>
          </cell>
          <cell r="B4544">
            <v>817920</v>
          </cell>
          <cell r="C4544">
            <v>1</v>
          </cell>
          <cell r="D4544" t="str">
            <v>1817920.120</v>
          </cell>
          <cell r="E4544" t="str">
            <v xml:space="preserve">תוספות שאינן בשכר קובע </v>
          </cell>
          <cell r="H4544">
            <v>0</v>
          </cell>
          <cell r="I4544">
            <v>0</v>
          </cell>
        </row>
        <row r="4545">
          <cell r="A4545" t="str">
            <v>130</v>
          </cell>
          <cell r="B4545">
            <v>817920</v>
          </cell>
          <cell r="C4545">
            <v>1</v>
          </cell>
          <cell r="D4545" t="str">
            <v>1817920.130</v>
          </cell>
          <cell r="E4545" t="str">
            <v xml:space="preserve">שעות נוספות </v>
          </cell>
          <cell r="H4545">
            <v>0</v>
          </cell>
          <cell r="I4545">
            <v>0</v>
          </cell>
        </row>
        <row r="4546">
          <cell r="A4546" t="str">
            <v>140</v>
          </cell>
          <cell r="B4546">
            <v>817920</v>
          </cell>
          <cell r="C4546">
            <v>1</v>
          </cell>
          <cell r="D4546" t="str">
            <v>1817920.140</v>
          </cell>
          <cell r="E4546" t="str">
            <v xml:space="preserve">החזר הוצאות </v>
          </cell>
          <cell r="H4546">
            <v>0</v>
          </cell>
          <cell r="I4546">
            <v>0</v>
          </cell>
        </row>
        <row r="4547">
          <cell r="A4547" t="str">
            <v>181</v>
          </cell>
          <cell r="B4547">
            <v>817920</v>
          </cell>
          <cell r="C4547">
            <v>1</v>
          </cell>
          <cell r="D4547" t="str">
            <v>1817920.181</v>
          </cell>
          <cell r="E4547" t="str">
            <v xml:space="preserve">הפרשות סוציאליות </v>
          </cell>
          <cell r="H4547">
            <v>0</v>
          </cell>
          <cell r="I4547">
            <v>0</v>
          </cell>
        </row>
        <row r="4548">
          <cell r="A4548" t="str">
            <v>182</v>
          </cell>
          <cell r="B4548">
            <v>817920</v>
          </cell>
          <cell r="C4548">
            <v>1</v>
          </cell>
          <cell r="D4548" t="str">
            <v>1817920.182</v>
          </cell>
          <cell r="E4548" t="str">
            <v xml:space="preserve">מיסים ועלויות </v>
          </cell>
          <cell r="H4548">
            <v>0</v>
          </cell>
          <cell r="I4548">
            <v>0</v>
          </cell>
        </row>
        <row r="4549">
          <cell r="A4549" t="str">
            <v>431</v>
          </cell>
          <cell r="B4549">
            <v>817920</v>
          </cell>
          <cell r="C4549">
            <v>1</v>
          </cell>
          <cell r="D4549" t="str">
            <v>1817920.431</v>
          </cell>
          <cell r="E4549" t="str">
            <v xml:space="preserve">חשמל-סיירת הורים </v>
          </cell>
          <cell r="H4549">
            <v>5900</v>
          </cell>
          <cell r="I4549">
            <v>0</v>
          </cell>
        </row>
        <row r="4550">
          <cell r="A4550" t="str">
            <v>110</v>
          </cell>
          <cell r="B4550">
            <v>817930</v>
          </cell>
          <cell r="C4550">
            <v>1</v>
          </cell>
          <cell r="D4550" t="str">
            <v>1817930.110</v>
          </cell>
          <cell r="E4550" t="str">
            <v xml:space="preserve">שכר קובע </v>
          </cell>
          <cell r="H4550">
            <v>72348</v>
          </cell>
          <cell r="I4550">
            <v>68104</v>
          </cell>
        </row>
        <row r="4551">
          <cell r="A4551" t="str">
            <v>120</v>
          </cell>
          <cell r="B4551">
            <v>817930</v>
          </cell>
          <cell r="C4551">
            <v>1</v>
          </cell>
          <cell r="D4551" t="str">
            <v>1817930.120</v>
          </cell>
          <cell r="E4551" t="str">
            <v xml:space="preserve">תוספות שאינן בשכר קובע </v>
          </cell>
          <cell r="H4551">
            <v>27051</v>
          </cell>
          <cell r="I4551">
            <v>27426</v>
          </cell>
        </row>
        <row r="4552">
          <cell r="A4552" t="str">
            <v>130</v>
          </cell>
          <cell r="B4552">
            <v>817930</v>
          </cell>
          <cell r="C4552">
            <v>1</v>
          </cell>
          <cell r="D4552" t="str">
            <v>1817930.130</v>
          </cell>
          <cell r="E4552" t="str">
            <v xml:space="preserve">שעות נוספות </v>
          </cell>
          <cell r="H4552">
            <v>1193</v>
          </cell>
          <cell r="I4552">
            <v>682</v>
          </cell>
        </row>
        <row r="4553">
          <cell r="A4553" t="str">
            <v>140</v>
          </cell>
          <cell r="B4553">
            <v>817930</v>
          </cell>
          <cell r="C4553">
            <v>1</v>
          </cell>
          <cell r="D4553" t="str">
            <v>1817930.140</v>
          </cell>
          <cell r="E4553" t="str">
            <v xml:space="preserve">החזר הוצאות </v>
          </cell>
          <cell r="H4553">
            <v>21690</v>
          </cell>
          <cell r="I4553">
            <v>19952</v>
          </cell>
        </row>
        <row r="4554">
          <cell r="A4554" t="str">
            <v>181</v>
          </cell>
          <cell r="B4554">
            <v>817930</v>
          </cell>
          <cell r="C4554">
            <v>1</v>
          </cell>
          <cell r="D4554" t="str">
            <v>1817930.181</v>
          </cell>
          <cell r="E4554" t="str">
            <v xml:space="preserve">הפרשות סוציאליות </v>
          </cell>
          <cell r="H4554">
            <v>24682</v>
          </cell>
          <cell r="I4554">
            <v>22916</v>
          </cell>
        </row>
        <row r="4555">
          <cell r="A4555" t="str">
            <v>182</v>
          </cell>
          <cell r="B4555">
            <v>817930</v>
          </cell>
          <cell r="C4555">
            <v>1</v>
          </cell>
          <cell r="D4555" t="str">
            <v>1817930.182</v>
          </cell>
          <cell r="E4555" t="str">
            <v xml:space="preserve">מיסים ועלויות </v>
          </cell>
          <cell r="H4555">
            <v>9258</v>
          </cell>
          <cell r="I4555">
            <v>8796</v>
          </cell>
        </row>
        <row r="4556">
          <cell r="A4556" t="str">
            <v>431</v>
          </cell>
          <cell r="B4556">
            <v>817930</v>
          </cell>
          <cell r="C4556">
            <v>1</v>
          </cell>
          <cell r="D4556" t="str">
            <v>1817930.431</v>
          </cell>
          <cell r="E4556" t="str">
            <v xml:space="preserve">חשמל </v>
          </cell>
          <cell r="H4556">
            <v>39000</v>
          </cell>
          <cell r="I4556">
            <v>39425</v>
          </cell>
        </row>
        <row r="4557">
          <cell r="A4557" t="str">
            <v>434</v>
          </cell>
          <cell r="B4557">
            <v>817930</v>
          </cell>
          <cell r="C4557">
            <v>1</v>
          </cell>
          <cell r="D4557" t="str">
            <v>1817930.434</v>
          </cell>
          <cell r="E4557" t="str">
            <v xml:space="preserve">שרותי נקיון </v>
          </cell>
          <cell r="H4557">
            <v>42000</v>
          </cell>
          <cell r="I4557">
            <v>41000</v>
          </cell>
        </row>
        <row r="4558">
          <cell r="A4558" t="str">
            <v>440</v>
          </cell>
          <cell r="B4558">
            <v>817930</v>
          </cell>
          <cell r="C4558">
            <v>1</v>
          </cell>
          <cell r="D4558" t="str">
            <v>1817930.440</v>
          </cell>
          <cell r="E4558" t="str">
            <v xml:space="preserve">ביטוח מבנה ותכולה </v>
          </cell>
          <cell r="H4558">
            <v>3400</v>
          </cell>
          <cell r="I4558">
            <v>3312</v>
          </cell>
        </row>
        <row r="4559">
          <cell r="A4559" t="str">
            <v>540</v>
          </cell>
          <cell r="B4559">
            <v>817930</v>
          </cell>
          <cell r="C4559">
            <v>1</v>
          </cell>
          <cell r="D4559" t="str">
            <v>1817930.540</v>
          </cell>
          <cell r="E4559" t="str">
            <v xml:space="preserve">הוצאות תקשורת </v>
          </cell>
          <cell r="H4559">
            <v>12000</v>
          </cell>
          <cell r="I4559">
            <v>10485</v>
          </cell>
        </row>
        <row r="4560">
          <cell r="A4560" t="str">
            <v>110</v>
          </cell>
          <cell r="B4560">
            <v>817931</v>
          </cell>
          <cell r="C4560">
            <v>1</v>
          </cell>
          <cell r="D4560" t="str">
            <v>1817931.110</v>
          </cell>
          <cell r="E4560" t="str">
            <v xml:space="preserve">שכר קובע </v>
          </cell>
          <cell r="H4560">
            <v>107907</v>
          </cell>
          <cell r="I4560">
            <v>99922</v>
          </cell>
        </row>
        <row r="4561">
          <cell r="A4561" t="str">
            <v>120</v>
          </cell>
          <cell r="B4561">
            <v>817931</v>
          </cell>
          <cell r="C4561">
            <v>1</v>
          </cell>
          <cell r="D4561" t="str">
            <v>1817931.120</v>
          </cell>
          <cell r="E4561" t="str">
            <v xml:space="preserve">תוספות שאינן בשכר קובע </v>
          </cell>
          <cell r="H4561">
            <v>4717</v>
          </cell>
          <cell r="I4561">
            <v>3788</v>
          </cell>
        </row>
        <row r="4562">
          <cell r="A4562" t="str">
            <v>130</v>
          </cell>
          <cell r="B4562">
            <v>817931</v>
          </cell>
          <cell r="C4562">
            <v>1</v>
          </cell>
          <cell r="D4562" t="str">
            <v>1817931.130</v>
          </cell>
          <cell r="E4562" t="str">
            <v xml:space="preserve">שעות נוספות </v>
          </cell>
          <cell r="H4562">
            <v>0</v>
          </cell>
          <cell r="I4562">
            <v>0</v>
          </cell>
        </row>
        <row r="4563">
          <cell r="A4563" t="str">
            <v>140</v>
          </cell>
          <cell r="B4563">
            <v>817931</v>
          </cell>
          <cell r="C4563">
            <v>1</v>
          </cell>
          <cell r="D4563" t="str">
            <v>1817931.140</v>
          </cell>
          <cell r="E4563" t="str">
            <v xml:space="preserve">החזר הוצאות </v>
          </cell>
          <cell r="H4563">
            <v>9060</v>
          </cell>
          <cell r="I4563">
            <v>7419</v>
          </cell>
        </row>
        <row r="4564">
          <cell r="A4564" t="str">
            <v>181</v>
          </cell>
          <cell r="B4564">
            <v>817931</v>
          </cell>
          <cell r="C4564">
            <v>1</v>
          </cell>
          <cell r="D4564" t="str">
            <v>1817931.181</v>
          </cell>
          <cell r="E4564" t="str">
            <v xml:space="preserve">הפרשות סוציאליות </v>
          </cell>
          <cell r="H4564">
            <v>26871</v>
          </cell>
          <cell r="I4564">
            <v>24060</v>
          </cell>
        </row>
        <row r="4565">
          <cell r="A4565" t="str">
            <v>182</v>
          </cell>
          <cell r="B4565">
            <v>817931</v>
          </cell>
          <cell r="C4565">
            <v>1</v>
          </cell>
          <cell r="D4565" t="str">
            <v>1817931.182</v>
          </cell>
          <cell r="E4565" t="str">
            <v xml:space="preserve">מיסים ועלויות </v>
          </cell>
          <cell r="H4565">
            <v>9300</v>
          </cell>
          <cell r="I4565">
            <v>8487</v>
          </cell>
        </row>
        <row r="4566">
          <cell r="A4566" t="str">
            <v>420</v>
          </cell>
          <cell r="B4566">
            <v>817931</v>
          </cell>
          <cell r="C4566">
            <v>1</v>
          </cell>
          <cell r="D4566" t="str">
            <v>1817931.420</v>
          </cell>
          <cell r="E4566" t="str">
            <v xml:space="preserve">תחזוקת מבנים </v>
          </cell>
          <cell r="H4566">
            <v>18000</v>
          </cell>
          <cell r="I4566">
            <v>237</v>
          </cell>
        </row>
        <row r="4567">
          <cell r="A4567" t="str">
            <v>431</v>
          </cell>
          <cell r="B4567">
            <v>817931</v>
          </cell>
          <cell r="C4567">
            <v>1</v>
          </cell>
          <cell r="D4567" t="str">
            <v>1817931.431</v>
          </cell>
          <cell r="E4567" t="str">
            <v xml:space="preserve">חשמל </v>
          </cell>
          <cell r="H4567">
            <v>29400</v>
          </cell>
          <cell r="I4567">
            <v>30112</v>
          </cell>
        </row>
        <row r="4568">
          <cell r="A4568" t="str">
            <v>432</v>
          </cell>
          <cell r="B4568">
            <v>817931</v>
          </cell>
          <cell r="C4568">
            <v>1</v>
          </cell>
          <cell r="D4568" t="str">
            <v>1817931.432</v>
          </cell>
          <cell r="E4568" t="str">
            <v xml:space="preserve">מים </v>
          </cell>
          <cell r="H4568">
            <v>44300</v>
          </cell>
          <cell r="I4568">
            <v>62884</v>
          </cell>
        </row>
        <row r="4569">
          <cell r="A4569" t="str">
            <v>434</v>
          </cell>
          <cell r="B4569">
            <v>817931</v>
          </cell>
          <cell r="C4569">
            <v>1</v>
          </cell>
          <cell r="D4569" t="str">
            <v>1817931.434</v>
          </cell>
          <cell r="E4569" t="str">
            <v xml:space="preserve">שרותי נקיון </v>
          </cell>
          <cell r="H4569">
            <v>47000</v>
          </cell>
          <cell r="I4569">
            <v>39548</v>
          </cell>
        </row>
        <row r="4570">
          <cell r="A4570" t="str">
            <v>440</v>
          </cell>
          <cell r="B4570">
            <v>817931</v>
          </cell>
          <cell r="C4570">
            <v>1</v>
          </cell>
          <cell r="D4570" t="str">
            <v>1817931.440</v>
          </cell>
          <cell r="E4570" t="str">
            <v xml:space="preserve">ביטוח מבנה ותכולה </v>
          </cell>
          <cell r="H4570">
            <v>3400</v>
          </cell>
          <cell r="I4570">
            <v>3312</v>
          </cell>
        </row>
        <row r="4571">
          <cell r="A4571" t="str">
            <v>470</v>
          </cell>
          <cell r="B4571">
            <v>817931</v>
          </cell>
          <cell r="C4571">
            <v>1</v>
          </cell>
          <cell r="D4571" t="str">
            <v>1817931.470</v>
          </cell>
          <cell r="E4571" t="str">
            <v xml:space="preserve">ציוד משרדי </v>
          </cell>
          <cell r="H4571">
            <v>6500</v>
          </cell>
          <cell r="I4571">
            <v>2017</v>
          </cell>
        </row>
        <row r="4572">
          <cell r="A4572" t="str">
            <v>540</v>
          </cell>
          <cell r="B4572">
            <v>817931</v>
          </cell>
          <cell r="C4572">
            <v>1</v>
          </cell>
          <cell r="D4572" t="str">
            <v>1817931.540</v>
          </cell>
          <cell r="E4572" t="str">
            <v xml:space="preserve">הוצאות תקשורת </v>
          </cell>
          <cell r="H4572">
            <v>10000</v>
          </cell>
          <cell r="I4572">
            <v>7385</v>
          </cell>
        </row>
        <row r="4573">
          <cell r="A4573" t="str">
            <v>561</v>
          </cell>
          <cell r="B4573">
            <v>817931</v>
          </cell>
          <cell r="C4573">
            <v>1</v>
          </cell>
          <cell r="D4573" t="str">
            <v>1817931.561</v>
          </cell>
          <cell r="E4573" t="str">
            <v xml:space="preserve">צילום מסמכים </v>
          </cell>
          <cell r="H4573">
            <v>3500</v>
          </cell>
          <cell r="I4573">
            <v>3183</v>
          </cell>
        </row>
        <row r="4574">
          <cell r="A4574" t="str">
            <v>580</v>
          </cell>
          <cell r="B4574">
            <v>817931</v>
          </cell>
          <cell r="C4574">
            <v>1</v>
          </cell>
          <cell r="D4574" t="str">
            <v>1817931.580</v>
          </cell>
          <cell r="E4574" t="str">
            <v xml:space="preserve">הוצאות אירגוניות </v>
          </cell>
          <cell r="H4574">
            <v>2000</v>
          </cell>
          <cell r="I4574">
            <v>0</v>
          </cell>
        </row>
        <row r="4575">
          <cell r="A4575" t="str">
            <v>720</v>
          </cell>
          <cell r="B4575">
            <v>817931</v>
          </cell>
          <cell r="C4575">
            <v>1</v>
          </cell>
          <cell r="D4575" t="str">
            <v>1817931.720</v>
          </cell>
          <cell r="E4575" t="str">
            <v xml:space="preserve">חומרים </v>
          </cell>
          <cell r="H4575">
            <v>2000</v>
          </cell>
          <cell r="I4575">
            <v>0</v>
          </cell>
        </row>
        <row r="4576">
          <cell r="A4576" t="str">
            <v>743</v>
          </cell>
          <cell r="B4576">
            <v>817931</v>
          </cell>
          <cell r="C4576">
            <v>1</v>
          </cell>
          <cell r="D4576" t="str">
            <v>1817931.743</v>
          </cell>
          <cell r="E4576" t="str">
            <v xml:space="preserve">רכישת כלים מכשירים וציוד </v>
          </cell>
          <cell r="H4576">
            <v>14000</v>
          </cell>
          <cell r="I4576">
            <v>4624</v>
          </cell>
        </row>
        <row r="4577">
          <cell r="A4577" t="str">
            <v>753</v>
          </cell>
          <cell r="B4577">
            <v>817931</v>
          </cell>
          <cell r="C4577">
            <v>1</v>
          </cell>
          <cell r="D4577" t="str">
            <v>1817931.753</v>
          </cell>
          <cell r="E4577" t="str">
            <v xml:space="preserve">עבודות קבלניות </v>
          </cell>
          <cell r="H4577">
            <v>10000</v>
          </cell>
          <cell r="I4577">
            <v>0</v>
          </cell>
        </row>
        <row r="4578">
          <cell r="A4578" t="str">
            <v>110</v>
          </cell>
          <cell r="B4578">
            <v>817940</v>
          </cell>
          <cell r="C4578">
            <v>1</v>
          </cell>
          <cell r="D4578" t="str">
            <v>1817940.110</v>
          </cell>
          <cell r="E4578" t="str">
            <v xml:space="preserve">שכר קובע </v>
          </cell>
          <cell r="H4578">
            <v>133740</v>
          </cell>
          <cell r="I4578">
            <v>60943</v>
          </cell>
        </row>
        <row r="4579">
          <cell r="A4579" t="str">
            <v>120</v>
          </cell>
          <cell r="B4579">
            <v>817940</v>
          </cell>
          <cell r="C4579">
            <v>1</v>
          </cell>
          <cell r="D4579" t="str">
            <v>1817940.120</v>
          </cell>
          <cell r="E4579" t="str">
            <v xml:space="preserve">תוספות שאינן בשכר קובע </v>
          </cell>
          <cell r="H4579">
            <v>72393</v>
          </cell>
          <cell r="I4579">
            <v>32227</v>
          </cell>
        </row>
        <row r="4580">
          <cell r="A4580" t="str">
            <v>130</v>
          </cell>
          <cell r="B4580">
            <v>817940</v>
          </cell>
          <cell r="C4580">
            <v>1</v>
          </cell>
          <cell r="D4580" t="str">
            <v>1817940.130</v>
          </cell>
          <cell r="E4580" t="str">
            <v xml:space="preserve">שעות נוספות </v>
          </cell>
          <cell r="H4580">
            <v>1602</v>
          </cell>
          <cell r="I4580">
            <v>510</v>
          </cell>
        </row>
        <row r="4581">
          <cell r="A4581" t="str">
            <v>140</v>
          </cell>
          <cell r="B4581">
            <v>817940</v>
          </cell>
          <cell r="C4581">
            <v>1</v>
          </cell>
          <cell r="D4581" t="str">
            <v>1817940.140</v>
          </cell>
          <cell r="E4581" t="str">
            <v xml:space="preserve">החזר הוצאות </v>
          </cell>
          <cell r="H4581">
            <v>36621</v>
          </cell>
          <cell r="I4581">
            <v>14792</v>
          </cell>
        </row>
        <row r="4582">
          <cell r="A4582" t="str">
            <v>181</v>
          </cell>
          <cell r="B4582">
            <v>817940</v>
          </cell>
          <cell r="C4582">
            <v>1</v>
          </cell>
          <cell r="D4582" t="str">
            <v>1817940.181</v>
          </cell>
          <cell r="E4582" t="str">
            <v xml:space="preserve">הפרשות סוציאליות </v>
          </cell>
          <cell r="H4582">
            <v>36400</v>
          </cell>
          <cell r="I4582">
            <v>16240</v>
          </cell>
        </row>
        <row r="4583">
          <cell r="A4583" t="str">
            <v>182</v>
          </cell>
          <cell r="B4583">
            <v>817940</v>
          </cell>
          <cell r="C4583">
            <v>1</v>
          </cell>
          <cell r="D4583" t="str">
            <v>1817940.182</v>
          </cell>
          <cell r="E4583" t="str">
            <v xml:space="preserve">מיסים ועלויות </v>
          </cell>
          <cell r="H4583">
            <v>18483</v>
          </cell>
          <cell r="I4583">
            <v>8215</v>
          </cell>
        </row>
        <row r="4584">
          <cell r="A4584" t="str">
            <v>550</v>
          </cell>
          <cell r="B4584">
            <v>817940</v>
          </cell>
          <cell r="C4584">
            <v>1</v>
          </cell>
          <cell r="D4584" t="str">
            <v>1817940.550</v>
          </cell>
          <cell r="E4584" t="str">
            <v xml:space="preserve">פרסום והדפסות </v>
          </cell>
          <cell r="H4584">
            <v>8000</v>
          </cell>
          <cell r="I4584">
            <v>0</v>
          </cell>
        </row>
        <row r="4585">
          <cell r="A4585" t="str">
            <v>743</v>
          </cell>
          <cell r="B4585">
            <v>817940</v>
          </cell>
          <cell r="C4585">
            <v>1</v>
          </cell>
          <cell r="D4585" t="str">
            <v>1817940.743</v>
          </cell>
          <cell r="E4585" t="str">
            <v xml:space="preserve">רכישת כלים מכשירים וציוד </v>
          </cell>
          <cell r="H4585">
            <v>9000</v>
          </cell>
          <cell r="I4585">
            <v>0</v>
          </cell>
        </row>
        <row r="4586">
          <cell r="A4586" t="str">
            <v>769</v>
          </cell>
          <cell r="B4586">
            <v>817940</v>
          </cell>
          <cell r="C4586">
            <v>1</v>
          </cell>
          <cell r="D4586" t="str">
            <v>1817940.769</v>
          </cell>
          <cell r="E4586" t="str">
            <v xml:space="preserve">שירות לאומי </v>
          </cell>
          <cell r="H4586">
            <v>19000</v>
          </cell>
          <cell r="I4586">
            <v>0</v>
          </cell>
        </row>
        <row r="4587">
          <cell r="A4587" t="str">
            <v>780</v>
          </cell>
          <cell r="B4587">
            <v>817940</v>
          </cell>
          <cell r="C4587">
            <v>1</v>
          </cell>
          <cell r="D4587" t="str">
            <v>1817940.780</v>
          </cell>
          <cell r="E4587" t="str">
            <v xml:space="preserve">הוצאות פעולה </v>
          </cell>
          <cell r="H4587">
            <v>25000</v>
          </cell>
          <cell r="I4587">
            <v>0</v>
          </cell>
        </row>
        <row r="4588">
          <cell r="A4588" t="str">
            <v>781</v>
          </cell>
          <cell r="B4588">
            <v>817940</v>
          </cell>
          <cell r="C4588">
            <v>1</v>
          </cell>
          <cell r="D4588" t="str">
            <v>1817940.781</v>
          </cell>
          <cell r="E4588" t="str">
            <v xml:space="preserve">חינוך סביבתי </v>
          </cell>
          <cell r="H4588">
            <v>100000</v>
          </cell>
          <cell r="I4588">
            <v>100000</v>
          </cell>
        </row>
        <row r="4589">
          <cell r="A4589" t="str">
            <v>782</v>
          </cell>
          <cell r="B4589">
            <v>817940</v>
          </cell>
          <cell r="C4589">
            <v>1</v>
          </cell>
          <cell r="D4589" t="str">
            <v>1817940.782</v>
          </cell>
          <cell r="E4589" t="str">
            <v>צמיחה ירוקה במערכת החינוך</v>
          </cell>
          <cell r="H4589">
            <v>112500</v>
          </cell>
          <cell r="I4589">
            <v>0</v>
          </cell>
        </row>
        <row r="4590">
          <cell r="A4590" t="str">
            <v>110</v>
          </cell>
          <cell r="B4590">
            <v>817950</v>
          </cell>
          <cell r="C4590">
            <v>1</v>
          </cell>
          <cell r="D4590" t="str">
            <v>1817950.110</v>
          </cell>
          <cell r="E4590" t="str">
            <v xml:space="preserve">שכר קובע (מנהלה( </v>
          </cell>
          <cell r="H4590">
            <v>347493</v>
          </cell>
          <cell r="I4590">
            <v>311607</v>
          </cell>
        </row>
        <row r="4591">
          <cell r="A4591" t="str">
            <v>120</v>
          </cell>
          <cell r="B4591">
            <v>817950</v>
          </cell>
          <cell r="C4591">
            <v>1</v>
          </cell>
          <cell r="D4591" t="str">
            <v>1817950.120</v>
          </cell>
          <cell r="E4591" t="str">
            <v xml:space="preserve">תוספות שאינן בשכר קובע </v>
          </cell>
          <cell r="H4591">
            <v>27534</v>
          </cell>
          <cell r="I4591">
            <v>27606</v>
          </cell>
        </row>
        <row r="4592">
          <cell r="A4592" t="str">
            <v>130</v>
          </cell>
          <cell r="B4592">
            <v>817950</v>
          </cell>
          <cell r="C4592">
            <v>1</v>
          </cell>
          <cell r="D4592" t="str">
            <v>1817950.130</v>
          </cell>
          <cell r="E4592" t="str">
            <v xml:space="preserve">שעות נוספות </v>
          </cell>
          <cell r="H4592">
            <v>6114</v>
          </cell>
          <cell r="I4592">
            <v>3204</v>
          </cell>
        </row>
        <row r="4593">
          <cell r="A4593" t="str">
            <v>140</v>
          </cell>
          <cell r="B4593">
            <v>817950</v>
          </cell>
          <cell r="C4593">
            <v>1</v>
          </cell>
          <cell r="D4593" t="str">
            <v>1817950.140</v>
          </cell>
          <cell r="E4593" t="str">
            <v xml:space="preserve">החזר הוצאות </v>
          </cell>
          <cell r="H4593">
            <v>16333</v>
          </cell>
          <cell r="I4593">
            <v>14950</v>
          </cell>
        </row>
        <row r="4594">
          <cell r="A4594" t="str">
            <v>181</v>
          </cell>
          <cell r="B4594">
            <v>817950</v>
          </cell>
          <cell r="C4594">
            <v>1</v>
          </cell>
          <cell r="D4594" t="str">
            <v>1817950.181</v>
          </cell>
          <cell r="E4594" t="str">
            <v xml:space="preserve">הפרשות סוציאליות </v>
          </cell>
          <cell r="H4594">
            <v>75395</v>
          </cell>
          <cell r="I4594">
            <v>66735</v>
          </cell>
        </row>
        <row r="4595">
          <cell r="A4595" t="str">
            <v>182</v>
          </cell>
          <cell r="B4595">
            <v>817950</v>
          </cell>
          <cell r="C4595">
            <v>1</v>
          </cell>
          <cell r="D4595" t="str">
            <v>1817950.182</v>
          </cell>
          <cell r="E4595" t="str">
            <v xml:space="preserve">מיסים ועלויות </v>
          </cell>
          <cell r="H4595">
            <v>30343</v>
          </cell>
          <cell r="I4595">
            <v>27311</v>
          </cell>
        </row>
        <row r="4596">
          <cell r="A4596" t="str">
            <v>420</v>
          </cell>
          <cell r="B4596">
            <v>817951</v>
          </cell>
          <cell r="C4596">
            <v>1</v>
          </cell>
          <cell r="D4596" t="str">
            <v>1817951.420</v>
          </cell>
          <cell r="E4596" t="str">
            <v xml:space="preserve">תחזוקת מבנים </v>
          </cell>
          <cell r="H4596">
            <v>28500</v>
          </cell>
          <cell r="I4596">
            <v>22789</v>
          </cell>
        </row>
        <row r="4597">
          <cell r="A4597" t="str">
            <v>431</v>
          </cell>
          <cell r="B4597">
            <v>817951</v>
          </cell>
          <cell r="C4597">
            <v>1</v>
          </cell>
          <cell r="D4597" t="str">
            <v>1817951.431</v>
          </cell>
          <cell r="E4597" t="str">
            <v xml:space="preserve">חשמל </v>
          </cell>
          <cell r="H4597">
            <v>147000</v>
          </cell>
          <cell r="I4597">
            <v>208698</v>
          </cell>
        </row>
        <row r="4598">
          <cell r="A4598" t="str">
            <v>434</v>
          </cell>
          <cell r="B4598">
            <v>817951</v>
          </cell>
          <cell r="C4598">
            <v>1</v>
          </cell>
          <cell r="D4598" t="str">
            <v>1817951.434</v>
          </cell>
          <cell r="E4598" t="str">
            <v xml:space="preserve">שרותי נקיון </v>
          </cell>
          <cell r="H4598">
            <v>120000</v>
          </cell>
          <cell r="I4598">
            <v>83098</v>
          </cell>
        </row>
        <row r="4599">
          <cell r="A4599" t="str">
            <v>440</v>
          </cell>
          <cell r="B4599">
            <v>817951</v>
          </cell>
          <cell r="C4599">
            <v>1</v>
          </cell>
          <cell r="D4599" t="str">
            <v>1817951.440</v>
          </cell>
          <cell r="E4599" t="str">
            <v xml:space="preserve">ביטוח מבנה ותכולה </v>
          </cell>
          <cell r="H4599">
            <v>8600</v>
          </cell>
          <cell r="I4599">
            <v>8329</v>
          </cell>
        </row>
        <row r="4600">
          <cell r="A4600" t="str">
            <v>540</v>
          </cell>
          <cell r="B4600">
            <v>817951</v>
          </cell>
          <cell r="C4600">
            <v>1</v>
          </cell>
          <cell r="D4600" t="str">
            <v>1817951.540</v>
          </cell>
          <cell r="E4600" t="str">
            <v xml:space="preserve">הוצאות תקשורת </v>
          </cell>
          <cell r="H4600">
            <v>6000</v>
          </cell>
          <cell r="I4600">
            <v>5295</v>
          </cell>
        </row>
        <row r="4601">
          <cell r="A4601" t="str">
            <v>722</v>
          </cell>
          <cell r="B4601">
            <v>817951</v>
          </cell>
          <cell r="C4601">
            <v>1</v>
          </cell>
          <cell r="D4601" t="str">
            <v>1817951.722</v>
          </cell>
          <cell r="E4601" t="str">
            <v xml:space="preserve">העברה מיועדת </v>
          </cell>
          <cell r="H4601">
            <v>0</v>
          </cell>
          <cell r="I4601">
            <v>0</v>
          </cell>
        </row>
        <row r="4602">
          <cell r="A4602" t="str">
            <v>930</v>
          </cell>
          <cell r="B4602">
            <v>817951</v>
          </cell>
          <cell r="C4602">
            <v>1</v>
          </cell>
          <cell r="D4602" t="str">
            <v>1817951.930</v>
          </cell>
          <cell r="E4602" t="str">
            <v xml:space="preserve">רכישת ציוד יסודי </v>
          </cell>
          <cell r="H4602">
            <v>25000</v>
          </cell>
          <cell r="I4602">
            <v>26866</v>
          </cell>
        </row>
        <row r="4603">
          <cell r="A4603" t="str">
            <v>744</v>
          </cell>
          <cell r="B4603">
            <v>817960</v>
          </cell>
          <cell r="C4603">
            <v>1</v>
          </cell>
          <cell r="D4603" t="str">
            <v>1817960.744</v>
          </cell>
          <cell r="E4603" t="str">
            <v xml:space="preserve">אחזקת מחשבים במוסד.חינוך </v>
          </cell>
          <cell r="H4603">
            <v>95000</v>
          </cell>
          <cell r="I4603">
            <v>86172</v>
          </cell>
        </row>
        <row r="4604">
          <cell r="A4604" t="str">
            <v>422</v>
          </cell>
          <cell r="B4604">
            <v>817960</v>
          </cell>
          <cell r="C4604">
            <v>1</v>
          </cell>
          <cell r="D4604" t="str">
            <v>1817960.422</v>
          </cell>
          <cell r="E4604" t="str">
            <v>תחזוקת מזגנים מינהל חינוך</v>
          </cell>
          <cell r="H4604">
            <v>300000</v>
          </cell>
          <cell r="I4604">
            <v>307593</v>
          </cell>
        </row>
        <row r="4605">
          <cell r="A4605" t="str">
            <v>711</v>
          </cell>
          <cell r="B4605">
            <v>817960</v>
          </cell>
          <cell r="C4605">
            <v>1</v>
          </cell>
          <cell r="D4605" t="str">
            <v>1817960.711</v>
          </cell>
          <cell r="E4605" t="str">
            <v xml:space="preserve">הובלות בקבלנות </v>
          </cell>
          <cell r="H4605">
            <v>275000</v>
          </cell>
          <cell r="I4605">
            <v>244584</v>
          </cell>
        </row>
        <row r="4606">
          <cell r="A4606" t="str">
            <v>750</v>
          </cell>
          <cell r="B4606">
            <v>817960</v>
          </cell>
          <cell r="C4606">
            <v>1</v>
          </cell>
          <cell r="D4606" t="str">
            <v>1817960.750</v>
          </cell>
          <cell r="E4606" t="str">
            <v xml:space="preserve">אחזקה ובדיקת מתקני משחק </v>
          </cell>
          <cell r="H4606">
            <v>370000</v>
          </cell>
          <cell r="I4606">
            <v>184288</v>
          </cell>
        </row>
        <row r="4607">
          <cell r="A4607" t="str">
            <v>754</v>
          </cell>
          <cell r="B4607">
            <v>817960</v>
          </cell>
          <cell r="C4607">
            <v>1</v>
          </cell>
          <cell r="D4607" t="str">
            <v>1817960.754</v>
          </cell>
          <cell r="E4607" t="str">
            <v xml:space="preserve">מדידות </v>
          </cell>
          <cell r="H4607">
            <v>60000</v>
          </cell>
          <cell r="I4607">
            <v>0</v>
          </cell>
        </row>
        <row r="4608">
          <cell r="A4608" t="str">
            <v>755</v>
          </cell>
          <cell r="B4608">
            <v>817960</v>
          </cell>
          <cell r="C4608">
            <v>1</v>
          </cell>
          <cell r="D4608" t="str">
            <v>1817960.755</v>
          </cell>
          <cell r="E4608" t="str">
            <v xml:space="preserve">בטיחות אש </v>
          </cell>
          <cell r="H4608">
            <v>112000</v>
          </cell>
          <cell r="I4608">
            <v>107584</v>
          </cell>
        </row>
        <row r="4609">
          <cell r="A4609" t="str">
            <v>850</v>
          </cell>
          <cell r="B4609">
            <v>817960</v>
          </cell>
          <cell r="C4609">
            <v>1</v>
          </cell>
          <cell r="D4609" t="str">
            <v>1817960.850</v>
          </cell>
          <cell r="E4609" t="str">
            <v xml:space="preserve">סיוע לתלמידים נזקקים </v>
          </cell>
          <cell r="H4609">
            <v>150000</v>
          </cell>
          <cell r="I4609">
            <v>134960</v>
          </cell>
        </row>
        <row r="4610">
          <cell r="A4610" t="str">
            <v>851</v>
          </cell>
          <cell r="B4610">
            <v>817960</v>
          </cell>
          <cell r="C4610">
            <v>1</v>
          </cell>
          <cell r="D4610" t="str">
            <v>1817960.851</v>
          </cell>
          <cell r="E4610" t="str">
            <v>מלגות לתלמידים ע"ש טוביהו</v>
          </cell>
          <cell r="H4610">
            <v>12000</v>
          </cell>
          <cell r="I4610">
            <v>0</v>
          </cell>
        </row>
        <row r="4611">
          <cell r="A4611" t="str">
            <v>105</v>
          </cell>
          <cell r="B4611">
            <v>817960</v>
          </cell>
          <cell r="C4611">
            <v>1</v>
          </cell>
          <cell r="D4611" t="str">
            <v>1817960.105</v>
          </cell>
          <cell r="E4611" t="str">
            <v xml:space="preserve">עובדים זמניים </v>
          </cell>
          <cell r="H4611">
            <v>150000</v>
          </cell>
          <cell r="I4611">
            <v>109481</v>
          </cell>
        </row>
        <row r="4612">
          <cell r="A4612" t="str">
            <v>420</v>
          </cell>
          <cell r="B4612">
            <v>817960</v>
          </cell>
          <cell r="C4612">
            <v>1</v>
          </cell>
          <cell r="D4612" t="str">
            <v>1817960.420</v>
          </cell>
          <cell r="E4612" t="str">
            <v xml:space="preserve">שיפוצי קיץ במוסדות חינוך </v>
          </cell>
          <cell r="H4612">
            <v>1695000</v>
          </cell>
          <cell r="I4612">
            <v>1471153</v>
          </cell>
        </row>
        <row r="4613">
          <cell r="A4613" t="str">
            <v>780</v>
          </cell>
          <cell r="B4613">
            <v>818000</v>
          </cell>
          <cell r="C4613">
            <v>1</v>
          </cell>
          <cell r="D4613" t="str">
            <v>1818000.780</v>
          </cell>
          <cell r="E4613" t="str">
            <v xml:space="preserve">אולפנים ואולפניות </v>
          </cell>
          <cell r="H4613">
            <v>38000</v>
          </cell>
          <cell r="I4613">
            <v>0</v>
          </cell>
        </row>
        <row r="4614">
          <cell r="A4614" t="str">
            <v>781</v>
          </cell>
          <cell r="B4614">
            <v>818000</v>
          </cell>
          <cell r="C4614">
            <v>1</v>
          </cell>
          <cell r="D4614" t="str">
            <v>1818000.781</v>
          </cell>
          <cell r="E4614" t="str">
            <v xml:space="preserve">תהיל"ה </v>
          </cell>
          <cell r="H4614">
            <v>90000</v>
          </cell>
          <cell r="I4614">
            <v>0</v>
          </cell>
        </row>
        <row r="4615">
          <cell r="A4615" t="str">
            <v>782</v>
          </cell>
          <cell r="B4615">
            <v>818000</v>
          </cell>
          <cell r="C4615">
            <v>1</v>
          </cell>
          <cell r="D4615" t="str">
            <v>1818000.782</v>
          </cell>
          <cell r="E4615" t="str">
            <v xml:space="preserve">קתדרה עממית </v>
          </cell>
          <cell r="H4615">
            <v>40000</v>
          </cell>
          <cell r="I4615">
            <v>0</v>
          </cell>
        </row>
        <row r="4616">
          <cell r="A4616" t="str">
            <v>783</v>
          </cell>
          <cell r="B4616">
            <v>818000</v>
          </cell>
          <cell r="C4616">
            <v>1</v>
          </cell>
          <cell r="D4616" t="str">
            <v>1818000.783</v>
          </cell>
          <cell r="E4616" t="str">
            <v xml:space="preserve">תהיל"ה-משרד גמלאים </v>
          </cell>
          <cell r="H4616">
            <v>30000</v>
          </cell>
          <cell r="I4616">
            <v>23758</v>
          </cell>
        </row>
        <row r="4617">
          <cell r="A4617" t="str">
            <v>420</v>
          </cell>
          <cell r="B4617">
            <v>819100</v>
          </cell>
          <cell r="C4617">
            <v>1</v>
          </cell>
          <cell r="D4617" t="str">
            <v>1819100.420</v>
          </cell>
          <cell r="E4617" t="str">
            <v xml:space="preserve">שיפוצי קיץ מוסדות ח.ח. </v>
          </cell>
          <cell r="H4617">
            <v>330000</v>
          </cell>
          <cell r="I4617">
            <v>276500</v>
          </cell>
        </row>
        <row r="4618">
          <cell r="A4618" t="str">
            <v>440</v>
          </cell>
          <cell r="B4618">
            <v>819100</v>
          </cell>
          <cell r="C4618">
            <v>1</v>
          </cell>
          <cell r="D4618" t="str">
            <v>1819100.440</v>
          </cell>
          <cell r="E4618" t="str">
            <v xml:space="preserve">ביטוח מבנה ותכולה </v>
          </cell>
          <cell r="H4618">
            <v>58800</v>
          </cell>
          <cell r="I4618">
            <v>56798</v>
          </cell>
        </row>
        <row r="4619">
          <cell r="A4619" t="str">
            <v>522</v>
          </cell>
          <cell r="B4619">
            <v>819100</v>
          </cell>
          <cell r="C4619">
            <v>1</v>
          </cell>
          <cell r="D4619" t="str">
            <v>1819100.522</v>
          </cell>
          <cell r="E4619" t="str">
            <v xml:space="preserve">ספרות מקצועית </v>
          </cell>
          <cell r="H4619">
            <v>0</v>
          </cell>
          <cell r="I4619">
            <v>0</v>
          </cell>
        </row>
        <row r="4620">
          <cell r="A4620" t="str">
            <v>750</v>
          </cell>
          <cell r="B4620">
            <v>819100</v>
          </cell>
          <cell r="C4620">
            <v>1</v>
          </cell>
          <cell r="D4620" t="str">
            <v>1819100.750</v>
          </cell>
          <cell r="E4620" t="str">
            <v>ביקורת מוסדות חינוך ורשתו</v>
          </cell>
          <cell r="H4620">
            <v>60000</v>
          </cell>
          <cell r="I4620">
            <v>2399</v>
          </cell>
        </row>
        <row r="4621">
          <cell r="A4621" t="str">
            <v>755</v>
          </cell>
          <cell r="B4621">
            <v>819100</v>
          </cell>
          <cell r="C4621">
            <v>1</v>
          </cell>
          <cell r="D4621" t="str">
            <v>1819100.755</v>
          </cell>
          <cell r="E4621" t="str">
            <v xml:space="preserve">בטיחות אש </v>
          </cell>
          <cell r="H4621">
            <v>28500</v>
          </cell>
          <cell r="I4621">
            <v>22479</v>
          </cell>
        </row>
        <row r="4622">
          <cell r="A4622" t="str">
            <v>780</v>
          </cell>
          <cell r="B4622">
            <v>819100</v>
          </cell>
          <cell r="C4622">
            <v>1</v>
          </cell>
          <cell r="D4622" t="str">
            <v>1819100.780</v>
          </cell>
          <cell r="E4622" t="str">
            <v xml:space="preserve">הוצאות אחרות לפעולה </v>
          </cell>
          <cell r="H4622">
            <v>46000</v>
          </cell>
          <cell r="I4622">
            <v>46000</v>
          </cell>
        </row>
        <row r="4623">
          <cell r="A4623" t="str">
            <v>781</v>
          </cell>
          <cell r="B4623">
            <v>819100</v>
          </cell>
          <cell r="C4623">
            <v>1</v>
          </cell>
          <cell r="D4623" t="str">
            <v>1819100.781</v>
          </cell>
          <cell r="E4623" t="str">
            <v>יוזמות חינוכיות ופרוייקטי</v>
          </cell>
          <cell r="H4623">
            <v>20000</v>
          </cell>
          <cell r="I4623">
            <v>19676</v>
          </cell>
        </row>
        <row r="4624">
          <cell r="A4624" t="str">
            <v>759</v>
          </cell>
          <cell r="B4624">
            <v>819170</v>
          </cell>
          <cell r="C4624">
            <v>1</v>
          </cell>
          <cell r="D4624" t="str">
            <v>1819170.759</v>
          </cell>
          <cell r="E4624" t="str">
            <v xml:space="preserve">אבטחה מוס"ח בזמן חופשה </v>
          </cell>
          <cell r="H4624">
            <v>90000</v>
          </cell>
          <cell r="I4624">
            <v>56830</v>
          </cell>
        </row>
        <row r="4625">
          <cell r="A4625" t="str">
            <v>759</v>
          </cell>
          <cell r="B4625">
            <v>819171</v>
          </cell>
          <cell r="C4625">
            <v>1</v>
          </cell>
          <cell r="D4625" t="str">
            <v>1819171.759</v>
          </cell>
          <cell r="E4625" t="str">
            <v xml:space="preserve">אבטחת מוסדות חינוך </v>
          </cell>
          <cell r="H4625">
            <v>960000</v>
          </cell>
          <cell r="I4625">
            <v>829030</v>
          </cell>
        </row>
        <row r="4626">
          <cell r="A4626" t="str">
            <v>712</v>
          </cell>
          <cell r="B4626">
            <v>819178</v>
          </cell>
          <cell r="C4626">
            <v>1</v>
          </cell>
          <cell r="D4626" t="str">
            <v>1819178.712</v>
          </cell>
          <cell r="E4626" t="str">
            <v>הסעות פר קפיטא חינוך חרדי</v>
          </cell>
          <cell r="H4626">
            <v>900000</v>
          </cell>
          <cell r="I4626">
            <v>784910</v>
          </cell>
        </row>
        <row r="4627">
          <cell r="A4627" t="str">
            <v>713</v>
          </cell>
          <cell r="B4627">
            <v>819178</v>
          </cell>
          <cell r="C4627">
            <v>1</v>
          </cell>
          <cell r="D4627" t="str">
            <v>1819178.713</v>
          </cell>
          <cell r="E4627" t="str">
            <v xml:space="preserve">הסעות חינוך מיוחד </v>
          </cell>
          <cell r="H4627">
            <v>850000</v>
          </cell>
          <cell r="I4627">
            <v>725902</v>
          </cell>
        </row>
        <row r="4628">
          <cell r="A4628" t="str">
            <v>782</v>
          </cell>
          <cell r="B4628">
            <v>819179</v>
          </cell>
          <cell r="C4628">
            <v>1</v>
          </cell>
          <cell r="D4628" t="str">
            <v>1819179.782</v>
          </cell>
          <cell r="E4628" t="str">
            <v xml:space="preserve">פעילות קיץ </v>
          </cell>
          <cell r="H4628">
            <v>180000</v>
          </cell>
          <cell r="I4628">
            <v>154500</v>
          </cell>
        </row>
        <row r="4629">
          <cell r="A4629" t="str">
            <v>432</v>
          </cell>
          <cell r="B4629">
            <v>819200</v>
          </cell>
          <cell r="C4629">
            <v>1</v>
          </cell>
          <cell r="D4629" t="str">
            <v>1819200.432</v>
          </cell>
          <cell r="E4629" t="str">
            <v xml:space="preserve">מים-גנ"י ח.ח. </v>
          </cell>
          <cell r="H4629">
            <v>0</v>
          </cell>
          <cell r="I4629">
            <v>18813</v>
          </cell>
        </row>
        <row r="4630">
          <cell r="A4630" t="str">
            <v>879</v>
          </cell>
          <cell r="B4630">
            <v>819210</v>
          </cell>
          <cell r="C4630">
            <v>1</v>
          </cell>
          <cell r="D4630" t="str">
            <v>1819210.879</v>
          </cell>
          <cell r="E4630" t="str">
            <v xml:space="preserve">נ.עצמי-משכן מאיר </v>
          </cell>
          <cell r="H4630">
            <v>42000</v>
          </cell>
          <cell r="I4630">
            <v>42000</v>
          </cell>
        </row>
        <row r="4631">
          <cell r="A4631" t="str">
            <v>879</v>
          </cell>
          <cell r="B4631">
            <v>819220</v>
          </cell>
          <cell r="C4631">
            <v>1</v>
          </cell>
          <cell r="D4631" t="str">
            <v>1819220.879</v>
          </cell>
          <cell r="E4631" t="str">
            <v xml:space="preserve">נ.עצמי-אוצר החיים </v>
          </cell>
          <cell r="H4631">
            <v>233000</v>
          </cell>
          <cell r="I4631">
            <v>233000</v>
          </cell>
        </row>
        <row r="4632">
          <cell r="A4632" t="str">
            <v>879</v>
          </cell>
          <cell r="B4632">
            <v>819230</v>
          </cell>
          <cell r="C4632">
            <v>1</v>
          </cell>
          <cell r="D4632" t="str">
            <v>1819230.879</v>
          </cell>
          <cell r="E4632" t="str">
            <v xml:space="preserve">נ.עצמי-בנות חייל </v>
          </cell>
          <cell r="H4632">
            <v>112000</v>
          </cell>
          <cell r="I4632">
            <v>112000</v>
          </cell>
        </row>
        <row r="4633">
          <cell r="A4633" t="str">
            <v>879</v>
          </cell>
          <cell r="B4633">
            <v>819240</v>
          </cell>
          <cell r="C4633">
            <v>1</v>
          </cell>
          <cell r="D4633" t="str">
            <v>1819240.879</v>
          </cell>
          <cell r="E4633" t="str">
            <v xml:space="preserve">נ.עצמי-באר מים חיים </v>
          </cell>
          <cell r="H4633">
            <v>70000</v>
          </cell>
          <cell r="I4633">
            <v>70000</v>
          </cell>
        </row>
        <row r="4634">
          <cell r="A4634" t="str">
            <v>879</v>
          </cell>
          <cell r="B4634">
            <v>819250</v>
          </cell>
          <cell r="C4634">
            <v>1</v>
          </cell>
          <cell r="D4634" t="str">
            <v>1819250.879</v>
          </cell>
          <cell r="E4634" t="str">
            <v xml:space="preserve">נ.עצמי-שובו </v>
          </cell>
          <cell r="H4634">
            <v>18000</v>
          </cell>
          <cell r="I4634">
            <v>18000</v>
          </cell>
        </row>
        <row r="4635">
          <cell r="A4635" t="str">
            <v>879</v>
          </cell>
          <cell r="B4635">
            <v>819260</v>
          </cell>
          <cell r="C4635">
            <v>1</v>
          </cell>
          <cell r="D4635" t="str">
            <v>1819260.879</v>
          </cell>
          <cell r="E4635" t="str">
            <v xml:space="preserve">נ.עצמי-רשת גני חמש </v>
          </cell>
          <cell r="H4635">
            <v>284700</v>
          </cell>
          <cell r="I4635">
            <v>284700</v>
          </cell>
        </row>
        <row r="4636">
          <cell r="A4636" t="str">
            <v>879</v>
          </cell>
          <cell r="B4636">
            <v>819280</v>
          </cell>
          <cell r="C4636">
            <v>1</v>
          </cell>
          <cell r="D4636" t="str">
            <v>1819280.879</v>
          </cell>
          <cell r="E4636" t="str">
            <v xml:space="preserve">נ.עצמי-גני אגודת ישראל </v>
          </cell>
          <cell r="H4636">
            <v>174600</v>
          </cell>
          <cell r="I4636">
            <v>174600</v>
          </cell>
        </row>
        <row r="4637">
          <cell r="A4637" t="str">
            <v>879</v>
          </cell>
          <cell r="B4637">
            <v>819290</v>
          </cell>
          <cell r="C4637">
            <v>1</v>
          </cell>
          <cell r="D4637" t="str">
            <v>1819290.879</v>
          </cell>
          <cell r="E4637" t="str">
            <v xml:space="preserve">נ.עצמי-מצדיקי הרבים </v>
          </cell>
          <cell r="H4637">
            <v>107000</v>
          </cell>
          <cell r="I4637">
            <v>107000</v>
          </cell>
        </row>
        <row r="4638">
          <cell r="A4638" t="str">
            <v>879</v>
          </cell>
          <cell r="B4638">
            <v>819292</v>
          </cell>
          <cell r="C4638">
            <v>1</v>
          </cell>
          <cell r="D4638" t="str">
            <v>1819292.879</v>
          </cell>
          <cell r="E4638" t="str">
            <v xml:space="preserve">נ.עצמי-נטע ארז </v>
          </cell>
          <cell r="H4638">
            <v>79500</v>
          </cell>
          <cell r="I4638">
            <v>79500</v>
          </cell>
        </row>
        <row r="4639">
          <cell r="A4639" t="str">
            <v>431</v>
          </cell>
          <cell r="B4639">
            <v>819300</v>
          </cell>
          <cell r="C4639">
            <v>1</v>
          </cell>
          <cell r="D4639" t="str">
            <v>1819300.431</v>
          </cell>
          <cell r="E4639" t="str">
            <v xml:space="preserve">חשמל-בתי"ס ח.ח. </v>
          </cell>
          <cell r="H4639">
            <v>0</v>
          </cell>
          <cell r="I4639">
            <v>51251</v>
          </cell>
        </row>
        <row r="4640">
          <cell r="A4640" t="str">
            <v>432</v>
          </cell>
          <cell r="B4640">
            <v>819300</v>
          </cell>
          <cell r="C4640">
            <v>1</v>
          </cell>
          <cell r="D4640" t="str">
            <v>1819300.432</v>
          </cell>
          <cell r="E4640" t="str">
            <v xml:space="preserve">מים-בתי"ס ח.ח. </v>
          </cell>
          <cell r="H4640">
            <v>0</v>
          </cell>
          <cell r="I4640">
            <v>68885</v>
          </cell>
        </row>
        <row r="4641">
          <cell r="A4641" t="str">
            <v>760</v>
          </cell>
          <cell r="B4641">
            <v>819310</v>
          </cell>
          <cell r="C4641">
            <v>1</v>
          </cell>
          <cell r="D4641" t="str">
            <v>1819310.760</v>
          </cell>
          <cell r="E4641" t="str">
            <v xml:space="preserve">משכן מאיר-הזנה לאומית </v>
          </cell>
          <cell r="H4641">
            <v>95000</v>
          </cell>
          <cell r="I4641">
            <v>84839</v>
          </cell>
        </row>
        <row r="4642">
          <cell r="A4642" t="str">
            <v>879</v>
          </cell>
          <cell r="B4642">
            <v>819310</v>
          </cell>
          <cell r="C4642">
            <v>1</v>
          </cell>
          <cell r="D4642" t="str">
            <v>1819310.879</v>
          </cell>
          <cell r="E4642" t="str">
            <v xml:space="preserve">נ.עצמי-משכן מאיר </v>
          </cell>
          <cell r="H4642">
            <v>179244</v>
          </cell>
          <cell r="I4642">
            <v>186140</v>
          </cell>
        </row>
        <row r="4643">
          <cell r="A4643" t="str">
            <v>760</v>
          </cell>
          <cell r="B4643">
            <v>819320</v>
          </cell>
          <cell r="C4643">
            <v>1</v>
          </cell>
          <cell r="D4643" t="str">
            <v>1819320.760</v>
          </cell>
          <cell r="E4643" t="str">
            <v xml:space="preserve">הזנה לאומית-אוצר החיים </v>
          </cell>
          <cell r="H4643">
            <v>300000</v>
          </cell>
          <cell r="I4643">
            <v>292480</v>
          </cell>
        </row>
        <row r="4644">
          <cell r="A4644" t="str">
            <v>780</v>
          </cell>
          <cell r="B4644">
            <v>819320</v>
          </cell>
          <cell r="C4644">
            <v>1</v>
          </cell>
          <cell r="D4644" t="str">
            <v>1819320.780</v>
          </cell>
          <cell r="E4644" t="str">
            <v xml:space="preserve">השתת.רשת מעיין-מנהלה </v>
          </cell>
          <cell r="H4644">
            <v>493000</v>
          </cell>
          <cell r="I4644">
            <v>339245</v>
          </cell>
        </row>
        <row r="4645">
          <cell r="A4645" t="str">
            <v>879</v>
          </cell>
          <cell r="B4645">
            <v>819320</v>
          </cell>
          <cell r="C4645">
            <v>1</v>
          </cell>
          <cell r="D4645" t="str">
            <v>1819320.879</v>
          </cell>
          <cell r="E4645" t="str">
            <v xml:space="preserve">נ.עצמי-אוצר החיים </v>
          </cell>
          <cell r="H4645">
            <v>393470</v>
          </cell>
          <cell r="I4645">
            <v>363370</v>
          </cell>
        </row>
        <row r="4646">
          <cell r="A4646" t="str">
            <v>760</v>
          </cell>
          <cell r="B4646">
            <v>819330</v>
          </cell>
          <cell r="C4646">
            <v>1</v>
          </cell>
          <cell r="D4646" t="str">
            <v>1819330.760</v>
          </cell>
          <cell r="E4646" t="str">
            <v xml:space="preserve">הזנה לאומית-בנות חייל </v>
          </cell>
          <cell r="H4646">
            <v>0</v>
          </cell>
          <cell r="I4646">
            <v>13343</v>
          </cell>
        </row>
        <row r="4647">
          <cell r="A4647" t="str">
            <v>780</v>
          </cell>
          <cell r="B4647">
            <v>819330</v>
          </cell>
          <cell r="C4647">
            <v>1</v>
          </cell>
          <cell r="D4647" t="str">
            <v>1819330.780</v>
          </cell>
          <cell r="E4647" t="str">
            <v xml:space="preserve">השתת.רשת מעיין-מנהלה </v>
          </cell>
          <cell r="H4647">
            <v>330000</v>
          </cell>
          <cell r="I4647">
            <v>227073</v>
          </cell>
        </row>
        <row r="4648">
          <cell r="A4648" t="str">
            <v>879</v>
          </cell>
          <cell r="B4648">
            <v>819330</v>
          </cell>
          <cell r="C4648">
            <v>1</v>
          </cell>
          <cell r="D4648" t="str">
            <v>1819330.879</v>
          </cell>
          <cell r="E4648" t="str">
            <v xml:space="preserve">נ.עצמי-בנות חייל </v>
          </cell>
          <cell r="H4648">
            <v>247968</v>
          </cell>
          <cell r="I4648">
            <v>238950</v>
          </cell>
        </row>
        <row r="4649">
          <cell r="A4649" t="str">
            <v>760</v>
          </cell>
          <cell r="B4649">
            <v>819340</v>
          </cell>
          <cell r="C4649">
            <v>1</v>
          </cell>
          <cell r="D4649" t="str">
            <v>1819340.760</v>
          </cell>
          <cell r="E4649" t="str">
            <v xml:space="preserve">הזנה לאומית-באר מים חיים </v>
          </cell>
          <cell r="H4649">
            <v>80000</v>
          </cell>
          <cell r="I4649">
            <v>79678</v>
          </cell>
        </row>
        <row r="4650">
          <cell r="A4650" t="str">
            <v>879</v>
          </cell>
          <cell r="B4650">
            <v>819340</v>
          </cell>
          <cell r="C4650">
            <v>1</v>
          </cell>
          <cell r="D4650" t="str">
            <v>1819340.879</v>
          </cell>
          <cell r="E4650" t="str">
            <v xml:space="preserve">נ.עצמי-באר מים חיים </v>
          </cell>
          <cell r="H4650">
            <v>159000</v>
          </cell>
          <cell r="I4650">
            <v>154145</v>
          </cell>
        </row>
        <row r="4651">
          <cell r="A4651" t="str">
            <v>110</v>
          </cell>
          <cell r="B4651">
            <v>819350</v>
          </cell>
          <cell r="C4651">
            <v>1</v>
          </cell>
          <cell r="D4651" t="str">
            <v>1819350.110</v>
          </cell>
          <cell r="E4651" t="str">
            <v xml:space="preserve">שכר קובע </v>
          </cell>
          <cell r="H4651">
            <v>270735</v>
          </cell>
          <cell r="I4651">
            <v>260854</v>
          </cell>
        </row>
        <row r="4652">
          <cell r="A4652" t="str">
            <v>120</v>
          </cell>
          <cell r="B4652">
            <v>819350</v>
          </cell>
          <cell r="C4652">
            <v>1</v>
          </cell>
          <cell r="D4652" t="str">
            <v>1819350.120</v>
          </cell>
          <cell r="E4652" t="str">
            <v xml:space="preserve">תוספות שאינן בשכר קובע </v>
          </cell>
          <cell r="H4652">
            <v>26146</v>
          </cell>
          <cell r="I4652">
            <v>28691</v>
          </cell>
        </row>
        <row r="4653">
          <cell r="A4653" t="str">
            <v>130</v>
          </cell>
          <cell r="B4653">
            <v>819350</v>
          </cell>
          <cell r="C4653">
            <v>1</v>
          </cell>
          <cell r="D4653" t="str">
            <v>1819350.130</v>
          </cell>
          <cell r="E4653" t="str">
            <v xml:space="preserve">שעות נוספות </v>
          </cell>
          <cell r="H4653">
            <v>14130</v>
          </cell>
          <cell r="I4653">
            <v>10357</v>
          </cell>
        </row>
        <row r="4654">
          <cell r="A4654" t="str">
            <v>140</v>
          </cell>
          <cell r="B4654">
            <v>819350</v>
          </cell>
          <cell r="C4654">
            <v>1</v>
          </cell>
          <cell r="D4654" t="str">
            <v>1819350.140</v>
          </cell>
          <cell r="E4654" t="str">
            <v xml:space="preserve">החזר הוצאות </v>
          </cell>
          <cell r="H4654">
            <v>8916</v>
          </cell>
          <cell r="I4654">
            <v>8361</v>
          </cell>
        </row>
        <row r="4655">
          <cell r="A4655" t="str">
            <v>181</v>
          </cell>
          <cell r="B4655">
            <v>819350</v>
          </cell>
          <cell r="C4655">
            <v>1</v>
          </cell>
          <cell r="D4655" t="str">
            <v>1819350.181</v>
          </cell>
          <cell r="E4655" t="str">
            <v xml:space="preserve">הפרשות סוציאליות </v>
          </cell>
          <cell r="H4655">
            <v>52648</v>
          </cell>
          <cell r="I4655">
            <v>50737</v>
          </cell>
        </row>
        <row r="4656">
          <cell r="A4656" t="str">
            <v>182</v>
          </cell>
          <cell r="B4656">
            <v>819350</v>
          </cell>
          <cell r="C4656">
            <v>1</v>
          </cell>
          <cell r="D4656" t="str">
            <v>1819350.182</v>
          </cell>
          <cell r="E4656" t="str">
            <v xml:space="preserve">מיסים ועלויות </v>
          </cell>
          <cell r="H4656">
            <v>24328</v>
          </cell>
          <cell r="I4656">
            <v>23447</v>
          </cell>
        </row>
        <row r="4657">
          <cell r="A4657" t="str">
            <v>784</v>
          </cell>
          <cell r="B4657">
            <v>819350</v>
          </cell>
          <cell r="C4657">
            <v>1</v>
          </cell>
          <cell r="D4657" t="str">
            <v>1819350.784</v>
          </cell>
          <cell r="E4657" t="str">
            <v xml:space="preserve">שכר סייעות כ.-ב.יעקב עיר </v>
          </cell>
          <cell r="H4657">
            <v>55285</v>
          </cell>
          <cell r="I4657">
            <v>3526</v>
          </cell>
        </row>
        <row r="4658">
          <cell r="A4658" t="str">
            <v>879</v>
          </cell>
          <cell r="B4658">
            <v>819350</v>
          </cell>
          <cell r="C4658">
            <v>1</v>
          </cell>
          <cell r="D4658" t="str">
            <v>1819350.879</v>
          </cell>
          <cell r="E4658" t="str">
            <v xml:space="preserve">נ.עצמי-בית יעקב עיר </v>
          </cell>
          <cell r="H4658">
            <v>245376</v>
          </cell>
          <cell r="I4658">
            <v>260620</v>
          </cell>
        </row>
        <row r="4659">
          <cell r="A4659" t="str">
            <v>760</v>
          </cell>
          <cell r="B4659">
            <v>819360</v>
          </cell>
          <cell r="C4659">
            <v>1</v>
          </cell>
          <cell r="D4659" t="str">
            <v>1819360.760</v>
          </cell>
          <cell r="E4659" t="str">
            <v xml:space="preserve">הזנה לאומית-בית יעקב ד </v>
          </cell>
          <cell r="H4659">
            <v>193000</v>
          </cell>
          <cell r="I4659">
            <v>163075</v>
          </cell>
        </row>
        <row r="4660">
          <cell r="A4660" t="str">
            <v>879</v>
          </cell>
          <cell r="B4660">
            <v>819360</v>
          </cell>
          <cell r="C4660">
            <v>1</v>
          </cell>
          <cell r="D4660" t="str">
            <v>1819360.879</v>
          </cell>
          <cell r="E4660" t="str">
            <v xml:space="preserve">נ.עצמי-בית יעקב ד </v>
          </cell>
          <cell r="H4660">
            <v>252168</v>
          </cell>
          <cell r="I4660">
            <v>243375</v>
          </cell>
        </row>
        <row r="4661">
          <cell r="A4661" t="str">
            <v>760</v>
          </cell>
          <cell r="B4661">
            <v>819370</v>
          </cell>
          <cell r="C4661">
            <v>1</v>
          </cell>
          <cell r="D4661" t="str">
            <v>1819370.760</v>
          </cell>
          <cell r="E4661" t="str">
            <v xml:space="preserve">הזנה לאומית-בי"ס שובו </v>
          </cell>
          <cell r="H4661">
            <v>132000</v>
          </cell>
          <cell r="I4661">
            <v>117686</v>
          </cell>
        </row>
        <row r="4662">
          <cell r="A4662" t="str">
            <v>781</v>
          </cell>
          <cell r="B4662">
            <v>819370</v>
          </cell>
          <cell r="C4662">
            <v>1</v>
          </cell>
          <cell r="D4662" t="str">
            <v>1819370.781</v>
          </cell>
          <cell r="E4662" t="str">
            <v xml:space="preserve">השתת.בשכר מזכירות-שובו </v>
          </cell>
          <cell r="H4662">
            <v>78000</v>
          </cell>
          <cell r="I4662">
            <v>70248</v>
          </cell>
        </row>
        <row r="4663">
          <cell r="A4663" t="str">
            <v>783</v>
          </cell>
          <cell r="B4663">
            <v>819370</v>
          </cell>
          <cell r="C4663">
            <v>1</v>
          </cell>
          <cell r="D4663" t="str">
            <v>1819370.783</v>
          </cell>
          <cell r="E4663" t="str">
            <v xml:space="preserve">השתת.בשכר שרתים-שובו </v>
          </cell>
          <cell r="H4663">
            <v>250000</v>
          </cell>
          <cell r="I4663">
            <v>282538</v>
          </cell>
        </row>
        <row r="4664">
          <cell r="A4664" t="str">
            <v>784</v>
          </cell>
          <cell r="B4664">
            <v>819370</v>
          </cell>
          <cell r="C4664">
            <v>1</v>
          </cell>
          <cell r="D4664" t="str">
            <v>1819370.784</v>
          </cell>
          <cell r="E4664" t="str">
            <v xml:space="preserve">השתת.בשכר סייעות כ.-שובו </v>
          </cell>
          <cell r="H4664">
            <v>136000</v>
          </cell>
          <cell r="I4664">
            <v>141934</v>
          </cell>
        </row>
        <row r="4665">
          <cell r="A4665" t="str">
            <v>879</v>
          </cell>
          <cell r="B4665">
            <v>819370</v>
          </cell>
          <cell r="C4665">
            <v>1</v>
          </cell>
          <cell r="D4665" t="str">
            <v>1819370.879</v>
          </cell>
          <cell r="E4665" t="str">
            <v xml:space="preserve">נ.עצמי-בי"ס שובו </v>
          </cell>
          <cell r="H4665">
            <v>188568</v>
          </cell>
          <cell r="I4665">
            <v>188975</v>
          </cell>
        </row>
        <row r="4666">
          <cell r="A4666" t="str">
            <v>879</v>
          </cell>
          <cell r="B4666">
            <v>819380</v>
          </cell>
          <cell r="C4666">
            <v>1</v>
          </cell>
          <cell r="D4666" t="str">
            <v>1819380.879</v>
          </cell>
          <cell r="E4666" t="str">
            <v xml:space="preserve">נ.עצמי-נווה ציון מנחם </v>
          </cell>
          <cell r="H4666">
            <v>160344</v>
          </cell>
          <cell r="I4666">
            <v>152155</v>
          </cell>
        </row>
        <row r="4667">
          <cell r="A4667" t="str">
            <v>879</v>
          </cell>
          <cell r="B4667">
            <v>819390</v>
          </cell>
          <cell r="C4667">
            <v>1</v>
          </cell>
          <cell r="D4667" t="str">
            <v>1819390.879</v>
          </cell>
          <cell r="E4667" t="str">
            <v xml:space="preserve">נ.עצמי-נטע ארז </v>
          </cell>
          <cell r="H4667">
            <v>175356</v>
          </cell>
          <cell r="I4667">
            <v>166260</v>
          </cell>
        </row>
        <row r="4668">
          <cell r="A4668" t="str">
            <v>879</v>
          </cell>
          <cell r="B4668">
            <v>819391</v>
          </cell>
          <cell r="C4668">
            <v>1</v>
          </cell>
          <cell r="D4668" t="str">
            <v>1819391.879</v>
          </cell>
          <cell r="E4668" t="str">
            <v xml:space="preserve">נ.עצמי-בי"ס ת"ת בית דוד </v>
          </cell>
          <cell r="H4668">
            <v>0</v>
          </cell>
          <cell r="I4668">
            <v>0</v>
          </cell>
        </row>
        <row r="4669">
          <cell r="A4669" t="str">
            <v>879</v>
          </cell>
          <cell r="B4669">
            <v>819510</v>
          </cell>
          <cell r="C4669">
            <v>1</v>
          </cell>
          <cell r="D4669" t="str">
            <v>1819510.879</v>
          </cell>
          <cell r="E4669" t="str">
            <v xml:space="preserve">נ.עצמי-בית חיה ורבקה </v>
          </cell>
          <cell r="H4669">
            <v>122000</v>
          </cell>
          <cell r="I4669">
            <v>122000</v>
          </cell>
        </row>
        <row r="4670">
          <cell r="A4670" t="str">
            <v>879</v>
          </cell>
          <cell r="B4670">
            <v>819520</v>
          </cell>
          <cell r="C4670">
            <v>1</v>
          </cell>
          <cell r="D4670" t="str">
            <v>1819520.879</v>
          </cell>
          <cell r="E4670" t="str">
            <v xml:space="preserve">נ.עצמי-תיכון אור מרגלית </v>
          </cell>
          <cell r="H4670">
            <v>94000</v>
          </cell>
          <cell r="I4670">
            <v>94000</v>
          </cell>
        </row>
        <row r="4671">
          <cell r="A4671" t="str">
            <v>879</v>
          </cell>
          <cell r="B4671">
            <v>819530</v>
          </cell>
          <cell r="C4671">
            <v>1</v>
          </cell>
          <cell r="D4671" t="str">
            <v>1819530.879</v>
          </cell>
          <cell r="E4671" t="str">
            <v>נ.עצמי-סמינר בית יעקב חדש</v>
          </cell>
          <cell r="H4671">
            <v>143000</v>
          </cell>
          <cell r="I4671">
            <v>143000</v>
          </cell>
        </row>
        <row r="4672">
          <cell r="A4672" t="str">
            <v>879</v>
          </cell>
          <cell r="B4672">
            <v>819540</v>
          </cell>
          <cell r="C4672">
            <v>1</v>
          </cell>
          <cell r="D4672" t="str">
            <v>1819540.879</v>
          </cell>
          <cell r="E4672" t="str">
            <v xml:space="preserve">נ.עצמי-ישיבת תורת אור-עם </v>
          </cell>
          <cell r="H4672">
            <v>88000</v>
          </cell>
          <cell r="I4672">
            <v>88000</v>
          </cell>
        </row>
        <row r="4673">
          <cell r="A4673" t="str">
            <v>320</v>
          </cell>
          <cell r="B4673">
            <v>820000</v>
          </cell>
          <cell r="C4673">
            <v>1</v>
          </cell>
          <cell r="D4673" t="str">
            <v>1820000.320</v>
          </cell>
          <cell r="E4673" t="str">
            <v xml:space="preserve">פיצויים והסתגלויות </v>
          </cell>
          <cell r="H4673">
            <v>40000</v>
          </cell>
          <cell r="I4673">
            <v>39307</v>
          </cell>
        </row>
        <row r="4674">
          <cell r="A4674" t="str">
            <v>110</v>
          </cell>
          <cell r="B4674">
            <v>821000</v>
          </cell>
          <cell r="C4674">
            <v>1</v>
          </cell>
          <cell r="D4674" t="str">
            <v>1821000.110</v>
          </cell>
          <cell r="E4674" t="str">
            <v xml:space="preserve">שכר קובע </v>
          </cell>
          <cell r="H4674">
            <v>266620</v>
          </cell>
          <cell r="I4674">
            <v>303451</v>
          </cell>
        </row>
        <row r="4675">
          <cell r="A4675" t="str">
            <v>120</v>
          </cell>
          <cell r="B4675">
            <v>821000</v>
          </cell>
          <cell r="C4675">
            <v>1</v>
          </cell>
          <cell r="D4675" t="str">
            <v>1821000.120</v>
          </cell>
          <cell r="E4675" t="str">
            <v xml:space="preserve">תוספות שאינן בשכר קובע </v>
          </cell>
          <cell r="H4675">
            <v>26483</v>
          </cell>
          <cell r="I4675">
            <v>30106</v>
          </cell>
        </row>
        <row r="4676">
          <cell r="A4676" t="str">
            <v>130</v>
          </cell>
          <cell r="B4676">
            <v>821000</v>
          </cell>
          <cell r="C4676">
            <v>1</v>
          </cell>
          <cell r="D4676" t="str">
            <v>1821000.130</v>
          </cell>
          <cell r="E4676" t="str">
            <v xml:space="preserve">שעות נוספות </v>
          </cell>
          <cell r="H4676">
            <v>0</v>
          </cell>
          <cell r="I4676">
            <v>0</v>
          </cell>
        </row>
        <row r="4677">
          <cell r="A4677" t="str">
            <v>140</v>
          </cell>
          <cell r="B4677">
            <v>821000</v>
          </cell>
          <cell r="C4677">
            <v>1</v>
          </cell>
          <cell r="D4677" t="str">
            <v>1821000.140</v>
          </cell>
          <cell r="E4677" t="str">
            <v xml:space="preserve">החזר הוצאות </v>
          </cell>
          <cell r="H4677">
            <v>35326</v>
          </cell>
          <cell r="I4677">
            <v>44571</v>
          </cell>
        </row>
        <row r="4678">
          <cell r="A4678" t="str">
            <v>181</v>
          </cell>
          <cell r="B4678">
            <v>821000</v>
          </cell>
          <cell r="C4678">
            <v>1</v>
          </cell>
          <cell r="D4678" t="str">
            <v>1821000.181</v>
          </cell>
          <cell r="E4678" t="str">
            <v xml:space="preserve">הפרשות סוציאליות </v>
          </cell>
          <cell r="H4678">
            <v>51570</v>
          </cell>
          <cell r="I4678">
            <v>58305</v>
          </cell>
        </row>
        <row r="4679">
          <cell r="A4679" t="str">
            <v>182</v>
          </cell>
          <cell r="B4679">
            <v>821000</v>
          </cell>
          <cell r="C4679">
            <v>1</v>
          </cell>
          <cell r="D4679" t="str">
            <v>1821000.182</v>
          </cell>
          <cell r="E4679" t="str">
            <v xml:space="preserve">מיסים ועלויות </v>
          </cell>
          <cell r="H4679">
            <v>24971</v>
          </cell>
          <cell r="I4679">
            <v>28729</v>
          </cell>
        </row>
        <row r="4680">
          <cell r="A4680" t="str">
            <v>288</v>
          </cell>
          <cell r="B4680">
            <v>821000</v>
          </cell>
          <cell r="C4680">
            <v>1</v>
          </cell>
          <cell r="D4680" t="str">
            <v>1821000.288</v>
          </cell>
          <cell r="E4680" t="str">
            <v xml:space="preserve">השתתפות בשי לחגים </v>
          </cell>
          <cell r="H4680">
            <v>71500</v>
          </cell>
          <cell r="I4680">
            <v>67608</v>
          </cell>
        </row>
        <row r="4681">
          <cell r="A4681" t="str">
            <v>540</v>
          </cell>
          <cell r="B4681">
            <v>821000</v>
          </cell>
          <cell r="C4681">
            <v>1</v>
          </cell>
          <cell r="D4681" t="str">
            <v>1821000.540</v>
          </cell>
          <cell r="E4681" t="str">
            <v xml:space="preserve">הוצאות תקשורת </v>
          </cell>
          <cell r="H4681">
            <v>7000</v>
          </cell>
          <cell r="I4681">
            <v>5049</v>
          </cell>
        </row>
        <row r="4682">
          <cell r="A4682" t="str">
            <v>550</v>
          </cell>
          <cell r="B4682">
            <v>821000</v>
          </cell>
          <cell r="C4682">
            <v>1</v>
          </cell>
          <cell r="D4682" t="str">
            <v>1821000.550</v>
          </cell>
          <cell r="E4682" t="str">
            <v xml:space="preserve">פרסום והדפסות </v>
          </cell>
          <cell r="H4682">
            <v>2000</v>
          </cell>
          <cell r="I4682">
            <v>890</v>
          </cell>
        </row>
        <row r="4683">
          <cell r="A4683" t="str">
            <v>561</v>
          </cell>
          <cell r="B4683">
            <v>821000</v>
          </cell>
          <cell r="C4683">
            <v>1</v>
          </cell>
          <cell r="D4683" t="str">
            <v>1821000.561</v>
          </cell>
          <cell r="E4683" t="str">
            <v xml:space="preserve">צילום מסמכים </v>
          </cell>
          <cell r="H4683">
            <v>2500</v>
          </cell>
          <cell r="I4683">
            <v>1671</v>
          </cell>
        </row>
        <row r="4684">
          <cell r="A4684" t="str">
            <v>580</v>
          </cell>
          <cell r="B4684">
            <v>821000</v>
          </cell>
          <cell r="C4684">
            <v>1</v>
          </cell>
          <cell r="D4684" t="str">
            <v>1821000.580</v>
          </cell>
          <cell r="E4684" t="str">
            <v xml:space="preserve">הוצאות אירגוניות </v>
          </cell>
          <cell r="H4684">
            <v>5000</v>
          </cell>
          <cell r="I4684">
            <v>6204</v>
          </cell>
        </row>
        <row r="4685">
          <cell r="A4685" t="str">
            <v>780</v>
          </cell>
          <cell r="B4685">
            <v>821000</v>
          </cell>
          <cell r="C4685">
            <v>1</v>
          </cell>
          <cell r="D4685" t="str">
            <v>1821000.780</v>
          </cell>
          <cell r="E4685" t="str">
            <v xml:space="preserve">הגשר הבנדורי </v>
          </cell>
          <cell r="H4685">
            <v>50000</v>
          </cell>
          <cell r="I4685">
            <v>47864</v>
          </cell>
        </row>
        <row r="4686">
          <cell r="A4686" t="str">
            <v>781</v>
          </cell>
          <cell r="B4686">
            <v>821000</v>
          </cell>
          <cell r="C4686">
            <v>1</v>
          </cell>
          <cell r="D4686" t="str">
            <v>1821000.781</v>
          </cell>
          <cell r="E4686" t="str">
            <v xml:space="preserve">פרס התרבות </v>
          </cell>
          <cell r="H4686">
            <v>0</v>
          </cell>
          <cell r="I4686">
            <v>0</v>
          </cell>
        </row>
        <row r="4687">
          <cell r="A4687" t="str">
            <v>820</v>
          </cell>
          <cell r="B4687">
            <v>821000</v>
          </cell>
          <cell r="C4687">
            <v>1</v>
          </cell>
          <cell r="D4687" t="str">
            <v>1821000.820</v>
          </cell>
          <cell r="E4687" t="str">
            <v xml:space="preserve">תמיכות תרבות-חלוקה </v>
          </cell>
          <cell r="H4687">
            <v>90000</v>
          </cell>
          <cell r="I4687">
            <v>0</v>
          </cell>
        </row>
        <row r="4688">
          <cell r="A4688" t="str">
            <v>820</v>
          </cell>
          <cell r="B4688">
            <v>822000</v>
          </cell>
          <cell r="C4688">
            <v>1</v>
          </cell>
          <cell r="D4688" t="str">
            <v>1822000.820</v>
          </cell>
          <cell r="E4688" t="str">
            <v>שיל"ת-עמותה לקידום תיאטרו</v>
          </cell>
          <cell r="H4688">
            <v>0</v>
          </cell>
          <cell r="I4688">
            <v>7234</v>
          </cell>
        </row>
        <row r="4689">
          <cell r="A4689" t="str">
            <v>780</v>
          </cell>
          <cell r="B4689">
            <v>822240</v>
          </cell>
          <cell r="C4689">
            <v>1</v>
          </cell>
          <cell r="D4689" t="str">
            <v>1822240.780</v>
          </cell>
          <cell r="E4689" t="str">
            <v xml:space="preserve">ארועי חינוך ותרבות </v>
          </cell>
          <cell r="H4689">
            <v>50000</v>
          </cell>
          <cell r="I4689">
            <v>40328</v>
          </cell>
        </row>
        <row r="4690">
          <cell r="A4690" t="str">
            <v>783</v>
          </cell>
          <cell r="B4690">
            <v>822240</v>
          </cell>
          <cell r="C4690">
            <v>1</v>
          </cell>
          <cell r="D4690" t="str">
            <v>1822240.783</v>
          </cell>
          <cell r="E4690" t="str">
            <v xml:space="preserve">חבורות זמר </v>
          </cell>
          <cell r="H4690">
            <v>50000</v>
          </cell>
          <cell r="I4690">
            <v>49500</v>
          </cell>
        </row>
        <row r="4691">
          <cell r="A4691" t="str">
            <v>784</v>
          </cell>
          <cell r="B4691">
            <v>822240</v>
          </cell>
          <cell r="C4691">
            <v>1</v>
          </cell>
          <cell r="D4691" t="str">
            <v>1822240.784</v>
          </cell>
          <cell r="E4691" t="str">
            <v>מ.התיירות-אירוע פארק הילד</v>
          </cell>
          <cell r="H4691">
            <v>0</v>
          </cell>
          <cell r="I4691">
            <v>0</v>
          </cell>
        </row>
        <row r="4692">
          <cell r="A4692" t="str">
            <v>110</v>
          </cell>
          <cell r="B4692">
            <v>823000</v>
          </cell>
          <cell r="C4692">
            <v>1</v>
          </cell>
          <cell r="D4692" t="str">
            <v>1823000.110</v>
          </cell>
          <cell r="E4692" t="str">
            <v xml:space="preserve">שכר קובע </v>
          </cell>
          <cell r="H4692">
            <v>838800</v>
          </cell>
          <cell r="I4692">
            <v>761483</v>
          </cell>
        </row>
        <row r="4693">
          <cell r="A4693" t="str">
            <v>120</v>
          </cell>
          <cell r="B4693">
            <v>823000</v>
          </cell>
          <cell r="C4693">
            <v>1</v>
          </cell>
          <cell r="D4693" t="str">
            <v>1823000.120</v>
          </cell>
          <cell r="E4693" t="str">
            <v xml:space="preserve">תוספות שאינן בשכר קובע </v>
          </cell>
          <cell r="H4693">
            <v>127410</v>
          </cell>
          <cell r="I4693">
            <v>105314</v>
          </cell>
        </row>
        <row r="4694">
          <cell r="A4694" t="str">
            <v>130</v>
          </cell>
          <cell r="B4694">
            <v>823000</v>
          </cell>
          <cell r="C4694">
            <v>1</v>
          </cell>
          <cell r="D4694" t="str">
            <v>1823000.130</v>
          </cell>
          <cell r="E4694" t="str">
            <v xml:space="preserve">שעות נוספות </v>
          </cell>
          <cell r="H4694">
            <v>59011</v>
          </cell>
          <cell r="I4694">
            <v>47879</v>
          </cell>
        </row>
        <row r="4695">
          <cell r="A4695" t="str">
            <v>140</v>
          </cell>
          <cell r="B4695">
            <v>823000</v>
          </cell>
          <cell r="C4695">
            <v>1</v>
          </cell>
          <cell r="D4695" t="str">
            <v>1823000.140</v>
          </cell>
          <cell r="E4695" t="str">
            <v xml:space="preserve">החזר הוצאות </v>
          </cell>
          <cell r="H4695">
            <v>83414</v>
          </cell>
          <cell r="I4695">
            <v>68454</v>
          </cell>
        </row>
        <row r="4696">
          <cell r="A4696" t="str">
            <v>181</v>
          </cell>
          <cell r="B4696">
            <v>823000</v>
          </cell>
          <cell r="C4696">
            <v>1</v>
          </cell>
          <cell r="D4696" t="str">
            <v>1823000.181</v>
          </cell>
          <cell r="E4696" t="str">
            <v xml:space="preserve">הפרשות סוציאליות </v>
          </cell>
          <cell r="H4696">
            <v>203568</v>
          </cell>
          <cell r="I4696">
            <v>178963</v>
          </cell>
        </row>
        <row r="4697">
          <cell r="A4697" t="str">
            <v>182</v>
          </cell>
          <cell r="B4697">
            <v>823000</v>
          </cell>
          <cell r="C4697">
            <v>1</v>
          </cell>
          <cell r="D4697" t="str">
            <v>1823000.182</v>
          </cell>
          <cell r="E4697" t="str">
            <v xml:space="preserve">מיסים ועלויות </v>
          </cell>
          <cell r="H4697">
            <v>84233</v>
          </cell>
          <cell r="I4697">
            <v>74764</v>
          </cell>
        </row>
        <row r="4698">
          <cell r="A4698" t="str">
            <v>420</v>
          </cell>
          <cell r="B4698">
            <v>823000</v>
          </cell>
          <cell r="C4698">
            <v>1</v>
          </cell>
          <cell r="D4698" t="str">
            <v>1823000.420</v>
          </cell>
          <cell r="E4698" t="str">
            <v xml:space="preserve">תחזוקת מבנים </v>
          </cell>
          <cell r="H4698">
            <v>50000</v>
          </cell>
          <cell r="I4698">
            <v>73849</v>
          </cell>
        </row>
        <row r="4699">
          <cell r="A4699" t="str">
            <v>431</v>
          </cell>
          <cell r="B4699">
            <v>823000</v>
          </cell>
          <cell r="C4699">
            <v>1</v>
          </cell>
          <cell r="D4699" t="str">
            <v>1823000.431</v>
          </cell>
          <cell r="E4699" t="str">
            <v xml:space="preserve">חשמל </v>
          </cell>
          <cell r="H4699">
            <v>187500</v>
          </cell>
          <cell r="I4699">
            <v>193179</v>
          </cell>
        </row>
        <row r="4700">
          <cell r="A4700" t="str">
            <v>432</v>
          </cell>
          <cell r="B4700">
            <v>823000</v>
          </cell>
          <cell r="C4700">
            <v>1</v>
          </cell>
          <cell r="D4700" t="str">
            <v>1823000.432</v>
          </cell>
          <cell r="E4700" t="str">
            <v xml:space="preserve">מים </v>
          </cell>
          <cell r="H4700">
            <v>12400</v>
          </cell>
          <cell r="I4700">
            <v>21059</v>
          </cell>
        </row>
        <row r="4701">
          <cell r="A4701" t="str">
            <v>434</v>
          </cell>
          <cell r="B4701">
            <v>823000</v>
          </cell>
          <cell r="C4701">
            <v>1</v>
          </cell>
          <cell r="D4701" t="str">
            <v>1823000.434</v>
          </cell>
          <cell r="E4701" t="str">
            <v xml:space="preserve">שרותי נקיון </v>
          </cell>
          <cell r="H4701">
            <v>192000</v>
          </cell>
          <cell r="I4701">
            <v>151380</v>
          </cell>
        </row>
        <row r="4702">
          <cell r="A4702" t="str">
            <v>440</v>
          </cell>
          <cell r="B4702">
            <v>823000</v>
          </cell>
          <cell r="C4702">
            <v>1</v>
          </cell>
          <cell r="D4702" t="str">
            <v>1823000.440</v>
          </cell>
          <cell r="E4702" t="str">
            <v xml:space="preserve">ביטוח מבנה ותכולה </v>
          </cell>
          <cell r="H4702">
            <v>17700</v>
          </cell>
          <cell r="I4702">
            <v>17060</v>
          </cell>
        </row>
        <row r="4703">
          <cell r="A4703" t="str">
            <v>470</v>
          </cell>
          <cell r="B4703">
            <v>823000</v>
          </cell>
          <cell r="C4703">
            <v>1</v>
          </cell>
          <cell r="D4703" t="str">
            <v>1823000.470</v>
          </cell>
          <cell r="E4703" t="str">
            <v xml:space="preserve">הוצאות משרדיות </v>
          </cell>
          <cell r="H4703">
            <v>3000</v>
          </cell>
          <cell r="I4703">
            <v>2115</v>
          </cell>
        </row>
        <row r="4704">
          <cell r="A4704" t="str">
            <v>523</v>
          </cell>
          <cell r="B4704">
            <v>823000</v>
          </cell>
          <cell r="C4704">
            <v>1</v>
          </cell>
          <cell r="D4704" t="str">
            <v>1823000.523</v>
          </cell>
          <cell r="E4704" t="str">
            <v xml:space="preserve">דמי חבר א.מנהלי ספריות </v>
          </cell>
          <cell r="H4704">
            <v>600</v>
          </cell>
          <cell r="I4704">
            <v>200</v>
          </cell>
        </row>
        <row r="4705">
          <cell r="A4705" t="str">
            <v>524</v>
          </cell>
          <cell r="B4705">
            <v>823000</v>
          </cell>
          <cell r="C4705">
            <v>1</v>
          </cell>
          <cell r="D4705" t="str">
            <v>1823000.524</v>
          </cell>
          <cell r="E4705" t="str">
            <v xml:space="preserve">מינויים </v>
          </cell>
          <cell r="H4705">
            <v>3000</v>
          </cell>
          <cell r="I4705">
            <v>2808</v>
          </cell>
        </row>
        <row r="4706">
          <cell r="A4706" t="str">
            <v>550</v>
          </cell>
          <cell r="B4706">
            <v>823000</v>
          </cell>
          <cell r="C4706">
            <v>1</v>
          </cell>
          <cell r="D4706" t="str">
            <v>1823000.550</v>
          </cell>
          <cell r="E4706" t="str">
            <v xml:space="preserve">פרסום והדפסות </v>
          </cell>
          <cell r="H4706">
            <v>5000</v>
          </cell>
          <cell r="I4706">
            <v>4964</v>
          </cell>
        </row>
        <row r="4707">
          <cell r="A4707" t="str">
            <v>561</v>
          </cell>
          <cell r="B4707">
            <v>823000</v>
          </cell>
          <cell r="C4707">
            <v>1</v>
          </cell>
          <cell r="D4707" t="str">
            <v>1823000.561</v>
          </cell>
          <cell r="E4707" t="str">
            <v xml:space="preserve">צילום מסמכים </v>
          </cell>
          <cell r="H4707">
            <v>4700</v>
          </cell>
          <cell r="I4707">
            <v>1566</v>
          </cell>
        </row>
        <row r="4708">
          <cell r="A4708" t="str">
            <v>575</v>
          </cell>
          <cell r="B4708">
            <v>823000</v>
          </cell>
          <cell r="C4708">
            <v>1</v>
          </cell>
          <cell r="D4708" t="str">
            <v>1823000.575</v>
          </cell>
          <cell r="E4708" t="str">
            <v xml:space="preserve">אחזקת תוכנות </v>
          </cell>
          <cell r="H4708">
            <v>12000</v>
          </cell>
          <cell r="I4708">
            <v>0</v>
          </cell>
        </row>
        <row r="4709">
          <cell r="A4709" t="str">
            <v>580</v>
          </cell>
          <cell r="B4709">
            <v>823000</v>
          </cell>
          <cell r="C4709">
            <v>1</v>
          </cell>
          <cell r="D4709" t="str">
            <v>1823000.580</v>
          </cell>
          <cell r="E4709" t="str">
            <v xml:space="preserve">הוצאות אירגוניות </v>
          </cell>
          <cell r="H4709">
            <v>5000</v>
          </cell>
          <cell r="I4709">
            <v>2686</v>
          </cell>
        </row>
        <row r="4710">
          <cell r="A4710" t="str">
            <v>743</v>
          </cell>
          <cell r="B4710">
            <v>823000</v>
          </cell>
          <cell r="C4710">
            <v>1</v>
          </cell>
          <cell r="D4710" t="str">
            <v>1823000.743</v>
          </cell>
          <cell r="E4710" t="str">
            <v xml:space="preserve">רכישת כלים מכשירים וציוד </v>
          </cell>
          <cell r="H4710">
            <v>15000</v>
          </cell>
          <cell r="I4710">
            <v>6653</v>
          </cell>
        </row>
        <row r="4711">
          <cell r="A4711" t="str">
            <v>752</v>
          </cell>
          <cell r="B4711">
            <v>823000</v>
          </cell>
          <cell r="C4711">
            <v>1</v>
          </cell>
          <cell r="D4711" t="str">
            <v>1823000.752</v>
          </cell>
          <cell r="E4711" t="str">
            <v xml:space="preserve">רואה חשבון </v>
          </cell>
          <cell r="H4711">
            <v>5000</v>
          </cell>
          <cell r="I4711">
            <v>0</v>
          </cell>
        </row>
        <row r="4712">
          <cell r="A4712" t="str">
            <v>759</v>
          </cell>
          <cell r="B4712">
            <v>823000</v>
          </cell>
          <cell r="C4712">
            <v>1</v>
          </cell>
          <cell r="D4712" t="str">
            <v>1823000.759</v>
          </cell>
          <cell r="E4712" t="str">
            <v xml:space="preserve">אבטחה בספריה עירונית </v>
          </cell>
          <cell r="H4712">
            <v>85000</v>
          </cell>
          <cell r="I4712">
            <v>76968</v>
          </cell>
        </row>
        <row r="4713">
          <cell r="A4713" t="str">
            <v>780</v>
          </cell>
          <cell r="B4713">
            <v>823000</v>
          </cell>
          <cell r="C4713">
            <v>1</v>
          </cell>
          <cell r="D4713" t="str">
            <v>1823000.780</v>
          </cell>
          <cell r="E4713" t="str">
            <v xml:space="preserve">עידוד הקריאה </v>
          </cell>
          <cell r="H4713">
            <v>30000</v>
          </cell>
          <cell r="I4713">
            <v>30057</v>
          </cell>
        </row>
        <row r="4714">
          <cell r="A4714" t="str">
            <v>782</v>
          </cell>
          <cell r="B4714">
            <v>823000</v>
          </cell>
          <cell r="C4714">
            <v>1</v>
          </cell>
          <cell r="D4714" t="str">
            <v>1823000.782</v>
          </cell>
          <cell r="E4714" t="str">
            <v xml:space="preserve">הוצאות ע"ח הכנסה </v>
          </cell>
          <cell r="H4714">
            <v>2000</v>
          </cell>
          <cell r="I4714">
            <v>0</v>
          </cell>
        </row>
        <row r="4715">
          <cell r="A4715" t="str">
            <v>783</v>
          </cell>
          <cell r="B4715">
            <v>823000</v>
          </cell>
          <cell r="C4715">
            <v>1</v>
          </cell>
          <cell r="D4715" t="str">
            <v>1823000.783</v>
          </cell>
          <cell r="E4715" t="str">
            <v xml:space="preserve">הוצאות פעולה אומנים </v>
          </cell>
          <cell r="H4715">
            <v>0</v>
          </cell>
          <cell r="I4715">
            <v>0</v>
          </cell>
        </row>
        <row r="4716">
          <cell r="A4716" t="str">
            <v>440</v>
          </cell>
          <cell r="B4716">
            <v>824100</v>
          </cell>
          <cell r="C4716">
            <v>1</v>
          </cell>
          <cell r="D4716" t="str">
            <v>1824100.440</v>
          </cell>
          <cell r="E4716" t="str">
            <v xml:space="preserve">ביטוח מבנה ותכולה-מ.קפלן </v>
          </cell>
          <cell r="H4716">
            <v>5200</v>
          </cell>
          <cell r="I4716">
            <v>5018</v>
          </cell>
        </row>
        <row r="4717">
          <cell r="A4717" t="str">
            <v>870</v>
          </cell>
          <cell r="B4717">
            <v>824100</v>
          </cell>
          <cell r="C4717">
            <v>1</v>
          </cell>
          <cell r="D4717" t="str">
            <v>1824100.870</v>
          </cell>
          <cell r="E4717" t="str">
            <v xml:space="preserve">מתנ"ס פאני קפלן </v>
          </cell>
          <cell r="H4717">
            <v>310000</v>
          </cell>
          <cell r="I4717">
            <v>310000</v>
          </cell>
        </row>
        <row r="4718">
          <cell r="A4718" t="str">
            <v>110</v>
          </cell>
          <cell r="B4718">
            <v>824200</v>
          </cell>
          <cell r="C4718">
            <v>1</v>
          </cell>
          <cell r="D4718" t="str">
            <v>1824200.110</v>
          </cell>
          <cell r="E4718" t="str">
            <v xml:space="preserve">שכר קובע </v>
          </cell>
          <cell r="H4718">
            <v>136006</v>
          </cell>
          <cell r="I4718">
            <v>131266</v>
          </cell>
        </row>
        <row r="4719">
          <cell r="A4719" t="str">
            <v>120</v>
          </cell>
          <cell r="B4719">
            <v>824200</v>
          </cell>
          <cell r="C4719">
            <v>1</v>
          </cell>
          <cell r="D4719" t="str">
            <v>1824200.120</v>
          </cell>
          <cell r="E4719" t="str">
            <v xml:space="preserve">תוספות שאינן בשכר קובע </v>
          </cell>
          <cell r="H4719">
            <v>13509</v>
          </cell>
          <cell r="I4719">
            <v>12634</v>
          </cell>
        </row>
        <row r="4720">
          <cell r="A4720" t="str">
            <v>130</v>
          </cell>
          <cell r="B4720">
            <v>824200</v>
          </cell>
          <cell r="C4720">
            <v>1</v>
          </cell>
          <cell r="D4720" t="str">
            <v>1824200.130</v>
          </cell>
          <cell r="E4720" t="str">
            <v xml:space="preserve">שעות נוספות </v>
          </cell>
          <cell r="H4720">
            <v>42341</v>
          </cell>
          <cell r="I4720">
            <v>39600</v>
          </cell>
        </row>
        <row r="4721">
          <cell r="A4721" t="str">
            <v>140</v>
          </cell>
          <cell r="B4721">
            <v>824200</v>
          </cell>
          <cell r="C4721">
            <v>1</v>
          </cell>
          <cell r="D4721" t="str">
            <v>1824200.140</v>
          </cell>
          <cell r="E4721" t="str">
            <v xml:space="preserve">החזר הוצאות </v>
          </cell>
          <cell r="H4721">
            <v>37429</v>
          </cell>
          <cell r="I4721">
            <v>41061</v>
          </cell>
        </row>
        <row r="4722">
          <cell r="A4722" t="str">
            <v>181</v>
          </cell>
          <cell r="B4722">
            <v>824200</v>
          </cell>
          <cell r="C4722">
            <v>1</v>
          </cell>
          <cell r="D4722" t="str">
            <v>1824200.181</v>
          </cell>
          <cell r="E4722" t="str">
            <v xml:space="preserve">הפרשות סוציאליות </v>
          </cell>
          <cell r="H4722">
            <v>34313</v>
          </cell>
          <cell r="I4722">
            <v>32658</v>
          </cell>
        </row>
        <row r="4723">
          <cell r="A4723" t="str">
            <v>182</v>
          </cell>
          <cell r="B4723">
            <v>824200</v>
          </cell>
          <cell r="C4723">
            <v>1</v>
          </cell>
          <cell r="D4723" t="str">
            <v>1824200.182</v>
          </cell>
          <cell r="E4723" t="str">
            <v xml:space="preserve">מיסים ועלויות </v>
          </cell>
          <cell r="H4723">
            <v>17369</v>
          </cell>
          <cell r="I4723">
            <v>16986</v>
          </cell>
        </row>
        <row r="4724">
          <cell r="A4724" t="str">
            <v>440</v>
          </cell>
          <cell r="B4724">
            <v>824200</v>
          </cell>
          <cell r="C4724">
            <v>1</v>
          </cell>
          <cell r="D4724" t="str">
            <v>1824200.440</v>
          </cell>
          <cell r="E4724" t="str">
            <v xml:space="preserve">ביטוח מבנה </v>
          </cell>
          <cell r="H4724">
            <v>63200</v>
          </cell>
          <cell r="I4724">
            <v>61013</v>
          </cell>
        </row>
        <row r="4725">
          <cell r="A4725" t="str">
            <v>870</v>
          </cell>
          <cell r="B4725">
            <v>824200</v>
          </cell>
          <cell r="C4725">
            <v>1</v>
          </cell>
          <cell r="D4725" t="str">
            <v>1824200.870</v>
          </cell>
          <cell r="E4725" t="str">
            <v xml:space="preserve">השתתפות בחברת כיוונים </v>
          </cell>
          <cell r="H4725">
            <v>4640250</v>
          </cell>
          <cell r="I4725">
            <v>5000000</v>
          </cell>
        </row>
        <row r="4726">
          <cell r="A4726" t="str">
            <v>871</v>
          </cell>
          <cell r="B4726">
            <v>824200</v>
          </cell>
          <cell r="C4726">
            <v>1</v>
          </cell>
          <cell r="D4726" t="str">
            <v>1824200.871</v>
          </cell>
          <cell r="E4726" t="str">
            <v xml:space="preserve">השתתפות בשכר חב.כיוונים </v>
          </cell>
          <cell r="H4726">
            <v>2849600</v>
          </cell>
          <cell r="I4726">
            <v>2849600</v>
          </cell>
        </row>
        <row r="4727">
          <cell r="A4727" t="str">
            <v>872</v>
          </cell>
          <cell r="B4727">
            <v>824200</v>
          </cell>
          <cell r="C4727">
            <v>1</v>
          </cell>
          <cell r="D4727" t="str">
            <v>1824200.872</v>
          </cell>
          <cell r="E4727" t="str">
            <v xml:space="preserve">השתת.בפעולות חב.כיוונים </v>
          </cell>
          <cell r="H4727">
            <v>4749100</v>
          </cell>
          <cell r="I4727">
            <v>4749000</v>
          </cell>
        </row>
        <row r="4728">
          <cell r="A4728" t="str">
            <v>873</v>
          </cell>
          <cell r="B4728">
            <v>824200</v>
          </cell>
          <cell r="C4728">
            <v>1</v>
          </cell>
          <cell r="D4728" t="str">
            <v>1824200.873</v>
          </cell>
          <cell r="E4728" t="str">
            <v xml:space="preserve">מתנ"ס ע"ש לוין-ארנונה </v>
          </cell>
          <cell r="H4728">
            <v>45000</v>
          </cell>
          <cell r="I4728">
            <v>41000</v>
          </cell>
        </row>
        <row r="4729">
          <cell r="A4729" t="str">
            <v>874</v>
          </cell>
          <cell r="B4729">
            <v>824200</v>
          </cell>
          <cell r="C4729">
            <v>1</v>
          </cell>
          <cell r="D4729" t="str">
            <v>1824200.874</v>
          </cell>
          <cell r="E4729" t="str">
            <v xml:space="preserve">ארנונה-נכסי כיוונים </v>
          </cell>
          <cell r="H4729">
            <v>0</v>
          </cell>
          <cell r="I4729">
            <v>0</v>
          </cell>
        </row>
        <row r="4730">
          <cell r="A4730" t="str">
            <v>876</v>
          </cell>
          <cell r="B4730">
            <v>824200</v>
          </cell>
          <cell r="C4730">
            <v>1</v>
          </cell>
          <cell r="D4730" t="str">
            <v>1824200.876</v>
          </cell>
          <cell r="E4730" t="str">
            <v xml:space="preserve">עולם הילד-כיוונים </v>
          </cell>
          <cell r="H4730">
            <v>165000</v>
          </cell>
          <cell r="I4730">
            <v>0</v>
          </cell>
        </row>
        <row r="4731">
          <cell r="A4731" t="str">
            <v>870</v>
          </cell>
          <cell r="B4731">
            <v>824201</v>
          </cell>
          <cell r="C4731">
            <v>1</v>
          </cell>
          <cell r="D4731" t="str">
            <v>1824201.870</v>
          </cell>
          <cell r="E4731" t="str">
            <v xml:space="preserve">פעילות תנ"ס-כיוונים </v>
          </cell>
          <cell r="H4731">
            <v>890000</v>
          </cell>
          <cell r="I4731">
            <v>890000</v>
          </cell>
        </row>
        <row r="4732">
          <cell r="A4732" t="str">
            <v>871</v>
          </cell>
          <cell r="B4732">
            <v>824201</v>
          </cell>
          <cell r="C4732">
            <v>1</v>
          </cell>
          <cell r="D4732" t="str">
            <v>1824201.871</v>
          </cell>
          <cell r="E4732" t="str">
            <v xml:space="preserve">הפעלת מתנסי"ם ועולם הילד </v>
          </cell>
          <cell r="H4732">
            <v>700000</v>
          </cell>
          <cell r="I4732">
            <v>700000</v>
          </cell>
        </row>
        <row r="4733">
          <cell r="A4733" t="str">
            <v>872</v>
          </cell>
          <cell r="B4733">
            <v>824201</v>
          </cell>
          <cell r="C4733">
            <v>1</v>
          </cell>
          <cell r="D4733" t="str">
            <v>1824201.872</v>
          </cell>
          <cell r="E4733" t="str">
            <v xml:space="preserve">אחזקת מתנסי"ם-כיוונים </v>
          </cell>
          <cell r="H4733">
            <v>150000</v>
          </cell>
          <cell r="I4733">
            <v>150000</v>
          </cell>
        </row>
        <row r="4734">
          <cell r="A4734" t="str">
            <v>986</v>
          </cell>
          <cell r="B4734">
            <v>824205</v>
          </cell>
          <cell r="C4734">
            <v>1</v>
          </cell>
          <cell r="D4734" t="str">
            <v>1824205.986</v>
          </cell>
          <cell r="E4734" t="str">
            <v xml:space="preserve">הוצאה מותנית-כיוונים </v>
          </cell>
          <cell r="H4734">
            <v>0</v>
          </cell>
          <cell r="I4734">
            <v>0</v>
          </cell>
        </row>
        <row r="4735">
          <cell r="A4735" t="str">
            <v>760</v>
          </cell>
          <cell r="B4735">
            <v>824400</v>
          </cell>
          <cell r="C4735">
            <v>1</v>
          </cell>
          <cell r="D4735" t="str">
            <v>1824400.760</v>
          </cell>
          <cell r="E4735" t="str">
            <v xml:space="preserve">מתנ"ס יוסף קארו </v>
          </cell>
          <cell r="H4735">
            <v>285000</v>
          </cell>
          <cell r="I4735">
            <v>285000</v>
          </cell>
        </row>
        <row r="4736">
          <cell r="A4736" t="str">
            <v>870</v>
          </cell>
          <cell r="B4736">
            <v>824500</v>
          </cell>
          <cell r="C4736">
            <v>1</v>
          </cell>
          <cell r="D4736" t="str">
            <v>1824500.870</v>
          </cell>
          <cell r="E4736" t="str">
            <v xml:space="preserve">מתנ"ס חרדי קריה חרדית </v>
          </cell>
          <cell r="H4736">
            <v>190000</v>
          </cell>
          <cell r="I4736">
            <v>190000</v>
          </cell>
        </row>
        <row r="4737">
          <cell r="A4737" t="str">
            <v>870</v>
          </cell>
          <cell r="B4737">
            <v>824600</v>
          </cell>
          <cell r="C4737">
            <v>1</v>
          </cell>
          <cell r="D4737" t="str">
            <v>1824600.870</v>
          </cell>
          <cell r="E4737" t="str">
            <v xml:space="preserve">מתנ"ס רמות </v>
          </cell>
          <cell r="H4737">
            <v>1200000</v>
          </cell>
          <cell r="I4737">
            <v>0</v>
          </cell>
        </row>
        <row r="4738">
          <cell r="A4738" t="str">
            <v>870</v>
          </cell>
          <cell r="B4738">
            <v>824700</v>
          </cell>
          <cell r="C4738">
            <v>1</v>
          </cell>
          <cell r="D4738" t="str">
            <v>1824700.870</v>
          </cell>
          <cell r="E4738" t="str">
            <v xml:space="preserve">מתנ"ס נווה זאב </v>
          </cell>
          <cell r="H4738">
            <v>0</v>
          </cell>
          <cell r="I4738">
            <v>0</v>
          </cell>
        </row>
        <row r="4739">
          <cell r="A4739" t="str">
            <v>110</v>
          </cell>
          <cell r="B4739">
            <v>825100</v>
          </cell>
          <cell r="C4739">
            <v>1</v>
          </cell>
          <cell r="D4739" t="str">
            <v>1825100.110</v>
          </cell>
          <cell r="E4739" t="str">
            <v xml:space="preserve">שכר קובע (מנהלה( </v>
          </cell>
          <cell r="H4739">
            <v>453091</v>
          </cell>
          <cell r="I4739">
            <v>371536</v>
          </cell>
        </row>
        <row r="4740">
          <cell r="A4740" t="str">
            <v>120</v>
          </cell>
          <cell r="B4740">
            <v>825100</v>
          </cell>
          <cell r="C4740">
            <v>1</v>
          </cell>
          <cell r="D4740" t="str">
            <v>1825100.120</v>
          </cell>
          <cell r="E4740" t="str">
            <v xml:space="preserve">תוספות שאינן בשכר קובע </v>
          </cell>
          <cell r="H4740">
            <v>99789</v>
          </cell>
          <cell r="I4740">
            <v>76238</v>
          </cell>
        </row>
        <row r="4741">
          <cell r="A4741" t="str">
            <v>130</v>
          </cell>
          <cell r="B4741">
            <v>825100</v>
          </cell>
          <cell r="C4741">
            <v>1</v>
          </cell>
          <cell r="D4741" t="str">
            <v>1825100.130</v>
          </cell>
          <cell r="E4741" t="str">
            <v xml:space="preserve">שעות נוספות </v>
          </cell>
          <cell r="H4741">
            <v>49606</v>
          </cell>
          <cell r="I4741">
            <v>32846</v>
          </cell>
        </row>
        <row r="4742">
          <cell r="A4742" t="str">
            <v>140</v>
          </cell>
          <cell r="B4742">
            <v>825100</v>
          </cell>
          <cell r="C4742">
            <v>1</v>
          </cell>
          <cell r="D4742" t="str">
            <v>1825100.140</v>
          </cell>
          <cell r="E4742" t="str">
            <v xml:space="preserve">החזר הוצאות </v>
          </cell>
          <cell r="H4742">
            <v>6960</v>
          </cell>
          <cell r="I4742">
            <v>8131</v>
          </cell>
        </row>
        <row r="4743">
          <cell r="A4743" t="str">
            <v>181</v>
          </cell>
          <cell r="B4743">
            <v>825100</v>
          </cell>
          <cell r="C4743">
            <v>1</v>
          </cell>
          <cell r="D4743" t="str">
            <v>1825100.181</v>
          </cell>
          <cell r="E4743" t="str">
            <v xml:space="preserve">הפרשות סוציאליות </v>
          </cell>
          <cell r="H4743">
            <v>107153</v>
          </cell>
          <cell r="I4743">
            <v>83092</v>
          </cell>
        </row>
        <row r="4744">
          <cell r="A4744" t="str">
            <v>182</v>
          </cell>
          <cell r="B4744">
            <v>825100</v>
          </cell>
          <cell r="C4744">
            <v>1</v>
          </cell>
          <cell r="D4744" t="str">
            <v>1825100.182</v>
          </cell>
          <cell r="E4744" t="str">
            <v xml:space="preserve">מיסים ועלויות </v>
          </cell>
          <cell r="H4744">
            <v>47743</v>
          </cell>
          <cell r="I4744">
            <v>37823</v>
          </cell>
        </row>
        <row r="4745">
          <cell r="A4745" t="str">
            <v>110</v>
          </cell>
          <cell r="B4745">
            <v>825110</v>
          </cell>
          <cell r="C4745">
            <v>1</v>
          </cell>
          <cell r="D4745" t="str">
            <v>1825110.110</v>
          </cell>
          <cell r="E4745" t="str">
            <v xml:space="preserve">שכר קובע (הוראה( </v>
          </cell>
          <cell r="H4745">
            <v>3906308</v>
          </cell>
          <cell r="I4745">
            <v>3523683</v>
          </cell>
        </row>
        <row r="4746">
          <cell r="A4746" t="str">
            <v>120</v>
          </cell>
          <cell r="B4746">
            <v>825110</v>
          </cell>
          <cell r="C4746">
            <v>1</v>
          </cell>
          <cell r="D4746" t="str">
            <v>1825110.120</v>
          </cell>
          <cell r="E4746" t="str">
            <v xml:space="preserve">תוספות שאינן בשכר קובע </v>
          </cell>
          <cell r="H4746">
            <v>7912</v>
          </cell>
          <cell r="I4746">
            <v>18578</v>
          </cell>
        </row>
        <row r="4747">
          <cell r="A4747" t="str">
            <v>130</v>
          </cell>
          <cell r="B4747">
            <v>825110</v>
          </cell>
          <cell r="C4747">
            <v>1</v>
          </cell>
          <cell r="D4747" t="str">
            <v>1825110.130</v>
          </cell>
          <cell r="E4747" t="str">
            <v xml:space="preserve">שעות נוספות </v>
          </cell>
          <cell r="H4747">
            <v>17</v>
          </cell>
          <cell r="I4747">
            <v>10</v>
          </cell>
        </row>
        <row r="4748">
          <cell r="A4748" t="str">
            <v>140</v>
          </cell>
          <cell r="B4748">
            <v>825110</v>
          </cell>
          <cell r="C4748">
            <v>1</v>
          </cell>
          <cell r="D4748" t="str">
            <v>1825110.140</v>
          </cell>
          <cell r="E4748" t="str">
            <v xml:space="preserve">החזר הוצאות </v>
          </cell>
          <cell r="H4748">
            <v>114135</v>
          </cell>
          <cell r="I4748">
            <v>96622</v>
          </cell>
        </row>
        <row r="4749">
          <cell r="A4749" t="str">
            <v>181</v>
          </cell>
          <cell r="B4749">
            <v>825110</v>
          </cell>
          <cell r="C4749">
            <v>1</v>
          </cell>
          <cell r="D4749" t="str">
            <v>1825110.181</v>
          </cell>
          <cell r="E4749" t="str">
            <v xml:space="preserve">הפרשות סוציאליות </v>
          </cell>
          <cell r="H4749">
            <v>654169</v>
          </cell>
          <cell r="I4749">
            <v>598712</v>
          </cell>
        </row>
        <row r="4750">
          <cell r="A4750" t="str">
            <v>182</v>
          </cell>
          <cell r="B4750">
            <v>825110</v>
          </cell>
          <cell r="C4750">
            <v>1</v>
          </cell>
          <cell r="D4750" t="str">
            <v>1825110.182</v>
          </cell>
          <cell r="E4750" t="str">
            <v xml:space="preserve">מיסים ועלויות </v>
          </cell>
          <cell r="H4750">
            <v>294460</v>
          </cell>
          <cell r="I4750">
            <v>267042</v>
          </cell>
        </row>
        <row r="4751">
          <cell r="A4751" t="str">
            <v>289</v>
          </cell>
          <cell r="B4751">
            <v>825110</v>
          </cell>
          <cell r="C4751">
            <v>1</v>
          </cell>
          <cell r="D4751" t="str">
            <v>1825110.289</v>
          </cell>
          <cell r="E4751" t="str">
            <v xml:space="preserve">השתתפות בשי לחגים </v>
          </cell>
          <cell r="H4751">
            <v>23400</v>
          </cell>
          <cell r="I4751">
            <v>20075</v>
          </cell>
        </row>
        <row r="4752">
          <cell r="A4752" t="str">
            <v>420</v>
          </cell>
          <cell r="B4752">
            <v>825110</v>
          </cell>
          <cell r="C4752">
            <v>1</v>
          </cell>
          <cell r="D4752" t="str">
            <v>1825110.420</v>
          </cell>
          <cell r="E4752" t="str">
            <v xml:space="preserve">תחזוקת מבנים </v>
          </cell>
          <cell r="H4752">
            <v>15000</v>
          </cell>
          <cell r="I4752">
            <v>3068</v>
          </cell>
        </row>
        <row r="4753">
          <cell r="A4753" t="str">
            <v>431</v>
          </cell>
          <cell r="B4753">
            <v>825110</v>
          </cell>
          <cell r="C4753">
            <v>1</v>
          </cell>
          <cell r="D4753" t="str">
            <v>1825110.431</v>
          </cell>
          <cell r="E4753" t="str">
            <v xml:space="preserve">חשמל </v>
          </cell>
          <cell r="H4753">
            <v>82700</v>
          </cell>
          <cell r="I4753">
            <v>92626</v>
          </cell>
        </row>
        <row r="4754">
          <cell r="A4754" t="str">
            <v>432</v>
          </cell>
          <cell r="B4754">
            <v>825110</v>
          </cell>
          <cell r="C4754">
            <v>1</v>
          </cell>
          <cell r="D4754" t="str">
            <v>1825110.432</v>
          </cell>
          <cell r="E4754" t="str">
            <v xml:space="preserve">מים </v>
          </cell>
          <cell r="H4754">
            <v>3000</v>
          </cell>
          <cell r="I4754">
            <v>2552</v>
          </cell>
        </row>
        <row r="4755">
          <cell r="A4755" t="str">
            <v>434</v>
          </cell>
          <cell r="B4755">
            <v>825110</v>
          </cell>
          <cell r="C4755">
            <v>1</v>
          </cell>
          <cell r="D4755" t="str">
            <v>1825110.434</v>
          </cell>
          <cell r="E4755" t="str">
            <v xml:space="preserve">שרותי נקיון </v>
          </cell>
          <cell r="H4755">
            <v>160000</v>
          </cell>
          <cell r="I4755">
            <v>118534</v>
          </cell>
        </row>
        <row r="4756">
          <cell r="A4756" t="str">
            <v>440</v>
          </cell>
          <cell r="B4756">
            <v>825110</v>
          </cell>
          <cell r="C4756">
            <v>1</v>
          </cell>
          <cell r="D4756" t="str">
            <v>1825110.440</v>
          </cell>
          <cell r="E4756" t="str">
            <v xml:space="preserve">ביטוח מבנה ותכולה </v>
          </cell>
          <cell r="H4756">
            <v>5200</v>
          </cell>
          <cell r="I4756">
            <v>5018</v>
          </cell>
        </row>
        <row r="4757">
          <cell r="A4757" t="str">
            <v>540</v>
          </cell>
          <cell r="B4757">
            <v>825110</v>
          </cell>
          <cell r="C4757">
            <v>1</v>
          </cell>
          <cell r="D4757" t="str">
            <v>1825110.540</v>
          </cell>
          <cell r="E4757" t="str">
            <v xml:space="preserve">הוצאות תקשורת </v>
          </cell>
          <cell r="H4757">
            <v>0</v>
          </cell>
          <cell r="I4757">
            <v>0</v>
          </cell>
        </row>
        <row r="4758">
          <cell r="A4758" t="str">
            <v>561</v>
          </cell>
          <cell r="B4758">
            <v>825110</v>
          </cell>
          <cell r="C4758">
            <v>1</v>
          </cell>
          <cell r="D4758" t="str">
            <v>1825110.561</v>
          </cell>
          <cell r="E4758" t="str">
            <v xml:space="preserve">צילום מסמכים </v>
          </cell>
          <cell r="H4758">
            <v>4000</v>
          </cell>
          <cell r="I4758">
            <v>0</v>
          </cell>
        </row>
        <row r="4759">
          <cell r="A4759" t="str">
            <v>570</v>
          </cell>
          <cell r="B4759">
            <v>825110</v>
          </cell>
          <cell r="C4759">
            <v>1</v>
          </cell>
          <cell r="D4759" t="str">
            <v>1825110.570</v>
          </cell>
          <cell r="E4759" t="str">
            <v xml:space="preserve">מיכון קונסרבטוריון </v>
          </cell>
          <cell r="H4759">
            <v>18000</v>
          </cell>
          <cell r="I4759">
            <v>17674</v>
          </cell>
        </row>
        <row r="4760">
          <cell r="A4760" t="str">
            <v>759</v>
          </cell>
          <cell r="B4760">
            <v>825110</v>
          </cell>
          <cell r="C4760">
            <v>1</v>
          </cell>
          <cell r="D4760" t="str">
            <v>1825110.759</v>
          </cell>
          <cell r="E4760" t="str">
            <v xml:space="preserve">אבטחה </v>
          </cell>
          <cell r="H4760">
            <v>0</v>
          </cell>
          <cell r="I4760">
            <v>0</v>
          </cell>
        </row>
        <row r="4761">
          <cell r="A4761" t="str">
            <v>781</v>
          </cell>
          <cell r="B4761">
            <v>825110</v>
          </cell>
          <cell r="C4761">
            <v>1</v>
          </cell>
          <cell r="D4761" t="str">
            <v>1825110.781</v>
          </cell>
          <cell r="E4761" t="str">
            <v xml:space="preserve">אירועים מוזיקלים </v>
          </cell>
          <cell r="H4761">
            <v>16000</v>
          </cell>
          <cell r="I4761">
            <v>16330</v>
          </cell>
        </row>
        <row r="4762">
          <cell r="A4762" t="str">
            <v>850</v>
          </cell>
          <cell r="B4762">
            <v>825110</v>
          </cell>
          <cell r="C4762">
            <v>1</v>
          </cell>
          <cell r="D4762" t="str">
            <v>1825110.850</v>
          </cell>
          <cell r="E4762" t="str">
            <v xml:space="preserve">מילגות לתלמידים </v>
          </cell>
          <cell r="H4762">
            <v>42000</v>
          </cell>
          <cell r="I4762">
            <v>29081</v>
          </cell>
        </row>
        <row r="4763">
          <cell r="A4763" t="str">
            <v>820</v>
          </cell>
          <cell r="B4763">
            <v>825200</v>
          </cell>
          <cell r="C4763">
            <v>1</v>
          </cell>
          <cell r="D4763" t="str">
            <v>1825200.820</v>
          </cell>
          <cell r="E4763" t="str">
            <v xml:space="preserve">תמיכה בתזמורות </v>
          </cell>
          <cell r="H4763">
            <v>2230000</v>
          </cell>
          <cell r="I4763">
            <v>2224000</v>
          </cell>
        </row>
        <row r="4764">
          <cell r="A4764" t="str">
            <v>986</v>
          </cell>
          <cell r="B4764">
            <v>825200</v>
          </cell>
          <cell r="C4764">
            <v>1</v>
          </cell>
          <cell r="D4764" t="str">
            <v>1825200.986</v>
          </cell>
          <cell r="E4764" t="str">
            <v xml:space="preserve">תמיכה מותנית בתזמורות </v>
          </cell>
          <cell r="H4764">
            <v>0</v>
          </cell>
          <cell r="I4764">
            <v>0</v>
          </cell>
        </row>
        <row r="4765">
          <cell r="A4765" t="str">
            <v>434</v>
          </cell>
          <cell r="B4765">
            <v>825300</v>
          </cell>
          <cell r="C4765">
            <v>1</v>
          </cell>
          <cell r="D4765" t="str">
            <v>1825300.434</v>
          </cell>
          <cell r="E4765" t="str">
            <v xml:space="preserve">שירותי נקיון-מרכז מחול </v>
          </cell>
          <cell r="H4765">
            <v>21000</v>
          </cell>
          <cell r="I4765">
            <v>16268</v>
          </cell>
        </row>
        <row r="4766">
          <cell r="A4766" t="str">
            <v>440</v>
          </cell>
          <cell r="B4766">
            <v>825300</v>
          </cell>
          <cell r="C4766">
            <v>1</v>
          </cell>
          <cell r="D4766" t="str">
            <v>1825300.440</v>
          </cell>
          <cell r="E4766" t="str">
            <v xml:space="preserve">ביטוח תכולה </v>
          </cell>
          <cell r="H4766">
            <v>1800</v>
          </cell>
          <cell r="I4766">
            <v>1706</v>
          </cell>
        </row>
        <row r="4767">
          <cell r="A4767" t="str">
            <v>540</v>
          </cell>
          <cell r="B4767">
            <v>825300</v>
          </cell>
          <cell r="C4767">
            <v>1</v>
          </cell>
          <cell r="D4767" t="str">
            <v>1825300.540</v>
          </cell>
          <cell r="E4767" t="str">
            <v xml:space="preserve">הוצאות תקשורת </v>
          </cell>
          <cell r="H4767">
            <v>1000</v>
          </cell>
          <cell r="I4767">
            <v>360</v>
          </cell>
        </row>
        <row r="4768">
          <cell r="A4768" t="str">
            <v>743</v>
          </cell>
          <cell r="B4768">
            <v>825300</v>
          </cell>
          <cell r="C4768">
            <v>1</v>
          </cell>
          <cell r="D4768" t="str">
            <v>1825300.743</v>
          </cell>
          <cell r="E4768" t="str">
            <v xml:space="preserve">רכישת תלבושות </v>
          </cell>
          <cell r="H4768">
            <v>17000</v>
          </cell>
          <cell r="I4768">
            <v>15986</v>
          </cell>
        </row>
        <row r="4769">
          <cell r="A4769" t="str">
            <v>780</v>
          </cell>
          <cell r="B4769">
            <v>825300</v>
          </cell>
          <cell r="C4769">
            <v>1</v>
          </cell>
          <cell r="D4769" t="str">
            <v>1825300.780</v>
          </cell>
          <cell r="E4769" t="str">
            <v xml:space="preserve">הקצבת משרד התרבות </v>
          </cell>
          <cell r="H4769">
            <v>120000</v>
          </cell>
          <cell r="I4769">
            <v>99825</v>
          </cell>
        </row>
        <row r="4770">
          <cell r="A4770" t="str">
            <v>781</v>
          </cell>
          <cell r="B4770">
            <v>825300</v>
          </cell>
          <cell r="C4770">
            <v>1</v>
          </cell>
          <cell r="D4770" t="str">
            <v>1825300.781</v>
          </cell>
          <cell r="E4770" t="str">
            <v xml:space="preserve">להקת מחול עירונית </v>
          </cell>
          <cell r="H4770">
            <v>170000</v>
          </cell>
          <cell r="I4770">
            <v>164200</v>
          </cell>
        </row>
        <row r="4771">
          <cell r="A4771" t="str">
            <v>782</v>
          </cell>
          <cell r="B4771">
            <v>825300</v>
          </cell>
          <cell r="C4771">
            <v>1</v>
          </cell>
          <cell r="D4771" t="str">
            <v>1825300.782</v>
          </cell>
          <cell r="E4771" t="str">
            <v xml:space="preserve">בי"ס רוקד </v>
          </cell>
          <cell r="H4771">
            <v>32000</v>
          </cell>
          <cell r="I4771">
            <v>30866</v>
          </cell>
        </row>
        <row r="4772">
          <cell r="A4772" t="str">
            <v>783</v>
          </cell>
          <cell r="B4772">
            <v>825300</v>
          </cell>
          <cell r="C4772">
            <v>1</v>
          </cell>
          <cell r="D4772" t="str">
            <v>1825300.783</v>
          </cell>
          <cell r="E4772" t="str">
            <v>תזמורת כלי נשיפה ע"ש נ.אל</v>
          </cell>
          <cell r="H4772">
            <v>34000</v>
          </cell>
          <cell r="I4772">
            <v>33239</v>
          </cell>
        </row>
        <row r="4773">
          <cell r="A4773" t="str">
            <v>784</v>
          </cell>
          <cell r="B4773">
            <v>825300</v>
          </cell>
          <cell r="C4773">
            <v>1</v>
          </cell>
          <cell r="D4773" t="str">
            <v>1825300.784</v>
          </cell>
          <cell r="E4773" t="str">
            <v xml:space="preserve">הוצאות פעולה ע"ח הכנסות </v>
          </cell>
          <cell r="H4773">
            <v>10000</v>
          </cell>
          <cell r="I4773">
            <v>1899</v>
          </cell>
        </row>
        <row r="4774">
          <cell r="A4774" t="str">
            <v>785</v>
          </cell>
          <cell r="B4774">
            <v>825300</v>
          </cell>
          <cell r="C4774">
            <v>1</v>
          </cell>
          <cell r="D4774" t="str">
            <v>1825300.785</v>
          </cell>
          <cell r="E4774" t="str">
            <v xml:space="preserve">הוצ' פעולה מחול וזמר </v>
          </cell>
          <cell r="H4774">
            <v>8000</v>
          </cell>
          <cell r="I4774">
            <v>3798</v>
          </cell>
        </row>
        <row r="4775">
          <cell r="A4775" t="str">
            <v>786</v>
          </cell>
          <cell r="B4775">
            <v>825300</v>
          </cell>
          <cell r="C4775">
            <v>1</v>
          </cell>
          <cell r="D4775" t="str">
            <v>1825300.786</v>
          </cell>
          <cell r="E4775" t="str">
            <v xml:space="preserve">להקת מחול "שלווה" </v>
          </cell>
          <cell r="H4775">
            <v>81000</v>
          </cell>
          <cell r="I4775">
            <v>81000</v>
          </cell>
        </row>
        <row r="4776">
          <cell r="A4776" t="str">
            <v>788</v>
          </cell>
          <cell r="B4776">
            <v>825300</v>
          </cell>
          <cell r="C4776">
            <v>1</v>
          </cell>
          <cell r="D4776" t="str">
            <v>1825300.788</v>
          </cell>
          <cell r="E4776" t="str">
            <v xml:space="preserve">פסטיבל כרמיאל </v>
          </cell>
          <cell r="H4776">
            <v>31000</v>
          </cell>
          <cell r="I4776">
            <v>26927</v>
          </cell>
        </row>
        <row r="4777">
          <cell r="A4777" t="str">
            <v>820</v>
          </cell>
          <cell r="B4777">
            <v>825300</v>
          </cell>
          <cell r="C4777">
            <v>1</v>
          </cell>
          <cell r="D4777" t="str">
            <v>1825300.820</v>
          </cell>
          <cell r="E4777" t="str">
            <v xml:space="preserve">איילות הנגב </v>
          </cell>
          <cell r="H4777">
            <v>0</v>
          </cell>
          <cell r="I4777">
            <v>8176</v>
          </cell>
        </row>
        <row r="4778">
          <cell r="A4778" t="str">
            <v>821</v>
          </cell>
          <cell r="B4778">
            <v>825310</v>
          </cell>
          <cell r="C4778">
            <v>1</v>
          </cell>
          <cell r="D4778" t="str">
            <v>1825310.821</v>
          </cell>
          <cell r="E4778" t="str">
            <v xml:space="preserve">תמיכה בלהקות מחול </v>
          </cell>
          <cell r="H4778">
            <v>280000</v>
          </cell>
          <cell r="I4778">
            <v>280000</v>
          </cell>
        </row>
        <row r="4779">
          <cell r="A4779" t="str">
            <v>440</v>
          </cell>
          <cell r="B4779">
            <v>825310</v>
          </cell>
          <cell r="C4779">
            <v>1</v>
          </cell>
          <cell r="D4779" t="str">
            <v>1825310.440</v>
          </cell>
          <cell r="E4779" t="str">
            <v xml:space="preserve">ביטוח-אולפן בת דור </v>
          </cell>
          <cell r="H4779">
            <v>8600</v>
          </cell>
          <cell r="I4779">
            <v>8329</v>
          </cell>
        </row>
        <row r="4780">
          <cell r="A4780" t="str">
            <v>820</v>
          </cell>
          <cell r="B4780">
            <v>825310</v>
          </cell>
          <cell r="C4780">
            <v>1</v>
          </cell>
          <cell r="D4780" t="str">
            <v>1825310.820</v>
          </cell>
          <cell r="E4780" t="str">
            <v xml:space="preserve">תמיכה בתי"ס למחול </v>
          </cell>
          <cell r="H4780">
            <v>590000</v>
          </cell>
          <cell r="I4780">
            <v>590000</v>
          </cell>
        </row>
        <row r="4781">
          <cell r="A4781" t="str">
            <v>986</v>
          </cell>
          <cell r="B4781">
            <v>825310</v>
          </cell>
          <cell r="C4781">
            <v>1</v>
          </cell>
          <cell r="D4781" t="str">
            <v>1825310.986</v>
          </cell>
          <cell r="E4781" t="str">
            <v xml:space="preserve">תמיכה מותנית בתי"ס למחול </v>
          </cell>
          <cell r="H4781">
            <v>0</v>
          </cell>
          <cell r="I4781">
            <v>0</v>
          </cell>
        </row>
        <row r="4782">
          <cell r="A4782" t="str">
            <v>986</v>
          </cell>
          <cell r="B4782">
            <v>825311</v>
          </cell>
          <cell r="C4782">
            <v>1</v>
          </cell>
          <cell r="D4782" t="str">
            <v>1825311.986</v>
          </cell>
          <cell r="E4782" t="str">
            <v xml:space="preserve">תמיכה מותנית בלהקות מחול </v>
          </cell>
          <cell r="H4782">
            <v>0</v>
          </cell>
          <cell r="I4782">
            <v>0</v>
          </cell>
        </row>
        <row r="4783">
          <cell r="A4783" t="str">
            <v>821</v>
          </cell>
          <cell r="B4783">
            <v>825400</v>
          </cell>
          <cell r="C4783">
            <v>1</v>
          </cell>
          <cell r="D4783" t="str">
            <v>1825400.821</v>
          </cell>
          <cell r="E4783" t="str">
            <v xml:space="preserve">החוג לאופרה קלה בנגב </v>
          </cell>
          <cell r="H4783">
            <v>0</v>
          </cell>
          <cell r="I4783">
            <v>7517</v>
          </cell>
        </row>
        <row r="4784">
          <cell r="A4784" t="str">
            <v>820</v>
          </cell>
          <cell r="B4784">
            <v>826100</v>
          </cell>
          <cell r="C4784">
            <v>1</v>
          </cell>
          <cell r="D4784" t="str">
            <v>1826100.820</v>
          </cell>
          <cell r="E4784" t="str">
            <v xml:space="preserve">תמיכה בתאטרונים </v>
          </cell>
          <cell r="H4784">
            <v>5246000</v>
          </cell>
          <cell r="I4784">
            <v>5236000</v>
          </cell>
        </row>
        <row r="4785">
          <cell r="A4785" t="str">
            <v>986</v>
          </cell>
          <cell r="B4785">
            <v>826100</v>
          </cell>
          <cell r="C4785">
            <v>1</v>
          </cell>
          <cell r="D4785" t="str">
            <v>1826100.986</v>
          </cell>
          <cell r="E4785" t="str">
            <v xml:space="preserve">תמיכה מותנית בתאטרונים </v>
          </cell>
          <cell r="H4785">
            <v>0</v>
          </cell>
          <cell r="I4785">
            <v>0</v>
          </cell>
        </row>
        <row r="4786">
          <cell r="A4786" t="str">
            <v>431</v>
          </cell>
          <cell r="B4786">
            <v>826200</v>
          </cell>
          <cell r="C4786">
            <v>1</v>
          </cell>
          <cell r="D4786" t="str">
            <v>1826200.431</v>
          </cell>
          <cell r="E4786" t="str">
            <v xml:space="preserve">חשמל </v>
          </cell>
          <cell r="H4786">
            <v>0</v>
          </cell>
          <cell r="I4786">
            <v>0</v>
          </cell>
        </row>
        <row r="4787">
          <cell r="A4787" t="str">
            <v>432</v>
          </cell>
          <cell r="B4787">
            <v>826200</v>
          </cell>
          <cell r="C4787">
            <v>1</v>
          </cell>
          <cell r="D4787" t="str">
            <v>1826200.432</v>
          </cell>
          <cell r="E4787" t="str">
            <v xml:space="preserve">מים </v>
          </cell>
          <cell r="H4787">
            <v>0</v>
          </cell>
          <cell r="I4787">
            <v>0</v>
          </cell>
        </row>
        <row r="4788">
          <cell r="A4788" t="str">
            <v>440</v>
          </cell>
          <cell r="B4788">
            <v>826200</v>
          </cell>
          <cell r="C4788">
            <v>1</v>
          </cell>
          <cell r="D4788" t="str">
            <v>1826200.440</v>
          </cell>
          <cell r="E4788" t="str">
            <v xml:space="preserve">ביטוח מבנה ותכולה </v>
          </cell>
          <cell r="H4788">
            <v>14100</v>
          </cell>
          <cell r="I4788">
            <v>13648</v>
          </cell>
        </row>
        <row r="4789">
          <cell r="A4789" t="str">
            <v>783</v>
          </cell>
          <cell r="B4789">
            <v>826200</v>
          </cell>
          <cell r="C4789">
            <v>1</v>
          </cell>
          <cell r="D4789" t="str">
            <v>1826200.783</v>
          </cell>
          <cell r="E4789" t="str">
            <v xml:space="preserve">הקצבת משרד התרבות </v>
          </cell>
          <cell r="H4789">
            <v>30000</v>
          </cell>
          <cell r="I4789">
            <v>145784</v>
          </cell>
        </row>
        <row r="4790">
          <cell r="A4790" t="str">
            <v>870</v>
          </cell>
          <cell r="B4790">
            <v>826200</v>
          </cell>
          <cell r="C4790">
            <v>1</v>
          </cell>
          <cell r="D4790" t="str">
            <v>1826200.870</v>
          </cell>
          <cell r="E4790" t="str">
            <v xml:space="preserve">השתתפות בתפעול מוזיאון </v>
          </cell>
          <cell r="H4790">
            <v>1395127</v>
          </cell>
          <cell r="I4790">
            <v>1395000</v>
          </cell>
        </row>
        <row r="4791">
          <cell r="A4791" t="str">
            <v>821</v>
          </cell>
          <cell r="B4791">
            <v>826200</v>
          </cell>
          <cell r="C4791">
            <v>1</v>
          </cell>
          <cell r="D4791" t="str">
            <v>1826200.821</v>
          </cell>
          <cell r="E4791" t="str">
            <v xml:space="preserve">עמותת רזי גחלת </v>
          </cell>
          <cell r="H4791">
            <v>0</v>
          </cell>
          <cell r="I4791">
            <v>0</v>
          </cell>
        </row>
        <row r="4792">
          <cell r="A4792" t="str">
            <v>760</v>
          </cell>
          <cell r="B4792">
            <v>826210</v>
          </cell>
          <cell r="C4792">
            <v>1</v>
          </cell>
          <cell r="D4792" t="str">
            <v>1826210.760</v>
          </cell>
          <cell r="E4792" t="str">
            <v xml:space="preserve">מוזיאון סטרומה </v>
          </cell>
          <cell r="H4792">
            <v>32000</v>
          </cell>
          <cell r="I4792">
            <v>31785</v>
          </cell>
        </row>
        <row r="4793">
          <cell r="A4793" t="str">
            <v>420</v>
          </cell>
          <cell r="B4793">
            <v>826220</v>
          </cell>
          <cell r="C4793">
            <v>1</v>
          </cell>
          <cell r="D4793" t="str">
            <v>1826220.420</v>
          </cell>
          <cell r="E4793" t="str">
            <v xml:space="preserve">תחזוקת מבנים </v>
          </cell>
          <cell r="H4793">
            <v>0</v>
          </cell>
          <cell r="I4793">
            <v>8842</v>
          </cell>
        </row>
        <row r="4794">
          <cell r="A4794" t="str">
            <v>422</v>
          </cell>
          <cell r="B4794">
            <v>826220</v>
          </cell>
          <cell r="C4794">
            <v>1</v>
          </cell>
          <cell r="D4794" t="str">
            <v>1826220.422</v>
          </cell>
          <cell r="E4794" t="str">
            <v xml:space="preserve">חומרים לאחזקה </v>
          </cell>
          <cell r="H4794">
            <v>0</v>
          </cell>
          <cell r="I4794">
            <v>0</v>
          </cell>
        </row>
        <row r="4795">
          <cell r="A4795" t="str">
            <v>425</v>
          </cell>
          <cell r="B4795">
            <v>826220</v>
          </cell>
          <cell r="C4795">
            <v>1</v>
          </cell>
          <cell r="D4795" t="str">
            <v>1826220.425</v>
          </cell>
          <cell r="E4795" t="str">
            <v xml:space="preserve">תחזוקת מזגנים </v>
          </cell>
          <cell r="H4795">
            <v>0</v>
          </cell>
          <cell r="I4795">
            <v>0</v>
          </cell>
        </row>
        <row r="4796">
          <cell r="A4796" t="str">
            <v>431</v>
          </cell>
          <cell r="B4796">
            <v>826220</v>
          </cell>
          <cell r="C4796">
            <v>1</v>
          </cell>
          <cell r="D4796" t="str">
            <v>1826220.431</v>
          </cell>
          <cell r="E4796" t="str">
            <v xml:space="preserve">חשמל </v>
          </cell>
          <cell r="H4796">
            <v>0</v>
          </cell>
          <cell r="I4796">
            <v>0</v>
          </cell>
        </row>
        <row r="4797">
          <cell r="A4797" t="str">
            <v>432</v>
          </cell>
          <cell r="B4797">
            <v>826220</v>
          </cell>
          <cell r="C4797">
            <v>1</v>
          </cell>
          <cell r="D4797" t="str">
            <v>1826220.432</v>
          </cell>
          <cell r="E4797" t="str">
            <v xml:space="preserve">מים </v>
          </cell>
          <cell r="H4797">
            <v>0</v>
          </cell>
          <cell r="I4797">
            <v>12598</v>
          </cell>
        </row>
        <row r="4798">
          <cell r="A4798" t="str">
            <v>433</v>
          </cell>
          <cell r="B4798">
            <v>826220</v>
          </cell>
          <cell r="C4798">
            <v>1</v>
          </cell>
          <cell r="D4798" t="str">
            <v>1826220.433</v>
          </cell>
          <cell r="E4798" t="str">
            <v xml:space="preserve">חומרי נקיון </v>
          </cell>
          <cell r="H4798">
            <v>0</v>
          </cell>
          <cell r="I4798">
            <v>0</v>
          </cell>
        </row>
        <row r="4799">
          <cell r="A4799" t="str">
            <v>434</v>
          </cell>
          <cell r="B4799">
            <v>826220</v>
          </cell>
          <cell r="C4799">
            <v>1</v>
          </cell>
          <cell r="D4799" t="str">
            <v>1826220.434</v>
          </cell>
          <cell r="E4799" t="str">
            <v xml:space="preserve">שירותי נקיון </v>
          </cell>
          <cell r="H4799">
            <v>0</v>
          </cell>
          <cell r="I4799">
            <v>32966</v>
          </cell>
        </row>
        <row r="4800">
          <cell r="A4800" t="str">
            <v>440</v>
          </cell>
          <cell r="B4800">
            <v>826220</v>
          </cell>
          <cell r="C4800">
            <v>1</v>
          </cell>
          <cell r="D4800" t="str">
            <v>1826220.440</v>
          </cell>
          <cell r="E4800" t="str">
            <v xml:space="preserve">ביטוח מבנה ותכולה </v>
          </cell>
          <cell r="H4800">
            <v>0</v>
          </cell>
          <cell r="I4800">
            <v>0</v>
          </cell>
        </row>
        <row r="4801">
          <cell r="A4801" t="str">
            <v>753</v>
          </cell>
          <cell r="B4801">
            <v>826220</v>
          </cell>
          <cell r="C4801">
            <v>1</v>
          </cell>
          <cell r="D4801" t="str">
            <v>1826220.753</v>
          </cell>
          <cell r="E4801" t="str">
            <v xml:space="preserve">עבודות קבלניות </v>
          </cell>
          <cell r="H4801">
            <v>0</v>
          </cell>
          <cell r="I4801">
            <v>32763</v>
          </cell>
        </row>
        <row r="4802">
          <cell r="A4802" t="str">
            <v>759</v>
          </cell>
          <cell r="B4802">
            <v>826220</v>
          </cell>
          <cell r="C4802">
            <v>1</v>
          </cell>
          <cell r="D4802" t="str">
            <v>1826220.759</v>
          </cell>
          <cell r="E4802" t="str">
            <v xml:space="preserve">אבטחה </v>
          </cell>
          <cell r="H4802">
            <v>0</v>
          </cell>
          <cell r="I4802">
            <v>76735</v>
          </cell>
        </row>
        <row r="4803">
          <cell r="A4803" t="str">
            <v>780</v>
          </cell>
          <cell r="B4803">
            <v>826220</v>
          </cell>
          <cell r="C4803">
            <v>1</v>
          </cell>
          <cell r="D4803" t="str">
            <v>1826220.780</v>
          </cell>
          <cell r="E4803" t="str">
            <v xml:space="preserve">הוצאות פעולה </v>
          </cell>
          <cell r="H4803">
            <v>0</v>
          </cell>
          <cell r="I4803">
            <v>41061</v>
          </cell>
        </row>
        <row r="4804">
          <cell r="A4804" t="str">
            <v>781</v>
          </cell>
          <cell r="B4804">
            <v>826220</v>
          </cell>
          <cell r="C4804">
            <v>1</v>
          </cell>
          <cell r="D4804" t="str">
            <v>1826220.781</v>
          </cell>
          <cell r="E4804" t="str">
            <v xml:space="preserve">תערוכות </v>
          </cell>
          <cell r="H4804">
            <v>0</v>
          </cell>
          <cell r="I4804">
            <v>38805</v>
          </cell>
        </row>
        <row r="4805">
          <cell r="A4805" t="str">
            <v>870</v>
          </cell>
          <cell r="B4805">
            <v>826220</v>
          </cell>
          <cell r="C4805">
            <v>1</v>
          </cell>
          <cell r="D4805" t="str">
            <v>1826220.870</v>
          </cell>
          <cell r="E4805" t="str">
            <v>השתת.בתפעול מוזיאון ארכיא</v>
          </cell>
          <cell r="H4805">
            <v>980000</v>
          </cell>
          <cell r="I4805">
            <v>0</v>
          </cell>
        </row>
        <row r="4806">
          <cell r="A4806" t="str">
            <v>930</v>
          </cell>
          <cell r="B4806">
            <v>826220</v>
          </cell>
          <cell r="C4806">
            <v>1</v>
          </cell>
          <cell r="D4806" t="str">
            <v>1826220.930</v>
          </cell>
          <cell r="E4806" t="str">
            <v xml:space="preserve">רכישת ציוד יסודי </v>
          </cell>
          <cell r="H4806">
            <v>0</v>
          </cell>
          <cell r="I4806">
            <v>10711</v>
          </cell>
        </row>
        <row r="4807">
          <cell r="A4807" t="str">
            <v>440</v>
          </cell>
          <cell r="B4807">
            <v>826300</v>
          </cell>
          <cell r="C4807">
            <v>1</v>
          </cell>
          <cell r="D4807" t="str">
            <v>1826300.440</v>
          </cell>
          <cell r="E4807" t="str">
            <v xml:space="preserve">בטוח מבנים ותכולה </v>
          </cell>
          <cell r="H4807">
            <v>12400</v>
          </cell>
          <cell r="I4807">
            <v>11942</v>
          </cell>
        </row>
        <row r="4808">
          <cell r="A4808" t="str">
            <v>870</v>
          </cell>
          <cell r="B4808">
            <v>826300</v>
          </cell>
          <cell r="C4808">
            <v>1</v>
          </cell>
          <cell r="D4808" t="str">
            <v>1826300.870</v>
          </cell>
          <cell r="E4808" t="str">
            <v xml:space="preserve">השתת. בגן זואולוגי </v>
          </cell>
          <cell r="H4808">
            <v>1280000</v>
          </cell>
          <cell r="I4808">
            <v>1080000</v>
          </cell>
        </row>
        <row r="4809">
          <cell r="A4809" t="str">
            <v>870</v>
          </cell>
          <cell r="B4809">
            <v>826330</v>
          </cell>
          <cell r="C4809">
            <v>1</v>
          </cell>
          <cell r="D4809" t="str">
            <v>1826330.870</v>
          </cell>
          <cell r="E4809" t="str">
            <v>מרכז אומנויות בעיר העתיקה</v>
          </cell>
          <cell r="H4809">
            <v>0</v>
          </cell>
          <cell r="I4809">
            <v>200000</v>
          </cell>
        </row>
        <row r="4810">
          <cell r="A4810" t="str">
            <v>440</v>
          </cell>
          <cell r="B4810">
            <v>826400</v>
          </cell>
          <cell r="C4810">
            <v>1</v>
          </cell>
          <cell r="D4810" t="str">
            <v>1826400.440</v>
          </cell>
          <cell r="E4810" t="str">
            <v xml:space="preserve">ביטוח מבנה </v>
          </cell>
          <cell r="H4810">
            <v>12400</v>
          </cell>
          <cell r="I4810">
            <v>11942</v>
          </cell>
        </row>
        <row r="4811">
          <cell r="A4811" t="str">
            <v>870</v>
          </cell>
          <cell r="B4811">
            <v>826400</v>
          </cell>
          <cell r="C4811">
            <v>1</v>
          </cell>
          <cell r="D4811" t="str">
            <v>1826400.870</v>
          </cell>
          <cell r="E4811" t="str">
            <v xml:space="preserve">מרכז תרבות יהודי אתיופיה </v>
          </cell>
          <cell r="H4811">
            <v>320000</v>
          </cell>
          <cell r="I4811">
            <v>320000</v>
          </cell>
        </row>
        <row r="4812">
          <cell r="A4812" t="str">
            <v>821</v>
          </cell>
          <cell r="B4812">
            <v>826400</v>
          </cell>
          <cell r="C4812">
            <v>1</v>
          </cell>
          <cell r="D4812" t="str">
            <v>1826400.821</v>
          </cell>
          <cell r="E4812" t="str">
            <v xml:space="preserve">אגודת הציירים והפסלים </v>
          </cell>
          <cell r="H4812">
            <v>0</v>
          </cell>
          <cell r="I4812">
            <v>0</v>
          </cell>
        </row>
        <row r="4813">
          <cell r="A4813" t="str">
            <v>822</v>
          </cell>
          <cell r="B4813">
            <v>826400</v>
          </cell>
          <cell r="C4813">
            <v>1</v>
          </cell>
          <cell r="D4813" t="str">
            <v>1826400.822</v>
          </cell>
          <cell r="E4813" t="str">
            <v xml:space="preserve">מכון ט.ו.פ </v>
          </cell>
          <cell r="H4813">
            <v>0</v>
          </cell>
          <cell r="I4813">
            <v>10509</v>
          </cell>
        </row>
        <row r="4814">
          <cell r="A4814" t="str">
            <v>823</v>
          </cell>
          <cell r="B4814">
            <v>826400</v>
          </cell>
          <cell r="C4814">
            <v>1</v>
          </cell>
          <cell r="D4814" t="str">
            <v>1826400.823</v>
          </cell>
          <cell r="E4814" t="str">
            <v xml:space="preserve">עמותת היוצרים בנגב </v>
          </cell>
          <cell r="H4814">
            <v>0</v>
          </cell>
          <cell r="I4814">
            <v>0</v>
          </cell>
        </row>
        <row r="4815">
          <cell r="A4815" t="str">
            <v>110</v>
          </cell>
          <cell r="B4815">
            <v>826410</v>
          </cell>
          <cell r="C4815">
            <v>1</v>
          </cell>
          <cell r="D4815" t="str">
            <v>1826410.110</v>
          </cell>
          <cell r="E4815" t="str">
            <v xml:space="preserve">שכר קובע </v>
          </cell>
          <cell r="H4815">
            <v>365425</v>
          </cell>
          <cell r="I4815">
            <v>313223</v>
          </cell>
        </row>
        <row r="4816">
          <cell r="A4816" t="str">
            <v>120</v>
          </cell>
          <cell r="B4816">
            <v>826410</v>
          </cell>
          <cell r="C4816">
            <v>1</v>
          </cell>
          <cell r="D4816" t="str">
            <v>1826410.120</v>
          </cell>
          <cell r="E4816" t="str">
            <v xml:space="preserve">תוספות שאינן בשכר קובע </v>
          </cell>
          <cell r="H4816">
            <v>34832</v>
          </cell>
          <cell r="I4816">
            <v>42291</v>
          </cell>
        </row>
        <row r="4817">
          <cell r="A4817" t="str">
            <v>130</v>
          </cell>
          <cell r="B4817">
            <v>826410</v>
          </cell>
          <cell r="C4817">
            <v>1</v>
          </cell>
          <cell r="D4817" t="str">
            <v>1826410.130</v>
          </cell>
          <cell r="E4817" t="str">
            <v xml:space="preserve">שעות נוספות </v>
          </cell>
          <cell r="H4817">
            <v>48833</v>
          </cell>
          <cell r="I4817">
            <v>43814</v>
          </cell>
        </row>
        <row r="4818">
          <cell r="A4818" t="str">
            <v>140</v>
          </cell>
          <cell r="B4818">
            <v>826410</v>
          </cell>
          <cell r="C4818">
            <v>1</v>
          </cell>
          <cell r="D4818" t="str">
            <v>1826410.140</v>
          </cell>
          <cell r="E4818" t="str">
            <v xml:space="preserve">החזר הוצאות </v>
          </cell>
          <cell r="H4818">
            <v>67830</v>
          </cell>
          <cell r="I4818">
            <v>60303</v>
          </cell>
        </row>
        <row r="4819">
          <cell r="A4819" t="str">
            <v>181</v>
          </cell>
          <cell r="B4819">
            <v>826410</v>
          </cell>
          <cell r="C4819">
            <v>1</v>
          </cell>
          <cell r="D4819" t="str">
            <v>1826410.181</v>
          </cell>
          <cell r="E4819" t="str">
            <v xml:space="preserve">תוספות סוציאליות </v>
          </cell>
          <cell r="H4819">
            <v>78666</v>
          </cell>
          <cell r="I4819">
            <v>68178</v>
          </cell>
        </row>
        <row r="4820">
          <cell r="A4820" t="str">
            <v>182</v>
          </cell>
          <cell r="B4820">
            <v>826410</v>
          </cell>
          <cell r="C4820">
            <v>1</v>
          </cell>
          <cell r="D4820" t="str">
            <v>1826410.182</v>
          </cell>
          <cell r="E4820" t="str">
            <v xml:space="preserve">מיסים ועלויות </v>
          </cell>
          <cell r="H4820">
            <v>39299</v>
          </cell>
          <cell r="I4820">
            <v>34904</v>
          </cell>
        </row>
        <row r="4821">
          <cell r="A4821" t="str">
            <v>420</v>
          </cell>
          <cell r="B4821">
            <v>826410</v>
          </cell>
          <cell r="C4821">
            <v>1</v>
          </cell>
          <cell r="D4821" t="str">
            <v>1826410.420</v>
          </cell>
          <cell r="E4821" t="str">
            <v xml:space="preserve">תחזוקת מבנים </v>
          </cell>
          <cell r="H4821">
            <v>47500</v>
          </cell>
          <cell r="I4821">
            <v>24995</v>
          </cell>
        </row>
        <row r="4822">
          <cell r="A4822" t="str">
            <v>421</v>
          </cell>
          <cell r="B4822">
            <v>826410</v>
          </cell>
          <cell r="C4822">
            <v>1</v>
          </cell>
          <cell r="D4822" t="str">
            <v>1826410.421</v>
          </cell>
          <cell r="E4822" t="str">
            <v xml:space="preserve">תחזוקת מעליות </v>
          </cell>
          <cell r="H4822">
            <v>30000</v>
          </cell>
          <cell r="I4822">
            <v>17640</v>
          </cell>
        </row>
        <row r="4823">
          <cell r="A4823" t="str">
            <v>425</v>
          </cell>
          <cell r="B4823">
            <v>826410</v>
          </cell>
          <cell r="C4823">
            <v>1</v>
          </cell>
          <cell r="D4823" t="str">
            <v>1826410.425</v>
          </cell>
          <cell r="E4823" t="str">
            <v xml:space="preserve">תחזוקת מזגנים </v>
          </cell>
          <cell r="H4823">
            <v>10000</v>
          </cell>
          <cell r="I4823">
            <v>0</v>
          </cell>
        </row>
        <row r="4824">
          <cell r="A4824" t="str">
            <v>431</v>
          </cell>
          <cell r="B4824">
            <v>826410</v>
          </cell>
          <cell r="C4824">
            <v>1</v>
          </cell>
          <cell r="D4824" t="str">
            <v>1826410.431</v>
          </cell>
          <cell r="E4824" t="str">
            <v xml:space="preserve">חשמל </v>
          </cell>
          <cell r="H4824">
            <v>80000</v>
          </cell>
          <cell r="I4824">
            <v>73333</v>
          </cell>
        </row>
        <row r="4825">
          <cell r="A4825" t="str">
            <v>432</v>
          </cell>
          <cell r="B4825">
            <v>826410</v>
          </cell>
          <cell r="C4825">
            <v>1</v>
          </cell>
          <cell r="D4825" t="str">
            <v>1826410.432</v>
          </cell>
          <cell r="E4825" t="str">
            <v xml:space="preserve">מים </v>
          </cell>
          <cell r="H4825">
            <v>5600</v>
          </cell>
          <cell r="I4825">
            <v>4798</v>
          </cell>
        </row>
        <row r="4826">
          <cell r="A4826" t="str">
            <v>433</v>
          </cell>
          <cell r="B4826">
            <v>826410</v>
          </cell>
          <cell r="C4826">
            <v>1</v>
          </cell>
          <cell r="D4826" t="str">
            <v>1826410.433</v>
          </cell>
          <cell r="E4826" t="str">
            <v xml:space="preserve">חומרי נקיון </v>
          </cell>
          <cell r="H4826">
            <v>8000</v>
          </cell>
          <cell r="I4826">
            <v>8576</v>
          </cell>
        </row>
        <row r="4827">
          <cell r="A4827" t="str">
            <v>434</v>
          </cell>
          <cell r="B4827">
            <v>826410</v>
          </cell>
          <cell r="C4827">
            <v>1</v>
          </cell>
          <cell r="D4827" t="str">
            <v>1826410.434</v>
          </cell>
          <cell r="E4827" t="str">
            <v xml:space="preserve">שרותי נקיון </v>
          </cell>
          <cell r="H4827">
            <v>92000</v>
          </cell>
          <cell r="I4827">
            <v>82712</v>
          </cell>
        </row>
        <row r="4828">
          <cell r="A4828" t="str">
            <v>440</v>
          </cell>
          <cell r="B4828">
            <v>826410</v>
          </cell>
          <cell r="C4828">
            <v>1</v>
          </cell>
          <cell r="D4828" t="str">
            <v>1826410.440</v>
          </cell>
          <cell r="E4828" t="str">
            <v xml:space="preserve">ביטוח מבנה ותכולה </v>
          </cell>
          <cell r="H4828">
            <v>12400</v>
          </cell>
          <cell r="I4828">
            <v>11942</v>
          </cell>
        </row>
        <row r="4829">
          <cell r="A4829" t="str">
            <v>470</v>
          </cell>
          <cell r="B4829">
            <v>826410</v>
          </cell>
          <cell r="C4829">
            <v>1</v>
          </cell>
          <cell r="D4829" t="str">
            <v>1826410.470</v>
          </cell>
          <cell r="E4829" t="str">
            <v xml:space="preserve">ציוד משרדי </v>
          </cell>
          <cell r="H4829">
            <v>4000</v>
          </cell>
          <cell r="I4829">
            <v>605</v>
          </cell>
        </row>
        <row r="4830">
          <cell r="A4830" t="str">
            <v>511</v>
          </cell>
          <cell r="B4830">
            <v>826410</v>
          </cell>
          <cell r="C4830">
            <v>1</v>
          </cell>
          <cell r="D4830" t="str">
            <v>1826410.511</v>
          </cell>
          <cell r="E4830" t="str">
            <v xml:space="preserve">אירוח וכיבוד </v>
          </cell>
          <cell r="H4830">
            <v>4500</v>
          </cell>
          <cell r="I4830">
            <v>1953</v>
          </cell>
        </row>
        <row r="4831">
          <cell r="A4831" t="str">
            <v>540</v>
          </cell>
          <cell r="B4831">
            <v>826410</v>
          </cell>
          <cell r="C4831">
            <v>1</v>
          </cell>
          <cell r="D4831" t="str">
            <v>1826410.540</v>
          </cell>
          <cell r="E4831" t="str">
            <v xml:space="preserve">הוצאות תקשורת </v>
          </cell>
          <cell r="H4831">
            <v>14000</v>
          </cell>
          <cell r="I4831">
            <v>7572</v>
          </cell>
        </row>
        <row r="4832">
          <cell r="A4832" t="str">
            <v>550</v>
          </cell>
          <cell r="B4832">
            <v>826410</v>
          </cell>
          <cell r="C4832">
            <v>1</v>
          </cell>
          <cell r="D4832" t="str">
            <v>1826410.550</v>
          </cell>
          <cell r="E4832" t="str">
            <v xml:space="preserve">פרסום והדפסות </v>
          </cell>
          <cell r="H4832">
            <v>3000</v>
          </cell>
          <cell r="I4832">
            <v>0</v>
          </cell>
        </row>
        <row r="4833">
          <cell r="A4833" t="str">
            <v>561</v>
          </cell>
          <cell r="B4833">
            <v>826410</v>
          </cell>
          <cell r="C4833">
            <v>1</v>
          </cell>
          <cell r="D4833" t="str">
            <v>1826410.561</v>
          </cell>
          <cell r="E4833" t="str">
            <v xml:space="preserve">צילום מסמכים </v>
          </cell>
          <cell r="H4833">
            <v>3500</v>
          </cell>
          <cell r="I4833">
            <v>2122</v>
          </cell>
        </row>
        <row r="4834">
          <cell r="A4834" t="str">
            <v>580</v>
          </cell>
          <cell r="B4834">
            <v>826410</v>
          </cell>
          <cell r="C4834">
            <v>1</v>
          </cell>
          <cell r="D4834" t="str">
            <v>1826410.580</v>
          </cell>
          <cell r="E4834" t="str">
            <v xml:space="preserve">הוצאות אירגוניות </v>
          </cell>
          <cell r="H4834">
            <v>2500</v>
          </cell>
          <cell r="I4834">
            <v>431</v>
          </cell>
        </row>
        <row r="4835">
          <cell r="A4835" t="str">
            <v>743</v>
          </cell>
          <cell r="B4835">
            <v>826410</v>
          </cell>
          <cell r="C4835">
            <v>1</v>
          </cell>
          <cell r="D4835" t="str">
            <v>1826410.743</v>
          </cell>
          <cell r="E4835" t="str">
            <v xml:space="preserve">רכישת כלים מכשירים וציוד </v>
          </cell>
          <cell r="H4835">
            <v>9500</v>
          </cell>
          <cell r="I4835">
            <v>1011</v>
          </cell>
        </row>
        <row r="4836">
          <cell r="A4836" t="str">
            <v>751</v>
          </cell>
          <cell r="B4836">
            <v>826410</v>
          </cell>
          <cell r="C4836">
            <v>1</v>
          </cell>
          <cell r="D4836" t="str">
            <v>1826410.751</v>
          </cell>
          <cell r="E4836" t="str">
            <v xml:space="preserve">עבודות קבלניות-שיפוץ חדר </v>
          </cell>
          <cell r="H4836">
            <v>90000</v>
          </cell>
          <cell r="I4836">
            <v>0</v>
          </cell>
        </row>
        <row r="4837">
          <cell r="A4837" t="str">
            <v>755</v>
          </cell>
          <cell r="B4837">
            <v>826410</v>
          </cell>
          <cell r="C4837">
            <v>1</v>
          </cell>
          <cell r="D4837" t="str">
            <v>1826410.755</v>
          </cell>
          <cell r="E4837" t="str">
            <v xml:space="preserve">בטיחות אש </v>
          </cell>
          <cell r="H4837">
            <v>5000</v>
          </cell>
          <cell r="I4837">
            <v>728</v>
          </cell>
        </row>
        <row r="4838">
          <cell r="A4838" t="str">
            <v>769</v>
          </cell>
          <cell r="B4838">
            <v>826410</v>
          </cell>
          <cell r="C4838">
            <v>1</v>
          </cell>
          <cell r="D4838" t="str">
            <v>1826410.769</v>
          </cell>
          <cell r="E4838" t="str">
            <v xml:space="preserve">שירות לאומי </v>
          </cell>
          <cell r="H4838">
            <v>38400</v>
          </cell>
          <cell r="I4838">
            <v>14231</v>
          </cell>
        </row>
        <row r="4839">
          <cell r="A4839" t="str">
            <v>780</v>
          </cell>
          <cell r="B4839">
            <v>826410</v>
          </cell>
          <cell r="C4839">
            <v>1</v>
          </cell>
          <cell r="D4839" t="str">
            <v>1826410.780</v>
          </cell>
          <cell r="E4839" t="str">
            <v xml:space="preserve">הוצאות פעולה </v>
          </cell>
          <cell r="H4839">
            <v>22500</v>
          </cell>
          <cell r="I4839">
            <v>11963</v>
          </cell>
        </row>
        <row r="4840">
          <cell r="A4840" t="str">
            <v>785</v>
          </cell>
          <cell r="B4840">
            <v>826410</v>
          </cell>
          <cell r="C4840">
            <v>1</v>
          </cell>
          <cell r="D4840" t="str">
            <v>1826410.785</v>
          </cell>
          <cell r="E4840" t="str">
            <v>הפעלת מועדון למשפחות שכול</v>
          </cell>
          <cell r="H4840">
            <v>0</v>
          </cell>
          <cell r="I4840">
            <v>0</v>
          </cell>
        </row>
        <row r="4841">
          <cell r="A4841" t="str">
            <v>789</v>
          </cell>
          <cell r="B4841">
            <v>826410</v>
          </cell>
          <cell r="C4841">
            <v>1</v>
          </cell>
          <cell r="D4841" t="str">
            <v>1826410.789</v>
          </cell>
          <cell r="E4841" t="str">
            <v>הוצאות ע"ח השתתפות מוסדות</v>
          </cell>
          <cell r="H4841">
            <v>100</v>
          </cell>
          <cell r="I4841">
            <v>0</v>
          </cell>
        </row>
        <row r="4842">
          <cell r="A4842" t="str">
            <v>930</v>
          </cell>
          <cell r="B4842">
            <v>826410</v>
          </cell>
          <cell r="C4842">
            <v>1</v>
          </cell>
          <cell r="D4842" t="str">
            <v>1826410.930</v>
          </cell>
          <cell r="E4842" t="str">
            <v xml:space="preserve">רכישת ציוד יסודי </v>
          </cell>
          <cell r="H4842">
            <v>9500</v>
          </cell>
          <cell r="I4842">
            <v>7489</v>
          </cell>
        </row>
        <row r="4843">
          <cell r="A4843" t="str">
            <v>440</v>
          </cell>
          <cell r="B4843">
            <v>826420</v>
          </cell>
          <cell r="C4843">
            <v>1</v>
          </cell>
          <cell r="D4843" t="str">
            <v>1826420.440</v>
          </cell>
          <cell r="E4843" t="str">
            <v xml:space="preserve">ביטוח מבנה-בי"ס למשחק </v>
          </cell>
          <cell r="H4843">
            <v>1800</v>
          </cell>
          <cell r="I4843">
            <v>1706</v>
          </cell>
        </row>
        <row r="4844">
          <cell r="A4844" t="str">
            <v>820</v>
          </cell>
          <cell r="B4844">
            <v>826420</v>
          </cell>
          <cell r="C4844">
            <v>1</v>
          </cell>
          <cell r="D4844" t="str">
            <v>1826420.820</v>
          </cell>
          <cell r="E4844" t="str">
            <v xml:space="preserve">תמיכה בבתי"ס למשחק </v>
          </cell>
          <cell r="H4844">
            <v>2475000</v>
          </cell>
          <cell r="I4844">
            <v>2394476</v>
          </cell>
        </row>
        <row r="4845">
          <cell r="A4845" t="str">
            <v>440</v>
          </cell>
          <cell r="B4845">
            <v>826500</v>
          </cell>
          <cell r="C4845">
            <v>1</v>
          </cell>
          <cell r="D4845" t="str">
            <v>1826500.440</v>
          </cell>
          <cell r="E4845" t="str">
            <v xml:space="preserve">ביטוח מבנה ותכולה </v>
          </cell>
          <cell r="H4845">
            <v>221400</v>
          </cell>
          <cell r="I4845">
            <v>213819</v>
          </cell>
        </row>
        <row r="4846">
          <cell r="A4846" t="str">
            <v>540</v>
          </cell>
          <cell r="B4846">
            <v>826500</v>
          </cell>
          <cell r="C4846">
            <v>1</v>
          </cell>
          <cell r="D4846" t="str">
            <v>1826500.540</v>
          </cell>
          <cell r="E4846" t="str">
            <v xml:space="preserve">הוצאות תקשורת </v>
          </cell>
          <cell r="H4846">
            <v>25000</v>
          </cell>
          <cell r="I4846">
            <v>11820</v>
          </cell>
        </row>
        <row r="4847">
          <cell r="A4847" t="str">
            <v>576</v>
          </cell>
          <cell r="B4847">
            <v>826500</v>
          </cell>
          <cell r="C4847">
            <v>1</v>
          </cell>
          <cell r="D4847" t="str">
            <v>1826500.576</v>
          </cell>
          <cell r="E4847" t="str">
            <v xml:space="preserve">שירותי תוכנה ומיחשוב </v>
          </cell>
          <cell r="H4847">
            <v>0</v>
          </cell>
          <cell r="I4847">
            <v>71920</v>
          </cell>
        </row>
        <row r="4848">
          <cell r="A4848" t="str">
            <v>870</v>
          </cell>
          <cell r="B4848">
            <v>826500</v>
          </cell>
          <cell r="C4848">
            <v>1</v>
          </cell>
          <cell r="D4848" t="str">
            <v>1826500.870</v>
          </cell>
          <cell r="E4848" t="str">
            <v>השתתפות בפעילות המשכן-כיו</v>
          </cell>
          <cell r="H4848">
            <v>6618638</v>
          </cell>
          <cell r="I4848">
            <v>6488638</v>
          </cell>
        </row>
        <row r="4849">
          <cell r="A4849" t="str">
            <v>440</v>
          </cell>
          <cell r="B4849">
            <v>826501</v>
          </cell>
          <cell r="C4849">
            <v>1</v>
          </cell>
          <cell r="D4849" t="str">
            <v>1826501.440</v>
          </cell>
          <cell r="E4849" t="str">
            <v xml:space="preserve">ביטוח שבר מכני-משכן </v>
          </cell>
          <cell r="H4849">
            <v>76700</v>
          </cell>
          <cell r="I4849">
            <v>74046</v>
          </cell>
        </row>
        <row r="4850">
          <cell r="A4850" t="str">
            <v>110</v>
          </cell>
          <cell r="B4850">
            <v>827000</v>
          </cell>
          <cell r="C4850">
            <v>1</v>
          </cell>
          <cell r="D4850" t="str">
            <v>1827000.110</v>
          </cell>
          <cell r="E4850" t="str">
            <v xml:space="preserve">שכר קובע </v>
          </cell>
          <cell r="H4850">
            <v>104948</v>
          </cell>
          <cell r="I4850">
            <v>106563</v>
          </cell>
        </row>
        <row r="4851">
          <cell r="A4851" t="str">
            <v>120</v>
          </cell>
          <cell r="B4851">
            <v>827000</v>
          </cell>
          <cell r="C4851">
            <v>1</v>
          </cell>
          <cell r="D4851" t="str">
            <v>1827000.120</v>
          </cell>
          <cell r="E4851" t="str">
            <v xml:space="preserve">תוספות שאינן בשכר קובע </v>
          </cell>
          <cell r="H4851">
            <v>30754</v>
          </cell>
          <cell r="I4851">
            <v>29987</v>
          </cell>
        </row>
        <row r="4852">
          <cell r="A4852" t="str">
            <v>140</v>
          </cell>
          <cell r="B4852">
            <v>827000</v>
          </cell>
          <cell r="C4852">
            <v>1</v>
          </cell>
          <cell r="D4852" t="str">
            <v>1827000.140</v>
          </cell>
          <cell r="E4852" t="str">
            <v xml:space="preserve">החזר הוצאות </v>
          </cell>
          <cell r="H4852">
            <v>31725</v>
          </cell>
          <cell r="I4852">
            <v>29236</v>
          </cell>
        </row>
        <row r="4853">
          <cell r="A4853" t="str">
            <v>181</v>
          </cell>
          <cell r="B4853">
            <v>827000</v>
          </cell>
          <cell r="C4853">
            <v>1</v>
          </cell>
          <cell r="D4853" t="str">
            <v>1827000.181</v>
          </cell>
          <cell r="E4853" t="str">
            <v xml:space="preserve">הפרשות סוציאליות </v>
          </cell>
          <cell r="H4853">
            <v>24398</v>
          </cell>
          <cell r="I4853">
            <v>23814</v>
          </cell>
        </row>
        <row r="4854">
          <cell r="A4854" t="str">
            <v>182</v>
          </cell>
          <cell r="B4854">
            <v>827000</v>
          </cell>
          <cell r="C4854">
            <v>1</v>
          </cell>
          <cell r="D4854" t="str">
            <v>1827000.182</v>
          </cell>
          <cell r="E4854" t="str">
            <v xml:space="preserve">מיסים ועלויות </v>
          </cell>
          <cell r="H4854">
            <v>12642</v>
          </cell>
          <cell r="I4854">
            <v>12518</v>
          </cell>
        </row>
        <row r="4855">
          <cell r="A4855" t="str">
            <v>540</v>
          </cell>
          <cell r="B4855">
            <v>827000</v>
          </cell>
          <cell r="C4855">
            <v>1</v>
          </cell>
          <cell r="D4855" t="str">
            <v>1827000.540</v>
          </cell>
          <cell r="E4855" t="str">
            <v xml:space="preserve">הוצאות תקשורת </v>
          </cell>
          <cell r="H4855">
            <v>8000</v>
          </cell>
          <cell r="I4855">
            <v>3183</v>
          </cell>
        </row>
        <row r="4856">
          <cell r="A4856" t="str">
            <v>561</v>
          </cell>
          <cell r="B4856">
            <v>827000</v>
          </cell>
          <cell r="C4856">
            <v>1</v>
          </cell>
          <cell r="D4856" t="str">
            <v>1827000.561</v>
          </cell>
          <cell r="E4856" t="str">
            <v xml:space="preserve">צילום מסמכים </v>
          </cell>
          <cell r="H4856">
            <v>2000</v>
          </cell>
          <cell r="I4856">
            <v>389</v>
          </cell>
        </row>
        <row r="4857">
          <cell r="A4857" t="str">
            <v>722</v>
          </cell>
          <cell r="B4857">
            <v>827000</v>
          </cell>
          <cell r="C4857">
            <v>1</v>
          </cell>
          <cell r="D4857" t="str">
            <v>1827000.722</v>
          </cell>
          <cell r="E4857" t="str">
            <v xml:space="preserve">הקצבה מיועדת ת. תורנית </v>
          </cell>
          <cell r="H4857">
            <v>200000</v>
          </cell>
          <cell r="I4857">
            <v>531379</v>
          </cell>
        </row>
        <row r="4858">
          <cell r="A4858" t="str">
            <v>780</v>
          </cell>
          <cell r="B4858">
            <v>827000</v>
          </cell>
          <cell r="C4858">
            <v>1</v>
          </cell>
          <cell r="D4858" t="str">
            <v>1827000.780</v>
          </cell>
          <cell r="E4858" t="str">
            <v xml:space="preserve">תרבות תורנית </v>
          </cell>
          <cell r="H4858">
            <v>515000</v>
          </cell>
          <cell r="I4858">
            <v>502689</v>
          </cell>
        </row>
        <row r="4859">
          <cell r="A4859" t="str">
            <v>870</v>
          </cell>
          <cell r="B4859">
            <v>827200</v>
          </cell>
          <cell r="C4859">
            <v>1</v>
          </cell>
          <cell r="D4859" t="str">
            <v>1827200.870</v>
          </cell>
          <cell r="E4859" t="str">
            <v>השתת.בתפעול ת.על תיכוני ח</v>
          </cell>
          <cell r="H4859">
            <v>1100000</v>
          </cell>
          <cell r="I4859">
            <v>1092830</v>
          </cell>
        </row>
        <row r="4860">
          <cell r="A4860" t="str">
            <v>110</v>
          </cell>
          <cell r="B4860">
            <v>828200</v>
          </cell>
          <cell r="C4860">
            <v>1</v>
          </cell>
          <cell r="D4860" t="str">
            <v>1828200.110</v>
          </cell>
          <cell r="E4860" t="str">
            <v xml:space="preserve">שכר קובע </v>
          </cell>
          <cell r="H4860">
            <v>309992</v>
          </cell>
          <cell r="I4860">
            <v>33963</v>
          </cell>
        </row>
        <row r="4861">
          <cell r="A4861" t="str">
            <v>120</v>
          </cell>
          <cell r="B4861">
            <v>828200</v>
          </cell>
          <cell r="C4861">
            <v>1</v>
          </cell>
          <cell r="D4861" t="str">
            <v>1828200.120</v>
          </cell>
          <cell r="E4861" t="str">
            <v xml:space="preserve">תוספות שאינן בשכר קובע </v>
          </cell>
          <cell r="H4861">
            <v>0</v>
          </cell>
          <cell r="I4861">
            <v>0</v>
          </cell>
        </row>
        <row r="4862">
          <cell r="A4862" t="str">
            <v>140</v>
          </cell>
          <cell r="B4862">
            <v>828200</v>
          </cell>
          <cell r="C4862">
            <v>1</v>
          </cell>
          <cell r="D4862" t="str">
            <v>1828200.140</v>
          </cell>
          <cell r="E4862" t="str">
            <v xml:space="preserve">החזר הוצאות </v>
          </cell>
          <cell r="H4862">
            <v>14328</v>
          </cell>
          <cell r="I4862">
            <v>1824</v>
          </cell>
        </row>
        <row r="4863">
          <cell r="A4863" t="str">
            <v>181</v>
          </cell>
          <cell r="B4863">
            <v>828200</v>
          </cell>
          <cell r="C4863">
            <v>1</v>
          </cell>
          <cell r="D4863" t="str">
            <v>1828200.181</v>
          </cell>
          <cell r="E4863" t="str">
            <v xml:space="preserve">הפרשות סוציאליות </v>
          </cell>
          <cell r="H4863">
            <v>71912</v>
          </cell>
          <cell r="I4863">
            <v>7986</v>
          </cell>
        </row>
        <row r="4864">
          <cell r="A4864" t="str">
            <v>182</v>
          </cell>
          <cell r="B4864">
            <v>828200</v>
          </cell>
          <cell r="C4864">
            <v>1</v>
          </cell>
          <cell r="D4864" t="str">
            <v>1828200.182</v>
          </cell>
          <cell r="E4864" t="str">
            <v xml:space="preserve">מיסים ועלויות </v>
          </cell>
          <cell r="H4864">
            <v>25021</v>
          </cell>
          <cell r="I4864">
            <v>2770</v>
          </cell>
        </row>
        <row r="4865">
          <cell r="A4865" t="str">
            <v>410</v>
          </cell>
          <cell r="B4865">
            <v>828200</v>
          </cell>
          <cell r="C4865">
            <v>1</v>
          </cell>
          <cell r="D4865" t="str">
            <v>1828200.410</v>
          </cell>
          <cell r="E4865" t="str">
            <v>פרוייקט גרעין עירוני-שכ"ד</v>
          </cell>
          <cell r="H4865">
            <v>25000</v>
          </cell>
          <cell r="I4865">
            <v>25000</v>
          </cell>
        </row>
        <row r="4866">
          <cell r="A4866" t="str">
            <v>411</v>
          </cell>
          <cell r="B4866">
            <v>828200</v>
          </cell>
          <cell r="C4866">
            <v>1</v>
          </cell>
          <cell r="D4866" t="str">
            <v>1828200.411</v>
          </cell>
          <cell r="E4866" t="str">
            <v xml:space="preserve">שכ"ד מדריכי נוער </v>
          </cell>
          <cell r="H4866">
            <v>5000</v>
          </cell>
          <cell r="I4866">
            <v>5000</v>
          </cell>
        </row>
        <row r="4867">
          <cell r="A4867" t="str">
            <v>781</v>
          </cell>
          <cell r="B4867">
            <v>828200</v>
          </cell>
          <cell r="C4867">
            <v>1</v>
          </cell>
          <cell r="D4867" t="str">
            <v>1828200.781</v>
          </cell>
          <cell r="E4867" t="str">
            <v xml:space="preserve">חוסן קהילתי בשעת חירום </v>
          </cell>
          <cell r="H4867">
            <v>0</v>
          </cell>
          <cell r="I4867">
            <v>54390</v>
          </cell>
        </row>
        <row r="4868">
          <cell r="A4868" t="str">
            <v>782</v>
          </cell>
          <cell r="B4868">
            <v>828200</v>
          </cell>
          <cell r="C4868">
            <v>1</v>
          </cell>
          <cell r="D4868" t="str">
            <v>1828200.782</v>
          </cell>
          <cell r="E4868" t="str">
            <v>תרומת קהילת קנדה-עמוד ענן</v>
          </cell>
          <cell r="H4868">
            <v>0</v>
          </cell>
          <cell r="I4868">
            <v>0</v>
          </cell>
        </row>
        <row r="4869">
          <cell r="A4869" t="str">
            <v>821</v>
          </cell>
          <cell r="B4869">
            <v>828200</v>
          </cell>
          <cell r="C4869">
            <v>1</v>
          </cell>
          <cell r="D4869" t="str">
            <v>1828200.821</v>
          </cell>
          <cell r="E4869" t="str">
            <v xml:space="preserve">התנועה המסורתית </v>
          </cell>
          <cell r="H4869">
            <v>0</v>
          </cell>
          <cell r="I4869">
            <v>3839</v>
          </cell>
        </row>
        <row r="4870">
          <cell r="A4870" t="str">
            <v>824</v>
          </cell>
          <cell r="B4870">
            <v>828200</v>
          </cell>
          <cell r="C4870">
            <v>1</v>
          </cell>
          <cell r="D4870" t="str">
            <v>1828200.824</v>
          </cell>
          <cell r="E4870" t="str">
            <v xml:space="preserve">עפרוני במדבר </v>
          </cell>
          <cell r="H4870">
            <v>0</v>
          </cell>
          <cell r="I4870">
            <v>0</v>
          </cell>
        </row>
        <row r="4871">
          <cell r="A4871" t="str">
            <v>825</v>
          </cell>
          <cell r="B4871">
            <v>828200</v>
          </cell>
          <cell r="C4871">
            <v>1</v>
          </cell>
          <cell r="D4871" t="str">
            <v>1828200.825</v>
          </cell>
          <cell r="E4871" t="str">
            <v xml:space="preserve">נוער ישראלי </v>
          </cell>
          <cell r="H4871">
            <v>0</v>
          </cell>
          <cell r="I4871">
            <v>4744</v>
          </cell>
        </row>
        <row r="4872">
          <cell r="A4872" t="str">
            <v>110</v>
          </cell>
          <cell r="B4872">
            <v>828210</v>
          </cell>
          <cell r="C4872">
            <v>1</v>
          </cell>
          <cell r="D4872" t="str">
            <v>1828210.110</v>
          </cell>
          <cell r="E4872" t="str">
            <v xml:space="preserve">שכר קובע </v>
          </cell>
          <cell r="H4872">
            <v>100784</v>
          </cell>
          <cell r="I4872">
            <v>97039</v>
          </cell>
        </row>
        <row r="4873">
          <cell r="A4873" t="str">
            <v>120</v>
          </cell>
          <cell r="B4873">
            <v>828210</v>
          </cell>
          <cell r="C4873">
            <v>1</v>
          </cell>
          <cell r="D4873" t="str">
            <v>1828210.120</v>
          </cell>
          <cell r="E4873" t="str">
            <v xml:space="preserve">תוספות שאינן בשכר קובע </v>
          </cell>
          <cell r="H4873">
            <v>46620</v>
          </cell>
          <cell r="I4873">
            <v>43800</v>
          </cell>
        </row>
        <row r="4874">
          <cell r="A4874" t="str">
            <v>130</v>
          </cell>
          <cell r="B4874">
            <v>828210</v>
          </cell>
          <cell r="C4874">
            <v>1</v>
          </cell>
          <cell r="D4874" t="str">
            <v>1828210.130</v>
          </cell>
          <cell r="E4874" t="str">
            <v xml:space="preserve">שעות נוספות </v>
          </cell>
          <cell r="H4874">
            <v>0</v>
          </cell>
          <cell r="I4874">
            <v>0</v>
          </cell>
        </row>
        <row r="4875">
          <cell r="A4875" t="str">
            <v>140</v>
          </cell>
          <cell r="B4875">
            <v>828210</v>
          </cell>
          <cell r="C4875">
            <v>1</v>
          </cell>
          <cell r="D4875" t="str">
            <v>1828210.140</v>
          </cell>
          <cell r="E4875" t="str">
            <v xml:space="preserve">החזר הוצאות </v>
          </cell>
          <cell r="H4875">
            <v>23265</v>
          </cell>
          <cell r="I4875">
            <v>28344</v>
          </cell>
        </row>
        <row r="4876">
          <cell r="A4876" t="str">
            <v>181</v>
          </cell>
          <cell r="B4876">
            <v>828210</v>
          </cell>
          <cell r="C4876">
            <v>1</v>
          </cell>
          <cell r="D4876" t="str">
            <v>1828210.181</v>
          </cell>
          <cell r="E4876" t="str">
            <v xml:space="preserve">הפרשות סוציאליות </v>
          </cell>
          <cell r="H4876">
            <v>26218</v>
          </cell>
          <cell r="I4876">
            <v>25025</v>
          </cell>
        </row>
        <row r="4877">
          <cell r="A4877" t="str">
            <v>182</v>
          </cell>
          <cell r="B4877">
            <v>828210</v>
          </cell>
          <cell r="C4877">
            <v>1</v>
          </cell>
          <cell r="D4877" t="str">
            <v>1828210.182</v>
          </cell>
          <cell r="E4877" t="str">
            <v xml:space="preserve">מיסים ועלויות </v>
          </cell>
          <cell r="H4877">
            <v>12998</v>
          </cell>
          <cell r="I4877">
            <v>12849</v>
          </cell>
        </row>
        <row r="4878">
          <cell r="A4878" t="str">
            <v>410</v>
          </cell>
          <cell r="B4878">
            <v>828210</v>
          </cell>
          <cell r="C4878">
            <v>1</v>
          </cell>
          <cell r="D4878" t="str">
            <v>1828210.410</v>
          </cell>
          <cell r="E4878" t="str">
            <v xml:space="preserve">שכר דירה </v>
          </cell>
          <cell r="H4878">
            <v>108000</v>
          </cell>
          <cell r="I4878">
            <v>98741</v>
          </cell>
        </row>
        <row r="4879">
          <cell r="A4879" t="str">
            <v>420</v>
          </cell>
          <cell r="B4879">
            <v>828210</v>
          </cell>
          <cell r="C4879">
            <v>1</v>
          </cell>
          <cell r="D4879" t="str">
            <v>1828210.420</v>
          </cell>
          <cell r="E4879" t="str">
            <v xml:space="preserve">תחזוקת מבנים </v>
          </cell>
          <cell r="H4879">
            <v>9500</v>
          </cell>
          <cell r="I4879">
            <v>2600</v>
          </cell>
        </row>
        <row r="4880">
          <cell r="A4880" t="str">
            <v>431</v>
          </cell>
          <cell r="B4880">
            <v>828210</v>
          </cell>
          <cell r="C4880">
            <v>1</v>
          </cell>
          <cell r="D4880" t="str">
            <v>1828210.431</v>
          </cell>
          <cell r="E4880" t="str">
            <v xml:space="preserve">חשמל </v>
          </cell>
          <cell r="H4880">
            <v>33200</v>
          </cell>
          <cell r="I4880">
            <v>51973</v>
          </cell>
        </row>
        <row r="4881">
          <cell r="A4881" t="str">
            <v>432</v>
          </cell>
          <cell r="B4881">
            <v>828210</v>
          </cell>
          <cell r="C4881">
            <v>1</v>
          </cell>
          <cell r="D4881" t="str">
            <v>1828210.432</v>
          </cell>
          <cell r="E4881" t="str">
            <v xml:space="preserve">מים </v>
          </cell>
          <cell r="H4881">
            <v>10200</v>
          </cell>
          <cell r="I4881">
            <v>28113</v>
          </cell>
        </row>
        <row r="4882">
          <cell r="A4882" t="str">
            <v>433</v>
          </cell>
          <cell r="B4882">
            <v>828210</v>
          </cell>
          <cell r="C4882">
            <v>1</v>
          </cell>
          <cell r="D4882" t="str">
            <v>1828210.433</v>
          </cell>
          <cell r="E4882" t="str">
            <v xml:space="preserve">חומרי נקיון </v>
          </cell>
          <cell r="H4882">
            <v>1800</v>
          </cell>
          <cell r="I4882">
            <v>0</v>
          </cell>
        </row>
        <row r="4883">
          <cell r="A4883" t="str">
            <v>440</v>
          </cell>
          <cell r="B4883">
            <v>828210</v>
          </cell>
          <cell r="C4883">
            <v>1</v>
          </cell>
          <cell r="D4883" t="str">
            <v>1828210.440</v>
          </cell>
          <cell r="E4883" t="str">
            <v xml:space="preserve">ביטוח מבנה ותכולה </v>
          </cell>
          <cell r="H4883">
            <v>10600</v>
          </cell>
          <cell r="I4883">
            <v>10236</v>
          </cell>
        </row>
        <row r="4884">
          <cell r="A4884" t="str">
            <v>540</v>
          </cell>
          <cell r="B4884">
            <v>828210</v>
          </cell>
          <cell r="C4884">
            <v>1</v>
          </cell>
          <cell r="D4884" t="str">
            <v>1828210.540</v>
          </cell>
          <cell r="E4884" t="str">
            <v xml:space="preserve">הוצאות תקשורת </v>
          </cell>
          <cell r="H4884">
            <v>11000</v>
          </cell>
          <cell r="I4884">
            <v>8230</v>
          </cell>
        </row>
        <row r="4885">
          <cell r="A4885" t="str">
            <v>561</v>
          </cell>
          <cell r="B4885">
            <v>828210</v>
          </cell>
          <cell r="C4885">
            <v>1</v>
          </cell>
          <cell r="D4885" t="str">
            <v>1828210.561</v>
          </cell>
          <cell r="E4885" t="str">
            <v xml:space="preserve">צילום מסמכים </v>
          </cell>
          <cell r="H4885">
            <v>0</v>
          </cell>
          <cell r="I4885">
            <v>0</v>
          </cell>
        </row>
        <row r="4886">
          <cell r="A4886" t="str">
            <v>782</v>
          </cell>
          <cell r="B4886">
            <v>828210</v>
          </cell>
          <cell r="C4886">
            <v>1</v>
          </cell>
          <cell r="D4886" t="str">
            <v>1828210.782</v>
          </cell>
          <cell r="E4886" t="str">
            <v xml:space="preserve">מועדוניות משולבות </v>
          </cell>
          <cell r="H4886">
            <v>885000</v>
          </cell>
          <cell r="I4886">
            <v>904438</v>
          </cell>
        </row>
        <row r="4887">
          <cell r="A4887" t="str">
            <v>431</v>
          </cell>
          <cell r="B4887">
            <v>828211</v>
          </cell>
          <cell r="C4887">
            <v>1</v>
          </cell>
          <cell r="D4887" t="str">
            <v>1828211.431</v>
          </cell>
          <cell r="E4887" t="str">
            <v xml:space="preserve">חשמל-קלוב תעופה </v>
          </cell>
          <cell r="H4887">
            <v>23000</v>
          </cell>
          <cell r="I4887">
            <v>22894</v>
          </cell>
        </row>
        <row r="4888">
          <cell r="A4888" t="str">
            <v>540</v>
          </cell>
          <cell r="B4888">
            <v>828211</v>
          </cell>
          <cell r="C4888">
            <v>1</v>
          </cell>
          <cell r="D4888" t="str">
            <v>1828211.540</v>
          </cell>
          <cell r="E4888" t="str">
            <v xml:space="preserve">הוצאות תקשורת </v>
          </cell>
          <cell r="H4888">
            <v>7000</v>
          </cell>
          <cell r="I4888">
            <v>5810</v>
          </cell>
        </row>
        <row r="4889">
          <cell r="A4889" t="str">
            <v>850</v>
          </cell>
          <cell r="B4889">
            <v>828221</v>
          </cell>
          <cell r="C4889">
            <v>1</v>
          </cell>
          <cell r="D4889" t="str">
            <v>1828221.850</v>
          </cell>
          <cell r="E4889" t="str">
            <v xml:space="preserve">מילגות לשחמטאים מצטיינים </v>
          </cell>
          <cell r="H4889">
            <v>16000</v>
          </cell>
          <cell r="I4889">
            <v>0</v>
          </cell>
        </row>
        <row r="4890">
          <cell r="A4890" t="str">
            <v>110</v>
          </cell>
          <cell r="B4890">
            <v>828230</v>
          </cell>
          <cell r="C4890">
            <v>1</v>
          </cell>
          <cell r="D4890" t="str">
            <v>1828230.110</v>
          </cell>
          <cell r="E4890" t="str">
            <v xml:space="preserve">שכר קובע(מנהלה( </v>
          </cell>
          <cell r="H4890">
            <v>163543</v>
          </cell>
          <cell r="I4890">
            <v>168123</v>
          </cell>
        </row>
        <row r="4891">
          <cell r="A4891" t="str">
            <v>120</v>
          </cell>
          <cell r="B4891">
            <v>828230</v>
          </cell>
          <cell r="C4891">
            <v>1</v>
          </cell>
          <cell r="D4891" t="str">
            <v>1828230.120</v>
          </cell>
          <cell r="E4891" t="str">
            <v xml:space="preserve">תוספות שאינן בשכר קובע </v>
          </cell>
          <cell r="H4891">
            <v>49823</v>
          </cell>
          <cell r="I4891">
            <v>50996</v>
          </cell>
        </row>
        <row r="4892">
          <cell r="A4892" t="str">
            <v>130</v>
          </cell>
          <cell r="B4892">
            <v>828230</v>
          </cell>
          <cell r="C4892">
            <v>1</v>
          </cell>
          <cell r="D4892" t="str">
            <v>1828230.130</v>
          </cell>
          <cell r="E4892" t="str">
            <v xml:space="preserve">שעות נוספות </v>
          </cell>
          <cell r="H4892">
            <v>3681</v>
          </cell>
          <cell r="I4892">
            <v>2977</v>
          </cell>
        </row>
        <row r="4893">
          <cell r="A4893" t="str">
            <v>140</v>
          </cell>
          <cell r="B4893">
            <v>828230</v>
          </cell>
          <cell r="C4893">
            <v>1</v>
          </cell>
          <cell r="D4893" t="str">
            <v>1828230.140</v>
          </cell>
          <cell r="E4893" t="str">
            <v xml:space="preserve">החזר הוצאות </v>
          </cell>
          <cell r="H4893">
            <v>29429</v>
          </cell>
          <cell r="I4893">
            <v>24541</v>
          </cell>
        </row>
        <row r="4894">
          <cell r="A4894" t="str">
            <v>181</v>
          </cell>
          <cell r="B4894">
            <v>828230</v>
          </cell>
          <cell r="C4894">
            <v>1</v>
          </cell>
          <cell r="D4894" t="str">
            <v>1828230.181</v>
          </cell>
          <cell r="E4894" t="str">
            <v xml:space="preserve">הפרשות סוציאליות </v>
          </cell>
          <cell r="H4894">
            <v>35809</v>
          </cell>
          <cell r="I4894">
            <v>35429</v>
          </cell>
        </row>
        <row r="4895">
          <cell r="A4895" t="str">
            <v>182</v>
          </cell>
          <cell r="B4895">
            <v>828230</v>
          </cell>
          <cell r="C4895">
            <v>1</v>
          </cell>
          <cell r="D4895" t="str">
            <v>1828230.182</v>
          </cell>
          <cell r="E4895" t="str">
            <v xml:space="preserve">מיסים ועלויות </v>
          </cell>
          <cell r="H4895">
            <v>18654</v>
          </cell>
          <cell r="I4895">
            <v>18666</v>
          </cell>
        </row>
        <row r="4896">
          <cell r="A4896" t="str">
            <v>110</v>
          </cell>
          <cell r="B4896">
            <v>828231</v>
          </cell>
          <cell r="C4896">
            <v>1</v>
          </cell>
          <cell r="D4896" t="str">
            <v>1828231.110</v>
          </cell>
          <cell r="E4896" t="str">
            <v xml:space="preserve">שכר קובע(הדרכה( </v>
          </cell>
          <cell r="H4896">
            <v>453835</v>
          </cell>
          <cell r="I4896">
            <v>427007</v>
          </cell>
        </row>
        <row r="4897">
          <cell r="A4897" t="str">
            <v>120</v>
          </cell>
          <cell r="B4897">
            <v>828231</v>
          </cell>
          <cell r="C4897">
            <v>1</v>
          </cell>
          <cell r="D4897" t="str">
            <v>1828231.120</v>
          </cell>
          <cell r="E4897" t="str">
            <v xml:space="preserve">תוספות שאינן בשכר קובע </v>
          </cell>
          <cell r="H4897">
            <v>49860</v>
          </cell>
          <cell r="I4897">
            <v>37721</v>
          </cell>
        </row>
        <row r="4898">
          <cell r="A4898" t="str">
            <v>130</v>
          </cell>
          <cell r="B4898">
            <v>828231</v>
          </cell>
          <cell r="C4898">
            <v>1</v>
          </cell>
          <cell r="D4898" t="str">
            <v>1828231.130</v>
          </cell>
          <cell r="E4898" t="str">
            <v xml:space="preserve">שעות נוספות </v>
          </cell>
          <cell r="H4898">
            <v>0</v>
          </cell>
          <cell r="I4898">
            <v>0</v>
          </cell>
        </row>
        <row r="4899">
          <cell r="A4899" t="str">
            <v>140</v>
          </cell>
          <cell r="B4899">
            <v>828231</v>
          </cell>
          <cell r="C4899">
            <v>1</v>
          </cell>
          <cell r="D4899" t="str">
            <v>1828231.140</v>
          </cell>
          <cell r="E4899" t="str">
            <v xml:space="preserve">החזר הוצאות </v>
          </cell>
          <cell r="H4899">
            <v>51747</v>
          </cell>
          <cell r="I4899">
            <v>51538</v>
          </cell>
        </row>
        <row r="4900">
          <cell r="A4900" t="str">
            <v>181</v>
          </cell>
          <cell r="B4900">
            <v>828231</v>
          </cell>
          <cell r="C4900">
            <v>1</v>
          </cell>
          <cell r="D4900" t="str">
            <v>1828231.181</v>
          </cell>
          <cell r="E4900" t="str">
            <v xml:space="preserve">הפרשות סוציאליות </v>
          </cell>
          <cell r="H4900">
            <v>80886</v>
          </cell>
          <cell r="I4900">
            <v>76513</v>
          </cell>
        </row>
        <row r="4901">
          <cell r="A4901" t="str">
            <v>182</v>
          </cell>
          <cell r="B4901">
            <v>828231</v>
          </cell>
          <cell r="C4901">
            <v>1</v>
          </cell>
          <cell r="D4901" t="str">
            <v>1828231.182</v>
          </cell>
          <cell r="E4901" t="str">
            <v xml:space="preserve">מיסים ועלויות </v>
          </cell>
          <cell r="H4901">
            <v>41835</v>
          </cell>
          <cell r="I4901">
            <v>39002</v>
          </cell>
        </row>
        <row r="4902">
          <cell r="A4902" t="str">
            <v>289</v>
          </cell>
          <cell r="B4902">
            <v>828231</v>
          </cell>
          <cell r="C4902">
            <v>1</v>
          </cell>
          <cell r="D4902" t="str">
            <v>1828231.289</v>
          </cell>
          <cell r="E4902" t="str">
            <v xml:space="preserve">השתתפות בשי לחגים </v>
          </cell>
          <cell r="H4902">
            <v>0</v>
          </cell>
          <cell r="I4902">
            <v>0</v>
          </cell>
        </row>
        <row r="4903">
          <cell r="A4903" t="str">
            <v>410</v>
          </cell>
          <cell r="B4903">
            <v>828231</v>
          </cell>
          <cell r="C4903">
            <v>1</v>
          </cell>
          <cell r="D4903" t="str">
            <v>1828231.410</v>
          </cell>
          <cell r="E4903" t="str">
            <v xml:space="preserve">שכר דירה </v>
          </cell>
          <cell r="H4903">
            <v>21000</v>
          </cell>
          <cell r="I4903">
            <v>29963</v>
          </cell>
        </row>
        <row r="4904">
          <cell r="A4904" t="str">
            <v>420</v>
          </cell>
          <cell r="B4904">
            <v>828231</v>
          </cell>
          <cell r="C4904">
            <v>1</v>
          </cell>
          <cell r="D4904" t="str">
            <v>1828231.420</v>
          </cell>
          <cell r="E4904" t="str">
            <v xml:space="preserve">תחזוקת מבנים </v>
          </cell>
          <cell r="H4904">
            <v>7500</v>
          </cell>
          <cell r="I4904">
            <v>3956</v>
          </cell>
        </row>
        <row r="4905">
          <cell r="A4905" t="str">
            <v>431</v>
          </cell>
          <cell r="B4905">
            <v>828231</v>
          </cell>
          <cell r="C4905">
            <v>1</v>
          </cell>
          <cell r="D4905" t="str">
            <v>1828231.431</v>
          </cell>
          <cell r="E4905" t="str">
            <v xml:space="preserve">חשמל </v>
          </cell>
          <cell r="H4905">
            <v>23700</v>
          </cell>
          <cell r="I4905">
            <v>23007</v>
          </cell>
        </row>
        <row r="4906">
          <cell r="A4906" t="str">
            <v>432</v>
          </cell>
          <cell r="B4906">
            <v>828231</v>
          </cell>
          <cell r="C4906">
            <v>1</v>
          </cell>
          <cell r="D4906" t="str">
            <v>1828231.432</v>
          </cell>
          <cell r="E4906" t="str">
            <v xml:space="preserve">מים </v>
          </cell>
          <cell r="H4906">
            <v>3000</v>
          </cell>
          <cell r="I4906">
            <v>3809</v>
          </cell>
        </row>
        <row r="4907">
          <cell r="A4907" t="str">
            <v>434</v>
          </cell>
          <cell r="B4907">
            <v>828231</v>
          </cell>
          <cell r="C4907">
            <v>1</v>
          </cell>
          <cell r="D4907" t="str">
            <v>1828231.434</v>
          </cell>
          <cell r="E4907" t="str">
            <v xml:space="preserve">שרותי נקיון </v>
          </cell>
          <cell r="H4907">
            <v>76000</v>
          </cell>
          <cell r="I4907">
            <v>52211</v>
          </cell>
        </row>
        <row r="4908">
          <cell r="A4908" t="str">
            <v>440</v>
          </cell>
          <cell r="B4908">
            <v>828231</v>
          </cell>
          <cell r="C4908">
            <v>1</v>
          </cell>
          <cell r="D4908" t="str">
            <v>1828231.440</v>
          </cell>
          <cell r="E4908" t="str">
            <v xml:space="preserve">ביטוח מבנים ותכולה </v>
          </cell>
          <cell r="H4908">
            <v>3400</v>
          </cell>
          <cell r="I4908">
            <v>3312</v>
          </cell>
        </row>
        <row r="4909">
          <cell r="A4909" t="str">
            <v>570</v>
          </cell>
          <cell r="B4909">
            <v>828231</v>
          </cell>
          <cell r="C4909">
            <v>1</v>
          </cell>
          <cell r="D4909" t="str">
            <v>1828231.570</v>
          </cell>
          <cell r="E4909" t="str">
            <v xml:space="preserve">מיכון </v>
          </cell>
          <cell r="H4909">
            <v>3700</v>
          </cell>
          <cell r="I4909">
            <v>3674</v>
          </cell>
        </row>
        <row r="4910">
          <cell r="A4910" t="str">
            <v>720</v>
          </cell>
          <cell r="B4910">
            <v>828231</v>
          </cell>
          <cell r="C4910">
            <v>1</v>
          </cell>
          <cell r="D4910" t="str">
            <v>1828231.720</v>
          </cell>
          <cell r="E4910" t="str">
            <v xml:space="preserve">הוצ פעולה הקצבות </v>
          </cell>
          <cell r="H4910">
            <v>20000</v>
          </cell>
          <cell r="I4910">
            <v>20000</v>
          </cell>
        </row>
        <row r="4911">
          <cell r="A4911" t="str">
            <v>743</v>
          </cell>
          <cell r="B4911">
            <v>828231</v>
          </cell>
          <cell r="C4911">
            <v>1</v>
          </cell>
          <cell r="D4911" t="str">
            <v>1828231.743</v>
          </cell>
          <cell r="E4911" t="str">
            <v xml:space="preserve">רכישת כלים מכשירים וציוד </v>
          </cell>
          <cell r="H4911">
            <v>8500</v>
          </cell>
          <cell r="I4911">
            <v>4665</v>
          </cell>
        </row>
        <row r="4912">
          <cell r="A4912" t="str">
            <v>752</v>
          </cell>
          <cell r="B4912">
            <v>828231</v>
          </cell>
          <cell r="C4912">
            <v>1</v>
          </cell>
          <cell r="D4912" t="str">
            <v>1828231.752</v>
          </cell>
          <cell r="E4912" t="str">
            <v xml:space="preserve">רואה חשבון </v>
          </cell>
          <cell r="H4912">
            <v>5000</v>
          </cell>
          <cell r="I4912">
            <v>0</v>
          </cell>
        </row>
        <row r="4913">
          <cell r="A4913" t="str">
            <v>753</v>
          </cell>
          <cell r="B4913">
            <v>828231</v>
          </cell>
          <cell r="C4913">
            <v>1</v>
          </cell>
          <cell r="D4913" t="str">
            <v>1828231.753</v>
          </cell>
          <cell r="E4913" t="str">
            <v xml:space="preserve">עבודות קבלניות </v>
          </cell>
          <cell r="H4913">
            <v>10000</v>
          </cell>
          <cell r="I4913">
            <v>0</v>
          </cell>
        </row>
        <row r="4914">
          <cell r="A4914" t="str">
            <v>759</v>
          </cell>
          <cell r="B4914">
            <v>828231</v>
          </cell>
          <cell r="C4914">
            <v>1</v>
          </cell>
          <cell r="D4914" t="str">
            <v>1828231.759</v>
          </cell>
          <cell r="E4914" t="str">
            <v xml:space="preserve">אבטחה </v>
          </cell>
          <cell r="H4914">
            <v>13000</v>
          </cell>
          <cell r="I4914">
            <v>9950</v>
          </cell>
        </row>
        <row r="4915">
          <cell r="A4915" t="str">
            <v>782</v>
          </cell>
          <cell r="B4915">
            <v>828231</v>
          </cell>
          <cell r="C4915">
            <v>1</v>
          </cell>
          <cell r="D4915" t="str">
            <v>1828231.782</v>
          </cell>
          <cell r="E4915" t="str">
            <v xml:space="preserve">תיאטרון לנוער </v>
          </cell>
          <cell r="H4915">
            <v>19000</v>
          </cell>
          <cell r="I4915">
            <v>18002</v>
          </cell>
        </row>
        <row r="4916">
          <cell r="A4916" t="str">
            <v>783</v>
          </cell>
          <cell r="B4916">
            <v>828231</v>
          </cell>
          <cell r="C4916">
            <v>1</v>
          </cell>
          <cell r="D4916" t="str">
            <v>1828231.783</v>
          </cell>
          <cell r="E4916" t="str">
            <v xml:space="preserve">הוצאות סדנת בוקר </v>
          </cell>
          <cell r="H4916">
            <v>5000</v>
          </cell>
          <cell r="I4916">
            <v>0</v>
          </cell>
        </row>
        <row r="4917">
          <cell r="A4917" t="str">
            <v>110</v>
          </cell>
          <cell r="B4917">
            <v>828240</v>
          </cell>
          <cell r="C4917">
            <v>1</v>
          </cell>
          <cell r="D4917" t="str">
            <v>1828240.110</v>
          </cell>
          <cell r="E4917" t="str">
            <v xml:space="preserve">שכר קובע </v>
          </cell>
          <cell r="H4917">
            <v>673274</v>
          </cell>
          <cell r="I4917">
            <v>640485</v>
          </cell>
        </row>
        <row r="4918">
          <cell r="A4918" t="str">
            <v>120</v>
          </cell>
          <cell r="B4918">
            <v>828240</v>
          </cell>
          <cell r="C4918">
            <v>1</v>
          </cell>
          <cell r="D4918" t="str">
            <v>1828240.120</v>
          </cell>
          <cell r="E4918" t="str">
            <v xml:space="preserve">תוספות שאינן בשכר קובע </v>
          </cell>
          <cell r="H4918">
            <v>77394</v>
          </cell>
          <cell r="I4918">
            <v>72499</v>
          </cell>
        </row>
        <row r="4919">
          <cell r="A4919" t="str">
            <v>130</v>
          </cell>
          <cell r="B4919">
            <v>828240</v>
          </cell>
          <cell r="C4919">
            <v>1</v>
          </cell>
          <cell r="D4919" t="str">
            <v>1828240.130</v>
          </cell>
          <cell r="E4919" t="str">
            <v xml:space="preserve">שעות נוספות </v>
          </cell>
          <cell r="H4919">
            <v>3424</v>
          </cell>
          <cell r="I4919">
            <v>2891</v>
          </cell>
        </row>
        <row r="4920">
          <cell r="A4920" t="str">
            <v>140</v>
          </cell>
          <cell r="B4920">
            <v>828240</v>
          </cell>
          <cell r="C4920">
            <v>1</v>
          </cell>
          <cell r="D4920" t="str">
            <v>1828240.140</v>
          </cell>
          <cell r="E4920" t="str">
            <v xml:space="preserve">החזר הוצאות </v>
          </cell>
          <cell r="H4920">
            <v>174695</v>
          </cell>
          <cell r="I4920">
            <v>165598</v>
          </cell>
        </row>
        <row r="4921">
          <cell r="A4921" t="str">
            <v>181</v>
          </cell>
          <cell r="B4921">
            <v>828240</v>
          </cell>
          <cell r="C4921">
            <v>1</v>
          </cell>
          <cell r="D4921" t="str">
            <v>1828240.181</v>
          </cell>
          <cell r="E4921" t="str">
            <v xml:space="preserve">הפרשות סוציאליות </v>
          </cell>
          <cell r="H4921">
            <v>157273</v>
          </cell>
          <cell r="I4921">
            <v>152641</v>
          </cell>
        </row>
        <row r="4922">
          <cell r="A4922" t="str">
            <v>182</v>
          </cell>
          <cell r="B4922">
            <v>828240</v>
          </cell>
          <cell r="C4922">
            <v>1</v>
          </cell>
          <cell r="D4922" t="str">
            <v>1828240.182</v>
          </cell>
          <cell r="E4922" t="str">
            <v xml:space="preserve">מיסים ועלויות </v>
          </cell>
          <cell r="H4922">
            <v>70366</v>
          </cell>
          <cell r="I4922">
            <v>66742</v>
          </cell>
        </row>
        <row r="4923">
          <cell r="A4923" t="str">
            <v>420</v>
          </cell>
          <cell r="B4923">
            <v>828240</v>
          </cell>
          <cell r="C4923">
            <v>1</v>
          </cell>
          <cell r="D4923" t="str">
            <v>1828240.420</v>
          </cell>
          <cell r="E4923" t="str">
            <v xml:space="preserve">תחזוקת מבנים </v>
          </cell>
          <cell r="H4923">
            <v>14000</v>
          </cell>
          <cell r="I4923">
            <v>10415</v>
          </cell>
        </row>
        <row r="4924">
          <cell r="A4924" t="str">
            <v>511</v>
          </cell>
          <cell r="B4924">
            <v>828240</v>
          </cell>
          <cell r="C4924">
            <v>1</v>
          </cell>
          <cell r="D4924" t="str">
            <v>1828240.511</v>
          </cell>
          <cell r="E4924" t="str">
            <v xml:space="preserve">אירוח וכיבוד </v>
          </cell>
          <cell r="H4924">
            <v>2000</v>
          </cell>
          <cell r="I4924">
            <v>1957</v>
          </cell>
        </row>
        <row r="4925">
          <cell r="A4925" t="str">
            <v>540</v>
          </cell>
          <cell r="B4925">
            <v>828240</v>
          </cell>
          <cell r="C4925">
            <v>1</v>
          </cell>
          <cell r="D4925" t="str">
            <v>1828240.540</v>
          </cell>
          <cell r="E4925" t="str">
            <v xml:space="preserve">הוצאות תקשורת </v>
          </cell>
          <cell r="H4925">
            <v>18000</v>
          </cell>
          <cell r="I4925">
            <v>17105</v>
          </cell>
        </row>
        <row r="4926">
          <cell r="A4926" t="str">
            <v>561</v>
          </cell>
          <cell r="B4926">
            <v>828240</v>
          </cell>
          <cell r="C4926">
            <v>1</v>
          </cell>
          <cell r="D4926" t="str">
            <v>1828240.561</v>
          </cell>
          <cell r="E4926" t="str">
            <v xml:space="preserve">צילום מסמכים </v>
          </cell>
          <cell r="H4926">
            <v>2000</v>
          </cell>
          <cell r="I4926">
            <v>0</v>
          </cell>
        </row>
        <row r="4927">
          <cell r="A4927" t="str">
            <v>570</v>
          </cell>
          <cell r="B4927">
            <v>828240</v>
          </cell>
          <cell r="C4927">
            <v>1</v>
          </cell>
          <cell r="D4927" t="str">
            <v>1828240.570</v>
          </cell>
          <cell r="E4927" t="str">
            <v xml:space="preserve">מיכון - קידום נוער </v>
          </cell>
          <cell r="H4927">
            <v>3700</v>
          </cell>
          <cell r="I4927">
            <v>3674</v>
          </cell>
        </row>
        <row r="4928">
          <cell r="A4928" t="str">
            <v>743</v>
          </cell>
          <cell r="B4928">
            <v>828240</v>
          </cell>
          <cell r="C4928">
            <v>1</v>
          </cell>
          <cell r="D4928" t="str">
            <v>1828240.743</v>
          </cell>
          <cell r="E4928" t="str">
            <v xml:space="preserve">רכישת כלים מכשירים וציוד </v>
          </cell>
          <cell r="H4928">
            <v>19000</v>
          </cell>
          <cell r="I4928">
            <v>6375</v>
          </cell>
        </row>
        <row r="4929">
          <cell r="A4929" t="str">
            <v>780</v>
          </cell>
          <cell r="B4929">
            <v>828240</v>
          </cell>
          <cell r="C4929">
            <v>1</v>
          </cell>
          <cell r="D4929" t="str">
            <v>1828240.780</v>
          </cell>
          <cell r="E4929" t="str">
            <v xml:space="preserve">הוצאות פעולה </v>
          </cell>
          <cell r="H4929">
            <v>10000</v>
          </cell>
          <cell r="I4929">
            <v>8134</v>
          </cell>
        </row>
        <row r="4930">
          <cell r="A4930" t="str">
            <v>786</v>
          </cell>
          <cell r="B4930">
            <v>828240</v>
          </cell>
          <cell r="C4930">
            <v>1</v>
          </cell>
          <cell r="D4930" t="str">
            <v>1828240.786</v>
          </cell>
          <cell r="E4930" t="str">
            <v xml:space="preserve">נוער בסיכון במרחב הפתוח </v>
          </cell>
          <cell r="H4930">
            <v>60000</v>
          </cell>
          <cell r="I4930">
            <v>0</v>
          </cell>
        </row>
        <row r="4931">
          <cell r="A4931" t="str">
            <v>110</v>
          </cell>
          <cell r="B4931">
            <v>828250</v>
          </cell>
          <cell r="C4931">
            <v>1</v>
          </cell>
          <cell r="D4931" t="str">
            <v>1828250.110</v>
          </cell>
          <cell r="E4931" t="str">
            <v xml:space="preserve">שכר קובע </v>
          </cell>
          <cell r="H4931">
            <v>120306</v>
          </cell>
          <cell r="I4931">
            <v>111115</v>
          </cell>
        </row>
        <row r="4932">
          <cell r="A4932" t="str">
            <v>120</v>
          </cell>
          <cell r="B4932">
            <v>828250</v>
          </cell>
          <cell r="C4932">
            <v>1</v>
          </cell>
          <cell r="D4932" t="str">
            <v>1828250.120</v>
          </cell>
          <cell r="E4932" t="str">
            <v xml:space="preserve">תוספות שאינן בשכר קובע </v>
          </cell>
          <cell r="H4932">
            <v>0</v>
          </cell>
          <cell r="I4932">
            <v>0</v>
          </cell>
        </row>
        <row r="4933">
          <cell r="A4933" t="str">
            <v>130</v>
          </cell>
          <cell r="B4933">
            <v>828250</v>
          </cell>
          <cell r="C4933">
            <v>1</v>
          </cell>
          <cell r="D4933" t="str">
            <v>1828250.130</v>
          </cell>
          <cell r="E4933" t="str">
            <v xml:space="preserve">שעות נוספות </v>
          </cell>
          <cell r="H4933">
            <v>0</v>
          </cell>
          <cell r="I4933">
            <v>0</v>
          </cell>
        </row>
        <row r="4934">
          <cell r="A4934" t="str">
            <v>140</v>
          </cell>
          <cell r="B4934">
            <v>828250</v>
          </cell>
          <cell r="C4934">
            <v>1</v>
          </cell>
          <cell r="D4934" t="str">
            <v>1828250.140</v>
          </cell>
          <cell r="E4934" t="str">
            <v xml:space="preserve">החזר הוצאות </v>
          </cell>
          <cell r="H4934">
            <v>1961</v>
          </cell>
          <cell r="I4934">
            <v>5388</v>
          </cell>
        </row>
        <row r="4935">
          <cell r="A4935" t="str">
            <v>181</v>
          </cell>
          <cell r="B4935">
            <v>828250</v>
          </cell>
          <cell r="C4935">
            <v>1</v>
          </cell>
          <cell r="D4935" t="str">
            <v>1828250.181</v>
          </cell>
          <cell r="E4935" t="str">
            <v xml:space="preserve">הפרשות סוציאליות </v>
          </cell>
          <cell r="H4935">
            <v>31005</v>
          </cell>
          <cell r="I4935">
            <v>28229</v>
          </cell>
        </row>
        <row r="4936">
          <cell r="A4936" t="str">
            <v>182</v>
          </cell>
          <cell r="B4936">
            <v>828250</v>
          </cell>
          <cell r="C4936">
            <v>1</v>
          </cell>
          <cell r="D4936" t="str">
            <v>1828250.182</v>
          </cell>
          <cell r="E4936" t="str">
            <v xml:space="preserve">מיסים ועלויות </v>
          </cell>
          <cell r="H4936">
            <v>9262</v>
          </cell>
          <cell r="I4936">
            <v>8822</v>
          </cell>
        </row>
        <row r="4937">
          <cell r="A4937" t="str">
            <v>780</v>
          </cell>
          <cell r="B4937">
            <v>828250</v>
          </cell>
          <cell r="C4937">
            <v>1</v>
          </cell>
          <cell r="D4937" t="str">
            <v>1828250.780</v>
          </cell>
          <cell r="E4937" t="str">
            <v xml:space="preserve">פעילות חינוכית חברתית </v>
          </cell>
          <cell r="H4937">
            <v>230000</v>
          </cell>
          <cell r="I4937">
            <v>154795</v>
          </cell>
        </row>
        <row r="4938">
          <cell r="A4938" t="str">
            <v>752</v>
          </cell>
          <cell r="B4938">
            <v>828400</v>
          </cell>
          <cell r="C4938">
            <v>1</v>
          </cell>
          <cell r="D4938" t="str">
            <v>1828400.752</v>
          </cell>
          <cell r="E4938" t="str">
            <v xml:space="preserve">קייטנות-כיוונים </v>
          </cell>
          <cell r="H4938">
            <v>400000</v>
          </cell>
          <cell r="I4938">
            <v>400000</v>
          </cell>
        </row>
        <row r="4939">
          <cell r="A4939" t="str">
            <v>753</v>
          </cell>
          <cell r="B4939">
            <v>828400</v>
          </cell>
          <cell r="C4939">
            <v>1</v>
          </cell>
          <cell r="D4939" t="str">
            <v>1828400.753</v>
          </cell>
          <cell r="E4939" t="str">
            <v>קייטנות קיץ-קהילה אתיופית</v>
          </cell>
          <cell r="H4939">
            <v>27000</v>
          </cell>
          <cell r="I4939">
            <v>9800</v>
          </cell>
        </row>
        <row r="4940">
          <cell r="A4940" t="str">
            <v>420</v>
          </cell>
          <cell r="B4940">
            <v>828500</v>
          </cell>
          <cell r="C4940">
            <v>1</v>
          </cell>
          <cell r="D4940" t="str">
            <v>1828500.420</v>
          </cell>
          <cell r="E4940" t="str">
            <v xml:space="preserve">תחזוקת מבנים </v>
          </cell>
          <cell r="H4940">
            <v>19000</v>
          </cell>
          <cell r="I4940">
            <v>19000</v>
          </cell>
        </row>
        <row r="4941">
          <cell r="A4941" t="str">
            <v>431</v>
          </cell>
          <cell r="B4941">
            <v>828500</v>
          </cell>
          <cell r="C4941">
            <v>1</v>
          </cell>
          <cell r="D4941" t="str">
            <v>1828500.431</v>
          </cell>
          <cell r="E4941" t="str">
            <v xml:space="preserve">חשמל </v>
          </cell>
          <cell r="H4941">
            <v>15000</v>
          </cell>
          <cell r="I4941">
            <v>0</v>
          </cell>
        </row>
        <row r="4942">
          <cell r="A4942" t="str">
            <v>434</v>
          </cell>
          <cell r="B4942">
            <v>828500</v>
          </cell>
          <cell r="C4942">
            <v>1</v>
          </cell>
          <cell r="D4942" t="str">
            <v>1828500.434</v>
          </cell>
          <cell r="E4942" t="str">
            <v xml:space="preserve">שירותי נקיון </v>
          </cell>
          <cell r="H4942">
            <v>22000</v>
          </cell>
          <cell r="I4942">
            <v>17346</v>
          </cell>
        </row>
        <row r="4943">
          <cell r="A4943" t="str">
            <v>743</v>
          </cell>
          <cell r="B4943">
            <v>828500</v>
          </cell>
          <cell r="C4943">
            <v>1</v>
          </cell>
          <cell r="D4943" t="str">
            <v>1828500.743</v>
          </cell>
          <cell r="E4943" t="str">
            <v xml:space="preserve">רכישת כלים מכשירים וציוד </v>
          </cell>
          <cell r="H4943">
            <v>9500</v>
          </cell>
          <cell r="I4943">
            <v>0</v>
          </cell>
        </row>
        <row r="4944">
          <cell r="A4944" t="str">
            <v>780</v>
          </cell>
          <cell r="B4944">
            <v>828500</v>
          </cell>
          <cell r="C4944">
            <v>1</v>
          </cell>
          <cell r="D4944" t="str">
            <v>1828500.780</v>
          </cell>
          <cell r="E4944" t="str">
            <v xml:space="preserve">הוצאות פעולה-הקצבה </v>
          </cell>
          <cell r="H4944">
            <v>50000</v>
          </cell>
          <cell r="I4944">
            <v>50000</v>
          </cell>
        </row>
        <row r="4945">
          <cell r="A4945" t="str">
            <v>870</v>
          </cell>
          <cell r="B4945">
            <v>828900</v>
          </cell>
          <cell r="C4945">
            <v>1</v>
          </cell>
          <cell r="D4945" t="str">
            <v>1828900.870</v>
          </cell>
          <cell r="E4945" t="str">
            <v xml:space="preserve">תנועות נוער </v>
          </cell>
          <cell r="H4945">
            <v>250000</v>
          </cell>
          <cell r="I4945">
            <v>0</v>
          </cell>
        </row>
        <row r="4946">
          <cell r="A4946" t="str">
            <v>110</v>
          </cell>
          <cell r="B4946">
            <v>829100</v>
          </cell>
          <cell r="C4946">
            <v>1</v>
          </cell>
          <cell r="D4946" t="str">
            <v>1829100.110</v>
          </cell>
          <cell r="E4946" t="str">
            <v xml:space="preserve">שכר קובע(מנהלה( </v>
          </cell>
          <cell r="H4946">
            <v>457683</v>
          </cell>
          <cell r="I4946">
            <v>447354</v>
          </cell>
        </row>
        <row r="4947">
          <cell r="A4947" t="str">
            <v>120</v>
          </cell>
          <cell r="B4947">
            <v>829100</v>
          </cell>
          <cell r="C4947">
            <v>1</v>
          </cell>
          <cell r="D4947" t="str">
            <v>1829100.120</v>
          </cell>
          <cell r="E4947" t="str">
            <v xml:space="preserve">תוספות שאינן בשכר קובע </v>
          </cell>
          <cell r="H4947">
            <v>51608</v>
          </cell>
          <cell r="I4947">
            <v>51267</v>
          </cell>
        </row>
        <row r="4948">
          <cell r="A4948" t="str">
            <v>130</v>
          </cell>
          <cell r="B4948">
            <v>829100</v>
          </cell>
          <cell r="C4948">
            <v>1</v>
          </cell>
          <cell r="D4948" t="str">
            <v>1829100.130</v>
          </cell>
          <cell r="E4948" t="str">
            <v xml:space="preserve">שעות נוספות </v>
          </cell>
          <cell r="H4948">
            <v>12758</v>
          </cell>
          <cell r="I4948">
            <v>12773</v>
          </cell>
        </row>
        <row r="4949">
          <cell r="A4949" t="str">
            <v>140</v>
          </cell>
          <cell r="B4949">
            <v>829100</v>
          </cell>
          <cell r="C4949">
            <v>1</v>
          </cell>
          <cell r="D4949" t="str">
            <v>1829100.140</v>
          </cell>
          <cell r="E4949" t="str">
            <v xml:space="preserve">החזר הוצאות </v>
          </cell>
          <cell r="H4949">
            <v>107801</v>
          </cell>
          <cell r="I4949">
            <v>114348</v>
          </cell>
        </row>
        <row r="4950">
          <cell r="A4950" t="str">
            <v>181</v>
          </cell>
          <cell r="B4950">
            <v>829100</v>
          </cell>
          <cell r="C4950">
            <v>1</v>
          </cell>
          <cell r="D4950" t="str">
            <v>1829100.181</v>
          </cell>
          <cell r="E4950" t="str">
            <v xml:space="preserve">הפרשות סוציאליות </v>
          </cell>
          <cell r="H4950">
            <v>86497</v>
          </cell>
          <cell r="I4950">
            <v>86707</v>
          </cell>
        </row>
        <row r="4951">
          <cell r="A4951" t="str">
            <v>182</v>
          </cell>
          <cell r="B4951">
            <v>829100</v>
          </cell>
          <cell r="C4951">
            <v>1</v>
          </cell>
          <cell r="D4951" t="str">
            <v>1829100.182</v>
          </cell>
          <cell r="E4951" t="str">
            <v xml:space="preserve">מיסים ועלויות </v>
          </cell>
          <cell r="H4951">
            <v>47766</v>
          </cell>
          <cell r="I4951">
            <v>47425</v>
          </cell>
        </row>
        <row r="4952">
          <cell r="A4952" t="str">
            <v>540</v>
          </cell>
          <cell r="B4952">
            <v>829100</v>
          </cell>
          <cell r="C4952">
            <v>1</v>
          </cell>
          <cell r="D4952" t="str">
            <v>1829100.540</v>
          </cell>
          <cell r="E4952" t="str">
            <v xml:space="preserve">הוצאות תקשורת-מינהל </v>
          </cell>
          <cell r="H4952">
            <v>7000</v>
          </cell>
          <cell r="I4952">
            <v>5209</v>
          </cell>
        </row>
        <row r="4953">
          <cell r="A4953" t="str">
            <v>561</v>
          </cell>
          <cell r="B4953">
            <v>829100</v>
          </cell>
          <cell r="C4953">
            <v>1</v>
          </cell>
          <cell r="D4953" t="str">
            <v>1829100.561</v>
          </cell>
          <cell r="E4953" t="str">
            <v xml:space="preserve">צילום מסמכים </v>
          </cell>
          <cell r="H4953">
            <v>1500</v>
          </cell>
          <cell r="I4953">
            <v>1601</v>
          </cell>
        </row>
        <row r="4954">
          <cell r="A4954" t="str">
            <v>780</v>
          </cell>
          <cell r="B4954">
            <v>829100</v>
          </cell>
          <cell r="C4954">
            <v>1</v>
          </cell>
          <cell r="D4954" t="str">
            <v>1829100.780</v>
          </cell>
          <cell r="E4954" t="str">
            <v>הפועל ספורט למקומות עבודה</v>
          </cell>
          <cell r="H4954">
            <v>48000</v>
          </cell>
          <cell r="I4954">
            <v>0</v>
          </cell>
        </row>
        <row r="4955">
          <cell r="A4955" t="str">
            <v>870</v>
          </cell>
          <cell r="B4955">
            <v>829200</v>
          </cell>
          <cell r="C4955">
            <v>1</v>
          </cell>
          <cell r="D4955" t="str">
            <v>1829200.870</v>
          </cell>
          <cell r="E4955" t="str">
            <v xml:space="preserve">היכל הספורט רב תכליתי </v>
          </cell>
          <cell r="H4955">
            <v>0</v>
          </cell>
          <cell r="I4955">
            <v>0</v>
          </cell>
        </row>
        <row r="4956">
          <cell r="A4956" t="str">
            <v>431</v>
          </cell>
          <cell r="B4956">
            <v>829200</v>
          </cell>
          <cell r="C4956">
            <v>1</v>
          </cell>
          <cell r="D4956" t="str">
            <v>1829200.431</v>
          </cell>
          <cell r="E4956" t="str">
            <v xml:space="preserve">חשמל-וסרמיל </v>
          </cell>
          <cell r="H4956">
            <v>170000</v>
          </cell>
          <cell r="I4956">
            <v>160665</v>
          </cell>
        </row>
        <row r="4957">
          <cell r="A4957" t="str">
            <v>432</v>
          </cell>
          <cell r="B4957">
            <v>829200</v>
          </cell>
          <cell r="C4957">
            <v>1</v>
          </cell>
          <cell r="D4957" t="str">
            <v>1829200.432</v>
          </cell>
          <cell r="E4957" t="str">
            <v xml:space="preserve">מים-וסרמיל </v>
          </cell>
          <cell r="H4957">
            <v>500000</v>
          </cell>
          <cell r="I4957">
            <v>512460</v>
          </cell>
        </row>
        <row r="4958">
          <cell r="A4958" t="str">
            <v>751</v>
          </cell>
          <cell r="B4958">
            <v>829200</v>
          </cell>
          <cell r="C4958">
            <v>1</v>
          </cell>
          <cell r="D4958" t="str">
            <v>1829200.751</v>
          </cell>
          <cell r="E4958" t="str">
            <v xml:space="preserve">אחזקת גינון-וסרמיל </v>
          </cell>
          <cell r="H4958">
            <v>170000</v>
          </cell>
          <cell r="I4958">
            <v>170000</v>
          </cell>
        </row>
        <row r="4959">
          <cell r="A4959" t="str">
            <v>752</v>
          </cell>
          <cell r="B4959">
            <v>829200</v>
          </cell>
          <cell r="C4959">
            <v>1</v>
          </cell>
          <cell r="D4959" t="str">
            <v>1829200.752</v>
          </cell>
          <cell r="E4959" t="str">
            <v xml:space="preserve">אחזקת אצטדיון וסרמיל </v>
          </cell>
          <cell r="H4959">
            <v>120000</v>
          </cell>
          <cell r="I4959">
            <v>30000</v>
          </cell>
        </row>
        <row r="4960">
          <cell r="A4960" t="str">
            <v>753</v>
          </cell>
          <cell r="B4960">
            <v>829200</v>
          </cell>
          <cell r="C4960">
            <v>1</v>
          </cell>
          <cell r="D4960" t="str">
            <v>1829200.753</v>
          </cell>
          <cell r="E4960" t="str">
            <v>נקיון אצטדיונים ומגרשי א.</v>
          </cell>
          <cell r="H4960">
            <v>222000</v>
          </cell>
          <cell r="I4960">
            <v>222000</v>
          </cell>
        </row>
        <row r="4961">
          <cell r="A4961" t="str">
            <v>754</v>
          </cell>
          <cell r="B4961">
            <v>829200</v>
          </cell>
          <cell r="C4961">
            <v>1</v>
          </cell>
          <cell r="D4961" t="str">
            <v>1829200.754</v>
          </cell>
          <cell r="E4961" t="str">
            <v xml:space="preserve">אחזקת מתקני ספורט </v>
          </cell>
          <cell r="H4961">
            <v>150000</v>
          </cell>
          <cell r="I4961">
            <v>150000</v>
          </cell>
        </row>
        <row r="4962">
          <cell r="A4962" t="str">
            <v>751</v>
          </cell>
          <cell r="B4962">
            <v>829210</v>
          </cell>
          <cell r="C4962">
            <v>1</v>
          </cell>
          <cell r="D4962" t="str">
            <v>1829210.751</v>
          </cell>
          <cell r="E4962" t="str">
            <v>אחזקת גינון מג.אימון וסרמ</v>
          </cell>
          <cell r="H4962">
            <v>65000</v>
          </cell>
          <cell r="I4962">
            <v>65000</v>
          </cell>
        </row>
        <row r="4963">
          <cell r="A4963" t="str">
            <v>431</v>
          </cell>
          <cell r="B4963">
            <v>829220</v>
          </cell>
          <cell r="C4963">
            <v>1</v>
          </cell>
          <cell r="D4963" t="str">
            <v>1829220.431</v>
          </cell>
          <cell r="E4963" t="str">
            <v xml:space="preserve">חשמל-מגרש טאובל </v>
          </cell>
          <cell r="H4963">
            <v>13500</v>
          </cell>
          <cell r="I4963">
            <v>16302</v>
          </cell>
        </row>
        <row r="4964">
          <cell r="A4964" t="str">
            <v>432</v>
          </cell>
          <cell r="B4964">
            <v>829220</v>
          </cell>
          <cell r="C4964">
            <v>1</v>
          </cell>
          <cell r="D4964" t="str">
            <v>1829220.432</v>
          </cell>
          <cell r="E4964" t="str">
            <v xml:space="preserve">מים-מגרש טאובל </v>
          </cell>
          <cell r="H4964">
            <v>165500</v>
          </cell>
          <cell r="I4964">
            <v>183742</v>
          </cell>
        </row>
        <row r="4965">
          <cell r="A4965" t="str">
            <v>440</v>
          </cell>
          <cell r="B4965">
            <v>829220</v>
          </cell>
          <cell r="C4965">
            <v>1</v>
          </cell>
          <cell r="D4965" t="str">
            <v>1829220.440</v>
          </cell>
          <cell r="E4965" t="str">
            <v xml:space="preserve">ביטוח מבנים-טאובל </v>
          </cell>
          <cell r="H4965">
            <v>1800</v>
          </cell>
          <cell r="I4965">
            <v>1706</v>
          </cell>
        </row>
        <row r="4966">
          <cell r="A4966" t="str">
            <v>751</v>
          </cell>
          <cell r="B4966">
            <v>829220</v>
          </cell>
          <cell r="C4966">
            <v>1</v>
          </cell>
          <cell r="D4966" t="str">
            <v>1829220.751</v>
          </cell>
          <cell r="E4966" t="str">
            <v xml:space="preserve">אחזקת גינון מגרש טאובל </v>
          </cell>
          <cell r="H4966">
            <v>65000</v>
          </cell>
          <cell r="I4966">
            <v>65000</v>
          </cell>
        </row>
        <row r="4967">
          <cell r="A4967" t="str">
            <v>431</v>
          </cell>
          <cell r="B4967">
            <v>829230</v>
          </cell>
          <cell r="C4967">
            <v>1</v>
          </cell>
          <cell r="D4967" t="str">
            <v>1829230.431</v>
          </cell>
          <cell r="E4967" t="str">
            <v xml:space="preserve">חשמל-מגרש נ.לון </v>
          </cell>
          <cell r="H4967">
            <v>60000</v>
          </cell>
          <cell r="I4967">
            <v>56503</v>
          </cell>
        </row>
        <row r="4968">
          <cell r="A4968" t="str">
            <v>440</v>
          </cell>
          <cell r="B4968">
            <v>829230</v>
          </cell>
          <cell r="C4968">
            <v>1</v>
          </cell>
          <cell r="D4968" t="str">
            <v>1829230.440</v>
          </cell>
          <cell r="E4968" t="str">
            <v xml:space="preserve">ביטוח מבנה-מגרש נ.לון </v>
          </cell>
          <cell r="H4968">
            <v>1800</v>
          </cell>
          <cell r="I4968">
            <v>1706</v>
          </cell>
        </row>
        <row r="4969">
          <cell r="A4969" t="str">
            <v>751</v>
          </cell>
          <cell r="B4969">
            <v>829230</v>
          </cell>
          <cell r="C4969">
            <v>1</v>
          </cell>
          <cell r="D4969" t="str">
            <v>1829230.751</v>
          </cell>
          <cell r="E4969" t="str">
            <v xml:space="preserve">אחזקת גינון מגרש נ.לון </v>
          </cell>
          <cell r="H4969">
            <v>65000</v>
          </cell>
          <cell r="I4969">
            <v>65000</v>
          </cell>
        </row>
        <row r="4970">
          <cell r="A4970" t="str">
            <v>432</v>
          </cell>
          <cell r="B4970">
            <v>829231</v>
          </cell>
          <cell r="C4970">
            <v>1</v>
          </cell>
          <cell r="D4970" t="str">
            <v>1829231.432</v>
          </cell>
          <cell r="E4970" t="str">
            <v xml:space="preserve">מים-מגרש נ.לון </v>
          </cell>
          <cell r="H4970">
            <v>0</v>
          </cell>
          <cell r="I4970">
            <v>0</v>
          </cell>
        </row>
        <row r="4971">
          <cell r="A4971" t="str">
            <v>751</v>
          </cell>
          <cell r="B4971">
            <v>829240</v>
          </cell>
          <cell r="C4971">
            <v>1</v>
          </cell>
          <cell r="D4971" t="str">
            <v>1829240.751</v>
          </cell>
          <cell r="E4971" t="str">
            <v xml:space="preserve">אחזקת גינון מגרשי נירים </v>
          </cell>
          <cell r="H4971">
            <v>125000</v>
          </cell>
          <cell r="I4971">
            <v>125000</v>
          </cell>
        </row>
        <row r="4972">
          <cell r="A4972" t="str">
            <v>431</v>
          </cell>
          <cell r="B4972">
            <v>829250</v>
          </cell>
          <cell r="C4972">
            <v>1</v>
          </cell>
          <cell r="D4972" t="str">
            <v>1829250.431</v>
          </cell>
          <cell r="E4972" t="str">
            <v xml:space="preserve">חשמל-מגרש נ.נוי </v>
          </cell>
          <cell r="H4972">
            <v>25000</v>
          </cell>
          <cell r="I4972">
            <v>24872</v>
          </cell>
        </row>
        <row r="4973">
          <cell r="A4973" t="str">
            <v>432</v>
          </cell>
          <cell r="B4973">
            <v>829250</v>
          </cell>
          <cell r="C4973">
            <v>1</v>
          </cell>
          <cell r="D4973" t="str">
            <v>1829250.432</v>
          </cell>
          <cell r="E4973" t="str">
            <v xml:space="preserve">מים-מגרש נ.נוי </v>
          </cell>
          <cell r="H4973">
            <v>169100</v>
          </cell>
          <cell r="I4973">
            <v>115378</v>
          </cell>
        </row>
        <row r="4974">
          <cell r="A4974" t="str">
            <v>440</v>
          </cell>
          <cell r="B4974">
            <v>829250</v>
          </cell>
          <cell r="C4974">
            <v>1</v>
          </cell>
          <cell r="D4974" t="str">
            <v>1829250.440</v>
          </cell>
          <cell r="E4974" t="str">
            <v xml:space="preserve">ביטוח-מגרש נ.נוי </v>
          </cell>
          <cell r="H4974">
            <v>1800</v>
          </cell>
          <cell r="I4974">
            <v>1706</v>
          </cell>
        </row>
        <row r="4975">
          <cell r="A4975" t="str">
            <v>751</v>
          </cell>
          <cell r="B4975">
            <v>829250</v>
          </cell>
          <cell r="C4975">
            <v>1</v>
          </cell>
          <cell r="D4975" t="str">
            <v>1829250.751</v>
          </cell>
          <cell r="E4975" t="str">
            <v xml:space="preserve">אחזקת גינון מגרש נ.נוי </v>
          </cell>
          <cell r="H4975">
            <v>65000</v>
          </cell>
          <cell r="I4975">
            <v>65000</v>
          </cell>
        </row>
        <row r="4976">
          <cell r="A4976" t="str">
            <v>751</v>
          </cell>
          <cell r="B4976">
            <v>829270</v>
          </cell>
          <cell r="C4976">
            <v>1</v>
          </cell>
          <cell r="D4976" t="str">
            <v>1829270.751</v>
          </cell>
          <cell r="E4976" t="str">
            <v xml:space="preserve">אחזקת גינון מגרש מקיף ו </v>
          </cell>
          <cell r="H4976">
            <v>65000</v>
          </cell>
          <cell r="I4976">
            <v>65000</v>
          </cell>
        </row>
        <row r="4977">
          <cell r="A4977" t="str">
            <v>431</v>
          </cell>
          <cell r="B4977">
            <v>829280</v>
          </cell>
          <cell r="C4977">
            <v>1</v>
          </cell>
          <cell r="D4977" t="str">
            <v>1829280.431</v>
          </cell>
          <cell r="E4977" t="str">
            <v>חשמל-מגרשי אימונים אצ"ל 1</v>
          </cell>
          <cell r="H4977">
            <v>210000</v>
          </cell>
          <cell r="I4977">
            <v>206483</v>
          </cell>
        </row>
        <row r="4978">
          <cell r="A4978" t="str">
            <v>432</v>
          </cell>
          <cell r="B4978">
            <v>829280</v>
          </cell>
          <cell r="C4978">
            <v>1</v>
          </cell>
          <cell r="D4978" t="str">
            <v>1829280.432</v>
          </cell>
          <cell r="E4978" t="str">
            <v xml:space="preserve">מים-מגרשי אימונים אצ"ל 1 </v>
          </cell>
          <cell r="H4978">
            <v>900000</v>
          </cell>
          <cell r="I4978">
            <v>930274</v>
          </cell>
        </row>
        <row r="4979">
          <cell r="A4979" t="str">
            <v>753</v>
          </cell>
          <cell r="B4979">
            <v>829280</v>
          </cell>
          <cell r="C4979">
            <v>1</v>
          </cell>
          <cell r="D4979" t="str">
            <v>1829280.753</v>
          </cell>
          <cell r="E4979" t="str">
            <v xml:space="preserve">מגרשי אימונים ומיניפיץ </v>
          </cell>
          <cell r="H4979">
            <v>406000</v>
          </cell>
          <cell r="I4979">
            <v>406000</v>
          </cell>
        </row>
        <row r="4980">
          <cell r="A4980" t="str">
            <v>431</v>
          </cell>
          <cell r="B4980">
            <v>829300</v>
          </cell>
          <cell r="C4980">
            <v>1</v>
          </cell>
          <cell r="D4980" t="str">
            <v>1829300.431</v>
          </cell>
          <cell r="E4980" t="str">
            <v xml:space="preserve">חשמל </v>
          </cell>
          <cell r="H4980">
            <v>90500</v>
          </cell>
          <cell r="I4980">
            <v>107244</v>
          </cell>
        </row>
        <row r="4981">
          <cell r="A4981" t="str">
            <v>440</v>
          </cell>
          <cell r="B4981">
            <v>829300</v>
          </cell>
          <cell r="C4981">
            <v>1</v>
          </cell>
          <cell r="D4981" t="str">
            <v>1829300.440</v>
          </cell>
          <cell r="E4981" t="str">
            <v xml:space="preserve">ביטוח ת.אישיות-ספורטאים </v>
          </cell>
          <cell r="H4981">
            <v>49100</v>
          </cell>
          <cell r="I4981">
            <v>47411</v>
          </cell>
        </row>
        <row r="4982">
          <cell r="A4982" t="str">
            <v>540</v>
          </cell>
          <cell r="B4982">
            <v>829300</v>
          </cell>
          <cell r="C4982">
            <v>1</v>
          </cell>
          <cell r="D4982" t="str">
            <v>1829300.540</v>
          </cell>
          <cell r="E4982" t="str">
            <v xml:space="preserve">הוצאות תקשורת </v>
          </cell>
          <cell r="H4982">
            <v>4000</v>
          </cell>
          <cell r="I4982">
            <v>2873</v>
          </cell>
        </row>
        <row r="4983">
          <cell r="A4983" t="str">
            <v>550</v>
          </cell>
          <cell r="B4983">
            <v>829300</v>
          </cell>
          <cell r="C4983">
            <v>1</v>
          </cell>
          <cell r="D4983" t="str">
            <v>1829300.550</v>
          </cell>
          <cell r="E4983" t="str">
            <v xml:space="preserve">פרסום והדפסות </v>
          </cell>
          <cell r="H4983">
            <v>0</v>
          </cell>
          <cell r="I4983">
            <v>0</v>
          </cell>
        </row>
        <row r="4984">
          <cell r="A4984" t="str">
            <v>580</v>
          </cell>
          <cell r="B4984">
            <v>829300</v>
          </cell>
          <cell r="C4984">
            <v>1</v>
          </cell>
          <cell r="D4984" t="str">
            <v>1829300.580</v>
          </cell>
          <cell r="E4984" t="str">
            <v xml:space="preserve">הוצאות אירגוניות </v>
          </cell>
          <cell r="H4984">
            <v>0</v>
          </cell>
          <cell r="I4984">
            <v>0</v>
          </cell>
        </row>
        <row r="4985">
          <cell r="A4985" t="str">
            <v>749</v>
          </cell>
          <cell r="B4985">
            <v>829300</v>
          </cell>
          <cell r="C4985">
            <v>1</v>
          </cell>
          <cell r="D4985" t="str">
            <v>1829300.749</v>
          </cell>
          <cell r="E4985" t="str">
            <v xml:space="preserve">ציוד ספורט </v>
          </cell>
          <cell r="H4985">
            <v>5000</v>
          </cell>
          <cell r="I4985">
            <v>0</v>
          </cell>
        </row>
        <row r="4986">
          <cell r="A4986" t="str">
            <v>756</v>
          </cell>
          <cell r="B4986">
            <v>829300</v>
          </cell>
          <cell r="C4986">
            <v>1</v>
          </cell>
          <cell r="D4986" t="str">
            <v>1829300.756</v>
          </cell>
          <cell r="E4986" t="str">
            <v>אחזקת מגרשי ספורט ואולמות</v>
          </cell>
          <cell r="H4986">
            <v>28500</v>
          </cell>
          <cell r="I4986">
            <v>23500</v>
          </cell>
        </row>
        <row r="4987">
          <cell r="A4987" t="str">
            <v>780</v>
          </cell>
          <cell r="B4987">
            <v>829300</v>
          </cell>
          <cell r="C4987">
            <v>1</v>
          </cell>
          <cell r="D4987" t="str">
            <v>1829300.780</v>
          </cell>
          <cell r="E4987" t="str">
            <v xml:space="preserve">ארועי ספורט ותחרויות </v>
          </cell>
          <cell r="H4987">
            <v>3000</v>
          </cell>
          <cell r="I4987">
            <v>3000</v>
          </cell>
        </row>
        <row r="4988">
          <cell r="A4988" t="str">
            <v>782</v>
          </cell>
          <cell r="B4988">
            <v>829300</v>
          </cell>
          <cell r="C4988">
            <v>1</v>
          </cell>
          <cell r="D4988" t="str">
            <v>1829300.782</v>
          </cell>
          <cell r="E4988" t="str">
            <v xml:space="preserve">העברה מיועדת-משרד הספורט </v>
          </cell>
          <cell r="H4988">
            <v>0</v>
          </cell>
          <cell r="I4988">
            <v>0</v>
          </cell>
        </row>
        <row r="4989">
          <cell r="A4989" t="str">
            <v>783</v>
          </cell>
          <cell r="B4989">
            <v>829300</v>
          </cell>
          <cell r="C4989">
            <v>1</v>
          </cell>
          <cell r="D4989" t="str">
            <v>1829300.783</v>
          </cell>
          <cell r="E4989" t="str">
            <v xml:space="preserve">פעילות ספורט קהילתית </v>
          </cell>
          <cell r="H4989">
            <v>270000</v>
          </cell>
          <cell r="I4989">
            <v>150000</v>
          </cell>
        </row>
        <row r="4990">
          <cell r="A4990" t="str">
            <v>784</v>
          </cell>
          <cell r="B4990">
            <v>829300</v>
          </cell>
          <cell r="C4990">
            <v>1</v>
          </cell>
          <cell r="D4990" t="str">
            <v>1829300.784</v>
          </cell>
          <cell r="E4990" t="str">
            <v xml:space="preserve">פעילות ספורט כדורסל </v>
          </cell>
          <cell r="H4990">
            <v>100000</v>
          </cell>
          <cell r="I4990">
            <v>0</v>
          </cell>
        </row>
        <row r="4991">
          <cell r="A4991" t="str">
            <v>785</v>
          </cell>
          <cell r="B4991">
            <v>829300</v>
          </cell>
          <cell r="C4991">
            <v>1</v>
          </cell>
          <cell r="D4991" t="str">
            <v>1829300.785</v>
          </cell>
          <cell r="E4991" t="str">
            <v xml:space="preserve">אתלטיקה קלה </v>
          </cell>
          <cell r="H4991">
            <v>130000</v>
          </cell>
          <cell r="I4991">
            <v>0</v>
          </cell>
        </row>
        <row r="4992">
          <cell r="A4992" t="str">
            <v>850</v>
          </cell>
          <cell r="B4992">
            <v>829300</v>
          </cell>
          <cell r="C4992">
            <v>1</v>
          </cell>
          <cell r="D4992" t="str">
            <v>1829300.850</v>
          </cell>
          <cell r="E4992" t="str">
            <v>מילגות לספורטאים מצטיינים</v>
          </cell>
          <cell r="H4992">
            <v>100000</v>
          </cell>
          <cell r="I4992">
            <v>94000</v>
          </cell>
        </row>
        <row r="4993">
          <cell r="A4993" t="str">
            <v>810</v>
          </cell>
          <cell r="B4993">
            <v>829900</v>
          </cell>
          <cell r="C4993">
            <v>1</v>
          </cell>
          <cell r="D4993" t="str">
            <v>1829900.810</v>
          </cell>
          <cell r="E4993" t="str">
            <v xml:space="preserve">סל ספורט-כיוונים </v>
          </cell>
          <cell r="H4993">
            <v>1400000</v>
          </cell>
          <cell r="I4993">
            <v>1694962</v>
          </cell>
        </row>
        <row r="4994">
          <cell r="A4994" t="str">
            <v>821</v>
          </cell>
          <cell r="B4994">
            <v>829900</v>
          </cell>
          <cell r="C4994">
            <v>1</v>
          </cell>
          <cell r="D4994" t="str">
            <v>1829900.821</v>
          </cell>
          <cell r="E4994" t="str">
            <v xml:space="preserve">תמיכה בדירוג כדורגל </v>
          </cell>
          <cell r="H4994">
            <v>2942000</v>
          </cell>
          <cell r="I4994">
            <v>0</v>
          </cell>
        </row>
        <row r="4995">
          <cell r="A4995" t="str">
            <v>822</v>
          </cell>
          <cell r="B4995">
            <v>829900</v>
          </cell>
          <cell r="C4995">
            <v>1</v>
          </cell>
          <cell r="D4995" t="str">
            <v>1829900.822</v>
          </cell>
          <cell r="E4995" t="str">
            <v xml:space="preserve">תמיכה בדירוג כדורסל </v>
          </cell>
          <cell r="H4995">
            <v>335000</v>
          </cell>
          <cell r="I4995">
            <v>0</v>
          </cell>
        </row>
        <row r="4996">
          <cell r="A4996" t="str">
            <v>823</v>
          </cell>
          <cell r="B4996">
            <v>829900</v>
          </cell>
          <cell r="C4996">
            <v>1</v>
          </cell>
          <cell r="D4996" t="str">
            <v>1829900.823</v>
          </cell>
          <cell r="E4996" t="str">
            <v>תמיכה בדירוג אתלטיקה ועוד</v>
          </cell>
          <cell r="H4996">
            <v>260000</v>
          </cell>
          <cell r="I4996">
            <v>0</v>
          </cell>
        </row>
        <row r="4997">
          <cell r="A4997" t="str">
            <v>824</v>
          </cell>
          <cell r="B4997">
            <v>829900</v>
          </cell>
          <cell r="C4997">
            <v>1</v>
          </cell>
          <cell r="D4997" t="str">
            <v>1829900.824</v>
          </cell>
          <cell r="E4997" t="str">
            <v xml:space="preserve">תמיכה בדירוג כדוריד ועוד </v>
          </cell>
          <cell r="H4997">
            <v>100000</v>
          </cell>
          <cell r="I4997">
            <v>0</v>
          </cell>
        </row>
        <row r="4998">
          <cell r="A4998" t="str">
            <v>825</v>
          </cell>
          <cell r="B4998">
            <v>829900</v>
          </cell>
          <cell r="C4998">
            <v>1</v>
          </cell>
          <cell r="D4998" t="str">
            <v>1829900.825</v>
          </cell>
          <cell r="E4998" t="str">
            <v xml:space="preserve">תמיכה בדירוג טניס ועוד </v>
          </cell>
          <cell r="H4998">
            <v>66000</v>
          </cell>
          <cell r="I4998">
            <v>0</v>
          </cell>
        </row>
        <row r="4999">
          <cell r="A4999" t="str">
            <v>826</v>
          </cell>
          <cell r="B4999">
            <v>829900</v>
          </cell>
          <cell r="C4999">
            <v>1</v>
          </cell>
          <cell r="D4999" t="str">
            <v>1829900.826</v>
          </cell>
          <cell r="E4999" t="str">
            <v xml:space="preserve">תמיכה בדירוג שחייה ועוד </v>
          </cell>
          <cell r="H4999">
            <v>47000</v>
          </cell>
          <cell r="I4999">
            <v>0</v>
          </cell>
        </row>
        <row r="5000">
          <cell r="A5000" t="str">
            <v>827</v>
          </cell>
          <cell r="B5000">
            <v>829900</v>
          </cell>
          <cell r="C5000">
            <v>1</v>
          </cell>
          <cell r="D5000" t="str">
            <v>1829900.827</v>
          </cell>
          <cell r="E5000" t="str">
            <v xml:space="preserve">תמיכה בדירוג ספורט עממי </v>
          </cell>
          <cell r="H5000">
            <v>39000</v>
          </cell>
          <cell r="I5000">
            <v>0</v>
          </cell>
        </row>
        <row r="5001">
          <cell r="A5001" t="str">
            <v>828</v>
          </cell>
          <cell r="B5001">
            <v>829900</v>
          </cell>
          <cell r="C5001">
            <v>1</v>
          </cell>
          <cell r="D5001" t="str">
            <v>1829900.828</v>
          </cell>
          <cell r="E5001" t="str">
            <v>תמיכה א.ספורט למעט כדוררג</v>
          </cell>
          <cell r="H5001">
            <v>82000</v>
          </cell>
          <cell r="I5001">
            <v>0</v>
          </cell>
        </row>
        <row r="5002">
          <cell r="A5002" t="str">
            <v>819</v>
          </cell>
          <cell r="B5002">
            <v>829910</v>
          </cell>
          <cell r="C5002">
            <v>1</v>
          </cell>
          <cell r="D5002" t="str">
            <v>1829910.819</v>
          </cell>
          <cell r="E5002" t="str">
            <v xml:space="preserve">מרכז הטניס </v>
          </cell>
          <cell r="H5002">
            <v>190000</v>
          </cell>
          <cell r="I5002">
            <v>190000</v>
          </cell>
        </row>
        <row r="5003">
          <cell r="A5003" t="str">
            <v>821</v>
          </cell>
          <cell r="B5003">
            <v>829910</v>
          </cell>
          <cell r="C5003">
            <v>1</v>
          </cell>
          <cell r="D5003" t="str">
            <v>1829910.821</v>
          </cell>
          <cell r="E5003" t="str">
            <v xml:space="preserve">הפועל ב"ש-כדורגל </v>
          </cell>
          <cell r="H5003">
            <v>0</v>
          </cell>
          <cell r="I5003">
            <v>1935117</v>
          </cell>
        </row>
        <row r="5004">
          <cell r="A5004" t="str">
            <v>822</v>
          </cell>
          <cell r="B5004">
            <v>829910</v>
          </cell>
          <cell r="C5004">
            <v>1</v>
          </cell>
          <cell r="D5004" t="str">
            <v>1829910.822</v>
          </cell>
          <cell r="E5004" t="str">
            <v xml:space="preserve">מכבי ב"ש-כדורגל </v>
          </cell>
          <cell r="H5004">
            <v>0</v>
          </cell>
          <cell r="I5004">
            <v>686276</v>
          </cell>
        </row>
        <row r="5005">
          <cell r="A5005" t="str">
            <v>823</v>
          </cell>
          <cell r="B5005">
            <v>829910</v>
          </cell>
          <cell r="C5005">
            <v>1</v>
          </cell>
          <cell r="D5005" t="str">
            <v>1829910.823</v>
          </cell>
          <cell r="E5005" t="str">
            <v xml:space="preserve">תמיכה באליצור </v>
          </cell>
          <cell r="H5005">
            <v>0</v>
          </cell>
          <cell r="I5005">
            <v>10967</v>
          </cell>
        </row>
        <row r="5006">
          <cell r="A5006" t="str">
            <v>825</v>
          </cell>
          <cell r="B5006">
            <v>829910</v>
          </cell>
          <cell r="C5006">
            <v>1</v>
          </cell>
          <cell r="D5006" t="str">
            <v>1829910.825</v>
          </cell>
          <cell r="E5006" t="str">
            <v xml:space="preserve">אגודת נכים חוסן </v>
          </cell>
          <cell r="H5006">
            <v>0</v>
          </cell>
          <cell r="I5006">
            <v>99203</v>
          </cell>
        </row>
        <row r="5007">
          <cell r="A5007" t="str">
            <v>826</v>
          </cell>
          <cell r="B5007">
            <v>829910</v>
          </cell>
          <cell r="C5007">
            <v>1</v>
          </cell>
          <cell r="D5007" t="str">
            <v>1829910.826</v>
          </cell>
          <cell r="E5007" t="str">
            <v xml:space="preserve">תמיכה בא.ס.א. </v>
          </cell>
          <cell r="H5007">
            <v>0</v>
          </cell>
          <cell r="I5007">
            <v>189943</v>
          </cell>
        </row>
        <row r="5008">
          <cell r="A5008" t="str">
            <v>827</v>
          </cell>
          <cell r="B5008">
            <v>829910</v>
          </cell>
          <cell r="C5008">
            <v>1</v>
          </cell>
          <cell r="D5008" t="str">
            <v>1829910.827</v>
          </cell>
          <cell r="E5008" t="str">
            <v xml:space="preserve">הפועל חובטי אריה </v>
          </cell>
          <cell r="H5008">
            <v>0</v>
          </cell>
          <cell r="I5008">
            <v>137754</v>
          </cell>
        </row>
        <row r="5009">
          <cell r="A5009" t="str">
            <v>828</v>
          </cell>
          <cell r="B5009">
            <v>829910</v>
          </cell>
          <cell r="C5009">
            <v>1</v>
          </cell>
          <cell r="D5009" t="str">
            <v>1829910.828</v>
          </cell>
          <cell r="E5009" t="str">
            <v xml:space="preserve">מ.ס.צעירים בית"ר ב"ש </v>
          </cell>
          <cell r="H5009">
            <v>0</v>
          </cell>
          <cell r="I5009">
            <v>98562</v>
          </cell>
        </row>
        <row r="5010">
          <cell r="A5010" t="str">
            <v>829</v>
          </cell>
          <cell r="B5010">
            <v>829910</v>
          </cell>
          <cell r="C5010">
            <v>1</v>
          </cell>
          <cell r="D5010" t="str">
            <v>1829910.829</v>
          </cell>
          <cell r="E5010" t="str">
            <v>עמותת ספורט למקומות עבודה</v>
          </cell>
          <cell r="H5010">
            <v>0</v>
          </cell>
          <cell r="I5010">
            <v>0</v>
          </cell>
        </row>
        <row r="5011">
          <cell r="A5011" t="str">
            <v>821</v>
          </cell>
          <cell r="B5011">
            <v>829911</v>
          </cell>
          <cell r="C5011">
            <v>1</v>
          </cell>
          <cell r="D5011" t="str">
            <v>1829911.821</v>
          </cell>
          <cell r="E5011" t="str">
            <v xml:space="preserve">הפועל אתלטיקה כבדה </v>
          </cell>
          <cell r="H5011">
            <v>0</v>
          </cell>
          <cell r="I5011">
            <v>61391</v>
          </cell>
        </row>
        <row r="5012">
          <cell r="A5012" t="str">
            <v>822</v>
          </cell>
          <cell r="B5012">
            <v>829911</v>
          </cell>
          <cell r="C5012">
            <v>1</v>
          </cell>
          <cell r="D5012" t="str">
            <v>1829911.822</v>
          </cell>
          <cell r="E5012" t="str">
            <v xml:space="preserve">עמותת הכדורת </v>
          </cell>
          <cell r="H5012">
            <v>0</v>
          </cell>
          <cell r="I5012">
            <v>21068</v>
          </cell>
        </row>
        <row r="5013">
          <cell r="A5013" t="str">
            <v>822</v>
          </cell>
          <cell r="B5013">
            <v>829912</v>
          </cell>
          <cell r="C5013">
            <v>1</v>
          </cell>
          <cell r="D5013" t="str">
            <v>1829912.822</v>
          </cell>
          <cell r="E5013" t="str">
            <v xml:space="preserve">מכבי ע.מ.י-מועדון האבקות </v>
          </cell>
          <cell r="H5013">
            <v>0</v>
          </cell>
          <cell r="I5013">
            <v>112048</v>
          </cell>
        </row>
        <row r="5014">
          <cell r="A5014" t="str">
            <v>823</v>
          </cell>
          <cell r="B5014">
            <v>829912</v>
          </cell>
          <cell r="C5014">
            <v>1</v>
          </cell>
          <cell r="D5014" t="str">
            <v>1829912.823</v>
          </cell>
          <cell r="E5014" t="str">
            <v xml:space="preserve">סקציית שחיה באר-שבע </v>
          </cell>
          <cell r="H5014">
            <v>0</v>
          </cell>
          <cell r="I5014">
            <v>3356</v>
          </cell>
        </row>
        <row r="5015">
          <cell r="A5015" t="str">
            <v>826</v>
          </cell>
          <cell r="B5015">
            <v>829912</v>
          </cell>
          <cell r="C5015">
            <v>1</v>
          </cell>
          <cell r="D5015" t="str">
            <v>1829912.826</v>
          </cell>
          <cell r="E5015" t="str">
            <v xml:space="preserve">עמותה לקידום כדורגל נשים </v>
          </cell>
          <cell r="H5015">
            <v>0</v>
          </cell>
          <cell r="I5015">
            <v>0</v>
          </cell>
        </row>
        <row r="5016">
          <cell r="A5016" t="str">
            <v>828</v>
          </cell>
          <cell r="B5016">
            <v>829912</v>
          </cell>
          <cell r="C5016">
            <v>1</v>
          </cell>
          <cell r="D5016" t="str">
            <v>1829912.828</v>
          </cell>
          <cell r="E5016" t="str">
            <v xml:space="preserve">מכבי גבירול ב"ש ט.שולחן </v>
          </cell>
          <cell r="H5016">
            <v>0</v>
          </cell>
          <cell r="I5016">
            <v>3471</v>
          </cell>
        </row>
        <row r="5017">
          <cell r="A5017" t="str">
            <v>829</v>
          </cell>
          <cell r="B5017">
            <v>829912</v>
          </cell>
          <cell r="C5017">
            <v>1</v>
          </cell>
          <cell r="D5017" t="str">
            <v>1829912.829</v>
          </cell>
          <cell r="E5017" t="str">
            <v xml:space="preserve">עמותת מכבי ב"ש נשים </v>
          </cell>
          <cell r="H5017">
            <v>0</v>
          </cell>
          <cell r="I5017">
            <v>222044</v>
          </cell>
        </row>
        <row r="5018">
          <cell r="A5018" t="str">
            <v>820</v>
          </cell>
          <cell r="B5018">
            <v>829913</v>
          </cell>
          <cell r="C5018">
            <v>1</v>
          </cell>
          <cell r="D5018" t="str">
            <v>1829913.820</v>
          </cell>
          <cell r="E5018" t="str">
            <v xml:space="preserve">בית"ר ב"ש טניס שולחן </v>
          </cell>
          <cell r="H5018">
            <v>0</v>
          </cell>
          <cell r="I5018">
            <v>41374</v>
          </cell>
        </row>
        <row r="5019">
          <cell r="A5019" t="str">
            <v>821</v>
          </cell>
          <cell r="B5019">
            <v>829913</v>
          </cell>
          <cell r="C5019">
            <v>1</v>
          </cell>
          <cell r="D5019" t="str">
            <v>1829913.821</v>
          </cell>
          <cell r="E5019" t="str">
            <v xml:space="preserve">עמותה לקידום הסיוף ב"ש </v>
          </cell>
          <cell r="H5019">
            <v>0</v>
          </cell>
          <cell r="I5019">
            <v>0</v>
          </cell>
        </row>
        <row r="5020">
          <cell r="A5020" t="str">
            <v>822</v>
          </cell>
          <cell r="B5020">
            <v>829913</v>
          </cell>
          <cell r="C5020">
            <v>1</v>
          </cell>
          <cell r="D5020" t="str">
            <v>1829913.822</v>
          </cell>
          <cell r="E5020" t="str">
            <v xml:space="preserve">מכבי דרום מועדון התעמלות </v>
          </cell>
          <cell r="H5020">
            <v>0</v>
          </cell>
          <cell r="I5020">
            <v>26812</v>
          </cell>
        </row>
        <row r="5021">
          <cell r="A5021" t="str">
            <v>824</v>
          </cell>
          <cell r="B5021">
            <v>829913</v>
          </cell>
          <cell r="C5021">
            <v>1</v>
          </cell>
          <cell r="D5021" t="str">
            <v>1829913.824</v>
          </cell>
          <cell r="E5021" t="str">
            <v xml:space="preserve">ניקה </v>
          </cell>
          <cell r="H5021">
            <v>0</v>
          </cell>
          <cell r="I5021">
            <v>7244</v>
          </cell>
        </row>
        <row r="5022">
          <cell r="A5022" t="str">
            <v>825</v>
          </cell>
          <cell r="B5022">
            <v>829913</v>
          </cell>
          <cell r="C5022">
            <v>1</v>
          </cell>
          <cell r="D5022" t="str">
            <v>1829913.825</v>
          </cell>
          <cell r="E5022" t="str">
            <v xml:space="preserve">אריות באר שבע </v>
          </cell>
          <cell r="H5022">
            <v>0</v>
          </cell>
          <cell r="I5022">
            <v>2162</v>
          </cell>
        </row>
        <row r="5023">
          <cell r="A5023" t="str">
            <v>829</v>
          </cell>
          <cell r="B5023">
            <v>829913</v>
          </cell>
          <cell r="C5023">
            <v>1</v>
          </cell>
          <cell r="D5023" t="str">
            <v>1829913.829</v>
          </cell>
          <cell r="E5023" t="str">
            <v xml:space="preserve">בני בית"ר שבע </v>
          </cell>
          <cell r="H5023">
            <v>0</v>
          </cell>
          <cell r="I5023">
            <v>118973</v>
          </cell>
        </row>
        <row r="5024">
          <cell r="A5024" t="str">
            <v>821</v>
          </cell>
          <cell r="B5024">
            <v>829914</v>
          </cell>
          <cell r="C5024">
            <v>1</v>
          </cell>
          <cell r="D5024" t="str">
            <v>1829914.821</v>
          </cell>
          <cell r="E5024" t="str">
            <v xml:space="preserve">מועדון כדוריד ב"ש </v>
          </cell>
          <cell r="H5024">
            <v>0</v>
          </cell>
          <cell r="I5024">
            <v>8370</v>
          </cell>
        </row>
        <row r="5025">
          <cell r="A5025" t="str">
            <v>823</v>
          </cell>
          <cell r="B5025">
            <v>829914</v>
          </cell>
          <cell r="C5025">
            <v>1</v>
          </cell>
          <cell r="D5025" t="str">
            <v>1829914.823</v>
          </cell>
          <cell r="E5025" t="str">
            <v>הפועל ב"ש עתיד הנגב בכדור</v>
          </cell>
          <cell r="H5025">
            <v>0</v>
          </cell>
          <cell r="I5025">
            <v>44959</v>
          </cell>
        </row>
        <row r="5026">
          <cell r="A5026" t="str">
            <v>824</v>
          </cell>
          <cell r="B5026">
            <v>829914</v>
          </cell>
          <cell r="C5026">
            <v>1</v>
          </cell>
          <cell r="D5026" t="str">
            <v>1829914.824</v>
          </cell>
          <cell r="E5026" t="str">
            <v>העמותה לקידום פרוייקטים-ס</v>
          </cell>
          <cell r="H5026">
            <v>0</v>
          </cell>
          <cell r="I5026">
            <v>47222</v>
          </cell>
        </row>
        <row r="5027">
          <cell r="A5027" t="str">
            <v>320</v>
          </cell>
          <cell r="B5027">
            <v>830000</v>
          </cell>
          <cell r="C5027">
            <v>1</v>
          </cell>
          <cell r="D5027" t="str">
            <v>1830000.320</v>
          </cell>
          <cell r="E5027" t="str">
            <v xml:space="preserve">פיצויים והסתגלויות </v>
          </cell>
          <cell r="H5027">
            <v>0</v>
          </cell>
          <cell r="I5027">
            <v>17097</v>
          </cell>
        </row>
        <row r="5028">
          <cell r="A5028" t="str">
            <v>110</v>
          </cell>
          <cell r="B5028">
            <v>832400</v>
          </cell>
          <cell r="C5028">
            <v>1</v>
          </cell>
          <cell r="D5028" t="str">
            <v>1832400.110</v>
          </cell>
          <cell r="E5028" t="str">
            <v xml:space="preserve">שכר קובע </v>
          </cell>
          <cell r="H5028">
            <v>215686</v>
          </cell>
          <cell r="I5028">
            <v>251648</v>
          </cell>
        </row>
        <row r="5029">
          <cell r="A5029" t="str">
            <v>120</v>
          </cell>
          <cell r="B5029">
            <v>832400</v>
          </cell>
          <cell r="C5029">
            <v>1</v>
          </cell>
          <cell r="D5029" t="str">
            <v>1832400.120</v>
          </cell>
          <cell r="E5029" t="str">
            <v xml:space="preserve">תוספות שאינן בשכר קובע </v>
          </cell>
          <cell r="H5029">
            <v>28779</v>
          </cell>
          <cell r="I5029">
            <v>34856</v>
          </cell>
        </row>
        <row r="5030">
          <cell r="A5030" t="str">
            <v>130</v>
          </cell>
          <cell r="B5030">
            <v>832400</v>
          </cell>
          <cell r="C5030">
            <v>1</v>
          </cell>
          <cell r="D5030" t="str">
            <v>1832400.130</v>
          </cell>
          <cell r="E5030" t="str">
            <v xml:space="preserve">שעות נוספות </v>
          </cell>
          <cell r="H5030">
            <v>12807</v>
          </cell>
          <cell r="I5030">
            <v>14631</v>
          </cell>
        </row>
        <row r="5031">
          <cell r="A5031" t="str">
            <v>140</v>
          </cell>
          <cell r="B5031">
            <v>832400</v>
          </cell>
          <cell r="C5031">
            <v>1</v>
          </cell>
          <cell r="D5031" t="str">
            <v>1832400.140</v>
          </cell>
          <cell r="E5031" t="str">
            <v xml:space="preserve">החזר הוצאות </v>
          </cell>
          <cell r="H5031">
            <v>5210</v>
          </cell>
          <cell r="I5031">
            <v>6240</v>
          </cell>
        </row>
        <row r="5032">
          <cell r="A5032" t="str">
            <v>181</v>
          </cell>
          <cell r="B5032">
            <v>832400</v>
          </cell>
          <cell r="C5032">
            <v>1</v>
          </cell>
          <cell r="D5032" t="str">
            <v>1832400.181</v>
          </cell>
          <cell r="E5032" t="str">
            <v xml:space="preserve">הפרשות סוציאליות </v>
          </cell>
          <cell r="H5032">
            <v>41514</v>
          </cell>
          <cell r="I5032">
            <v>47157</v>
          </cell>
        </row>
        <row r="5033">
          <cell r="A5033" t="str">
            <v>182</v>
          </cell>
          <cell r="B5033">
            <v>832400</v>
          </cell>
          <cell r="C5033">
            <v>1</v>
          </cell>
          <cell r="D5033" t="str">
            <v>1832400.182</v>
          </cell>
          <cell r="E5033" t="str">
            <v xml:space="preserve">מיסים ועלויות </v>
          </cell>
          <cell r="H5033">
            <v>19900</v>
          </cell>
          <cell r="I5033">
            <v>23315</v>
          </cell>
        </row>
        <row r="5034">
          <cell r="A5034" t="str">
            <v>288</v>
          </cell>
          <cell r="B5034">
            <v>832400</v>
          </cell>
          <cell r="C5034">
            <v>1</v>
          </cell>
          <cell r="D5034" t="str">
            <v>1832400.288</v>
          </cell>
          <cell r="E5034" t="str">
            <v xml:space="preserve">השתתפות בשי לחגים </v>
          </cell>
          <cell r="H5034">
            <v>6800</v>
          </cell>
          <cell r="I5034">
            <v>6407</v>
          </cell>
        </row>
        <row r="5035">
          <cell r="A5035" t="str">
            <v>420</v>
          </cell>
          <cell r="B5035">
            <v>832400</v>
          </cell>
          <cell r="C5035">
            <v>1</v>
          </cell>
          <cell r="D5035" t="str">
            <v>1832400.420</v>
          </cell>
          <cell r="E5035" t="str">
            <v xml:space="preserve">תחזוקת מבנים </v>
          </cell>
          <cell r="H5035">
            <v>9000</v>
          </cell>
          <cell r="I5035">
            <v>0</v>
          </cell>
        </row>
        <row r="5036">
          <cell r="A5036" t="str">
            <v>431</v>
          </cell>
          <cell r="B5036">
            <v>832400</v>
          </cell>
          <cell r="C5036">
            <v>1</v>
          </cell>
          <cell r="D5036" t="str">
            <v>1832400.431</v>
          </cell>
          <cell r="E5036" t="str">
            <v xml:space="preserve">חשמל </v>
          </cell>
          <cell r="H5036">
            <v>82700</v>
          </cell>
          <cell r="I5036">
            <v>86920</v>
          </cell>
        </row>
        <row r="5037">
          <cell r="A5037" t="str">
            <v>432</v>
          </cell>
          <cell r="B5037">
            <v>832400</v>
          </cell>
          <cell r="C5037">
            <v>1</v>
          </cell>
          <cell r="D5037" t="str">
            <v>1832400.432</v>
          </cell>
          <cell r="E5037" t="str">
            <v xml:space="preserve">מים </v>
          </cell>
          <cell r="H5037">
            <v>3200</v>
          </cell>
          <cell r="I5037">
            <v>5299</v>
          </cell>
        </row>
        <row r="5038">
          <cell r="A5038" t="str">
            <v>434</v>
          </cell>
          <cell r="B5038">
            <v>832400</v>
          </cell>
          <cell r="C5038">
            <v>1</v>
          </cell>
          <cell r="D5038" t="str">
            <v>1832400.434</v>
          </cell>
          <cell r="E5038" t="str">
            <v xml:space="preserve">שרותי נקיון </v>
          </cell>
          <cell r="H5038">
            <v>40000</v>
          </cell>
          <cell r="I5038">
            <v>78321</v>
          </cell>
        </row>
        <row r="5039">
          <cell r="A5039" t="str">
            <v>440</v>
          </cell>
          <cell r="B5039">
            <v>832400</v>
          </cell>
          <cell r="C5039">
            <v>1</v>
          </cell>
          <cell r="D5039" t="str">
            <v>1832400.440</v>
          </cell>
          <cell r="E5039" t="str">
            <v xml:space="preserve">בטוח מבנים ותכולה </v>
          </cell>
          <cell r="H5039">
            <v>8600</v>
          </cell>
          <cell r="I5039">
            <v>8329</v>
          </cell>
        </row>
        <row r="5040">
          <cell r="A5040" t="str">
            <v>760</v>
          </cell>
          <cell r="B5040">
            <v>836200</v>
          </cell>
          <cell r="C5040">
            <v>1</v>
          </cell>
          <cell r="D5040" t="str">
            <v>1836200.760</v>
          </cell>
          <cell r="E5040" t="str">
            <v xml:space="preserve">נט"ן </v>
          </cell>
          <cell r="H5040">
            <v>720000</v>
          </cell>
          <cell r="I5040">
            <v>733148</v>
          </cell>
        </row>
        <row r="5041">
          <cell r="A5041" t="str">
            <v>320</v>
          </cell>
          <cell r="B5041">
            <v>840000</v>
          </cell>
          <cell r="C5041">
            <v>1</v>
          </cell>
          <cell r="D5041" t="str">
            <v>1840000.320</v>
          </cell>
          <cell r="E5041" t="str">
            <v xml:space="preserve">פיצויים והסתגלויות </v>
          </cell>
          <cell r="H5041">
            <v>160000</v>
          </cell>
          <cell r="I5041">
            <v>604785</v>
          </cell>
        </row>
        <row r="5042">
          <cell r="A5042" t="str">
            <v>105</v>
          </cell>
          <cell r="B5042">
            <v>841000</v>
          </cell>
          <cell r="C5042">
            <v>1</v>
          </cell>
          <cell r="D5042" t="str">
            <v>1841000.105</v>
          </cell>
          <cell r="E5042" t="str">
            <v xml:space="preserve">עובדים זמניים </v>
          </cell>
          <cell r="H5042">
            <v>83000</v>
          </cell>
          <cell r="I5042">
            <v>18365</v>
          </cell>
        </row>
        <row r="5043">
          <cell r="A5043" t="str">
            <v>110</v>
          </cell>
          <cell r="B5043">
            <v>841000</v>
          </cell>
          <cell r="C5043">
            <v>1</v>
          </cell>
          <cell r="D5043" t="str">
            <v>1841000.110</v>
          </cell>
          <cell r="E5043" t="str">
            <v xml:space="preserve">שכר קובע(עם תקן( </v>
          </cell>
          <cell r="H5043">
            <v>834980</v>
          </cell>
          <cell r="I5043">
            <v>1036112</v>
          </cell>
        </row>
        <row r="5044">
          <cell r="A5044" t="str">
            <v>120</v>
          </cell>
          <cell r="B5044">
            <v>841000</v>
          </cell>
          <cell r="C5044">
            <v>1</v>
          </cell>
          <cell r="D5044" t="str">
            <v>1841000.120</v>
          </cell>
          <cell r="E5044" t="str">
            <v xml:space="preserve">תוספות שאינן בשכר קובע </v>
          </cell>
          <cell r="H5044">
            <v>115233</v>
          </cell>
          <cell r="I5044">
            <v>140086</v>
          </cell>
        </row>
        <row r="5045">
          <cell r="A5045" t="str">
            <v>130</v>
          </cell>
          <cell r="B5045">
            <v>841000</v>
          </cell>
          <cell r="C5045">
            <v>1</v>
          </cell>
          <cell r="D5045" t="str">
            <v>1841000.130</v>
          </cell>
          <cell r="E5045" t="str">
            <v xml:space="preserve">שעות נוספות </v>
          </cell>
          <cell r="H5045">
            <v>17907</v>
          </cell>
          <cell r="I5045">
            <v>21042</v>
          </cell>
        </row>
        <row r="5046">
          <cell r="A5046" t="str">
            <v>140</v>
          </cell>
          <cell r="B5046">
            <v>841000</v>
          </cell>
          <cell r="C5046">
            <v>1</v>
          </cell>
          <cell r="D5046" t="str">
            <v>1841000.140</v>
          </cell>
          <cell r="E5046" t="str">
            <v xml:space="preserve">החזר הוצאות </v>
          </cell>
          <cell r="H5046">
            <v>606443</v>
          </cell>
          <cell r="I5046">
            <v>492658</v>
          </cell>
        </row>
        <row r="5047">
          <cell r="A5047" t="str">
            <v>181</v>
          </cell>
          <cell r="B5047">
            <v>841000</v>
          </cell>
          <cell r="C5047">
            <v>1</v>
          </cell>
          <cell r="D5047" t="str">
            <v>1841000.181</v>
          </cell>
          <cell r="E5047" t="str">
            <v xml:space="preserve">תוס.סוציאליות </v>
          </cell>
          <cell r="H5047">
            <v>222716</v>
          </cell>
          <cell r="I5047">
            <v>244489</v>
          </cell>
        </row>
        <row r="5048">
          <cell r="A5048" t="str">
            <v>182</v>
          </cell>
          <cell r="B5048">
            <v>841000</v>
          </cell>
          <cell r="C5048">
            <v>1</v>
          </cell>
          <cell r="D5048" t="str">
            <v>1841000.182</v>
          </cell>
          <cell r="E5048" t="str">
            <v xml:space="preserve">מיסים ועלויות </v>
          </cell>
          <cell r="H5048">
            <v>123524</v>
          </cell>
          <cell r="I5048">
            <v>133891</v>
          </cell>
        </row>
        <row r="5049">
          <cell r="A5049" t="str">
            <v>288</v>
          </cell>
          <cell r="B5049">
            <v>841000</v>
          </cell>
          <cell r="C5049">
            <v>1</v>
          </cell>
          <cell r="D5049" t="str">
            <v>1841000.288</v>
          </cell>
          <cell r="E5049" t="str">
            <v xml:space="preserve">השתתפות בשי לחגים </v>
          </cell>
          <cell r="H5049">
            <v>243900</v>
          </cell>
          <cell r="I5049">
            <v>230615</v>
          </cell>
        </row>
        <row r="5050">
          <cell r="A5050" t="str">
            <v>420</v>
          </cell>
          <cell r="B5050">
            <v>841000</v>
          </cell>
          <cell r="C5050">
            <v>1</v>
          </cell>
          <cell r="D5050" t="str">
            <v>1841000.420</v>
          </cell>
          <cell r="E5050" t="str">
            <v>תחזוקת מבנים מוסדות רווחה</v>
          </cell>
          <cell r="H5050">
            <v>20000</v>
          </cell>
          <cell r="I5050">
            <v>13661</v>
          </cell>
        </row>
        <row r="5051">
          <cell r="A5051" t="str">
            <v>421</v>
          </cell>
          <cell r="B5051">
            <v>841000</v>
          </cell>
          <cell r="C5051">
            <v>1</v>
          </cell>
          <cell r="D5051" t="str">
            <v>1841000.421</v>
          </cell>
          <cell r="E5051" t="str">
            <v xml:space="preserve">תחזוקת מזגנים </v>
          </cell>
          <cell r="H5051">
            <v>26000</v>
          </cell>
          <cell r="I5051">
            <v>17990</v>
          </cell>
        </row>
        <row r="5052">
          <cell r="A5052" t="str">
            <v>431</v>
          </cell>
          <cell r="B5052">
            <v>841000</v>
          </cell>
          <cell r="C5052">
            <v>1</v>
          </cell>
          <cell r="D5052" t="str">
            <v>1841000.431</v>
          </cell>
          <cell r="E5052" t="str">
            <v xml:space="preserve">חשמל </v>
          </cell>
          <cell r="H5052">
            <v>133100</v>
          </cell>
          <cell r="I5052">
            <v>120675</v>
          </cell>
        </row>
        <row r="5053">
          <cell r="A5053" t="str">
            <v>432</v>
          </cell>
          <cell r="B5053">
            <v>841000</v>
          </cell>
          <cell r="C5053">
            <v>1</v>
          </cell>
          <cell r="D5053" t="str">
            <v>1841000.432</v>
          </cell>
          <cell r="E5053" t="str">
            <v xml:space="preserve">מים </v>
          </cell>
          <cell r="H5053">
            <v>133000</v>
          </cell>
          <cell r="I5053">
            <v>159817</v>
          </cell>
        </row>
        <row r="5054">
          <cell r="A5054" t="str">
            <v>433</v>
          </cell>
          <cell r="B5054">
            <v>841000</v>
          </cell>
          <cell r="C5054">
            <v>1</v>
          </cell>
          <cell r="D5054" t="str">
            <v>1841000.433</v>
          </cell>
          <cell r="E5054" t="str">
            <v xml:space="preserve">חומרי נקיון </v>
          </cell>
          <cell r="H5054">
            <v>28500</v>
          </cell>
          <cell r="I5054">
            <v>25132</v>
          </cell>
        </row>
        <row r="5055">
          <cell r="A5055" t="str">
            <v>434</v>
          </cell>
          <cell r="B5055">
            <v>841000</v>
          </cell>
          <cell r="C5055">
            <v>1</v>
          </cell>
          <cell r="D5055" t="str">
            <v>1841000.434</v>
          </cell>
          <cell r="E5055" t="str">
            <v xml:space="preserve">שרותי נקיון מוסדות רווחה </v>
          </cell>
          <cell r="H5055">
            <v>62500</v>
          </cell>
          <cell r="I5055">
            <v>46142</v>
          </cell>
        </row>
        <row r="5056">
          <cell r="A5056" t="str">
            <v>440</v>
          </cell>
          <cell r="B5056">
            <v>841000</v>
          </cell>
          <cell r="C5056">
            <v>1</v>
          </cell>
          <cell r="D5056" t="str">
            <v>1841000.440</v>
          </cell>
          <cell r="E5056" t="str">
            <v xml:space="preserve">ביטוח מבנה ותכולה-לשכות </v>
          </cell>
          <cell r="H5056">
            <v>17700</v>
          </cell>
          <cell r="I5056">
            <v>17060</v>
          </cell>
        </row>
        <row r="5057">
          <cell r="A5057" t="str">
            <v>442</v>
          </cell>
          <cell r="B5057">
            <v>841000</v>
          </cell>
          <cell r="C5057">
            <v>1</v>
          </cell>
          <cell r="D5057" t="str">
            <v>1841000.442</v>
          </cell>
          <cell r="E5057" t="str">
            <v xml:space="preserve">שיפוי עבור נזקים </v>
          </cell>
          <cell r="H5057">
            <v>0</v>
          </cell>
          <cell r="I5057">
            <v>0</v>
          </cell>
        </row>
        <row r="5058">
          <cell r="A5058" t="str">
            <v>470</v>
          </cell>
          <cell r="B5058">
            <v>841000</v>
          </cell>
          <cell r="C5058">
            <v>1</v>
          </cell>
          <cell r="D5058" t="str">
            <v>1841000.470</v>
          </cell>
          <cell r="E5058" t="str">
            <v xml:space="preserve">ציוד משרדי </v>
          </cell>
          <cell r="H5058">
            <v>55000</v>
          </cell>
          <cell r="I5058">
            <v>51227</v>
          </cell>
        </row>
        <row r="5059">
          <cell r="A5059" t="str">
            <v>511</v>
          </cell>
          <cell r="B5059">
            <v>841000</v>
          </cell>
          <cell r="C5059">
            <v>1</v>
          </cell>
          <cell r="D5059" t="str">
            <v>1841000.511</v>
          </cell>
          <cell r="E5059" t="str">
            <v xml:space="preserve">אירוח וכיבוד </v>
          </cell>
          <cell r="H5059">
            <v>30000</v>
          </cell>
          <cell r="I5059">
            <v>18879</v>
          </cell>
        </row>
        <row r="5060">
          <cell r="A5060" t="str">
            <v>522</v>
          </cell>
          <cell r="B5060">
            <v>841000</v>
          </cell>
          <cell r="C5060">
            <v>1</v>
          </cell>
          <cell r="D5060" t="str">
            <v>1841000.522</v>
          </cell>
          <cell r="E5060" t="str">
            <v xml:space="preserve">ספרות מקצועית </v>
          </cell>
          <cell r="H5060">
            <v>1500</v>
          </cell>
          <cell r="I5060">
            <v>0</v>
          </cell>
        </row>
        <row r="5061">
          <cell r="A5061" t="str">
            <v>523</v>
          </cell>
          <cell r="B5061">
            <v>841000</v>
          </cell>
          <cell r="C5061">
            <v>1</v>
          </cell>
          <cell r="D5061" t="str">
            <v>1841000.523</v>
          </cell>
          <cell r="E5061" t="str">
            <v xml:space="preserve">דמי חבר בארגונים </v>
          </cell>
          <cell r="H5061">
            <v>52000</v>
          </cell>
          <cell r="I5061">
            <v>52477</v>
          </cell>
        </row>
        <row r="5062">
          <cell r="A5062" t="str">
            <v>540</v>
          </cell>
          <cell r="B5062">
            <v>841000</v>
          </cell>
          <cell r="C5062">
            <v>1</v>
          </cell>
          <cell r="D5062" t="str">
            <v>1841000.540</v>
          </cell>
          <cell r="E5062" t="str">
            <v xml:space="preserve">הוצאות תקשורת </v>
          </cell>
          <cell r="H5062">
            <v>58000</v>
          </cell>
          <cell r="I5062">
            <v>61698</v>
          </cell>
        </row>
        <row r="5063">
          <cell r="A5063" t="str">
            <v>550</v>
          </cell>
          <cell r="B5063">
            <v>841000</v>
          </cell>
          <cell r="C5063">
            <v>1</v>
          </cell>
          <cell r="D5063" t="str">
            <v>1841000.550</v>
          </cell>
          <cell r="E5063" t="str">
            <v xml:space="preserve">פרסום והדפסות </v>
          </cell>
          <cell r="H5063">
            <v>4400</v>
          </cell>
          <cell r="I5063">
            <v>3753</v>
          </cell>
        </row>
        <row r="5064">
          <cell r="A5064" t="str">
            <v>561</v>
          </cell>
          <cell r="B5064">
            <v>841000</v>
          </cell>
          <cell r="C5064">
            <v>1</v>
          </cell>
          <cell r="D5064" t="str">
            <v>1841000.561</v>
          </cell>
          <cell r="E5064" t="str">
            <v xml:space="preserve">צילום מסמכים </v>
          </cell>
          <cell r="H5064">
            <v>60000</v>
          </cell>
          <cell r="I5064">
            <v>57241</v>
          </cell>
        </row>
        <row r="5065">
          <cell r="A5065" t="str">
            <v>570</v>
          </cell>
          <cell r="B5065">
            <v>841000</v>
          </cell>
          <cell r="C5065">
            <v>1</v>
          </cell>
          <cell r="D5065" t="str">
            <v>1841000.570</v>
          </cell>
          <cell r="E5065" t="str">
            <v xml:space="preserve">מיכון - תוכנת רווחה </v>
          </cell>
          <cell r="H5065">
            <v>44800</v>
          </cell>
          <cell r="I5065">
            <v>43919</v>
          </cell>
        </row>
        <row r="5066">
          <cell r="A5066" t="str">
            <v>571</v>
          </cell>
          <cell r="B5066">
            <v>841000</v>
          </cell>
          <cell r="C5066">
            <v>1</v>
          </cell>
          <cell r="D5066" t="str">
            <v>1841000.571</v>
          </cell>
          <cell r="E5066" t="str">
            <v xml:space="preserve">מיכון - דו"חות </v>
          </cell>
          <cell r="H5066">
            <v>16300</v>
          </cell>
          <cell r="I5066">
            <v>16013</v>
          </cell>
        </row>
        <row r="5067">
          <cell r="A5067" t="str">
            <v>574</v>
          </cell>
          <cell r="B5067">
            <v>841000</v>
          </cell>
          <cell r="C5067">
            <v>1</v>
          </cell>
          <cell r="D5067" t="str">
            <v>1841000.574</v>
          </cell>
          <cell r="E5067" t="str">
            <v xml:space="preserve">תקשורת מחשבים </v>
          </cell>
          <cell r="H5067">
            <v>4700</v>
          </cell>
          <cell r="I5067">
            <v>4638</v>
          </cell>
        </row>
        <row r="5068">
          <cell r="A5068" t="str">
            <v>575</v>
          </cell>
          <cell r="B5068">
            <v>841000</v>
          </cell>
          <cell r="C5068">
            <v>1</v>
          </cell>
          <cell r="D5068" t="str">
            <v>1841000.575</v>
          </cell>
          <cell r="E5068" t="str">
            <v xml:space="preserve">רכישת תוכנות </v>
          </cell>
          <cell r="H5068">
            <v>15000</v>
          </cell>
          <cell r="I5068">
            <v>5171</v>
          </cell>
        </row>
        <row r="5069">
          <cell r="A5069" t="str">
            <v>579</v>
          </cell>
          <cell r="B5069">
            <v>841000</v>
          </cell>
          <cell r="C5069">
            <v>1</v>
          </cell>
          <cell r="D5069" t="str">
            <v>1841000.579</v>
          </cell>
          <cell r="E5069" t="str">
            <v xml:space="preserve">קישור לרשת המיחשוב </v>
          </cell>
          <cell r="H5069">
            <v>15000</v>
          </cell>
          <cell r="I5069">
            <v>61912</v>
          </cell>
        </row>
        <row r="5070">
          <cell r="A5070" t="str">
            <v>580</v>
          </cell>
          <cell r="B5070">
            <v>841000</v>
          </cell>
          <cell r="C5070">
            <v>1</v>
          </cell>
          <cell r="D5070" t="str">
            <v>1841000.580</v>
          </cell>
          <cell r="E5070" t="str">
            <v xml:space="preserve">הוצאות אירגוניות </v>
          </cell>
          <cell r="H5070">
            <v>20000</v>
          </cell>
          <cell r="I5070">
            <v>17522</v>
          </cell>
        </row>
        <row r="5071">
          <cell r="A5071" t="str">
            <v>582</v>
          </cell>
          <cell r="B5071">
            <v>841000</v>
          </cell>
          <cell r="C5071">
            <v>1</v>
          </cell>
          <cell r="D5071" t="str">
            <v>1841000.582</v>
          </cell>
          <cell r="E5071" t="str">
            <v xml:space="preserve">כרטיסי איזי פארק </v>
          </cell>
          <cell r="H5071">
            <v>3000</v>
          </cell>
          <cell r="I5071">
            <v>2500</v>
          </cell>
        </row>
        <row r="5072">
          <cell r="A5072" t="str">
            <v>710</v>
          </cell>
          <cell r="B5072">
            <v>841000</v>
          </cell>
          <cell r="C5072">
            <v>1</v>
          </cell>
          <cell r="D5072" t="str">
            <v>1841000.710</v>
          </cell>
          <cell r="E5072" t="str">
            <v xml:space="preserve">הסעות במוניות </v>
          </cell>
          <cell r="H5072">
            <v>0</v>
          </cell>
          <cell r="I5072">
            <v>30000</v>
          </cell>
        </row>
        <row r="5073">
          <cell r="A5073" t="str">
            <v>731</v>
          </cell>
          <cell r="B5073">
            <v>841000</v>
          </cell>
          <cell r="C5073">
            <v>1</v>
          </cell>
          <cell r="D5073" t="str">
            <v>1841000.731</v>
          </cell>
          <cell r="E5073" t="str">
            <v xml:space="preserve">דלק </v>
          </cell>
          <cell r="H5073">
            <v>60150</v>
          </cell>
          <cell r="I5073">
            <v>48759</v>
          </cell>
        </row>
        <row r="5074">
          <cell r="A5074" t="str">
            <v>735</v>
          </cell>
          <cell r="B5074">
            <v>841000</v>
          </cell>
          <cell r="C5074">
            <v>1</v>
          </cell>
          <cell r="D5074" t="str">
            <v>1841000.735</v>
          </cell>
          <cell r="E5074" t="str">
            <v xml:space="preserve">השכרת רכב </v>
          </cell>
          <cell r="H5074">
            <v>137344</v>
          </cell>
          <cell r="I5074">
            <v>123341</v>
          </cell>
        </row>
        <row r="5075">
          <cell r="A5075" t="str">
            <v>743</v>
          </cell>
          <cell r="B5075">
            <v>841000</v>
          </cell>
          <cell r="C5075">
            <v>1</v>
          </cell>
          <cell r="D5075" t="str">
            <v>1841000.743</v>
          </cell>
          <cell r="E5075" t="str">
            <v xml:space="preserve">רכישת כלים מכשירים וציוד </v>
          </cell>
          <cell r="H5075">
            <v>39000</v>
          </cell>
          <cell r="I5075">
            <v>37423</v>
          </cell>
        </row>
        <row r="5076">
          <cell r="A5076" t="str">
            <v>750</v>
          </cell>
          <cell r="B5076">
            <v>841000</v>
          </cell>
          <cell r="C5076">
            <v>1</v>
          </cell>
          <cell r="D5076" t="str">
            <v>1841000.750</v>
          </cell>
          <cell r="E5076" t="str">
            <v xml:space="preserve">שירותי יעוץ </v>
          </cell>
          <cell r="H5076">
            <v>0</v>
          </cell>
          <cell r="I5076">
            <v>77676</v>
          </cell>
        </row>
        <row r="5077">
          <cell r="A5077" t="str">
            <v>752</v>
          </cell>
          <cell r="B5077">
            <v>841000</v>
          </cell>
          <cell r="C5077">
            <v>1</v>
          </cell>
          <cell r="D5077" t="str">
            <v>1841000.752</v>
          </cell>
          <cell r="E5077" t="str">
            <v xml:space="preserve">סל שירותי רווחה </v>
          </cell>
          <cell r="H5077">
            <v>395660</v>
          </cell>
          <cell r="I5077">
            <v>325660</v>
          </cell>
        </row>
        <row r="5078">
          <cell r="A5078" t="str">
            <v>753</v>
          </cell>
          <cell r="B5078">
            <v>841000</v>
          </cell>
          <cell r="C5078">
            <v>1</v>
          </cell>
          <cell r="D5078" t="str">
            <v>1841000.753</v>
          </cell>
          <cell r="E5078" t="str">
            <v xml:space="preserve">שמירה בלשכות </v>
          </cell>
          <cell r="H5078">
            <v>0</v>
          </cell>
          <cell r="I5078">
            <v>25012</v>
          </cell>
        </row>
        <row r="5079">
          <cell r="A5079" t="str">
            <v>755</v>
          </cell>
          <cell r="B5079">
            <v>841000</v>
          </cell>
          <cell r="C5079">
            <v>1</v>
          </cell>
          <cell r="D5079" t="str">
            <v>1841000.755</v>
          </cell>
          <cell r="E5079" t="str">
            <v xml:space="preserve">בטיחות אש בלשכות </v>
          </cell>
          <cell r="H5079">
            <v>43000</v>
          </cell>
          <cell r="I5079">
            <v>19885</v>
          </cell>
        </row>
        <row r="5080">
          <cell r="A5080" t="str">
            <v>756</v>
          </cell>
          <cell r="B5080">
            <v>841000</v>
          </cell>
          <cell r="C5080">
            <v>1</v>
          </cell>
          <cell r="D5080" t="str">
            <v>1841000.756</v>
          </cell>
          <cell r="E5080" t="str">
            <v xml:space="preserve">אחזקת גינון בקבלנות </v>
          </cell>
          <cell r="H5080">
            <v>24000</v>
          </cell>
          <cell r="I5080">
            <v>24000</v>
          </cell>
        </row>
        <row r="5081">
          <cell r="A5081" t="str">
            <v>780</v>
          </cell>
          <cell r="B5081">
            <v>841000</v>
          </cell>
          <cell r="C5081">
            <v>1</v>
          </cell>
          <cell r="D5081" t="str">
            <v>1841000.780</v>
          </cell>
          <cell r="E5081" t="str">
            <v xml:space="preserve">הוצאות אחרות לפעולה </v>
          </cell>
          <cell r="H5081">
            <v>75000</v>
          </cell>
          <cell r="I5081">
            <v>59076</v>
          </cell>
        </row>
        <row r="5082">
          <cell r="A5082" t="str">
            <v>782</v>
          </cell>
          <cell r="B5082">
            <v>841000</v>
          </cell>
          <cell r="C5082">
            <v>1</v>
          </cell>
          <cell r="D5082" t="str">
            <v>1841000.782</v>
          </cell>
          <cell r="E5082" t="str">
            <v xml:space="preserve">ימי עיון לעובדים </v>
          </cell>
          <cell r="H5082">
            <v>20000</v>
          </cell>
          <cell r="I5082">
            <v>5568</v>
          </cell>
        </row>
        <row r="5083">
          <cell r="A5083" t="str">
            <v>783</v>
          </cell>
          <cell r="B5083">
            <v>841000</v>
          </cell>
          <cell r="C5083">
            <v>1</v>
          </cell>
          <cell r="D5083" t="str">
            <v>1841000.783</v>
          </cell>
          <cell r="E5083" t="str">
            <v xml:space="preserve">מצבי חירום </v>
          </cell>
          <cell r="H5083">
            <v>125825</v>
          </cell>
          <cell r="I5083">
            <v>67844</v>
          </cell>
        </row>
        <row r="5084">
          <cell r="A5084" t="str">
            <v>784</v>
          </cell>
          <cell r="B5084">
            <v>841000</v>
          </cell>
          <cell r="C5084">
            <v>1</v>
          </cell>
          <cell r="D5084" t="str">
            <v>1841000.784</v>
          </cell>
          <cell r="E5084" t="str">
            <v xml:space="preserve">טקסים וחנוכת מבנים </v>
          </cell>
          <cell r="H5084">
            <v>0</v>
          </cell>
          <cell r="I5084">
            <v>15000</v>
          </cell>
        </row>
        <row r="5085">
          <cell r="A5085" t="str">
            <v>785</v>
          </cell>
          <cell r="B5085">
            <v>841000</v>
          </cell>
          <cell r="C5085">
            <v>1</v>
          </cell>
          <cell r="D5085" t="str">
            <v>1841000.785</v>
          </cell>
          <cell r="E5085" t="str">
            <v xml:space="preserve">הדרכת עובדים </v>
          </cell>
          <cell r="H5085">
            <v>17500</v>
          </cell>
          <cell r="I5085">
            <v>18152</v>
          </cell>
        </row>
        <row r="5086">
          <cell r="A5086" t="str">
            <v>840</v>
          </cell>
          <cell r="B5086">
            <v>841000</v>
          </cell>
          <cell r="C5086">
            <v>1</v>
          </cell>
          <cell r="D5086" t="str">
            <v>1841000.840</v>
          </cell>
          <cell r="E5086" t="str">
            <v xml:space="preserve">פעולות ארגוניות </v>
          </cell>
          <cell r="H5086">
            <v>14700</v>
          </cell>
          <cell r="I5086">
            <v>13830</v>
          </cell>
        </row>
        <row r="5087">
          <cell r="A5087" t="str">
            <v>842</v>
          </cell>
          <cell r="B5087">
            <v>841000</v>
          </cell>
          <cell r="C5087">
            <v>1</v>
          </cell>
          <cell r="D5087" t="str">
            <v>1841000.842</v>
          </cell>
          <cell r="E5087" t="str">
            <v xml:space="preserve">מיחשוב שירותי רווחה </v>
          </cell>
          <cell r="H5087">
            <v>0</v>
          </cell>
          <cell r="I5087">
            <v>5927</v>
          </cell>
        </row>
        <row r="5088">
          <cell r="A5088" t="str">
            <v>844</v>
          </cell>
          <cell r="B5088">
            <v>841000</v>
          </cell>
          <cell r="C5088">
            <v>1</v>
          </cell>
          <cell r="D5088" t="str">
            <v>1841000.844</v>
          </cell>
          <cell r="E5088" t="str">
            <v xml:space="preserve">סל בטיחות </v>
          </cell>
          <cell r="H5088">
            <v>40000</v>
          </cell>
          <cell r="I5088">
            <v>13970</v>
          </cell>
        </row>
        <row r="5089">
          <cell r="A5089" t="str">
            <v>845</v>
          </cell>
          <cell r="B5089">
            <v>841000</v>
          </cell>
          <cell r="C5089">
            <v>1</v>
          </cell>
          <cell r="D5089" t="str">
            <v>1841000.845</v>
          </cell>
          <cell r="E5089" t="str">
            <v xml:space="preserve">הוצאות מנהליות </v>
          </cell>
          <cell r="H5089">
            <v>0</v>
          </cell>
          <cell r="I5089">
            <v>171</v>
          </cell>
        </row>
        <row r="5090">
          <cell r="A5090" t="str">
            <v>930</v>
          </cell>
          <cell r="B5090">
            <v>841000</v>
          </cell>
          <cell r="C5090">
            <v>1</v>
          </cell>
          <cell r="D5090" t="str">
            <v>1841000.930</v>
          </cell>
          <cell r="E5090" t="str">
            <v xml:space="preserve">שיפור סביבת עבודה לעובד </v>
          </cell>
          <cell r="H5090">
            <v>0</v>
          </cell>
          <cell r="I5090">
            <v>28658</v>
          </cell>
        </row>
        <row r="5091">
          <cell r="A5091" t="str">
            <v>410</v>
          </cell>
          <cell r="B5091">
            <v>841000</v>
          </cell>
          <cell r="C5091">
            <v>1</v>
          </cell>
          <cell r="D5091" t="str">
            <v>1841000.410</v>
          </cell>
          <cell r="E5091" t="str">
            <v>שכר דירה מח שירותים חברתי</v>
          </cell>
          <cell r="H5091">
            <v>0</v>
          </cell>
          <cell r="I5091">
            <v>719388</v>
          </cell>
        </row>
        <row r="5092">
          <cell r="A5092" t="str">
            <v>820</v>
          </cell>
          <cell r="B5092">
            <v>841000</v>
          </cell>
          <cell r="C5092">
            <v>1</v>
          </cell>
          <cell r="D5092" t="str">
            <v>1841000.820</v>
          </cell>
          <cell r="E5092" t="str">
            <v xml:space="preserve">תמיכות רווחה-חלוקה </v>
          </cell>
          <cell r="H5092">
            <v>300000</v>
          </cell>
          <cell r="I5092">
            <v>0</v>
          </cell>
        </row>
        <row r="5093">
          <cell r="A5093" t="str">
            <v>420</v>
          </cell>
          <cell r="B5093">
            <v>841001</v>
          </cell>
          <cell r="C5093">
            <v>1</v>
          </cell>
          <cell r="D5093" t="str">
            <v>1841001.420</v>
          </cell>
          <cell r="E5093" t="str">
            <v xml:space="preserve">שיפוץ מח שירותים חברתיים </v>
          </cell>
          <cell r="H5093">
            <v>0</v>
          </cell>
          <cell r="I5093">
            <v>224264</v>
          </cell>
        </row>
        <row r="5094">
          <cell r="A5094" t="str">
            <v>440</v>
          </cell>
          <cell r="B5094">
            <v>841001</v>
          </cell>
          <cell r="C5094">
            <v>1</v>
          </cell>
          <cell r="D5094" t="str">
            <v>1841001.440</v>
          </cell>
          <cell r="E5094" t="str">
            <v xml:space="preserve">ביטוח אחריות מקצועית </v>
          </cell>
          <cell r="H5094">
            <v>8600</v>
          </cell>
          <cell r="I5094">
            <v>8263</v>
          </cell>
        </row>
        <row r="5095">
          <cell r="A5095" t="str">
            <v>110</v>
          </cell>
          <cell r="B5095">
            <v>841002</v>
          </cell>
          <cell r="C5095">
            <v>1</v>
          </cell>
          <cell r="D5095" t="str">
            <v>1841002.110</v>
          </cell>
          <cell r="E5095" t="str">
            <v xml:space="preserve">שכר קובע-שירותים חברתיים </v>
          </cell>
          <cell r="H5095">
            <v>5585227</v>
          </cell>
          <cell r="I5095">
            <v>4867163</v>
          </cell>
        </row>
        <row r="5096">
          <cell r="A5096" t="str">
            <v>120</v>
          </cell>
          <cell r="B5096">
            <v>841002</v>
          </cell>
          <cell r="C5096">
            <v>1</v>
          </cell>
          <cell r="D5096" t="str">
            <v>1841002.120</v>
          </cell>
          <cell r="E5096" t="str">
            <v xml:space="preserve">תוספות שאינן בשכר קובע </v>
          </cell>
          <cell r="H5096">
            <v>817808</v>
          </cell>
          <cell r="I5096">
            <v>705735</v>
          </cell>
        </row>
        <row r="5097">
          <cell r="A5097" t="str">
            <v>130</v>
          </cell>
          <cell r="B5097">
            <v>841002</v>
          </cell>
          <cell r="C5097">
            <v>1</v>
          </cell>
          <cell r="D5097" t="str">
            <v>1841002.130</v>
          </cell>
          <cell r="E5097" t="str">
            <v xml:space="preserve">שעות נוספות </v>
          </cell>
          <cell r="H5097">
            <v>40519</v>
          </cell>
          <cell r="I5097">
            <v>34463</v>
          </cell>
        </row>
        <row r="5098">
          <cell r="A5098" t="str">
            <v>140</v>
          </cell>
          <cell r="B5098">
            <v>841002</v>
          </cell>
          <cell r="C5098">
            <v>1</v>
          </cell>
          <cell r="D5098" t="str">
            <v>1841002.140</v>
          </cell>
          <cell r="E5098" t="str">
            <v xml:space="preserve">החזר הוצאות </v>
          </cell>
          <cell r="H5098">
            <v>966517</v>
          </cell>
          <cell r="I5098">
            <v>784190</v>
          </cell>
        </row>
        <row r="5099">
          <cell r="A5099" t="str">
            <v>181</v>
          </cell>
          <cell r="B5099">
            <v>841002</v>
          </cell>
          <cell r="C5099">
            <v>1</v>
          </cell>
          <cell r="D5099" t="str">
            <v>1841002.181</v>
          </cell>
          <cell r="E5099" t="str">
            <v xml:space="preserve">הפרשות סוציאליות </v>
          </cell>
          <cell r="H5099">
            <v>1364642</v>
          </cell>
          <cell r="I5099">
            <v>1178658</v>
          </cell>
        </row>
        <row r="5100">
          <cell r="A5100" t="str">
            <v>182</v>
          </cell>
          <cell r="B5100">
            <v>841002</v>
          </cell>
          <cell r="C5100">
            <v>1</v>
          </cell>
          <cell r="D5100" t="str">
            <v>1841002.182</v>
          </cell>
          <cell r="E5100" t="str">
            <v xml:space="preserve">מיסים ועלויות </v>
          </cell>
          <cell r="H5100">
            <v>566756</v>
          </cell>
          <cell r="I5100">
            <v>490288</v>
          </cell>
        </row>
        <row r="5101">
          <cell r="A5101" t="str">
            <v>410</v>
          </cell>
          <cell r="B5101">
            <v>841002</v>
          </cell>
          <cell r="C5101">
            <v>1</v>
          </cell>
          <cell r="D5101" t="str">
            <v>1841002.410</v>
          </cell>
          <cell r="E5101" t="str">
            <v>שכ"ד מח שירותים חברתיים-ל</v>
          </cell>
          <cell r="H5101">
            <v>560000</v>
          </cell>
          <cell r="I5101">
            <v>0</v>
          </cell>
        </row>
        <row r="5102">
          <cell r="A5102" t="str">
            <v>411</v>
          </cell>
          <cell r="B5102">
            <v>841002</v>
          </cell>
          <cell r="C5102">
            <v>1</v>
          </cell>
          <cell r="D5102" t="str">
            <v>1841002.411</v>
          </cell>
          <cell r="E5102" t="str">
            <v xml:space="preserve">דמי ניהול </v>
          </cell>
          <cell r="H5102">
            <v>140000</v>
          </cell>
          <cell r="I5102">
            <v>0</v>
          </cell>
        </row>
        <row r="5103">
          <cell r="A5103" t="str">
            <v>420</v>
          </cell>
          <cell r="B5103">
            <v>841002</v>
          </cell>
          <cell r="C5103">
            <v>1</v>
          </cell>
          <cell r="D5103" t="str">
            <v>1841002.420</v>
          </cell>
          <cell r="E5103" t="str">
            <v xml:space="preserve">תחזוקת מבנים </v>
          </cell>
          <cell r="H5103">
            <v>22000</v>
          </cell>
          <cell r="I5103">
            <v>22000</v>
          </cell>
        </row>
        <row r="5104">
          <cell r="A5104" t="str">
            <v>434</v>
          </cell>
          <cell r="B5104">
            <v>841002</v>
          </cell>
          <cell r="C5104">
            <v>1</v>
          </cell>
          <cell r="D5104" t="str">
            <v>1841002.434</v>
          </cell>
          <cell r="E5104" t="str">
            <v xml:space="preserve">שירותי נקיון </v>
          </cell>
          <cell r="H5104">
            <v>101025</v>
          </cell>
          <cell r="I5104">
            <v>104235</v>
          </cell>
        </row>
        <row r="5105">
          <cell r="A5105" t="str">
            <v>540</v>
          </cell>
          <cell r="B5105">
            <v>841002</v>
          </cell>
          <cell r="C5105">
            <v>1</v>
          </cell>
          <cell r="D5105" t="str">
            <v>1841002.540</v>
          </cell>
          <cell r="E5105" t="str">
            <v xml:space="preserve">הוצאות תקשורת </v>
          </cell>
          <cell r="H5105">
            <v>80000</v>
          </cell>
          <cell r="I5105">
            <v>63213</v>
          </cell>
        </row>
        <row r="5106">
          <cell r="A5106" t="str">
            <v>759</v>
          </cell>
          <cell r="B5106">
            <v>841002</v>
          </cell>
          <cell r="C5106">
            <v>1</v>
          </cell>
          <cell r="D5106" t="str">
            <v>1841002.759</v>
          </cell>
          <cell r="E5106" t="str">
            <v xml:space="preserve">שמירה </v>
          </cell>
          <cell r="H5106">
            <v>236000</v>
          </cell>
          <cell r="I5106">
            <v>185335</v>
          </cell>
        </row>
        <row r="5107">
          <cell r="A5107" t="str">
            <v>110</v>
          </cell>
          <cell r="B5107">
            <v>841003</v>
          </cell>
          <cell r="C5107">
            <v>1</v>
          </cell>
          <cell r="D5107" t="str">
            <v>1841003.110</v>
          </cell>
          <cell r="E5107" t="str">
            <v xml:space="preserve">שכר קובע-שירותים חברתיים </v>
          </cell>
          <cell r="H5107">
            <v>3678749</v>
          </cell>
          <cell r="I5107">
            <v>3178105</v>
          </cell>
        </row>
        <row r="5108">
          <cell r="A5108" t="str">
            <v>120</v>
          </cell>
          <cell r="B5108">
            <v>841003</v>
          </cell>
          <cell r="C5108">
            <v>1</v>
          </cell>
          <cell r="D5108" t="str">
            <v>1841003.120</v>
          </cell>
          <cell r="E5108" t="str">
            <v xml:space="preserve">תוספות שאינן בשכר קובע </v>
          </cell>
          <cell r="H5108">
            <v>492525</v>
          </cell>
          <cell r="I5108">
            <v>425382</v>
          </cell>
        </row>
        <row r="5109">
          <cell r="A5109" t="str">
            <v>130</v>
          </cell>
          <cell r="B5109">
            <v>841003</v>
          </cell>
          <cell r="C5109">
            <v>1</v>
          </cell>
          <cell r="D5109" t="str">
            <v>1841003.130</v>
          </cell>
          <cell r="E5109" t="str">
            <v xml:space="preserve">שעות נוספות </v>
          </cell>
          <cell r="H5109">
            <v>22803</v>
          </cell>
          <cell r="I5109">
            <v>20497</v>
          </cell>
        </row>
        <row r="5110">
          <cell r="A5110" t="str">
            <v>140</v>
          </cell>
          <cell r="B5110">
            <v>841003</v>
          </cell>
          <cell r="C5110">
            <v>1</v>
          </cell>
          <cell r="D5110" t="str">
            <v>1841003.140</v>
          </cell>
          <cell r="E5110" t="str">
            <v xml:space="preserve">החזר הוצאות </v>
          </cell>
          <cell r="H5110">
            <v>587924</v>
          </cell>
          <cell r="I5110">
            <v>477215</v>
          </cell>
        </row>
        <row r="5111">
          <cell r="A5111" t="str">
            <v>181</v>
          </cell>
          <cell r="B5111">
            <v>841003</v>
          </cell>
          <cell r="C5111">
            <v>1</v>
          </cell>
          <cell r="D5111" t="str">
            <v>1841003.181</v>
          </cell>
          <cell r="E5111" t="str">
            <v xml:space="preserve">הפרשות סוציאליות </v>
          </cell>
          <cell r="H5111">
            <v>911687</v>
          </cell>
          <cell r="I5111">
            <v>787632</v>
          </cell>
        </row>
        <row r="5112">
          <cell r="A5112" t="str">
            <v>182</v>
          </cell>
          <cell r="B5112">
            <v>841003</v>
          </cell>
          <cell r="C5112">
            <v>1</v>
          </cell>
          <cell r="D5112" t="str">
            <v>1841003.182</v>
          </cell>
          <cell r="E5112" t="str">
            <v xml:space="preserve">מיסים ועלויות </v>
          </cell>
          <cell r="H5112">
            <v>366603</v>
          </cell>
          <cell r="I5112">
            <v>314930</v>
          </cell>
        </row>
        <row r="5113">
          <cell r="A5113" t="str">
            <v>420</v>
          </cell>
          <cell r="B5113">
            <v>841003</v>
          </cell>
          <cell r="C5113">
            <v>1</v>
          </cell>
          <cell r="D5113" t="str">
            <v>1841003.420</v>
          </cell>
          <cell r="E5113" t="str">
            <v xml:space="preserve">תחזוקת מבנים </v>
          </cell>
          <cell r="H5113">
            <v>22000</v>
          </cell>
          <cell r="I5113">
            <v>21628</v>
          </cell>
        </row>
        <row r="5114">
          <cell r="A5114" t="str">
            <v>434</v>
          </cell>
          <cell r="B5114">
            <v>841003</v>
          </cell>
          <cell r="C5114">
            <v>1</v>
          </cell>
          <cell r="D5114" t="str">
            <v>1841003.434</v>
          </cell>
          <cell r="E5114" t="str">
            <v xml:space="preserve">שירותי נקיון </v>
          </cell>
          <cell r="H5114">
            <v>67350</v>
          </cell>
          <cell r="I5114">
            <v>79821</v>
          </cell>
        </row>
        <row r="5115">
          <cell r="A5115" t="str">
            <v>540</v>
          </cell>
          <cell r="B5115">
            <v>841003</v>
          </cell>
          <cell r="C5115">
            <v>1</v>
          </cell>
          <cell r="D5115" t="str">
            <v>1841003.540</v>
          </cell>
          <cell r="E5115" t="str">
            <v xml:space="preserve">הוצאות תקשורת </v>
          </cell>
          <cell r="H5115">
            <v>100000</v>
          </cell>
          <cell r="I5115">
            <v>63250</v>
          </cell>
        </row>
        <row r="5116">
          <cell r="A5116" t="str">
            <v>759</v>
          </cell>
          <cell r="B5116">
            <v>841003</v>
          </cell>
          <cell r="C5116">
            <v>1</v>
          </cell>
          <cell r="D5116" t="str">
            <v>1841003.759</v>
          </cell>
          <cell r="E5116" t="str">
            <v xml:space="preserve">שמירה </v>
          </cell>
          <cell r="H5116">
            <v>291050</v>
          </cell>
          <cell r="I5116">
            <v>237252</v>
          </cell>
        </row>
        <row r="5117">
          <cell r="A5117" t="str">
            <v>110</v>
          </cell>
          <cell r="B5117">
            <v>841100</v>
          </cell>
          <cell r="C5117">
            <v>1</v>
          </cell>
          <cell r="D5117" t="str">
            <v>1841100.110</v>
          </cell>
          <cell r="E5117" t="str">
            <v xml:space="preserve">שכר קובע-מחלקת חירום </v>
          </cell>
          <cell r="H5117">
            <v>438391</v>
          </cell>
          <cell r="I5117">
            <v>372319</v>
          </cell>
        </row>
        <row r="5118">
          <cell r="A5118" t="str">
            <v>120</v>
          </cell>
          <cell r="B5118">
            <v>841100</v>
          </cell>
          <cell r="C5118">
            <v>1</v>
          </cell>
          <cell r="D5118" t="str">
            <v>1841100.120</v>
          </cell>
          <cell r="E5118" t="str">
            <v xml:space="preserve">תוספות שאינן בשכר קובע </v>
          </cell>
          <cell r="H5118">
            <v>75311</v>
          </cell>
          <cell r="I5118">
            <v>66737</v>
          </cell>
        </row>
        <row r="5119">
          <cell r="A5119" t="str">
            <v>130</v>
          </cell>
          <cell r="B5119">
            <v>841100</v>
          </cell>
          <cell r="C5119">
            <v>1</v>
          </cell>
          <cell r="D5119" t="str">
            <v>1841100.130</v>
          </cell>
          <cell r="E5119" t="str">
            <v xml:space="preserve">שעות נוספות </v>
          </cell>
          <cell r="H5119">
            <v>0</v>
          </cell>
          <cell r="I5119">
            <v>0</v>
          </cell>
        </row>
        <row r="5120">
          <cell r="A5120" t="str">
            <v>140</v>
          </cell>
          <cell r="B5120">
            <v>841100</v>
          </cell>
          <cell r="C5120">
            <v>1</v>
          </cell>
          <cell r="D5120" t="str">
            <v>1841100.140</v>
          </cell>
          <cell r="E5120" t="str">
            <v xml:space="preserve">החזר הוצאות </v>
          </cell>
          <cell r="H5120">
            <v>120448</v>
          </cell>
          <cell r="I5120">
            <v>91201</v>
          </cell>
        </row>
        <row r="5121">
          <cell r="A5121" t="str">
            <v>181</v>
          </cell>
          <cell r="B5121">
            <v>841100</v>
          </cell>
          <cell r="C5121">
            <v>1</v>
          </cell>
          <cell r="D5121" t="str">
            <v>1841100.181</v>
          </cell>
          <cell r="E5121" t="str">
            <v xml:space="preserve">הפרשות סוציאליות </v>
          </cell>
          <cell r="H5121">
            <v>100653</v>
          </cell>
          <cell r="I5121">
            <v>87249</v>
          </cell>
        </row>
        <row r="5122">
          <cell r="A5122" t="str">
            <v>182</v>
          </cell>
          <cell r="B5122">
            <v>841100</v>
          </cell>
          <cell r="C5122">
            <v>1</v>
          </cell>
          <cell r="D5122" t="str">
            <v>1841100.182</v>
          </cell>
          <cell r="E5122" t="str">
            <v xml:space="preserve">מיסים ועלויות </v>
          </cell>
          <cell r="H5122">
            <v>46112</v>
          </cell>
          <cell r="I5122">
            <v>40176</v>
          </cell>
        </row>
        <row r="5123">
          <cell r="A5123" t="str">
            <v>822</v>
          </cell>
          <cell r="B5123">
            <v>842100</v>
          </cell>
          <cell r="C5123">
            <v>1</v>
          </cell>
          <cell r="D5123" t="str">
            <v>1842100.822</v>
          </cell>
          <cell r="E5123" t="str">
            <v xml:space="preserve">האג.הישראלית לטרשת נפוצה </v>
          </cell>
          <cell r="H5123">
            <v>0</v>
          </cell>
          <cell r="I5123">
            <v>2629</v>
          </cell>
        </row>
        <row r="5124">
          <cell r="A5124" t="str">
            <v>823</v>
          </cell>
          <cell r="B5124">
            <v>842100</v>
          </cell>
          <cell r="C5124">
            <v>1</v>
          </cell>
          <cell r="D5124" t="str">
            <v>1842100.823</v>
          </cell>
          <cell r="E5124" t="str">
            <v xml:space="preserve">אלו"ט-אג.לילדים אוטיסטים </v>
          </cell>
          <cell r="H5124">
            <v>0</v>
          </cell>
          <cell r="I5124">
            <v>5825</v>
          </cell>
        </row>
        <row r="5125">
          <cell r="A5125" t="str">
            <v>825</v>
          </cell>
          <cell r="B5125">
            <v>842100</v>
          </cell>
          <cell r="C5125">
            <v>1</v>
          </cell>
          <cell r="D5125" t="str">
            <v>1842100.825</v>
          </cell>
          <cell r="E5125" t="str">
            <v xml:space="preserve">עמותת אלצהיימר </v>
          </cell>
          <cell r="H5125">
            <v>0</v>
          </cell>
          <cell r="I5125">
            <v>5642</v>
          </cell>
        </row>
        <row r="5126">
          <cell r="A5126" t="str">
            <v>826</v>
          </cell>
          <cell r="B5126">
            <v>842100</v>
          </cell>
          <cell r="C5126">
            <v>1</v>
          </cell>
          <cell r="D5126" t="str">
            <v>1842100.826</v>
          </cell>
          <cell r="E5126" t="str">
            <v xml:space="preserve">האגודה למלחמה בסרטן </v>
          </cell>
          <cell r="H5126">
            <v>0</v>
          </cell>
          <cell r="I5126">
            <v>2000</v>
          </cell>
        </row>
        <row r="5127">
          <cell r="A5127" t="str">
            <v>827</v>
          </cell>
          <cell r="B5127">
            <v>842100</v>
          </cell>
          <cell r="C5127">
            <v>1</v>
          </cell>
          <cell r="D5127" t="str">
            <v>1842100.827</v>
          </cell>
          <cell r="E5127" t="str">
            <v xml:space="preserve">נמ"ג ניוון מקולרי גילי </v>
          </cell>
          <cell r="H5127">
            <v>0</v>
          </cell>
          <cell r="I5127">
            <v>4380</v>
          </cell>
        </row>
        <row r="5128">
          <cell r="A5128" t="str">
            <v>828</v>
          </cell>
          <cell r="B5128">
            <v>842100</v>
          </cell>
          <cell r="C5128">
            <v>1</v>
          </cell>
          <cell r="D5128" t="str">
            <v>1842100.828</v>
          </cell>
          <cell r="E5128" t="str">
            <v>אלי"ע-עמותה לילדים עיוורי</v>
          </cell>
          <cell r="H5128">
            <v>0</v>
          </cell>
          <cell r="I5128">
            <v>0</v>
          </cell>
        </row>
        <row r="5129">
          <cell r="A5129" t="str">
            <v>420</v>
          </cell>
          <cell r="B5129">
            <v>842200</v>
          </cell>
          <cell r="C5129">
            <v>1</v>
          </cell>
          <cell r="D5129" t="str">
            <v>1842200.420</v>
          </cell>
          <cell r="E5129" t="str">
            <v xml:space="preserve">תחזוקת מבנים </v>
          </cell>
          <cell r="H5129">
            <v>13000</v>
          </cell>
          <cell r="I5129">
            <v>12939</v>
          </cell>
        </row>
        <row r="5130">
          <cell r="A5130" t="str">
            <v>431</v>
          </cell>
          <cell r="B5130">
            <v>842200</v>
          </cell>
          <cell r="C5130">
            <v>1</v>
          </cell>
          <cell r="D5130" t="str">
            <v>1842200.431</v>
          </cell>
          <cell r="E5130" t="str">
            <v xml:space="preserve">חשמל </v>
          </cell>
          <cell r="H5130">
            <v>23900</v>
          </cell>
          <cell r="I5130">
            <v>18407</v>
          </cell>
        </row>
        <row r="5131">
          <cell r="A5131" t="str">
            <v>440</v>
          </cell>
          <cell r="B5131">
            <v>842200</v>
          </cell>
          <cell r="C5131">
            <v>1</v>
          </cell>
          <cell r="D5131" t="str">
            <v>1842200.440</v>
          </cell>
          <cell r="E5131" t="str">
            <v xml:space="preserve">ביטוח מבנה ותכולה-אלימות </v>
          </cell>
          <cell r="H5131">
            <v>3400</v>
          </cell>
          <cell r="I5131">
            <v>3312</v>
          </cell>
        </row>
        <row r="5132">
          <cell r="A5132" t="str">
            <v>540</v>
          </cell>
          <cell r="B5132">
            <v>842200</v>
          </cell>
          <cell r="C5132">
            <v>1</v>
          </cell>
          <cell r="D5132" t="str">
            <v>1842200.540</v>
          </cell>
          <cell r="E5132" t="str">
            <v xml:space="preserve">הוצאות תקשורת </v>
          </cell>
          <cell r="H5132">
            <v>9000</v>
          </cell>
          <cell r="I5132">
            <v>4522</v>
          </cell>
        </row>
        <row r="5133">
          <cell r="A5133" t="str">
            <v>743</v>
          </cell>
          <cell r="B5133">
            <v>842200</v>
          </cell>
          <cell r="C5133">
            <v>1</v>
          </cell>
          <cell r="D5133" t="str">
            <v>1842200.743</v>
          </cell>
          <cell r="E5133" t="str">
            <v xml:space="preserve">רכישת כלים מכשירים וציוד </v>
          </cell>
          <cell r="H5133">
            <v>22800</v>
          </cell>
          <cell r="I5133">
            <v>46461</v>
          </cell>
        </row>
        <row r="5134">
          <cell r="A5134" t="str">
            <v>744</v>
          </cell>
          <cell r="B5134">
            <v>842200</v>
          </cell>
          <cell r="C5134">
            <v>1</v>
          </cell>
          <cell r="D5134" t="str">
            <v>1842200.744</v>
          </cell>
          <cell r="E5134" t="str">
            <v xml:space="preserve">רכישת ציוד מרכז עצמה </v>
          </cell>
          <cell r="H5134">
            <v>10000</v>
          </cell>
          <cell r="I5134">
            <v>4445</v>
          </cell>
        </row>
        <row r="5135">
          <cell r="A5135" t="str">
            <v>780</v>
          </cell>
          <cell r="B5135">
            <v>842200</v>
          </cell>
          <cell r="C5135">
            <v>1</v>
          </cell>
          <cell r="D5135" t="str">
            <v>1842200.780</v>
          </cell>
          <cell r="E5135" t="str">
            <v xml:space="preserve">תוכנית מעגל החיים </v>
          </cell>
          <cell r="H5135">
            <v>400000</v>
          </cell>
          <cell r="I5135">
            <v>400000</v>
          </cell>
        </row>
        <row r="5136">
          <cell r="A5136" t="str">
            <v>781</v>
          </cell>
          <cell r="B5136">
            <v>842200</v>
          </cell>
          <cell r="C5136">
            <v>1</v>
          </cell>
          <cell r="D5136" t="str">
            <v>1842200.781</v>
          </cell>
          <cell r="E5136" t="str">
            <v xml:space="preserve">טיפול בפרט ומשפחה </v>
          </cell>
          <cell r="H5136">
            <v>94300</v>
          </cell>
          <cell r="I5136">
            <v>55408</v>
          </cell>
        </row>
        <row r="5137">
          <cell r="A5137" t="str">
            <v>782</v>
          </cell>
          <cell r="B5137">
            <v>842200</v>
          </cell>
          <cell r="C5137">
            <v>1</v>
          </cell>
          <cell r="D5137" t="str">
            <v>1842200.782</v>
          </cell>
          <cell r="E5137" t="str">
            <v xml:space="preserve">פרוייקט מעגן/ארנונה </v>
          </cell>
          <cell r="H5137">
            <v>26000</v>
          </cell>
          <cell r="I5137">
            <v>0</v>
          </cell>
        </row>
        <row r="5138">
          <cell r="A5138" t="str">
            <v>783</v>
          </cell>
          <cell r="B5138">
            <v>842200</v>
          </cell>
          <cell r="C5138">
            <v>1</v>
          </cell>
          <cell r="D5138" t="str">
            <v>1842200.783</v>
          </cell>
          <cell r="E5138" t="str">
            <v>פרוייקט מחסן ביגוד/ארנונה</v>
          </cell>
          <cell r="H5138">
            <v>0</v>
          </cell>
          <cell r="I5138">
            <v>0</v>
          </cell>
        </row>
        <row r="5139">
          <cell r="A5139" t="str">
            <v>785</v>
          </cell>
          <cell r="B5139">
            <v>842200</v>
          </cell>
          <cell r="C5139">
            <v>1</v>
          </cell>
          <cell r="D5139" t="str">
            <v>1842200.785</v>
          </cell>
          <cell r="E5139" t="str">
            <v>הפעלת מועדון למשפחות שכול</v>
          </cell>
          <cell r="H5139">
            <v>100000</v>
          </cell>
          <cell r="I5139">
            <v>99999</v>
          </cell>
        </row>
        <row r="5140">
          <cell r="A5140" t="str">
            <v>840</v>
          </cell>
          <cell r="B5140">
            <v>842200</v>
          </cell>
          <cell r="C5140">
            <v>1</v>
          </cell>
          <cell r="D5140" t="str">
            <v>1842200.840</v>
          </cell>
          <cell r="E5140" t="str">
            <v xml:space="preserve">משפחות במצוקה בקהילה </v>
          </cell>
          <cell r="H5140">
            <v>659300</v>
          </cell>
          <cell r="I5140">
            <v>989105</v>
          </cell>
        </row>
        <row r="5141">
          <cell r="A5141" t="str">
            <v>841</v>
          </cell>
          <cell r="B5141">
            <v>842200</v>
          </cell>
          <cell r="C5141">
            <v>1</v>
          </cell>
          <cell r="D5141" t="str">
            <v>1842200.841</v>
          </cell>
          <cell r="E5141" t="str">
            <v xml:space="preserve">טיפול במשפחות עם ילדים </v>
          </cell>
          <cell r="H5141">
            <v>539067</v>
          </cell>
          <cell r="I5141">
            <v>398456</v>
          </cell>
        </row>
        <row r="5142">
          <cell r="A5142" t="str">
            <v>842</v>
          </cell>
          <cell r="B5142">
            <v>842200</v>
          </cell>
          <cell r="C5142">
            <v>1</v>
          </cell>
          <cell r="D5142" t="str">
            <v>1842200.842</v>
          </cell>
          <cell r="E5142" t="str">
            <v xml:space="preserve">קייטנה לאמהות </v>
          </cell>
          <cell r="H5142">
            <v>37100</v>
          </cell>
          <cell r="I5142">
            <v>0</v>
          </cell>
        </row>
        <row r="5143">
          <cell r="A5143" t="str">
            <v>843</v>
          </cell>
          <cell r="B5143">
            <v>842200</v>
          </cell>
          <cell r="C5143">
            <v>1</v>
          </cell>
          <cell r="D5143" t="str">
            <v>1842200.843</v>
          </cell>
          <cell r="E5143" t="str">
            <v xml:space="preserve">שיפוץ בית חם-מענק </v>
          </cell>
          <cell r="H5143">
            <v>0</v>
          </cell>
          <cell r="I5143">
            <v>168176</v>
          </cell>
        </row>
        <row r="5144">
          <cell r="A5144" t="str">
            <v>844</v>
          </cell>
          <cell r="B5144">
            <v>842200</v>
          </cell>
          <cell r="C5144">
            <v>1</v>
          </cell>
          <cell r="D5144" t="str">
            <v>1842200.844</v>
          </cell>
          <cell r="E5144" t="str">
            <v xml:space="preserve">ביטוח רפואי ואשפוז </v>
          </cell>
          <cell r="H5144">
            <v>33333</v>
          </cell>
          <cell r="I5144">
            <v>13016</v>
          </cell>
        </row>
        <row r="5145">
          <cell r="A5145" t="str">
            <v>845</v>
          </cell>
          <cell r="B5145">
            <v>842200</v>
          </cell>
          <cell r="C5145">
            <v>1</v>
          </cell>
          <cell r="D5145" t="str">
            <v>1842200.845</v>
          </cell>
          <cell r="E5145" t="str">
            <v xml:space="preserve">דרי רחוב </v>
          </cell>
          <cell r="H5145">
            <v>741967</v>
          </cell>
          <cell r="I5145">
            <v>1016050</v>
          </cell>
        </row>
        <row r="5146">
          <cell r="A5146" t="str">
            <v>848</v>
          </cell>
          <cell r="B5146">
            <v>842200</v>
          </cell>
          <cell r="C5146">
            <v>1</v>
          </cell>
          <cell r="D5146" t="str">
            <v>1842200.848</v>
          </cell>
          <cell r="E5146" t="str">
            <v xml:space="preserve">צרכים מיוחדים-מצב חירום </v>
          </cell>
          <cell r="H5146">
            <v>0</v>
          </cell>
          <cell r="I5146">
            <v>0</v>
          </cell>
        </row>
        <row r="5147">
          <cell r="A5147" t="str">
            <v>821</v>
          </cell>
          <cell r="B5147">
            <v>842200</v>
          </cell>
          <cell r="C5147">
            <v>1</v>
          </cell>
          <cell r="D5147" t="str">
            <v>1842200.821</v>
          </cell>
          <cell r="E5147" t="str">
            <v xml:space="preserve">זהבי משפחות ברוכות ילדים </v>
          </cell>
          <cell r="H5147">
            <v>0</v>
          </cell>
          <cell r="I5147">
            <v>3625</v>
          </cell>
        </row>
        <row r="5148">
          <cell r="A5148" t="str">
            <v>823</v>
          </cell>
          <cell r="B5148">
            <v>842200</v>
          </cell>
          <cell r="C5148">
            <v>1</v>
          </cell>
          <cell r="D5148" t="str">
            <v>1842200.823</v>
          </cell>
          <cell r="E5148" t="str">
            <v xml:space="preserve">האגודה לרווחת הקהילה </v>
          </cell>
          <cell r="H5148">
            <v>0</v>
          </cell>
          <cell r="I5148">
            <v>4283</v>
          </cell>
        </row>
        <row r="5149">
          <cell r="A5149" t="str">
            <v>827</v>
          </cell>
          <cell r="B5149">
            <v>842200</v>
          </cell>
          <cell r="C5149">
            <v>1</v>
          </cell>
          <cell r="D5149" t="str">
            <v>1842200.827</v>
          </cell>
          <cell r="E5149" t="str">
            <v xml:space="preserve">עש"ה עמותת שכול הכביש </v>
          </cell>
          <cell r="H5149">
            <v>0</v>
          </cell>
          <cell r="I5149">
            <v>2638</v>
          </cell>
        </row>
        <row r="5150">
          <cell r="A5150" t="str">
            <v>828</v>
          </cell>
          <cell r="B5150">
            <v>842200</v>
          </cell>
          <cell r="C5150">
            <v>1</v>
          </cell>
          <cell r="D5150" t="str">
            <v>1842200.828</v>
          </cell>
          <cell r="E5150" t="str">
            <v xml:space="preserve">עמותת ארודית </v>
          </cell>
          <cell r="H5150">
            <v>0</v>
          </cell>
          <cell r="I5150">
            <v>7199</v>
          </cell>
        </row>
        <row r="5151">
          <cell r="A5151" t="str">
            <v>829</v>
          </cell>
          <cell r="B5151">
            <v>842200</v>
          </cell>
          <cell r="C5151">
            <v>1</v>
          </cell>
          <cell r="D5151" t="str">
            <v>1842200.829</v>
          </cell>
          <cell r="E5151" t="str">
            <v xml:space="preserve">כמוני כמוך </v>
          </cell>
          <cell r="H5151">
            <v>0</v>
          </cell>
          <cell r="I5151">
            <v>2725</v>
          </cell>
        </row>
        <row r="5152">
          <cell r="A5152" t="str">
            <v>840</v>
          </cell>
          <cell r="B5152">
            <v>842201</v>
          </cell>
          <cell r="C5152">
            <v>1</v>
          </cell>
          <cell r="D5152" t="str">
            <v>1842201.840</v>
          </cell>
          <cell r="E5152" t="str">
            <v xml:space="preserve">דרי רחוב רב בעייתי </v>
          </cell>
          <cell r="H5152">
            <v>36000</v>
          </cell>
          <cell r="I5152">
            <v>0</v>
          </cell>
        </row>
        <row r="5153">
          <cell r="A5153" t="str">
            <v>110</v>
          </cell>
          <cell r="B5153">
            <v>842210</v>
          </cell>
          <cell r="C5153">
            <v>1</v>
          </cell>
          <cell r="D5153" t="str">
            <v>1842210.110</v>
          </cell>
          <cell r="E5153" t="str">
            <v xml:space="preserve">שכר קובע-גמילה מאלכוהול </v>
          </cell>
          <cell r="H5153">
            <v>270230</v>
          </cell>
          <cell r="I5153">
            <v>225350</v>
          </cell>
        </row>
        <row r="5154">
          <cell r="A5154" t="str">
            <v>120</v>
          </cell>
          <cell r="B5154">
            <v>842210</v>
          </cell>
          <cell r="C5154">
            <v>1</v>
          </cell>
          <cell r="D5154" t="str">
            <v>1842210.120</v>
          </cell>
          <cell r="E5154" t="str">
            <v xml:space="preserve">תוספות שאינן בשכר קובע </v>
          </cell>
          <cell r="H5154">
            <v>24471</v>
          </cell>
          <cell r="I5154">
            <v>22449</v>
          </cell>
        </row>
        <row r="5155">
          <cell r="A5155" t="str">
            <v>130</v>
          </cell>
          <cell r="B5155">
            <v>842210</v>
          </cell>
          <cell r="C5155">
            <v>1</v>
          </cell>
          <cell r="D5155" t="str">
            <v>1842210.130</v>
          </cell>
          <cell r="E5155" t="str">
            <v xml:space="preserve">שעות נוספות </v>
          </cell>
          <cell r="H5155">
            <v>14944</v>
          </cell>
          <cell r="I5155">
            <v>13229</v>
          </cell>
        </row>
        <row r="5156">
          <cell r="A5156" t="str">
            <v>140</v>
          </cell>
          <cell r="B5156">
            <v>842210</v>
          </cell>
          <cell r="C5156">
            <v>1</v>
          </cell>
          <cell r="D5156" t="str">
            <v>1842210.140</v>
          </cell>
          <cell r="E5156" t="str">
            <v xml:space="preserve">החזר הוצאות </v>
          </cell>
          <cell r="H5156">
            <v>70516</v>
          </cell>
          <cell r="I5156">
            <v>53625</v>
          </cell>
        </row>
        <row r="5157">
          <cell r="A5157" t="str">
            <v>181</v>
          </cell>
          <cell r="B5157">
            <v>842210</v>
          </cell>
          <cell r="C5157">
            <v>1</v>
          </cell>
          <cell r="D5157" t="str">
            <v>1842210.181</v>
          </cell>
          <cell r="E5157" t="str">
            <v xml:space="preserve">תוספות סוציאליות </v>
          </cell>
          <cell r="H5157">
            <v>74836</v>
          </cell>
          <cell r="I5157">
            <v>60589</v>
          </cell>
        </row>
        <row r="5158">
          <cell r="A5158" t="str">
            <v>182</v>
          </cell>
          <cell r="B5158">
            <v>842210</v>
          </cell>
          <cell r="C5158">
            <v>1</v>
          </cell>
          <cell r="D5158" t="str">
            <v>1842210.182</v>
          </cell>
          <cell r="E5158" t="str">
            <v xml:space="preserve">מיסים ועלויות </v>
          </cell>
          <cell r="H5158">
            <v>29172</v>
          </cell>
          <cell r="I5158">
            <v>24170</v>
          </cell>
        </row>
        <row r="5159">
          <cell r="A5159" t="str">
            <v>420</v>
          </cell>
          <cell r="B5159">
            <v>842210</v>
          </cell>
          <cell r="C5159">
            <v>1</v>
          </cell>
          <cell r="D5159" t="str">
            <v>1842210.420</v>
          </cell>
          <cell r="E5159" t="str">
            <v xml:space="preserve">תחזוקת מבנים </v>
          </cell>
          <cell r="H5159">
            <v>13000</v>
          </cell>
          <cell r="I5159">
            <v>0</v>
          </cell>
        </row>
        <row r="5160">
          <cell r="A5160" t="str">
            <v>431</v>
          </cell>
          <cell r="B5160">
            <v>842210</v>
          </cell>
          <cell r="C5160">
            <v>1</v>
          </cell>
          <cell r="D5160" t="str">
            <v>1842210.431</v>
          </cell>
          <cell r="E5160" t="str">
            <v xml:space="preserve">חשמל </v>
          </cell>
          <cell r="H5160">
            <v>6500</v>
          </cell>
          <cell r="I5160">
            <v>13964</v>
          </cell>
        </row>
        <row r="5161">
          <cell r="A5161" t="str">
            <v>432</v>
          </cell>
          <cell r="B5161">
            <v>842210</v>
          </cell>
          <cell r="C5161">
            <v>1</v>
          </cell>
          <cell r="D5161" t="str">
            <v>1842210.432</v>
          </cell>
          <cell r="E5161" t="str">
            <v xml:space="preserve">מים </v>
          </cell>
          <cell r="H5161">
            <v>16600</v>
          </cell>
          <cell r="I5161">
            <v>32037</v>
          </cell>
        </row>
        <row r="5162">
          <cell r="A5162" t="str">
            <v>434</v>
          </cell>
          <cell r="B5162">
            <v>842210</v>
          </cell>
          <cell r="C5162">
            <v>1</v>
          </cell>
          <cell r="D5162" t="str">
            <v>1842210.434</v>
          </cell>
          <cell r="E5162" t="str">
            <v xml:space="preserve">שרותי נקיון </v>
          </cell>
          <cell r="H5162">
            <v>36750</v>
          </cell>
          <cell r="I5162">
            <v>27091</v>
          </cell>
        </row>
        <row r="5163">
          <cell r="A5163" t="str">
            <v>440</v>
          </cell>
          <cell r="B5163">
            <v>842210</v>
          </cell>
          <cell r="C5163">
            <v>1</v>
          </cell>
          <cell r="D5163" t="str">
            <v>1842210.440</v>
          </cell>
          <cell r="E5163" t="str">
            <v>ביטוח מבנה ותכולה-אלכוהול</v>
          </cell>
          <cell r="H5163">
            <v>3400</v>
          </cell>
          <cell r="I5163">
            <v>3312</v>
          </cell>
        </row>
        <row r="5164">
          <cell r="A5164" t="str">
            <v>540</v>
          </cell>
          <cell r="B5164">
            <v>842210</v>
          </cell>
          <cell r="C5164">
            <v>1</v>
          </cell>
          <cell r="D5164" t="str">
            <v>1842210.540</v>
          </cell>
          <cell r="E5164" t="str">
            <v xml:space="preserve">הוצאות תקשורת </v>
          </cell>
          <cell r="H5164">
            <v>8000</v>
          </cell>
          <cell r="I5164">
            <v>7110</v>
          </cell>
        </row>
        <row r="5165">
          <cell r="A5165" t="str">
            <v>743</v>
          </cell>
          <cell r="B5165">
            <v>842210</v>
          </cell>
          <cell r="C5165">
            <v>1</v>
          </cell>
          <cell r="D5165" t="str">
            <v>1842210.743</v>
          </cell>
          <cell r="E5165" t="str">
            <v xml:space="preserve">רכישת כלים מכשירים וציוד </v>
          </cell>
          <cell r="H5165">
            <v>4000</v>
          </cell>
          <cell r="I5165">
            <v>0</v>
          </cell>
        </row>
        <row r="5166">
          <cell r="A5166" t="str">
            <v>840</v>
          </cell>
          <cell r="B5166">
            <v>842210</v>
          </cell>
          <cell r="C5166">
            <v>1</v>
          </cell>
          <cell r="D5166" t="str">
            <v>1842210.840</v>
          </cell>
          <cell r="E5166" t="str">
            <v xml:space="preserve">טיפול באלכוהוליסטים </v>
          </cell>
          <cell r="H5166">
            <v>962881</v>
          </cell>
          <cell r="I5166">
            <v>731101</v>
          </cell>
        </row>
        <row r="5167">
          <cell r="A5167" t="str">
            <v>841</v>
          </cell>
          <cell r="B5167">
            <v>842210</v>
          </cell>
          <cell r="C5167">
            <v>1</v>
          </cell>
          <cell r="D5167" t="str">
            <v>1842210.841</v>
          </cell>
          <cell r="E5167" t="str">
            <v>ת.לאומית נוער משתמש באלכו</v>
          </cell>
          <cell r="H5167">
            <v>500000</v>
          </cell>
          <cell r="I5167">
            <v>655467</v>
          </cell>
        </row>
        <row r="5168">
          <cell r="A5168" t="str">
            <v>822</v>
          </cell>
          <cell r="B5168">
            <v>842210</v>
          </cell>
          <cell r="C5168">
            <v>1</v>
          </cell>
          <cell r="D5168" t="str">
            <v>1842210.822</v>
          </cell>
          <cell r="E5168" t="str">
            <v xml:space="preserve">קו לחיים </v>
          </cell>
          <cell r="H5168">
            <v>0</v>
          </cell>
          <cell r="I5168">
            <v>5168</v>
          </cell>
        </row>
        <row r="5169">
          <cell r="A5169" t="str">
            <v>823</v>
          </cell>
          <cell r="B5169">
            <v>842210</v>
          </cell>
          <cell r="C5169">
            <v>1</v>
          </cell>
          <cell r="D5169" t="str">
            <v>1842210.823</v>
          </cell>
          <cell r="E5169" t="str">
            <v>אנוש-אג.ישראלית לבריאות ה</v>
          </cell>
          <cell r="H5169">
            <v>0</v>
          </cell>
          <cell r="I5169">
            <v>4379</v>
          </cell>
        </row>
        <row r="5170">
          <cell r="A5170" t="str">
            <v>825</v>
          </cell>
          <cell r="B5170">
            <v>842210</v>
          </cell>
          <cell r="C5170">
            <v>1</v>
          </cell>
          <cell r="D5170" t="str">
            <v>1842210.825</v>
          </cell>
          <cell r="E5170" t="str">
            <v xml:space="preserve">יד שרה </v>
          </cell>
          <cell r="H5170">
            <v>0</v>
          </cell>
          <cell r="I5170">
            <v>10841</v>
          </cell>
        </row>
        <row r="5171">
          <cell r="A5171" t="str">
            <v>826</v>
          </cell>
          <cell r="B5171">
            <v>842210</v>
          </cell>
          <cell r="C5171">
            <v>1</v>
          </cell>
          <cell r="D5171" t="str">
            <v>1842210.826</v>
          </cell>
          <cell r="E5171" t="str">
            <v xml:space="preserve">זק"א-איתור חילוץ והצלה </v>
          </cell>
          <cell r="H5171">
            <v>0</v>
          </cell>
          <cell r="I5171">
            <v>4569</v>
          </cell>
        </row>
        <row r="5172">
          <cell r="A5172" t="str">
            <v>827</v>
          </cell>
          <cell r="B5172">
            <v>842210</v>
          </cell>
          <cell r="C5172">
            <v>1</v>
          </cell>
          <cell r="D5172" t="str">
            <v>1842210.827</v>
          </cell>
          <cell r="E5172" t="str">
            <v>קשר הבית של המשפחות המיוח</v>
          </cell>
          <cell r="H5172">
            <v>0</v>
          </cell>
          <cell r="I5172">
            <v>4246</v>
          </cell>
        </row>
        <row r="5173">
          <cell r="A5173" t="str">
            <v>840</v>
          </cell>
          <cell r="B5173">
            <v>842220</v>
          </cell>
          <cell r="C5173">
            <v>1</v>
          </cell>
          <cell r="D5173" t="str">
            <v>1842220.840</v>
          </cell>
          <cell r="E5173" t="str">
            <v xml:space="preserve">מסגרות ארציות לדרי רחוב </v>
          </cell>
          <cell r="H5173">
            <v>30000</v>
          </cell>
          <cell r="I5173">
            <v>0</v>
          </cell>
        </row>
        <row r="5174">
          <cell r="A5174" t="str">
            <v>431</v>
          </cell>
          <cell r="B5174">
            <v>842300</v>
          </cell>
          <cell r="C5174">
            <v>1</v>
          </cell>
          <cell r="D5174" t="str">
            <v>1842300.431</v>
          </cell>
          <cell r="E5174" t="str">
            <v xml:space="preserve">חשמל </v>
          </cell>
          <cell r="H5174">
            <v>0</v>
          </cell>
          <cell r="I5174">
            <v>1293</v>
          </cell>
        </row>
        <row r="5175">
          <cell r="A5175" t="str">
            <v>110</v>
          </cell>
          <cell r="B5175">
            <v>842400</v>
          </cell>
          <cell r="C5175">
            <v>1</v>
          </cell>
          <cell r="D5175" t="str">
            <v>1842400.110</v>
          </cell>
          <cell r="E5175" t="str">
            <v>שכר קובע-תחנות לטיפול במש</v>
          </cell>
          <cell r="H5175">
            <v>82866</v>
          </cell>
          <cell r="I5175">
            <v>84245</v>
          </cell>
        </row>
        <row r="5176">
          <cell r="A5176" t="str">
            <v>120</v>
          </cell>
          <cell r="B5176">
            <v>842400</v>
          </cell>
          <cell r="C5176">
            <v>1</v>
          </cell>
          <cell r="D5176" t="str">
            <v>1842400.120</v>
          </cell>
          <cell r="E5176" t="str">
            <v xml:space="preserve">תוספות שאינן בשכר קובע </v>
          </cell>
          <cell r="H5176">
            <v>74344</v>
          </cell>
          <cell r="I5176">
            <v>71342</v>
          </cell>
        </row>
        <row r="5177">
          <cell r="A5177" t="str">
            <v>140</v>
          </cell>
          <cell r="B5177">
            <v>842400</v>
          </cell>
          <cell r="C5177">
            <v>1</v>
          </cell>
          <cell r="D5177" t="str">
            <v>1842400.140</v>
          </cell>
          <cell r="E5177" t="str">
            <v xml:space="preserve">החזר הוצאות </v>
          </cell>
          <cell r="H5177">
            <v>35266</v>
          </cell>
          <cell r="I5177">
            <v>42713</v>
          </cell>
        </row>
        <row r="5178">
          <cell r="A5178" t="str">
            <v>181</v>
          </cell>
          <cell r="B5178">
            <v>842400</v>
          </cell>
          <cell r="C5178">
            <v>1</v>
          </cell>
          <cell r="D5178" t="str">
            <v>1842400.181</v>
          </cell>
          <cell r="E5178" t="str">
            <v xml:space="preserve">הפרשות סוציאליות </v>
          </cell>
          <cell r="H5178">
            <v>34147</v>
          </cell>
          <cell r="I5178">
            <v>33186</v>
          </cell>
        </row>
        <row r="5179">
          <cell r="A5179" t="str">
            <v>182</v>
          </cell>
          <cell r="B5179">
            <v>842400</v>
          </cell>
          <cell r="C5179">
            <v>1</v>
          </cell>
          <cell r="D5179" t="str">
            <v>1842400.182</v>
          </cell>
          <cell r="E5179" t="str">
            <v xml:space="preserve">מיסים ועלויות </v>
          </cell>
          <cell r="H5179">
            <v>15236</v>
          </cell>
          <cell r="I5179">
            <v>15574</v>
          </cell>
        </row>
        <row r="5180">
          <cell r="A5180" t="str">
            <v>431</v>
          </cell>
          <cell r="B5180">
            <v>842400</v>
          </cell>
          <cell r="C5180">
            <v>1</v>
          </cell>
          <cell r="D5180" t="str">
            <v>1842400.431</v>
          </cell>
          <cell r="E5180" t="str">
            <v xml:space="preserve">חשמל-מניעת אלימות </v>
          </cell>
          <cell r="H5180">
            <v>9100</v>
          </cell>
          <cell r="I5180">
            <v>9847</v>
          </cell>
        </row>
        <row r="5181">
          <cell r="A5181" t="str">
            <v>434</v>
          </cell>
          <cell r="B5181">
            <v>842400</v>
          </cell>
          <cell r="C5181">
            <v>1</v>
          </cell>
          <cell r="D5181" t="str">
            <v>1842400.434</v>
          </cell>
          <cell r="E5181" t="str">
            <v>שירותי נקיון-מ.למניעת אלי</v>
          </cell>
          <cell r="H5181">
            <v>24938</v>
          </cell>
          <cell r="I5181">
            <v>17821</v>
          </cell>
        </row>
        <row r="5182">
          <cell r="A5182" t="str">
            <v>840</v>
          </cell>
          <cell r="B5182">
            <v>842400</v>
          </cell>
          <cell r="C5182">
            <v>1</v>
          </cell>
          <cell r="D5182" t="str">
            <v>1842400.840</v>
          </cell>
          <cell r="E5182" t="str">
            <v xml:space="preserve">סדנאות למשפחה </v>
          </cell>
          <cell r="H5182">
            <v>50003</v>
          </cell>
          <cell r="I5182">
            <v>23760</v>
          </cell>
        </row>
        <row r="5183">
          <cell r="A5183" t="str">
            <v>841</v>
          </cell>
          <cell r="B5183">
            <v>842400</v>
          </cell>
          <cell r="C5183">
            <v>1</v>
          </cell>
          <cell r="D5183" t="str">
            <v>1842400.841</v>
          </cell>
          <cell r="E5183" t="str">
            <v xml:space="preserve">מרכזי טיפול באלימות </v>
          </cell>
          <cell r="H5183">
            <v>444567</v>
          </cell>
          <cell r="I5183">
            <v>420987</v>
          </cell>
        </row>
        <row r="5184">
          <cell r="A5184" t="str">
            <v>842</v>
          </cell>
          <cell r="B5184">
            <v>842400</v>
          </cell>
          <cell r="C5184">
            <v>1</v>
          </cell>
          <cell r="D5184" t="str">
            <v>1842400.842</v>
          </cell>
          <cell r="E5184" t="str">
            <v xml:space="preserve">בית נועם </v>
          </cell>
          <cell r="H5184">
            <v>62667</v>
          </cell>
          <cell r="I5184">
            <v>78064</v>
          </cell>
        </row>
        <row r="5185">
          <cell r="A5185" t="str">
            <v>843</v>
          </cell>
          <cell r="B5185">
            <v>842400</v>
          </cell>
          <cell r="C5185">
            <v>1</v>
          </cell>
          <cell r="D5185" t="str">
            <v>1842400.843</v>
          </cell>
          <cell r="E5185" t="str">
            <v xml:space="preserve">מניעת אלימות בקרב עולים </v>
          </cell>
          <cell r="H5185">
            <v>0</v>
          </cell>
          <cell r="I5185">
            <v>484820</v>
          </cell>
        </row>
        <row r="5186">
          <cell r="A5186" t="str">
            <v>844</v>
          </cell>
          <cell r="B5186">
            <v>842400</v>
          </cell>
          <cell r="C5186">
            <v>1</v>
          </cell>
          <cell r="D5186" t="str">
            <v>1842400.844</v>
          </cell>
          <cell r="E5186" t="str">
            <v xml:space="preserve">תחנות לטיפול במשפחה </v>
          </cell>
          <cell r="H5186">
            <v>16000</v>
          </cell>
          <cell r="I5186">
            <v>100000</v>
          </cell>
        </row>
        <row r="5187">
          <cell r="A5187" t="str">
            <v>846</v>
          </cell>
          <cell r="B5187">
            <v>842400</v>
          </cell>
          <cell r="C5187">
            <v>1</v>
          </cell>
          <cell r="D5187" t="str">
            <v>1842400.846</v>
          </cell>
          <cell r="E5187" t="str">
            <v>מסגרות טיפוליות לגברים אל</v>
          </cell>
          <cell r="H5187">
            <v>950000</v>
          </cell>
          <cell r="I5187">
            <v>0</v>
          </cell>
        </row>
        <row r="5188">
          <cell r="A5188" t="str">
            <v>845</v>
          </cell>
          <cell r="B5188">
            <v>842400</v>
          </cell>
          <cell r="C5188">
            <v>1</v>
          </cell>
          <cell r="D5188" t="str">
            <v>1842400.845</v>
          </cell>
          <cell r="E5188" t="str">
            <v xml:space="preserve">תוכנית לאומית פרט ומשפחה </v>
          </cell>
          <cell r="H5188">
            <v>500000</v>
          </cell>
          <cell r="I5188">
            <v>302659</v>
          </cell>
        </row>
        <row r="5189">
          <cell r="A5189" t="str">
            <v>822</v>
          </cell>
          <cell r="B5189">
            <v>842400</v>
          </cell>
          <cell r="C5189">
            <v>1</v>
          </cell>
          <cell r="D5189" t="str">
            <v>1842400.822</v>
          </cell>
          <cell r="E5189" t="str">
            <v xml:space="preserve">קו לרחל </v>
          </cell>
          <cell r="H5189">
            <v>0</v>
          </cell>
          <cell r="I5189">
            <v>5640</v>
          </cell>
        </row>
        <row r="5190">
          <cell r="A5190" t="str">
            <v>824</v>
          </cell>
          <cell r="B5190">
            <v>842400</v>
          </cell>
          <cell r="C5190">
            <v>1</v>
          </cell>
          <cell r="D5190" t="str">
            <v>1842400.824</v>
          </cell>
          <cell r="E5190" t="str">
            <v>האגודה הישראלית לתכנון המ</v>
          </cell>
          <cell r="H5190">
            <v>0</v>
          </cell>
          <cell r="I5190">
            <v>5444</v>
          </cell>
        </row>
        <row r="5191">
          <cell r="A5191" t="str">
            <v>825</v>
          </cell>
          <cell r="B5191">
            <v>842400</v>
          </cell>
          <cell r="C5191">
            <v>1</v>
          </cell>
          <cell r="D5191" t="str">
            <v>1842400.825</v>
          </cell>
          <cell r="E5191" t="str">
            <v xml:space="preserve">פעמונים-ארגון חסד </v>
          </cell>
          <cell r="H5191">
            <v>0</v>
          </cell>
          <cell r="I5191">
            <v>4267</v>
          </cell>
        </row>
        <row r="5192">
          <cell r="A5192" t="str">
            <v>826</v>
          </cell>
          <cell r="B5192">
            <v>842400</v>
          </cell>
          <cell r="C5192">
            <v>1</v>
          </cell>
          <cell r="D5192" t="str">
            <v>1842400.826</v>
          </cell>
          <cell r="E5192" t="str">
            <v xml:space="preserve">במעגלי צדק </v>
          </cell>
          <cell r="H5192">
            <v>0</v>
          </cell>
          <cell r="I5192">
            <v>4215</v>
          </cell>
        </row>
        <row r="5193">
          <cell r="A5193" t="str">
            <v>110</v>
          </cell>
          <cell r="B5193">
            <v>842401</v>
          </cell>
          <cell r="C5193">
            <v>1</v>
          </cell>
          <cell r="D5193" t="str">
            <v>1842401.110</v>
          </cell>
          <cell r="E5193" t="str">
            <v>שכר קובע-מניעת אלימות במש</v>
          </cell>
          <cell r="H5193">
            <v>46850</v>
          </cell>
          <cell r="I5193">
            <v>160454</v>
          </cell>
        </row>
        <row r="5194">
          <cell r="A5194" t="str">
            <v>120</v>
          </cell>
          <cell r="B5194">
            <v>842401</v>
          </cell>
          <cell r="C5194">
            <v>1</v>
          </cell>
          <cell r="D5194" t="str">
            <v>1842401.120</v>
          </cell>
          <cell r="E5194" t="str">
            <v xml:space="preserve">תוספות שאינן בשכר קובע </v>
          </cell>
          <cell r="H5194">
            <v>8440</v>
          </cell>
          <cell r="I5194">
            <v>29722</v>
          </cell>
        </row>
        <row r="5195">
          <cell r="A5195" t="str">
            <v>130</v>
          </cell>
          <cell r="B5195">
            <v>842401</v>
          </cell>
          <cell r="C5195">
            <v>1</v>
          </cell>
          <cell r="D5195" t="str">
            <v>1842401.130</v>
          </cell>
          <cell r="E5195" t="str">
            <v xml:space="preserve">שעות נוספות </v>
          </cell>
          <cell r="H5195">
            <v>1056</v>
          </cell>
          <cell r="I5195">
            <v>4014</v>
          </cell>
        </row>
        <row r="5196">
          <cell r="A5196" t="str">
            <v>140</v>
          </cell>
          <cell r="B5196">
            <v>842401</v>
          </cell>
          <cell r="C5196">
            <v>1</v>
          </cell>
          <cell r="D5196" t="str">
            <v>1842401.140</v>
          </cell>
          <cell r="E5196" t="str">
            <v xml:space="preserve">החזר הוצאות </v>
          </cell>
          <cell r="H5196">
            <v>15622</v>
          </cell>
          <cell r="I5196">
            <v>50279</v>
          </cell>
        </row>
        <row r="5197">
          <cell r="A5197" t="str">
            <v>181</v>
          </cell>
          <cell r="B5197">
            <v>842401</v>
          </cell>
          <cell r="C5197">
            <v>1</v>
          </cell>
          <cell r="D5197" t="str">
            <v>1842401.181</v>
          </cell>
          <cell r="E5197" t="str">
            <v xml:space="preserve">הפרשות סוציאליות </v>
          </cell>
          <cell r="H5197">
            <v>12941</v>
          </cell>
          <cell r="I5197">
            <v>42705</v>
          </cell>
        </row>
        <row r="5198">
          <cell r="A5198" t="str">
            <v>182</v>
          </cell>
          <cell r="B5198">
            <v>842401</v>
          </cell>
          <cell r="C5198">
            <v>1</v>
          </cell>
          <cell r="D5198" t="str">
            <v>1842401.182</v>
          </cell>
          <cell r="E5198" t="str">
            <v xml:space="preserve">מיסים ועלויות </v>
          </cell>
          <cell r="H5198">
            <v>5529</v>
          </cell>
          <cell r="I5198">
            <v>18757</v>
          </cell>
        </row>
        <row r="5199">
          <cell r="A5199" t="str">
            <v>110</v>
          </cell>
          <cell r="B5199">
            <v>842402</v>
          </cell>
          <cell r="C5199">
            <v>1</v>
          </cell>
          <cell r="D5199" t="str">
            <v>1842402.110</v>
          </cell>
          <cell r="E5199" t="str">
            <v>שכר קובע-מניעת אלימות(פעו</v>
          </cell>
          <cell r="H5199">
            <v>587790</v>
          </cell>
          <cell r="I5199">
            <v>0</v>
          </cell>
        </row>
        <row r="5200">
          <cell r="A5200" t="str">
            <v>120</v>
          </cell>
          <cell r="B5200">
            <v>842402</v>
          </cell>
          <cell r="C5200">
            <v>1</v>
          </cell>
          <cell r="D5200" t="str">
            <v>1842402.120</v>
          </cell>
          <cell r="E5200" t="str">
            <v xml:space="preserve">תוספות שאינן בשכר קובע </v>
          </cell>
          <cell r="H5200">
            <v>105895</v>
          </cell>
          <cell r="I5200">
            <v>0</v>
          </cell>
        </row>
        <row r="5201">
          <cell r="A5201" t="str">
            <v>130</v>
          </cell>
          <cell r="B5201">
            <v>842402</v>
          </cell>
          <cell r="C5201">
            <v>1</v>
          </cell>
          <cell r="D5201" t="str">
            <v>1842402.130</v>
          </cell>
          <cell r="E5201" t="str">
            <v xml:space="preserve">שעות נוספות </v>
          </cell>
          <cell r="H5201">
            <v>13261</v>
          </cell>
          <cell r="I5201">
            <v>0</v>
          </cell>
        </row>
        <row r="5202">
          <cell r="A5202" t="str">
            <v>140</v>
          </cell>
          <cell r="B5202">
            <v>842402</v>
          </cell>
          <cell r="C5202">
            <v>1</v>
          </cell>
          <cell r="D5202" t="str">
            <v>1842402.140</v>
          </cell>
          <cell r="E5202" t="str">
            <v xml:space="preserve">החזר הוצאות </v>
          </cell>
          <cell r="H5202">
            <v>196000</v>
          </cell>
          <cell r="I5202">
            <v>0</v>
          </cell>
        </row>
        <row r="5203">
          <cell r="A5203" t="str">
            <v>181</v>
          </cell>
          <cell r="B5203">
            <v>842402</v>
          </cell>
          <cell r="C5203">
            <v>1</v>
          </cell>
          <cell r="D5203" t="str">
            <v>1842402.181</v>
          </cell>
          <cell r="E5203" t="str">
            <v xml:space="preserve">הפרשות סוציאליות </v>
          </cell>
          <cell r="H5203">
            <v>162373</v>
          </cell>
          <cell r="I5203">
            <v>0</v>
          </cell>
        </row>
        <row r="5204">
          <cell r="A5204" t="str">
            <v>182</v>
          </cell>
          <cell r="B5204">
            <v>842402</v>
          </cell>
          <cell r="C5204">
            <v>1</v>
          </cell>
          <cell r="D5204" t="str">
            <v>1842402.182</v>
          </cell>
          <cell r="E5204" t="str">
            <v xml:space="preserve">מיסים ועלויות </v>
          </cell>
          <cell r="H5204">
            <v>69370</v>
          </cell>
          <cell r="I5204">
            <v>0</v>
          </cell>
        </row>
        <row r="5205">
          <cell r="A5205" t="str">
            <v>110</v>
          </cell>
          <cell r="B5205">
            <v>843500</v>
          </cell>
          <cell r="C5205">
            <v>1</v>
          </cell>
          <cell r="D5205" t="str">
            <v>1843500.110</v>
          </cell>
          <cell r="E5205" t="str">
            <v xml:space="preserve">שכר קובע-רכזות משפחתונים </v>
          </cell>
          <cell r="H5205">
            <v>359705</v>
          </cell>
          <cell r="I5205">
            <v>378053</v>
          </cell>
        </row>
        <row r="5206">
          <cell r="A5206" t="str">
            <v>120</v>
          </cell>
          <cell r="B5206">
            <v>843500</v>
          </cell>
          <cell r="C5206">
            <v>1</v>
          </cell>
          <cell r="D5206" t="str">
            <v>1843500.120</v>
          </cell>
          <cell r="E5206" t="str">
            <v xml:space="preserve">תוספות שאינן בשכר קובע </v>
          </cell>
          <cell r="H5206">
            <v>43047</v>
          </cell>
          <cell r="I5206">
            <v>46346</v>
          </cell>
        </row>
        <row r="5207">
          <cell r="A5207" t="str">
            <v>130</v>
          </cell>
          <cell r="B5207">
            <v>843500</v>
          </cell>
          <cell r="C5207">
            <v>1</v>
          </cell>
          <cell r="D5207" t="str">
            <v>1843500.130</v>
          </cell>
          <cell r="E5207" t="str">
            <v xml:space="preserve">שעות נוספות </v>
          </cell>
          <cell r="H5207">
            <v>3457</v>
          </cell>
          <cell r="I5207">
            <v>2857</v>
          </cell>
        </row>
        <row r="5208">
          <cell r="A5208" t="str">
            <v>140</v>
          </cell>
          <cell r="B5208">
            <v>843500</v>
          </cell>
          <cell r="C5208">
            <v>1</v>
          </cell>
          <cell r="D5208" t="str">
            <v>1843500.140</v>
          </cell>
          <cell r="E5208" t="str">
            <v xml:space="preserve">החזר הוצאות </v>
          </cell>
          <cell r="H5208">
            <v>118747</v>
          </cell>
          <cell r="I5208">
            <v>109388</v>
          </cell>
        </row>
        <row r="5209">
          <cell r="A5209" t="str">
            <v>181</v>
          </cell>
          <cell r="B5209">
            <v>843500</v>
          </cell>
          <cell r="C5209">
            <v>1</v>
          </cell>
          <cell r="D5209" t="str">
            <v>1843500.181</v>
          </cell>
          <cell r="E5209" t="str">
            <v xml:space="preserve">הפרשות סוציאליות </v>
          </cell>
          <cell r="H5209">
            <v>80459</v>
          </cell>
          <cell r="I5209">
            <v>82319</v>
          </cell>
        </row>
        <row r="5210">
          <cell r="A5210" t="str">
            <v>182</v>
          </cell>
          <cell r="B5210">
            <v>843500</v>
          </cell>
          <cell r="C5210">
            <v>1</v>
          </cell>
          <cell r="D5210" t="str">
            <v>1843500.182</v>
          </cell>
          <cell r="E5210" t="str">
            <v xml:space="preserve">מסים ועלויות </v>
          </cell>
          <cell r="H5210">
            <v>40294</v>
          </cell>
          <cell r="I5210">
            <v>41178</v>
          </cell>
        </row>
        <row r="5211">
          <cell r="A5211" t="str">
            <v>420</v>
          </cell>
          <cell r="B5211">
            <v>843500</v>
          </cell>
          <cell r="C5211">
            <v>1</v>
          </cell>
          <cell r="D5211" t="str">
            <v>1843500.420</v>
          </cell>
          <cell r="E5211" t="str">
            <v xml:space="preserve">תחזוקת מבנים </v>
          </cell>
          <cell r="H5211">
            <v>18000</v>
          </cell>
          <cell r="I5211">
            <v>17999</v>
          </cell>
        </row>
        <row r="5212">
          <cell r="A5212" t="str">
            <v>421</v>
          </cell>
          <cell r="B5212">
            <v>843500</v>
          </cell>
          <cell r="C5212">
            <v>1</v>
          </cell>
          <cell r="D5212" t="str">
            <v>1843500.421</v>
          </cell>
          <cell r="E5212" t="str">
            <v xml:space="preserve">תחזוקה-בית לכל ילד </v>
          </cell>
          <cell r="H5212">
            <v>0</v>
          </cell>
          <cell r="I5212">
            <v>140978</v>
          </cell>
        </row>
        <row r="5213">
          <cell r="A5213" t="str">
            <v>431</v>
          </cell>
          <cell r="B5213">
            <v>843500</v>
          </cell>
          <cell r="C5213">
            <v>1</v>
          </cell>
          <cell r="D5213" t="str">
            <v>1843500.431</v>
          </cell>
          <cell r="E5213" t="str">
            <v xml:space="preserve">חשמל </v>
          </cell>
          <cell r="H5213">
            <v>29500</v>
          </cell>
          <cell r="I5213">
            <v>2777</v>
          </cell>
        </row>
        <row r="5214">
          <cell r="A5214" t="str">
            <v>440</v>
          </cell>
          <cell r="B5214">
            <v>843500</v>
          </cell>
          <cell r="C5214">
            <v>1</v>
          </cell>
          <cell r="D5214" t="str">
            <v>1843500.440</v>
          </cell>
          <cell r="E5214" t="str">
            <v xml:space="preserve">ביטוח מבנה ותכולה </v>
          </cell>
          <cell r="H5214">
            <v>3400</v>
          </cell>
          <cell r="I5214">
            <v>3312</v>
          </cell>
        </row>
        <row r="5215">
          <cell r="A5215" t="str">
            <v>710</v>
          </cell>
          <cell r="B5215">
            <v>843500</v>
          </cell>
          <cell r="C5215">
            <v>1</v>
          </cell>
          <cell r="D5215" t="str">
            <v>1843500.710</v>
          </cell>
          <cell r="E5215" t="str">
            <v xml:space="preserve">הסעות למכון רב-תכליתי </v>
          </cell>
          <cell r="H5215">
            <v>300000</v>
          </cell>
          <cell r="I5215">
            <v>232213</v>
          </cell>
        </row>
        <row r="5216">
          <cell r="A5216" t="str">
            <v>743</v>
          </cell>
          <cell r="B5216">
            <v>843500</v>
          </cell>
          <cell r="C5216">
            <v>1</v>
          </cell>
          <cell r="D5216" t="str">
            <v>1843500.743</v>
          </cell>
          <cell r="E5216" t="str">
            <v xml:space="preserve">רכישת כלים מכשירים וציוד </v>
          </cell>
          <cell r="H5216">
            <v>4000</v>
          </cell>
          <cell r="I5216">
            <v>4000</v>
          </cell>
        </row>
        <row r="5217">
          <cell r="A5217" t="str">
            <v>750</v>
          </cell>
          <cell r="B5217">
            <v>843500</v>
          </cell>
          <cell r="C5217">
            <v>1</v>
          </cell>
          <cell r="D5217" t="str">
            <v>1843500.750</v>
          </cell>
          <cell r="E5217" t="str">
            <v xml:space="preserve">הפעלת משפחתונים-תמ"ת </v>
          </cell>
          <cell r="H5217">
            <v>1600000</v>
          </cell>
          <cell r="I5217">
            <v>1391688</v>
          </cell>
        </row>
        <row r="5218">
          <cell r="A5218" t="str">
            <v>780</v>
          </cell>
          <cell r="B5218">
            <v>843500</v>
          </cell>
          <cell r="C5218">
            <v>1</v>
          </cell>
          <cell r="D5218" t="str">
            <v>1843500.780</v>
          </cell>
          <cell r="E5218" t="str">
            <v xml:space="preserve">מוטב יחדיו </v>
          </cell>
          <cell r="H5218">
            <v>70000</v>
          </cell>
          <cell r="I5218">
            <v>0</v>
          </cell>
        </row>
        <row r="5219">
          <cell r="A5219" t="str">
            <v>781</v>
          </cell>
          <cell r="B5219">
            <v>843500</v>
          </cell>
          <cell r="C5219">
            <v>1</v>
          </cell>
          <cell r="D5219" t="str">
            <v>1843500.781</v>
          </cell>
          <cell r="E5219" t="str">
            <v xml:space="preserve">מרכז משפחתי למתבגרים </v>
          </cell>
          <cell r="H5219">
            <v>60000</v>
          </cell>
          <cell r="I5219">
            <v>46685</v>
          </cell>
        </row>
        <row r="5220">
          <cell r="A5220" t="str">
            <v>782</v>
          </cell>
          <cell r="B5220">
            <v>843500</v>
          </cell>
          <cell r="C5220">
            <v>1</v>
          </cell>
          <cell r="D5220" t="str">
            <v>1843500.782</v>
          </cell>
          <cell r="E5220" t="str">
            <v xml:space="preserve">עוגן קהילתי </v>
          </cell>
          <cell r="H5220">
            <v>0</v>
          </cell>
          <cell r="I5220">
            <v>0</v>
          </cell>
        </row>
        <row r="5221">
          <cell r="A5221" t="str">
            <v>784</v>
          </cell>
          <cell r="B5221">
            <v>843500</v>
          </cell>
          <cell r="C5221">
            <v>1</v>
          </cell>
          <cell r="D5221" t="str">
            <v>1843500.784</v>
          </cell>
          <cell r="E5221" t="str">
            <v xml:space="preserve">פר"ח מועדוניות </v>
          </cell>
          <cell r="H5221">
            <v>21000</v>
          </cell>
          <cell r="I5221">
            <v>0</v>
          </cell>
        </row>
        <row r="5222">
          <cell r="A5222" t="str">
            <v>785</v>
          </cell>
          <cell r="B5222">
            <v>843500</v>
          </cell>
          <cell r="C5222">
            <v>1</v>
          </cell>
          <cell r="D5222" t="str">
            <v>1843500.785</v>
          </cell>
          <cell r="E5222" t="str">
            <v xml:space="preserve">מרכז לילד ולמשפחה </v>
          </cell>
          <cell r="H5222">
            <v>285000</v>
          </cell>
          <cell r="I5222">
            <v>276746</v>
          </cell>
        </row>
        <row r="5223">
          <cell r="A5223" t="str">
            <v>786</v>
          </cell>
          <cell r="B5223">
            <v>843500</v>
          </cell>
          <cell r="C5223">
            <v>1</v>
          </cell>
          <cell r="D5223" t="str">
            <v>1843500.786</v>
          </cell>
          <cell r="E5223" t="str">
            <v xml:space="preserve">פעילות קיץ ילדים בסיכון </v>
          </cell>
          <cell r="H5223">
            <v>0</v>
          </cell>
          <cell r="I5223">
            <v>40000</v>
          </cell>
        </row>
        <row r="5224">
          <cell r="A5224" t="str">
            <v>787</v>
          </cell>
          <cell r="B5224">
            <v>843500</v>
          </cell>
          <cell r="C5224">
            <v>1</v>
          </cell>
          <cell r="D5224" t="str">
            <v>1843500.787</v>
          </cell>
          <cell r="E5224" t="str">
            <v xml:space="preserve">הפחתת אלימות בגני ילדים </v>
          </cell>
          <cell r="H5224">
            <v>0</v>
          </cell>
          <cell r="I5224">
            <v>141000</v>
          </cell>
        </row>
        <row r="5225">
          <cell r="A5225" t="str">
            <v>788</v>
          </cell>
          <cell r="B5225">
            <v>843500</v>
          </cell>
          <cell r="C5225">
            <v>1</v>
          </cell>
          <cell r="D5225" t="str">
            <v>1843500.788</v>
          </cell>
          <cell r="E5225" t="str">
            <v>מועדוניות לילדים בסיכון ש</v>
          </cell>
          <cell r="H5225">
            <v>479000</v>
          </cell>
          <cell r="I5225">
            <v>475693</v>
          </cell>
        </row>
        <row r="5226">
          <cell r="A5226" t="str">
            <v>789</v>
          </cell>
          <cell r="B5226">
            <v>843500</v>
          </cell>
          <cell r="C5226">
            <v>1</v>
          </cell>
          <cell r="D5226" t="str">
            <v>1843500.789</v>
          </cell>
          <cell r="E5226" t="str">
            <v xml:space="preserve">צהרון נחל בקע </v>
          </cell>
          <cell r="H5226">
            <v>95000</v>
          </cell>
          <cell r="I5226">
            <v>95000</v>
          </cell>
        </row>
        <row r="5227">
          <cell r="A5227" t="str">
            <v>841</v>
          </cell>
          <cell r="B5227">
            <v>843500</v>
          </cell>
          <cell r="C5227">
            <v>1</v>
          </cell>
          <cell r="D5227" t="str">
            <v>1843500.841</v>
          </cell>
          <cell r="E5227" t="str">
            <v xml:space="preserve">טיפול בילד בקהילה </v>
          </cell>
          <cell r="H5227">
            <v>2396333</v>
          </cell>
          <cell r="I5227">
            <v>2839904</v>
          </cell>
        </row>
        <row r="5228">
          <cell r="A5228" t="str">
            <v>843</v>
          </cell>
          <cell r="B5228">
            <v>843500</v>
          </cell>
          <cell r="C5228">
            <v>1</v>
          </cell>
          <cell r="D5228" t="str">
            <v>1843500.843</v>
          </cell>
          <cell r="E5228" t="str">
            <v xml:space="preserve">טיפול ילדים בסיכון </v>
          </cell>
          <cell r="H5228">
            <v>400000</v>
          </cell>
          <cell r="I5228">
            <v>235089</v>
          </cell>
        </row>
        <row r="5229">
          <cell r="A5229" t="str">
            <v>844</v>
          </cell>
          <cell r="B5229">
            <v>843500</v>
          </cell>
          <cell r="C5229">
            <v>1</v>
          </cell>
          <cell r="D5229" t="str">
            <v>1843500.844</v>
          </cell>
          <cell r="E5229" t="str">
            <v xml:space="preserve">תוכנית מגן </v>
          </cell>
          <cell r="H5229">
            <v>72000</v>
          </cell>
          <cell r="I5229">
            <v>68563</v>
          </cell>
        </row>
        <row r="5230">
          <cell r="A5230" t="str">
            <v>845</v>
          </cell>
          <cell r="B5230">
            <v>843500</v>
          </cell>
          <cell r="C5230">
            <v>1</v>
          </cell>
          <cell r="D5230" t="str">
            <v>1843500.845</v>
          </cell>
          <cell r="E5230" t="str">
            <v xml:space="preserve">מועדניות משותפות </v>
          </cell>
          <cell r="H5230">
            <v>1226667</v>
          </cell>
          <cell r="I5230">
            <v>1348769</v>
          </cell>
        </row>
        <row r="5231">
          <cell r="A5231" t="str">
            <v>848</v>
          </cell>
          <cell r="B5231">
            <v>843500</v>
          </cell>
          <cell r="C5231">
            <v>1</v>
          </cell>
          <cell r="D5231" t="str">
            <v>1843500.848</v>
          </cell>
          <cell r="E5231" t="str">
            <v>הדרכה ויעוץ להורים וילדים</v>
          </cell>
          <cell r="H5231">
            <v>689500</v>
          </cell>
          <cell r="I5231">
            <v>843970</v>
          </cell>
        </row>
        <row r="5232">
          <cell r="A5232" t="str">
            <v>840</v>
          </cell>
          <cell r="B5232">
            <v>843500</v>
          </cell>
          <cell r="C5232">
            <v>1</v>
          </cell>
          <cell r="D5232" t="str">
            <v>1843500.840</v>
          </cell>
          <cell r="E5232" t="str">
            <v xml:space="preserve">תוכנית לאומית ילד ונוער </v>
          </cell>
          <cell r="H5232">
            <v>2089464</v>
          </cell>
          <cell r="I5232">
            <v>1505408</v>
          </cell>
        </row>
        <row r="5233">
          <cell r="A5233" t="str">
            <v>821</v>
          </cell>
          <cell r="B5233">
            <v>843500</v>
          </cell>
          <cell r="C5233">
            <v>1</v>
          </cell>
          <cell r="D5233" t="str">
            <v>1843500.821</v>
          </cell>
          <cell r="E5233" t="str">
            <v>ניצן קידום יל.ליקויי למיד</v>
          </cell>
          <cell r="H5233">
            <v>0</v>
          </cell>
          <cell r="I5233">
            <v>12074</v>
          </cell>
        </row>
        <row r="5234">
          <cell r="A5234" t="str">
            <v>822</v>
          </cell>
          <cell r="B5234">
            <v>843500</v>
          </cell>
          <cell r="C5234">
            <v>1</v>
          </cell>
          <cell r="D5234" t="str">
            <v>1843500.822</v>
          </cell>
          <cell r="E5234" t="str">
            <v xml:space="preserve">עמ.בית לכל ילד בישראל </v>
          </cell>
          <cell r="H5234">
            <v>0</v>
          </cell>
          <cell r="I5234">
            <v>9348</v>
          </cell>
        </row>
        <row r="5235">
          <cell r="A5235" t="str">
            <v>824</v>
          </cell>
          <cell r="B5235">
            <v>843500</v>
          </cell>
          <cell r="C5235">
            <v>1</v>
          </cell>
          <cell r="D5235" t="str">
            <v>1843500.824</v>
          </cell>
          <cell r="E5235" t="str">
            <v xml:space="preserve">איגוד מורים עולים </v>
          </cell>
          <cell r="H5235">
            <v>0</v>
          </cell>
          <cell r="I5235">
            <v>7293</v>
          </cell>
        </row>
        <row r="5236">
          <cell r="A5236" t="str">
            <v>825</v>
          </cell>
          <cell r="B5236">
            <v>843500</v>
          </cell>
          <cell r="C5236">
            <v>1</v>
          </cell>
          <cell r="D5236" t="str">
            <v>1843500.825</v>
          </cell>
          <cell r="E5236" t="str">
            <v xml:space="preserve">ידיד לחינוך </v>
          </cell>
          <cell r="H5236">
            <v>0</v>
          </cell>
          <cell r="I5236">
            <v>9901</v>
          </cell>
        </row>
        <row r="5237">
          <cell r="A5237" t="str">
            <v>826</v>
          </cell>
          <cell r="B5237">
            <v>843500</v>
          </cell>
          <cell r="C5237">
            <v>1</v>
          </cell>
          <cell r="D5237" t="str">
            <v>1843500.826</v>
          </cell>
          <cell r="E5237" t="str">
            <v>אור שלום למען ילדים בסיכו</v>
          </cell>
          <cell r="H5237">
            <v>0</v>
          </cell>
          <cell r="I5237">
            <v>4431</v>
          </cell>
        </row>
        <row r="5238">
          <cell r="A5238" t="str">
            <v>110</v>
          </cell>
          <cell r="B5238">
            <v>843510</v>
          </cell>
          <cell r="C5238">
            <v>1</v>
          </cell>
          <cell r="D5238" t="str">
            <v>1843510.110</v>
          </cell>
          <cell r="E5238" t="str">
            <v>שכר קובע-מרכז הורים ילדים</v>
          </cell>
          <cell r="H5238">
            <v>374514</v>
          </cell>
          <cell r="I5238">
            <v>354811</v>
          </cell>
        </row>
        <row r="5239">
          <cell r="A5239" t="str">
            <v>120</v>
          </cell>
          <cell r="B5239">
            <v>843510</v>
          </cell>
          <cell r="C5239">
            <v>1</v>
          </cell>
          <cell r="D5239" t="str">
            <v>1843510.120</v>
          </cell>
          <cell r="E5239" t="str">
            <v xml:space="preserve">תוספות שאינן בשכר קובע </v>
          </cell>
          <cell r="H5239">
            <v>60080</v>
          </cell>
          <cell r="I5239">
            <v>57096</v>
          </cell>
        </row>
        <row r="5240">
          <cell r="A5240" t="str">
            <v>130</v>
          </cell>
          <cell r="B5240">
            <v>843510</v>
          </cell>
          <cell r="C5240">
            <v>1</v>
          </cell>
          <cell r="D5240" t="str">
            <v>1843510.130</v>
          </cell>
          <cell r="E5240" t="str">
            <v xml:space="preserve">שעות נוספות </v>
          </cell>
          <cell r="H5240">
            <v>10197</v>
          </cell>
          <cell r="I5240">
            <v>11182</v>
          </cell>
        </row>
        <row r="5241">
          <cell r="A5241" t="str">
            <v>140</v>
          </cell>
          <cell r="B5241">
            <v>843510</v>
          </cell>
          <cell r="C5241">
            <v>1</v>
          </cell>
          <cell r="D5241" t="str">
            <v>1843510.140</v>
          </cell>
          <cell r="E5241" t="str">
            <v xml:space="preserve">החזר הוצאות </v>
          </cell>
          <cell r="H5241">
            <v>46665</v>
          </cell>
          <cell r="I5241">
            <v>44717</v>
          </cell>
        </row>
        <row r="5242">
          <cell r="A5242" t="str">
            <v>181</v>
          </cell>
          <cell r="B5242">
            <v>843510</v>
          </cell>
          <cell r="C5242">
            <v>1</v>
          </cell>
          <cell r="D5242" t="str">
            <v>1843510.181</v>
          </cell>
          <cell r="E5242" t="str">
            <v xml:space="preserve">הפרשות סוציאליות </v>
          </cell>
          <cell r="H5242">
            <v>86089</v>
          </cell>
          <cell r="I5242">
            <v>82238</v>
          </cell>
        </row>
        <row r="5243">
          <cell r="A5243" t="str">
            <v>182</v>
          </cell>
          <cell r="B5243">
            <v>843510</v>
          </cell>
          <cell r="C5243">
            <v>1</v>
          </cell>
          <cell r="D5243" t="str">
            <v>1843510.182</v>
          </cell>
          <cell r="E5243" t="str">
            <v xml:space="preserve">מיסים ועלויות </v>
          </cell>
          <cell r="H5243">
            <v>36695</v>
          </cell>
          <cell r="I5243">
            <v>35733</v>
          </cell>
        </row>
        <row r="5244">
          <cell r="A5244" t="str">
            <v>780</v>
          </cell>
          <cell r="B5244">
            <v>843510</v>
          </cell>
          <cell r="C5244">
            <v>1</v>
          </cell>
          <cell r="D5244" t="str">
            <v>1843510.780</v>
          </cell>
          <cell r="E5244" t="str">
            <v xml:space="preserve">מועדון הגמל </v>
          </cell>
          <cell r="H5244">
            <v>54615</v>
          </cell>
          <cell r="I5244">
            <v>50000</v>
          </cell>
        </row>
        <row r="5245">
          <cell r="A5245" t="str">
            <v>781</v>
          </cell>
          <cell r="B5245">
            <v>843510</v>
          </cell>
          <cell r="C5245">
            <v>1</v>
          </cell>
          <cell r="D5245" t="str">
            <v>1843510.781</v>
          </cell>
          <cell r="E5245" t="str">
            <v xml:space="preserve">ילדים בסיכון </v>
          </cell>
          <cell r="H5245">
            <v>266300</v>
          </cell>
          <cell r="I5245">
            <v>320920</v>
          </cell>
        </row>
        <row r="5246">
          <cell r="A5246" t="str">
            <v>782</v>
          </cell>
          <cell r="B5246">
            <v>843510</v>
          </cell>
          <cell r="C5246">
            <v>1</v>
          </cell>
          <cell r="D5246" t="str">
            <v>1843510.782</v>
          </cell>
          <cell r="E5246" t="str">
            <v xml:space="preserve">בתים חמים לנוער בסיכון </v>
          </cell>
          <cell r="H5246">
            <v>40000</v>
          </cell>
          <cell r="I5246">
            <v>12439</v>
          </cell>
        </row>
        <row r="5247">
          <cell r="A5247" t="str">
            <v>783</v>
          </cell>
          <cell r="B5247">
            <v>843510</v>
          </cell>
          <cell r="C5247">
            <v>1</v>
          </cell>
          <cell r="D5247" t="str">
            <v>1843510.783</v>
          </cell>
          <cell r="E5247" t="str">
            <v xml:space="preserve">פר.חונכות לילדים בסיכון </v>
          </cell>
          <cell r="H5247">
            <v>20000</v>
          </cell>
          <cell r="I5247">
            <v>0</v>
          </cell>
        </row>
        <row r="5248">
          <cell r="A5248" t="str">
            <v>784</v>
          </cell>
          <cell r="B5248">
            <v>843510</v>
          </cell>
          <cell r="C5248">
            <v>1</v>
          </cell>
          <cell r="D5248" t="str">
            <v>1843510.784</v>
          </cell>
          <cell r="E5248" t="str">
            <v xml:space="preserve">באר שובע-ארנונה </v>
          </cell>
          <cell r="H5248">
            <v>0</v>
          </cell>
          <cell r="I5248">
            <v>0</v>
          </cell>
        </row>
        <row r="5249">
          <cell r="A5249" t="str">
            <v>110</v>
          </cell>
          <cell r="B5249">
            <v>843520</v>
          </cell>
          <cell r="C5249">
            <v>1</v>
          </cell>
          <cell r="D5249" t="str">
            <v>1843520.110</v>
          </cell>
          <cell r="E5249" t="str">
            <v>שכר קובע-מרכז לילד ולמשפח</v>
          </cell>
          <cell r="H5249">
            <v>479121</v>
          </cell>
          <cell r="I5249">
            <v>468558</v>
          </cell>
        </row>
        <row r="5250">
          <cell r="A5250" t="str">
            <v>120</v>
          </cell>
          <cell r="B5250">
            <v>843520</v>
          </cell>
          <cell r="C5250">
            <v>1</v>
          </cell>
          <cell r="D5250" t="str">
            <v>1843520.120</v>
          </cell>
          <cell r="E5250" t="str">
            <v xml:space="preserve">תוספות שאינן בשכר קובע </v>
          </cell>
          <cell r="H5250">
            <v>80688</v>
          </cell>
          <cell r="I5250">
            <v>76944</v>
          </cell>
        </row>
        <row r="5251">
          <cell r="A5251" t="str">
            <v>130</v>
          </cell>
          <cell r="B5251">
            <v>843520</v>
          </cell>
          <cell r="C5251">
            <v>1</v>
          </cell>
          <cell r="D5251" t="str">
            <v>1843520.130</v>
          </cell>
          <cell r="E5251" t="str">
            <v xml:space="preserve">שעות נוספות </v>
          </cell>
          <cell r="H5251">
            <v>0</v>
          </cell>
          <cell r="I5251">
            <v>2955</v>
          </cell>
        </row>
        <row r="5252">
          <cell r="A5252" t="str">
            <v>140</v>
          </cell>
          <cell r="B5252">
            <v>843520</v>
          </cell>
          <cell r="C5252">
            <v>1</v>
          </cell>
          <cell r="D5252" t="str">
            <v>1843520.140</v>
          </cell>
          <cell r="E5252" t="str">
            <v xml:space="preserve">החזר הוצאות </v>
          </cell>
          <cell r="H5252">
            <v>45970</v>
          </cell>
          <cell r="I5252">
            <v>53230</v>
          </cell>
        </row>
        <row r="5253">
          <cell r="A5253" t="str">
            <v>181</v>
          </cell>
          <cell r="B5253">
            <v>843520</v>
          </cell>
          <cell r="C5253">
            <v>1</v>
          </cell>
          <cell r="D5253" t="str">
            <v>1843520.181</v>
          </cell>
          <cell r="E5253" t="str">
            <v xml:space="preserve">הפרשות סוציאליות </v>
          </cell>
          <cell r="H5253">
            <v>108082</v>
          </cell>
          <cell r="I5253">
            <v>102222</v>
          </cell>
        </row>
        <row r="5254">
          <cell r="A5254" t="str">
            <v>182</v>
          </cell>
          <cell r="B5254">
            <v>843520</v>
          </cell>
          <cell r="C5254">
            <v>1</v>
          </cell>
          <cell r="D5254" t="str">
            <v>1843520.182</v>
          </cell>
          <cell r="E5254" t="str">
            <v xml:space="preserve">מיסים ועלויות </v>
          </cell>
          <cell r="H5254">
            <v>46453</v>
          </cell>
          <cell r="I5254">
            <v>45998</v>
          </cell>
        </row>
        <row r="5255">
          <cell r="A5255" t="str">
            <v>110</v>
          </cell>
          <cell r="B5255">
            <v>843800</v>
          </cell>
          <cell r="C5255">
            <v>1</v>
          </cell>
          <cell r="D5255" t="str">
            <v>1843800.110</v>
          </cell>
          <cell r="E5255" t="str">
            <v xml:space="preserve">שכר קובע-מרכז קשר </v>
          </cell>
          <cell r="H5255">
            <v>122877</v>
          </cell>
          <cell r="I5255">
            <v>84054</v>
          </cell>
        </row>
        <row r="5256">
          <cell r="A5256" t="str">
            <v>120</v>
          </cell>
          <cell r="B5256">
            <v>843800</v>
          </cell>
          <cell r="C5256">
            <v>1</v>
          </cell>
          <cell r="D5256" t="str">
            <v>1843800.120</v>
          </cell>
          <cell r="E5256" t="str">
            <v xml:space="preserve">תוספות שאינן בשכר קובע </v>
          </cell>
          <cell r="H5256">
            <v>32553</v>
          </cell>
          <cell r="I5256">
            <v>25913</v>
          </cell>
        </row>
        <row r="5257">
          <cell r="A5257" t="str">
            <v>140</v>
          </cell>
          <cell r="B5257">
            <v>843800</v>
          </cell>
          <cell r="C5257">
            <v>1</v>
          </cell>
          <cell r="D5257" t="str">
            <v>1843800.140</v>
          </cell>
          <cell r="E5257" t="str">
            <v xml:space="preserve">החזר הוצאות </v>
          </cell>
          <cell r="H5257">
            <v>33234</v>
          </cell>
          <cell r="I5257">
            <v>21047</v>
          </cell>
        </row>
        <row r="5258">
          <cell r="A5258" t="str">
            <v>181</v>
          </cell>
          <cell r="B5258">
            <v>843800</v>
          </cell>
          <cell r="C5258">
            <v>1</v>
          </cell>
          <cell r="D5258" t="str">
            <v>1843800.181</v>
          </cell>
          <cell r="E5258" t="str">
            <v xml:space="preserve">הפרשות סוציאליות </v>
          </cell>
          <cell r="H5258">
            <v>52499</v>
          </cell>
          <cell r="I5258">
            <v>34634</v>
          </cell>
        </row>
        <row r="5259">
          <cell r="A5259" t="str">
            <v>182</v>
          </cell>
          <cell r="B5259">
            <v>843800</v>
          </cell>
          <cell r="C5259">
            <v>1</v>
          </cell>
          <cell r="D5259" t="str">
            <v>1843800.182</v>
          </cell>
          <cell r="E5259" t="str">
            <v xml:space="preserve">מיסים ועלויות </v>
          </cell>
          <cell r="H5259">
            <v>14294</v>
          </cell>
          <cell r="I5259">
            <v>10185</v>
          </cell>
        </row>
        <row r="5260">
          <cell r="A5260" t="str">
            <v>840</v>
          </cell>
          <cell r="B5260">
            <v>843800</v>
          </cell>
          <cell r="C5260">
            <v>1</v>
          </cell>
          <cell r="D5260" t="str">
            <v>1843800.840</v>
          </cell>
          <cell r="E5260" t="str">
            <v xml:space="preserve">טיפול במשפחות אומנה </v>
          </cell>
          <cell r="H5260">
            <v>1333333</v>
          </cell>
          <cell r="I5260">
            <v>1351443</v>
          </cell>
        </row>
        <row r="5261">
          <cell r="A5261" t="str">
            <v>841</v>
          </cell>
          <cell r="B5261">
            <v>843800</v>
          </cell>
          <cell r="C5261">
            <v>1</v>
          </cell>
          <cell r="D5261" t="str">
            <v>1843800.841</v>
          </cell>
          <cell r="E5261" t="str">
            <v xml:space="preserve">אחזקת ילדים בפנימיות </v>
          </cell>
          <cell r="H5261">
            <v>22659029</v>
          </cell>
          <cell r="I5261">
            <v>19782089</v>
          </cell>
        </row>
        <row r="5262">
          <cell r="A5262" t="str">
            <v>843</v>
          </cell>
          <cell r="B5262">
            <v>843800</v>
          </cell>
          <cell r="C5262">
            <v>1</v>
          </cell>
          <cell r="D5262" t="str">
            <v>1843800.843</v>
          </cell>
          <cell r="E5262" t="str">
            <v xml:space="preserve">קשר הורים ילדים </v>
          </cell>
          <cell r="H5262">
            <v>305340</v>
          </cell>
          <cell r="I5262">
            <v>502004</v>
          </cell>
        </row>
        <row r="5263">
          <cell r="A5263" t="str">
            <v>844</v>
          </cell>
          <cell r="B5263">
            <v>843800</v>
          </cell>
          <cell r="C5263">
            <v>1</v>
          </cell>
          <cell r="D5263" t="str">
            <v>1843800.844</v>
          </cell>
          <cell r="E5263" t="str">
            <v xml:space="preserve">סידור ילדים קדם אימוץ </v>
          </cell>
          <cell r="H5263">
            <v>0</v>
          </cell>
          <cell r="I5263">
            <v>0</v>
          </cell>
        </row>
        <row r="5264">
          <cell r="A5264" t="str">
            <v>821</v>
          </cell>
          <cell r="B5264">
            <v>843800</v>
          </cell>
          <cell r="C5264">
            <v>1</v>
          </cell>
          <cell r="D5264" t="str">
            <v>1843800.821</v>
          </cell>
          <cell r="E5264" t="str">
            <v xml:space="preserve">עמותת תארי סלמה </v>
          </cell>
          <cell r="H5264">
            <v>0</v>
          </cell>
          <cell r="I5264">
            <v>12837</v>
          </cell>
        </row>
        <row r="5265">
          <cell r="A5265" t="str">
            <v>722</v>
          </cell>
          <cell r="B5265">
            <v>843900</v>
          </cell>
          <cell r="C5265">
            <v>1</v>
          </cell>
          <cell r="D5265" t="str">
            <v>1843900.722</v>
          </cell>
          <cell r="E5265" t="str">
            <v xml:space="preserve">העברה מיועדת </v>
          </cell>
          <cell r="H5265">
            <v>32000</v>
          </cell>
          <cell r="I5265">
            <v>8474</v>
          </cell>
        </row>
        <row r="5266">
          <cell r="A5266" t="str">
            <v>780</v>
          </cell>
          <cell r="B5266">
            <v>843900</v>
          </cell>
          <cell r="C5266">
            <v>1</v>
          </cell>
          <cell r="D5266" t="str">
            <v>1843900.780</v>
          </cell>
          <cell r="E5266" t="str">
            <v xml:space="preserve">הוצ.פעולה משפחתונים </v>
          </cell>
          <cell r="H5266">
            <v>70000</v>
          </cell>
          <cell r="I5266">
            <v>19809</v>
          </cell>
        </row>
        <row r="5267">
          <cell r="A5267" t="str">
            <v>840</v>
          </cell>
          <cell r="B5267">
            <v>843900</v>
          </cell>
          <cell r="C5267">
            <v>1</v>
          </cell>
          <cell r="D5267" t="str">
            <v>1843900.840</v>
          </cell>
          <cell r="E5267" t="str">
            <v xml:space="preserve">ילדים מעונות יום </v>
          </cell>
          <cell r="H5267">
            <v>10835430</v>
          </cell>
          <cell r="I5267">
            <v>10381195</v>
          </cell>
        </row>
        <row r="5268">
          <cell r="A5268" t="str">
            <v>110</v>
          </cell>
          <cell r="B5268">
            <v>844300</v>
          </cell>
          <cell r="C5268">
            <v>1</v>
          </cell>
          <cell r="D5268" t="str">
            <v>1844300.110</v>
          </cell>
          <cell r="E5268" t="str">
            <v>שכר קובע-מניעת התעללות בק</v>
          </cell>
          <cell r="H5268">
            <v>65583</v>
          </cell>
          <cell r="I5268">
            <v>69238</v>
          </cell>
        </row>
        <row r="5269">
          <cell r="A5269" t="str">
            <v>120</v>
          </cell>
          <cell r="B5269">
            <v>844300</v>
          </cell>
          <cell r="C5269">
            <v>1</v>
          </cell>
          <cell r="D5269" t="str">
            <v>1844300.120</v>
          </cell>
          <cell r="E5269" t="str">
            <v xml:space="preserve">תוספות שאינן בשכר קובע </v>
          </cell>
          <cell r="H5269">
            <v>21086</v>
          </cell>
          <cell r="I5269">
            <v>20905</v>
          </cell>
        </row>
        <row r="5270">
          <cell r="A5270" t="str">
            <v>130</v>
          </cell>
          <cell r="B5270">
            <v>844300</v>
          </cell>
          <cell r="C5270">
            <v>1</v>
          </cell>
          <cell r="D5270" t="str">
            <v>1844300.130</v>
          </cell>
          <cell r="E5270" t="str">
            <v xml:space="preserve">שעות נוספות </v>
          </cell>
          <cell r="H5270">
            <v>0</v>
          </cell>
          <cell r="I5270">
            <v>0</v>
          </cell>
        </row>
        <row r="5271">
          <cell r="A5271" t="str">
            <v>140</v>
          </cell>
          <cell r="B5271">
            <v>844300</v>
          </cell>
          <cell r="C5271">
            <v>1</v>
          </cell>
          <cell r="D5271" t="str">
            <v>1844300.140</v>
          </cell>
          <cell r="E5271" t="str">
            <v xml:space="preserve">החזר הוצאות </v>
          </cell>
          <cell r="H5271">
            <v>17506</v>
          </cell>
          <cell r="I5271">
            <v>19660</v>
          </cell>
        </row>
        <row r="5272">
          <cell r="A5272" t="str">
            <v>181</v>
          </cell>
          <cell r="B5272">
            <v>844300</v>
          </cell>
          <cell r="C5272">
            <v>1</v>
          </cell>
          <cell r="D5272" t="str">
            <v>1844300.181</v>
          </cell>
          <cell r="E5272" t="str">
            <v xml:space="preserve">הפרשות סוציאליות </v>
          </cell>
          <cell r="H5272">
            <v>16134</v>
          </cell>
          <cell r="I5272">
            <v>17293</v>
          </cell>
        </row>
        <row r="5273">
          <cell r="A5273" t="str">
            <v>182</v>
          </cell>
          <cell r="B5273">
            <v>844300</v>
          </cell>
          <cell r="C5273">
            <v>1</v>
          </cell>
          <cell r="D5273" t="str">
            <v>1844300.182</v>
          </cell>
          <cell r="E5273" t="str">
            <v xml:space="preserve">מיסים ועלויות </v>
          </cell>
          <cell r="H5273">
            <v>8008</v>
          </cell>
          <cell r="I5273">
            <v>8432</v>
          </cell>
        </row>
        <row r="5274">
          <cell r="A5274" t="str">
            <v>410</v>
          </cell>
          <cell r="B5274">
            <v>844300</v>
          </cell>
          <cell r="C5274">
            <v>1</v>
          </cell>
          <cell r="D5274" t="str">
            <v>1844300.410</v>
          </cell>
          <cell r="E5274" t="str">
            <v xml:space="preserve">שכר דירה-שופליין </v>
          </cell>
          <cell r="H5274">
            <v>310000</v>
          </cell>
          <cell r="I5274">
            <v>293529</v>
          </cell>
        </row>
        <row r="5275">
          <cell r="A5275" t="str">
            <v>411</v>
          </cell>
          <cell r="B5275">
            <v>844300</v>
          </cell>
          <cell r="C5275">
            <v>1</v>
          </cell>
          <cell r="D5275" t="str">
            <v>1844300.411</v>
          </cell>
          <cell r="E5275" t="str">
            <v xml:space="preserve">דמי ניהול-שופליין </v>
          </cell>
          <cell r="H5275">
            <v>120000</v>
          </cell>
          <cell r="I5275">
            <v>122528</v>
          </cell>
        </row>
        <row r="5276">
          <cell r="A5276" t="str">
            <v>420</v>
          </cell>
          <cell r="B5276">
            <v>844300</v>
          </cell>
          <cell r="C5276">
            <v>1</v>
          </cell>
          <cell r="D5276" t="str">
            <v>1844300.420</v>
          </cell>
          <cell r="E5276" t="str">
            <v xml:space="preserve">תחזוקת מבנים </v>
          </cell>
          <cell r="H5276">
            <v>17500</v>
          </cell>
          <cell r="I5276">
            <v>12221</v>
          </cell>
        </row>
        <row r="5277">
          <cell r="A5277" t="str">
            <v>434</v>
          </cell>
          <cell r="B5277">
            <v>844300</v>
          </cell>
          <cell r="C5277">
            <v>1</v>
          </cell>
          <cell r="D5277" t="str">
            <v>1844300.434</v>
          </cell>
          <cell r="E5277" t="str">
            <v xml:space="preserve">שירותי נקיון </v>
          </cell>
          <cell r="H5277">
            <v>50000</v>
          </cell>
          <cell r="I5277">
            <v>36791</v>
          </cell>
        </row>
        <row r="5278">
          <cell r="A5278" t="str">
            <v>440</v>
          </cell>
          <cell r="B5278">
            <v>844300</v>
          </cell>
          <cell r="C5278">
            <v>1</v>
          </cell>
          <cell r="D5278" t="str">
            <v>1844300.440</v>
          </cell>
          <cell r="E5278" t="str">
            <v>ביטוח מרכזי יום ומועדונים</v>
          </cell>
          <cell r="H5278">
            <v>5200</v>
          </cell>
          <cell r="I5278">
            <v>5018</v>
          </cell>
        </row>
        <row r="5279">
          <cell r="A5279" t="str">
            <v>540</v>
          </cell>
          <cell r="B5279">
            <v>844300</v>
          </cell>
          <cell r="C5279">
            <v>1</v>
          </cell>
          <cell r="D5279" t="str">
            <v>1844300.540</v>
          </cell>
          <cell r="E5279" t="str">
            <v xml:space="preserve">הוצאות תקשורת-מינהל </v>
          </cell>
          <cell r="H5279">
            <v>31000</v>
          </cell>
          <cell r="I5279">
            <v>19259</v>
          </cell>
        </row>
        <row r="5280">
          <cell r="A5280" t="str">
            <v>743</v>
          </cell>
          <cell r="B5280">
            <v>844300</v>
          </cell>
          <cell r="C5280">
            <v>1</v>
          </cell>
          <cell r="D5280" t="str">
            <v>1844300.743</v>
          </cell>
          <cell r="E5280" t="str">
            <v xml:space="preserve">רכישת כלים מכשירים וציוד </v>
          </cell>
          <cell r="H5280">
            <v>8000</v>
          </cell>
          <cell r="I5280">
            <v>6180</v>
          </cell>
        </row>
        <row r="5281">
          <cell r="A5281" t="str">
            <v>759</v>
          </cell>
          <cell r="B5281">
            <v>844300</v>
          </cell>
          <cell r="C5281">
            <v>1</v>
          </cell>
          <cell r="D5281" t="str">
            <v>1844300.759</v>
          </cell>
          <cell r="E5281" t="str">
            <v xml:space="preserve">שמירה </v>
          </cell>
          <cell r="H5281">
            <v>80000</v>
          </cell>
          <cell r="I5281">
            <v>80000</v>
          </cell>
        </row>
        <row r="5282">
          <cell r="A5282" t="str">
            <v>780</v>
          </cell>
          <cell r="B5282">
            <v>844300</v>
          </cell>
          <cell r="C5282">
            <v>1</v>
          </cell>
          <cell r="D5282" t="str">
            <v>1844300.780</v>
          </cell>
          <cell r="E5282" t="str">
            <v xml:space="preserve">הפעלת שכונה תומכת </v>
          </cell>
          <cell r="H5282">
            <v>180000</v>
          </cell>
          <cell r="I5282">
            <v>180000</v>
          </cell>
        </row>
        <row r="5283">
          <cell r="A5283" t="str">
            <v>781</v>
          </cell>
          <cell r="B5283">
            <v>844300</v>
          </cell>
          <cell r="C5283">
            <v>1</v>
          </cell>
          <cell r="D5283" t="str">
            <v>1844300.781</v>
          </cell>
          <cell r="E5283" t="str">
            <v xml:space="preserve">טיפול בזקן בקהילה </v>
          </cell>
          <cell r="H5283">
            <v>0</v>
          </cell>
          <cell r="I5283">
            <v>9700</v>
          </cell>
        </row>
        <row r="5284">
          <cell r="A5284" t="str">
            <v>782</v>
          </cell>
          <cell r="B5284">
            <v>844300</v>
          </cell>
          <cell r="C5284">
            <v>1</v>
          </cell>
          <cell r="D5284" t="str">
            <v>1844300.782</v>
          </cell>
          <cell r="E5284" t="str">
            <v xml:space="preserve">מבצעים לקשיש </v>
          </cell>
          <cell r="H5284">
            <v>58350</v>
          </cell>
          <cell r="I5284">
            <v>8650</v>
          </cell>
        </row>
        <row r="5285">
          <cell r="A5285" t="str">
            <v>783</v>
          </cell>
          <cell r="B5285">
            <v>844300</v>
          </cell>
          <cell r="C5285">
            <v>1</v>
          </cell>
          <cell r="D5285" t="str">
            <v>1844300.783</v>
          </cell>
          <cell r="E5285" t="str">
            <v xml:space="preserve">סיירת עוז לקשישים </v>
          </cell>
          <cell r="H5285">
            <v>0</v>
          </cell>
          <cell r="I5285">
            <v>0</v>
          </cell>
        </row>
        <row r="5286">
          <cell r="A5286" t="str">
            <v>785</v>
          </cell>
          <cell r="B5286">
            <v>844300</v>
          </cell>
          <cell r="C5286">
            <v>1</v>
          </cell>
          <cell r="D5286" t="str">
            <v>1844300.785</v>
          </cell>
          <cell r="E5286" t="str">
            <v xml:space="preserve">תוכנית לתעסוקת מבוגרים </v>
          </cell>
          <cell r="H5286">
            <v>0</v>
          </cell>
          <cell r="I5286">
            <v>0</v>
          </cell>
        </row>
        <row r="5287">
          <cell r="A5287" t="str">
            <v>787</v>
          </cell>
          <cell r="B5287">
            <v>844300</v>
          </cell>
          <cell r="C5287">
            <v>1</v>
          </cell>
          <cell r="D5287" t="str">
            <v>1844300.787</v>
          </cell>
          <cell r="E5287" t="str">
            <v xml:space="preserve">תוכנית חיל לקשיש </v>
          </cell>
          <cell r="H5287">
            <v>50000</v>
          </cell>
          <cell r="I5287">
            <v>44114</v>
          </cell>
        </row>
        <row r="5288">
          <cell r="A5288" t="str">
            <v>788</v>
          </cell>
          <cell r="B5288">
            <v>844300</v>
          </cell>
          <cell r="C5288">
            <v>1</v>
          </cell>
          <cell r="D5288" t="str">
            <v>1844300.788</v>
          </cell>
          <cell r="E5288" t="str">
            <v xml:space="preserve">פעילות גופנית לזקנים </v>
          </cell>
          <cell r="H5288">
            <v>0</v>
          </cell>
          <cell r="I5288">
            <v>0</v>
          </cell>
        </row>
        <row r="5289">
          <cell r="A5289" t="str">
            <v>840</v>
          </cell>
          <cell r="B5289">
            <v>844300</v>
          </cell>
          <cell r="C5289">
            <v>1</v>
          </cell>
          <cell r="D5289" t="str">
            <v>1844300.840</v>
          </cell>
          <cell r="E5289" t="str">
            <v xml:space="preserve">החזקת זקנים במעונות </v>
          </cell>
          <cell r="H5289">
            <v>12158587</v>
          </cell>
          <cell r="I5289">
            <v>11113683</v>
          </cell>
        </row>
        <row r="5290">
          <cell r="A5290" t="str">
            <v>841</v>
          </cell>
          <cell r="B5290">
            <v>844300</v>
          </cell>
          <cell r="C5290">
            <v>1</v>
          </cell>
          <cell r="D5290" t="str">
            <v>1844300.841</v>
          </cell>
          <cell r="E5290" t="str">
            <v xml:space="preserve">נופשון לזקן </v>
          </cell>
          <cell r="H5290">
            <v>20000</v>
          </cell>
          <cell r="I5290">
            <v>0</v>
          </cell>
        </row>
        <row r="5291">
          <cell r="A5291" t="str">
            <v>110</v>
          </cell>
          <cell r="B5291">
            <v>844301</v>
          </cell>
          <cell r="C5291">
            <v>1</v>
          </cell>
          <cell r="D5291" t="str">
            <v>1844301.110</v>
          </cell>
          <cell r="E5291" t="str">
            <v xml:space="preserve">שכר קובע-שירותים לזקן </v>
          </cell>
          <cell r="H5291">
            <v>1570707</v>
          </cell>
          <cell r="I5291">
            <v>1509889</v>
          </cell>
        </row>
        <row r="5292">
          <cell r="A5292" t="str">
            <v>120</v>
          </cell>
          <cell r="B5292">
            <v>844301</v>
          </cell>
          <cell r="C5292">
            <v>1</v>
          </cell>
          <cell r="D5292" t="str">
            <v>1844301.120</v>
          </cell>
          <cell r="E5292" t="str">
            <v xml:space="preserve">תוספות שאינן בשכר קובע </v>
          </cell>
          <cell r="H5292">
            <v>299476</v>
          </cell>
          <cell r="I5292">
            <v>289623</v>
          </cell>
        </row>
        <row r="5293">
          <cell r="A5293" t="str">
            <v>130</v>
          </cell>
          <cell r="B5293">
            <v>844301</v>
          </cell>
          <cell r="C5293">
            <v>1</v>
          </cell>
          <cell r="D5293" t="str">
            <v>1844301.130</v>
          </cell>
          <cell r="E5293" t="str">
            <v xml:space="preserve">שעות נוספות </v>
          </cell>
          <cell r="H5293">
            <v>15372</v>
          </cell>
          <cell r="I5293">
            <v>10904</v>
          </cell>
        </row>
        <row r="5294">
          <cell r="A5294" t="str">
            <v>140</v>
          </cell>
          <cell r="B5294">
            <v>844301</v>
          </cell>
          <cell r="C5294">
            <v>1</v>
          </cell>
          <cell r="D5294" t="str">
            <v>1844301.140</v>
          </cell>
          <cell r="E5294" t="str">
            <v xml:space="preserve">החזר הוצאות </v>
          </cell>
          <cell r="H5294">
            <v>249881</v>
          </cell>
          <cell r="I5294">
            <v>232168</v>
          </cell>
        </row>
        <row r="5295">
          <cell r="A5295" t="str">
            <v>181</v>
          </cell>
          <cell r="B5295">
            <v>844301</v>
          </cell>
          <cell r="C5295">
            <v>1</v>
          </cell>
          <cell r="D5295" t="str">
            <v>1844301.181</v>
          </cell>
          <cell r="E5295" t="str">
            <v xml:space="preserve">הפרשות סוציאליות </v>
          </cell>
          <cell r="H5295">
            <v>374705</v>
          </cell>
          <cell r="I5295">
            <v>352260</v>
          </cell>
        </row>
        <row r="5296">
          <cell r="A5296" t="str">
            <v>182</v>
          </cell>
          <cell r="B5296">
            <v>844301</v>
          </cell>
          <cell r="C5296">
            <v>1</v>
          </cell>
          <cell r="D5296" t="str">
            <v>1844301.182</v>
          </cell>
          <cell r="E5296" t="str">
            <v xml:space="preserve">מיסים ועלויות </v>
          </cell>
          <cell r="H5296">
            <v>166951</v>
          </cell>
          <cell r="I5296">
            <v>159603</v>
          </cell>
        </row>
        <row r="5297">
          <cell r="A5297" t="str">
            <v>110</v>
          </cell>
          <cell r="B5297">
            <v>844400</v>
          </cell>
          <cell r="C5297">
            <v>1</v>
          </cell>
          <cell r="D5297" t="str">
            <v>1844400.110</v>
          </cell>
          <cell r="E5297" t="str">
            <v>שכר קובע-מאבק באלימות בקש</v>
          </cell>
          <cell r="H5297">
            <v>55229</v>
          </cell>
          <cell r="I5297">
            <v>0</v>
          </cell>
        </row>
        <row r="5298">
          <cell r="A5298" t="str">
            <v>120</v>
          </cell>
          <cell r="B5298">
            <v>844400</v>
          </cell>
          <cell r="C5298">
            <v>1</v>
          </cell>
          <cell r="D5298" t="str">
            <v>1844400.120</v>
          </cell>
          <cell r="E5298" t="str">
            <v xml:space="preserve">תוספות שאינן בשכר קובע </v>
          </cell>
          <cell r="H5298">
            <v>10530</v>
          </cell>
          <cell r="I5298">
            <v>0</v>
          </cell>
        </row>
        <row r="5299">
          <cell r="A5299" t="str">
            <v>130</v>
          </cell>
          <cell r="B5299">
            <v>844400</v>
          </cell>
          <cell r="C5299">
            <v>1</v>
          </cell>
          <cell r="D5299" t="str">
            <v>1844400.130</v>
          </cell>
          <cell r="E5299" t="str">
            <v xml:space="preserve">שעות נוספות </v>
          </cell>
          <cell r="H5299">
            <v>540</v>
          </cell>
          <cell r="I5299">
            <v>0</v>
          </cell>
        </row>
        <row r="5300">
          <cell r="A5300" t="str">
            <v>140</v>
          </cell>
          <cell r="B5300">
            <v>844400</v>
          </cell>
          <cell r="C5300">
            <v>1</v>
          </cell>
          <cell r="D5300" t="str">
            <v>1844400.140</v>
          </cell>
          <cell r="E5300" t="str">
            <v xml:space="preserve">החזר הוצאות </v>
          </cell>
          <cell r="H5300">
            <v>8786</v>
          </cell>
          <cell r="I5300">
            <v>0</v>
          </cell>
        </row>
        <row r="5301">
          <cell r="A5301" t="str">
            <v>181</v>
          </cell>
          <cell r="B5301">
            <v>844400</v>
          </cell>
          <cell r="C5301">
            <v>1</v>
          </cell>
          <cell r="D5301" t="str">
            <v>1844400.181</v>
          </cell>
          <cell r="E5301" t="str">
            <v xml:space="preserve">הפרשות סוציאליות </v>
          </cell>
          <cell r="H5301">
            <v>13175</v>
          </cell>
          <cell r="I5301">
            <v>0</v>
          </cell>
        </row>
        <row r="5302">
          <cell r="A5302" t="str">
            <v>182</v>
          </cell>
          <cell r="B5302">
            <v>844400</v>
          </cell>
          <cell r="C5302">
            <v>1</v>
          </cell>
          <cell r="D5302" t="str">
            <v>1844400.182</v>
          </cell>
          <cell r="E5302" t="str">
            <v xml:space="preserve">מיסים ועלויות </v>
          </cell>
          <cell r="H5302">
            <v>5870</v>
          </cell>
          <cell r="I5302">
            <v>0</v>
          </cell>
        </row>
        <row r="5303">
          <cell r="A5303" t="str">
            <v>410</v>
          </cell>
          <cell r="B5303">
            <v>844400</v>
          </cell>
          <cell r="C5303">
            <v>1</v>
          </cell>
          <cell r="D5303" t="str">
            <v>1844400.410</v>
          </cell>
          <cell r="E5303" t="str">
            <v xml:space="preserve">שכר דירה </v>
          </cell>
          <cell r="H5303">
            <v>18000</v>
          </cell>
          <cell r="I5303">
            <v>23778</v>
          </cell>
        </row>
        <row r="5304">
          <cell r="A5304" t="str">
            <v>431</v>
          </cell>
          <cell r="B5304">
            <v>844400</v>
          </cell>
          <cell r="C5304">
            <v>1</v>
          </cell>
          <cell r="D5304" t="str">
            <v>1844400.431</v>
          </cell>
          <cell r="E5304" t="str">
            <v xml:space="preserve">חשמל </v>
          </cell>
          <cell r="H5304">
            <v>13300</v>
          </cell>
          <cell r="I5304">
            <v>18755</v>
          </cell>
        </row>
        <row r="5305">
          <cell r="A5305" t="str">
            <v>432</v>
          </cell>
          <cell r="B5305">
            <v>844400</v>
          </cell>
          <cell r="C5305">
            <v>1</v>
          </cell>
          <cell r="D5305" t="str">
            <v>1844400.432</v>
          </cell>
          <cell r="E5305" t="str">
            <v xml:space="preserve">מים </v>
          </cell>
          <cell r="H5305">
            <v>90800</v>
          </cell>
          <cell r="I5305">
            <v>121733</v>
          </cell>
        </row>
        <row r="5306">
          <cell r="A5306" t="str">
            <v>540</v>
          </cell>
          <cell r="B5306">
            <v>844400</v>
          </cell>
          <cell r="C5306">
            <v>1</v>
          </cell>
          <cell r="D5306" t="str">
            <v>1844400.540</v>
          </cell>
          <cell r="E5306" t="str">
            <v xml:space="preserve">הוצאות תקשורת-מוסדות </v>
          </cell>
          <cell r="H5306">
            <v>6000</v>
          </cell>
          <cell r="I5306">
            <v>4727</v>
          </cell>
        </row>
        <row r="5307">
          <cell r="A5307" t="str">
            <v>750</v>
          </cell>
          <cell r="B5307">
            <v>844400</v>
          </cell>
          <cell r="C5307">
            <v>1</v>
          </cell>
          <cell r="D5307" t="str">
            <v>1844400.750</v>
          </cell>
          <cell r="E5307" t="str">
            <v xml:space="preserve">מועדונים לקשישים </v>
          </cell>
          <cell r="H5307">
            <v>380000</v>
          </cell>
          <cell r="I5307">
            <v>423562</v>
          </cell>
        </row>
        <row r="5308">
          <cell r="A5308" t="str">
            <v>781</v>
          </cell>
          <cell r="B5308">
            <v>844400</v>
          </cell>
          <cell r="C5308">
            <v>1</v>
          </cell>
          <cell r="D5308" t="str">
            <v>1844400.781</v>
          </cell>
          <cell r="E5308" t="str">
            <v xml:space="preserve">מניעת אלימות כלפי קשישים </v>
          </cell>
          <cell r="H5308">
            <v>51000</v>
          </cell>
          <cell r="I5308">
            <v>36421</v>
          </cell>
        </row>
        <row r="5309">
          <cell r="A5309" t="str">
            <v>782</v>
          </cell>
          <cell r="B5309">
            <v>844400</v>
          </cell>
          <cell r="C5309">
            <v>1</v>
          </cell>
          <cell r="D5309" t="str">
            <v>1844400.782</v>
          </cell>
          <cell r="E5309" t="str">
            <v xml:space="preserve">מאבק באלימות נגד קשישים </v>
          </cell>
          <cell r="H5309">
            <v>515000</v>
          </cell>
          <cell r="I5309">
            <v>187824</v>
          </cell>
        </row>
        <row r="5310">
          <cell r="A5310" t="str">
            <v>840</v>
          </cell>
          <cell r="B5310">
            <v>844400</v>
          </cell>
          <cell r="C5310">
            <v>1</v>
          </cell>
          <cell r="D5310" t="str">
            <v>1844400.840</v>
          </cell>
          <cell r="E5310" t="str">
            <v xml:space="preserve">שירותים לניצולי שואה </v>
          </cell>
          <cell r="H5310">
            <v>40000</v>
          </cell>
          <cell r="I5310">
            <v>13873</v>
          </cell>
        </row>
        <row r="5311">
          <cell r="A5311" t="str">
            <v>841</v>
          </cell>
          <cell r="B5311">
            <v>844400</v>
          </cell>
          <cell r="C5311">
            <v>1</v>
          </cell>
          <cell r="D5311" t="str">
            <v>1844400.841</v>
          </cell>
          <cell r="E5311" t="str">
            <v xml:space="preserve">מועדונים לזקנים </v>
          </cell>
          <cell r="H5311">
            <v>240000</v>
          </cell>
          <cell r="I5311">
            <v>71852</v>
          </cell>
        </row>
        <row r="5312">
          <cell r="A5312" t="str">
            <v>842</v>
          </cell>
          <cell r="B5312">
            <v>844400</v>
          </cell>
          <cell r="C5312">
            <v>1</v>
          </cell>
          <cell r="D5312" t="str">
            <v>1844400.842</v>
          </cell>
          <cell r="E5312" t="str">
            <v xml:space="preserve">טיפול בזקן בקהילה </v>
          </cell>
          <cell r="H5312">
            <v>672700</v>
          </cell>
          <cell r="I5312">
            <v>697101</v>
          </cell>
        </row>
        <row r="5313">
          <cell r="A5313" t="str">
            <v>843</v>
          </cell>
          <cell r="B5313">
            <v>844400</v>
          </cell>
          <cell r="C5313">
            <v>1</v>
          </cell>
          <cell r="D5313" t="str">
            <v>1844400.843</v>
          </cell>
          <cell r="E5313" t="str">
            <v xml:space="preserve">שכונה תומכת </v>
          </cell>
          <cell r="H5313">
            <v>400000</v>
          </cell>
          <cell r="I5313">
            <v>505869</v>
          </cell>
        </row>
        <row r="5314">
          <cell r="A5314" t="str">
            <v>844</v>
          </cell>
          <cell r="B5314">
            <v>844400</v>
          </cell>
          <cell r="C5314">
            <v>1</v>
          </cell>
          <cell r="D5314" t="str">
            <v>1844400.844</v>
          </cell>
          <cell r="E5314" t="str">
            <v xml:space="preserve">שיפוץ מועדוני קשישים </v>
          </cell>
          <cell r="H5314">
            <v>30000</v>
          </cell>
          <cell r="I5314">
            <v>0</v>
          </cell>
        </row>
        <row r="5315">
          <cell r="A5315" t="str">
            <v>845</v>
          </cell>
          <cell r="B5315">
            <v>844400</v>
          </cell>
          <cell r="C5315">
            <v>1</v>
          </cell>
          <cell r="D5315" t="str">
            <v>1844400.845</v>
          </cell>
          <cell r="E5315" t="str">
            <v xml:space="preserve">השתתפות בפעילות לקשישים </v>
          </cell>
          <cell r="H5315">
            <v>40000</v>
          </cell>
          <cell r="I5315">
            <v>208656</v>
          </cell>
        </row>
        <row r="5316">
          <cell r="A5316" t="str">
            <v>846</v>
          </cell>
          <cell r="B5316">
            <v>844400</v>
          </cell>
          <cell r="C5316">
            <v>1</v>
          </cell>
          <cell r="D5316" t="str">
            <v>1844400.846</v>
          </cell>
          <cell r="E5316" t="str">
            <v xml:space="preserve">מועדון לקשיש-העשרה </v>
          </cell>
          <cell r="H5316">
            <v>200000</v>
          </cell>
          <cell r="I5316">
            <v>50449</v>
          </cell>
        </row>
        <row r="5317">
          <cell r="A5317" t="str">
            <v>847</v>
          </cell>
          <cell r="B5317">
            <v>844400</v>
          </cell>
          <cell r="C5317">
            <v>1</v>
          </cell>
          <cell r="D5317" t="str">
            <v>1844400.847</v>
          </cell>
          <cell r="E5317" t="str">
            <v xml:space="preserve">תעסוקת זקנים במועדונים </v>
          </cell>
          <cell r="H5317">
            <v>66667</v>
          </cell>
          <cell r="I5317">
            <v>37504</v>
          </cell>
        </row>
        <row r="5318">
          <cell r="A5318" t="str">
            <v>848</v>
          </cell>
          <cell r="B5318">
            <v>844400</v>
          </cell>
          <cell r="C5318">
            <v>1</v>
          </cell>
          <cell r="D5318" t="str">
            <v>1844400.848</v>
          </cell>
          <cell r="E5318" t="str">
            <v xml:space="preserve">מועדונים-תוכניות העשרה </v>
          </cell>
          <cell r="H5318">
            <v>64000</v>
          </cell>
          <cell r="I5318">
            <v>20000</v>
          </cell>
        </row>
        <row r="5319">
          <cell r="A5319" t="str">
            <v>110</v>
          </cell>
          <cell r="B5319">
            <v>844410</v>
          </cell>
          <cell r="C5319">
            <v>1</v>
          </cell>
          <cell r="D5319" t="str">
            <v>1844410.110</v>
          </cell>
          <cell r="E5319" t="str">
            <v xml:space="preserve">שכר קובע-מרכזי ועדות חוק </v>
          </cell>
          <cell r="H5319">
            <v>1016822</v>
          </cell>
          <cell r="I5319">
            <v>1033977</v>
          </cell>
        </row>
        <row r="5320">
          <cell r="A5320" t="str">
            <v>120</v>
          </cell>
          <cell r="B5320">
            <v>844410</v>
          </cell>
          <cell r="C5320">
            <v>1</v>
          </cell>
          <cell r="D5320" t="str">
            <v>1844410.120</v>
          </cell>
          <cell r="E5320" t="str">
            <v xml:space="preserve">תוספות שאינן בשכר קובע </v>
          </cell>
          <cell r="H5320">
            <v>94819</v>
          </cell>
          <cell r="I5320">
            <v>95811</v>
          </cell>
        </row>
        <row r="5321">
          <cell r="A5321" t="str">
            <v>130</v>
          </cell>
          <cell r="B5321">
            <v>844410</v>
          </cell>
          <cell r="C5321">
            <v>1</v>
          </cell>
          <cell r="D5321" t="str">
            <v>1844410.130</v>
          </cell>
          <cell r="E5321" t="str">
            <v xml:space="preserve">שעות נוספות </v>
          </cell>
          <cell r="H5321">
            <v>3461</v>
          </cell>
          <cell r="I5321">
            <v>3518</v>
          </cell>
        </row>
        <row r="5322">
          <cell r="A5322" t="str">
            <v>140</v>
          </cell>
          <cell r="B5322">
            <v>844410</v>
          </cell>
          <cell r="C5322">
            <v>1</v>
          </cell>
          <cell r="D5322" t="str">
            <v>1844410.140</v>
          </cell>
          <cell r="E5322" t="str">
            <v xml:space="preserve">החזר הוצאות </v>
          </cell>
          <cell r="H5322">
            <v>203390</v>
          </cell>
          <cell r="I5322">
            <v>180067</v>
          </cell>
        </row>
        <row r="5323">
          <cell r="A5323" t="str">
            <v>181</v>
          </cell>
          <cell r="B5323">
            <v>844410</v>
          </cell>
          <cell r="C5323">
            <v>1</v>
          </cell>
          <cell r="D5323" t="str">
            <v>1844410.181</v>
          </cell>
          <cell r="E5323" t="str">
            <v xml:space="preserve">הפרשות סוציאליות </v>
          </cell>
          <cell r="H5323">
            <v>281390</v>
          </cell>
          <cell r="I5323">
            <v>267168</v>
          </cell>
        </row>
        <row r="5324">
          <cell r="A5324" t="str">
            <v>182</v>
          </cell>
          <cell r="B5324">
            <v>844410</v>
          </cell>
          <cell r="C5324">
            <v>1</v>
          </cell>
          <cell r="D5324" t="str">
            <v>1844410.182</v>
          </cell>
          <cell r="E5324" t="str">
            <v xml:space="preserve">מיסים ועלויות </v>
          </cell>
          <cell r="H5324">
            <v>102145</v>
          </cell>
          <cell r="I5324">
            <v>101451</v>
          </cell>
        </row>
        <row r="5325">
          <cell r="A5325" t="str">
            <v>840</v>
          </cell>
          <cell r="B5325">
            <v>844410</v>
          </cell>
          <cell r="C5325">
            <v>1</v>
          </cell>
          <cell r="D5325" t="str">
            <v>1844410.840</v>
          </cell>
          <cell r="E5325" t="str">
            <v xml:space="preserve">טיפולי שיניים לקשיש </v>
          </cell>
          <cell r="H5325">
            <v>69900</v>
          </cell>
          <cell r="I5325">
            <v>49988</v>
          </cell>
        </row>
        <row r="5326">
          <cell r="A5326" t="str">
            <v>780</v>
          </cell>
          <cell r="B5326">
            <v>844500</v>
          </cell>
          <cell r="C5326">
            <v>1</v>
          </cell>
          <cell r="D5326" t="str">
            <v>1844500.780</v>
          </cell>
          <cell r="E5326" t="str">
            <v xml:space="preserve">תוכנית בית חם </v>
          </cell>
          <cell r="H5326">
            <v>4600</v>
          </cell>
          <cell r="I5326">
            <v>4600</v>
          </cell>
        </row>
        <row r="5327">
          <cell r="A5327" t="str">
            <v>840</v>
          </cell>
          <cell r="B5327">
            <v>844500</v>
          </cell>
          <cell r="C5327">
            <v>1</v>
          </cell>
          <cell r="D5327" t="str">
            <v>1844500.840</v>
          </cell>
          <cell r="E5327" t="str">
            <v xml:space="preserve">מסגרות יומיות לזקן </v>
          </cell>
          <cell r="H5327">
            <v>1762000</v>
          </cell>
          <cell r="I5327">
            <v>1541023</v>
          </cell>
        </row>
        <row r="5328">
          <cell r="A5328" t="str">
            <v>420</v>
          </cell>
          <cell r="B5328">
            <v>845100</v>
          </cell>
          <cell r="C5328">
            <v>1</v>
          </cell>
          <cell r="D5328" t="str">
            <v>1845100.420</v>
          </cell>
          <cell r="E5328" t="str">
            <v xml:space="preserve">תחזוקת מבנים </v>
          </cell>
          <cell r="H5328">
            <v>14000</v>
          </cell>
          <cell r="I5328">
            <v>12477</v>
          </cell>
        </row>
        <row r="5329">
          <cell r="A5329" t="str">
            <v>710</v>
          </cell>
          <cell r="B5329">
            <v>845100</v>
          </cell>
          <cell r="C5329">
            <v>1</v>
          </cell>
          <cell r="D5329" t="str">
            <v>1845100.710</v>
          </cell>
          <cell r="E5329" t="str">
            <v xml:space="preserve">הסעות מפגרים </v>
          </cell>
          <cell r="H5329">
            <v>2160000</v>
          </cell>
          <cell r="I5329">
            <v>100000</v>
          </cell>
        </row>
        <row r="5330">
          <cell r="A5330" t="str">
            <v>743</v>
          </cell>
          <cell r="B5330">
            <v>845100</v>
          </cell>
          <cell r="C5330">
            <v>1</v>
          </cell>
          <cell r="D5330" t="str">
            <v>1845100.743</v>
          </cell>
          <cell r="E5330" t="str">
            <v xml:space="preserve">רכישת כלים מכשירים וציוד </v>
          </cell>
          <cell r="H5330">
            <v>8000</v>
          </cell>
          <cell r="I5330">
            <v>21743</v>
          </cell>
        </row>
        <row r="5331">
          <cell r="A5331" t="str">
            <v>780</v>
          </cell>
          <cell r="B5331">
            <v>845100</v>
          </cell>
          <cell r="C5331">
            <v>1</v>
          </cell>
          <cell r="D5331" t="str">
            <v>1845100.780</v>
          </cell>
          <cell r="E5331" t="str">
            <v xml:space="preserve">הפעלת יום ארוך למפגרים </v>
          </cell>
          <cell r="H5331">
            <v>0</v>
          </cell>
          <cell r="I5331">
            <v>100000</v>
          </cell>
        </row>
        <row r="5332">
          <cell r="A5332" t="str">
            <v>840</v>
          </cell>
          <cell r="B5332">
            <v>845100</v>
          </cell>
          <cell r="C5332">
            <v>1</v>
          </cell>
          <cell r="D5332" t="str">
            <v>1845100.840</v>
          </cell>
          <cell r="E5332" t="str">
            <v xml:space="preserve">סידור מפגרים במוסדות </v>
          </cell>
          <cell r="H5332">
            <v>29918376</v>
          </cell>
          <cell r="I5332">
            <v>31219919</v>
          </cell>
        </row>
        <row r="5333">
          <cell r="A5333" t="str">
            <v>841</v>
          </cell>
          <cell r="B5333">
            <v>845100</v>
          </cell>
          <cell r="C5333">
            <v>1</v>
          </cell>
          <cell r="D5333" t="str">
            <v>1845100.841</v>
          </cell>
          <cell r="E5333" t="str">
            <v xml:space="preserve">מפגרים במוסדות ממשלתי </v>
          </cell>
          <cell r="H5333">
            <v>8850000</v>
          </cell>
          <cell r="I5333">
            <v>9004268</v>
          </cell>
        </row>
        <row r="5334">
          <cell r="A5334" t="str">
            <v>842</v>
          </cell>
          <cell r="B5334">
            <v>845100</v>
          </cell>
          <cell r="C5334">
            <v>1</v>
          </cell>
          <cell r="D5334" t="str">
            <v>1845100.842</v>
          </cell>
          <cell r="E5334" t="str">
            <v xml:space="preserve">החזקת אוטיסטים במסגרות </v>
          </cell>
          <cell r="H5334">
            <v>1798038</v>
          </cell>
          <cell r="I5334">
            <v>2393735</v>
          </cell>
        </row>
        <row r="5335">
          <cell r="A5335" t="str">
            <v>843</v>
          </cell>
          <cell r="B5335">
            <v>845100</v>
          </cell>
          <cell r="C5335">
            <v>1</v>
          </cell>
          <cell r="D5335" t="str">
            <v>1845100.843</v>
          </cell>
          <cell r="E5335" t="str">
            <v xml:space="preserve">טיפול בהורים וילדיהם </v>
          </cell>
          <cell r="H5335">
            <v>323673</v>
          </cell>
          <cell r="I5335">
            <v>375789</v>
          </cell>
        </row>
        <row r="5336">
          <cell r="A5336" t="str">
            <v>844</v>
          </cell>
          <cell r="B5336">
            <v>845100</v>
          </cell>
          <cell r="C5336">
            <v>1</v>
          </cell>
          <cell r="D5336" t="str">
            <v>1845100.844</v>
          </cell>
          <cell r="E5336" t="str">
            <v xml:space="preserve">נופשונים וקייטנות </v>
          </cell>
          <cell r="H5336">
            <v>50000</v>
          </cell>
          <cell r="I5336">
            <v>48195</v>
          </cell>
        </row>
        <row r="5337">
          <cell r="A5337" t="str">
            <v>845</v>
          </cell>
          <cell r="B5337">
            <v>845100</v>
          </cell>
          <cell r="C5337">
            <v>1</v>
          </cell>
          <cell r="D5337" t="str">
            <v>1845100.845</v>
          </cell>
          <cell r="E5337" t="str">
            <v xml:space="preserve">מעונות יום שיקומיים </v>
          </cell>
          <cell r="H5337">
            <v>1844528</v>
          </cell>
          <cell r="I5337">
            <v>1088693</v>
          </cell>
        </row>
        <row r="5338">
          <cell r="A5338" t="str">
            <v>846</v>
          </cell>
          <cell r="B5338">
            <v>845100</v>
          </cell>
          <cell r="C5338">
            <v>1</v>
          </cell>
          <cell r="D5338" t="str">
            <v>1845100.846</v>
          </cell>
          <cell r="E5338" t="str">
            <v xml:space="preserve">משפחות אומנה למפגר </v>
          </cell>
          <cell r="H5338">
            <v>44000</v>
          </cell>
          <cell r="I5338">
            <v>52562</v>
          </cell>
        </row>
        <row r="5339">
          <cell r="A5339" t="str">
            <v>847</v>
          </cell>
          <cell r="B5339">
            <v>845100</v>
          </cell>
          <cell r="C5339">
            <v>1</v>
          </cell>
          <cell r="D5339" t="str">
            <v>1845100.847</v>
          </cell>
          <cell r="E5339" t="str">
            <v xml:space="preserve">משפחות אומנה לשיקום </v>
          </cell>
          <cell r="H5339">
            <v>76000</v>
          </cell>
          <cell r="I5339">
            <v>59612</v>
          </cell>
        </row>
        <row r="5340">
          <cell r="A5340" t="str">
            <v>848</v>
          </cell>
          <cell r="B5340">
            <v>845100</v>
          </cell>
          <cell r="C5340">
            <v>1</v>
          </cell>
          <cell r="D5340" t="str">
            <v>1845100.848</v>
          </cell>
          <cell r="E5340" t="str">
            <v xml:space="preserve">מועדונים לילדים </v>
          </cell>
          <cell r="H5340">
            <v>187000</v>
          </cell>
          <cell r="I5340">
            <v>162057</v>
          </cell>
        </row>
        <row r="5341">
          <cell r="A5341" t="str">
            <v>840</v>
          </cell>
          <cell r="B5341">
            <v>845110</v>
          </cell>
          <cell r="C5341">
            <v>1</v>
          </cell>
          <cell r="D5341" t="str">
            <v>1845110.840</v>
          </cell>
          <cell r="E5341" t="str">
            <v xml:space="preserve">מ.יום ותעסוקה למבוגרים </v>
          </cell>
          <cell r="H5341">
            <v>360000</v>
          </cell>
          <cell r="I5341">
            <v>284002</v>
          </cell>
        </row>
        <row r="5342">
          <cell r="A5342" t="str">
            <v>841</v>
          </cell>
          <cell r="B5342">
            <v>845110</v>
          </cell>
          <cell r="C5342">
            <v>1</v>
          </cell>
          <cell r="D5342" t="str">
            <v>1845110.841</v>
          </cell>
          <cell r="E5342" t="str">
            <v xml:space="preserve">הסעות לאוטיסטים </v>
          </cell>
          <cell r="H5342">
            <v>84000</v>
          </cell>
          <cell r="I5342">
            <v>93453</v>
          </cell>
        </row>
        <row r="5343">
          <cell r="A5343" t="str">
            <v>840</v>
          </cell>
          <cell r="B5343">
            <v>845200</v>
          </cell>
          <cell r="C5343">
            <v>1</v>
          </cell>
          <cell r="D5343" t="str">
            <v>1845200.840</v>
          </cell>
          <cell r="E5343" t="str">
            <v xml:space="preserve">מפגרים במעון אימוני </v>
          </cell>
          <cell r="H5343">
            <v>0</v>
          </cell>
          <cell r="I5343">
            <v>2450</v>
          </cell>
        </row>
        <row r="5344">
          <cell r="A5344" t="str">
            <v>841</v>
          </cell>
          <cell r="B5344">
            <v>845200</v>
          </cell>
          <cell r="C5344">
            <v>1</v>
          </cell>
          <cell r="D5344" t="str">
            <v>1845200.841</v>
          </cell>
          <cell r="E5344" t="str">
            <v xml:space="preserve">מפגרים במעון טיפולי </v>
          </cell>
          <cell r="H5344">
            <v>5548677</v>
          </cell>
          <cell r="I5344">
            <v>4802194</v>
          </cell>
        </row>
        <row r="5345">
          <cell r="A5345" t="str">
            <v>842</v>
          </cell>
          <cell r="B5345">
            <v>845200</v>
          </cell>
          <cell r="C5345">
            <v>1</v>
          </cell>
          <cell r="D5345" t="str">
            <v>1845200.842</v>
          </cell>
          <cell r="E5345" t="str">
            <v xml:space="preserve">מעשי"ם </v>
          </cell>
          <cell r="H5345">
            <v>3655280</v>
          </cell>
          <cell r="I5345">
            <v>3343783</v>
          </cell>
        </row>
        <row r="5346">
          <cell r="A5346" t="str">
            <v>844</v>
          </cell>
          <cell r="B5346">
            <v>845200</v>
          </cell>
          <cell r="C5346">
            <v>1</v>
          </cell>
          <cell r="D5346" t="str">
            <v>1845200.844</v>
          </cell>
          <cell r="E5346" t="str">
            <v xml:space="preserve">הסעות למסגרות יום למפגר </v>
          </cell>
          <cell r="H5346">
            <v>582133</v>
          </cell>
          <cell r="I5346">
            <v>2498299</v>
          </cell>
        </row>
        <row r="5347">
          <cell r="A5347" t="str">
            <v>780</v>
          </cell>
          <cell r="B5347">
            <v>845300</v>
          </cell>
          <cell r="C5347">
            <v>1</v>
          </cell>
          <cell r="D5347" t="str">
            <v>1845300.780</v>
          </cell>
          <cell r="E5347" t="str">
            <v xml:space="preserve">תאטרון טיפולי למפגרים </v>
          </cell>
          <cell r="H5347">
            <v>0</v>
          </cell>
          <cell r="I5347">
            <v>0</v>
          </cell>
        </row>
        <row r="5348">
          <cell r="A5348" t="str">
            <v>840</v>
          </cell>
          <cell r="B5348">
            <v>845300</v>
          </cell>
          <cell r="C5348">
            <v>1</v>
          </cell>
          <cell r="D5348" t="str">
            <v>1845300.840</v>
          </cell>
          <cell r="E5348" t="str">
            <v xml:space="preserve">שרותים תומכים למפגר </v>
          </cell>
          <cell r="H5348">
            <v>122000</v>
          </cell>
          <cell r="I5348">
            <v>219604</v>
          </cell>
        </row>
        <row r="5349">
          <cell r="A5349" t="str">
            <v>844</v>
          </cell>
          <cell r="B5349">
            <v>845300</v>
          </cell>
          <cell r="C5349">
            <v>1</v>
          </cell>
          <cell r="D5349" t="str">
            <v>1845300.844</v>
          </cell>
          <cell r="E5349" t="str">
            <v xml:space="preserve">תעסוקה מוגנת למוגבל </v>
          </cell>
          <cell r="H5349">
            <v>1678667</v>
          </cell>
          <cell r="I5349">
            <v>1638084</v>
          </cell>
        </row>
        <row r="5350">
          <cell r="A5350" t="str">
            <v>845</v>
          </cell>
          <cell r="B5350">
            <v>845300</v>
          </cell>
          <cell r="C5350">
            <v>1</v>
          </cell>
          <cell r="D5350" t="str">
            <v>1845300.845</v>
          </cell>
          <cell r="E5350" t="str">
            <v xml:space="preserve">נופשונים למפגר </v>
          </cell>
          <cell r="H5350">
            <v>184753</v>
          </cell>
          <cell r="I5350">
            <v>162077</v>
          </cell>
        </row>
        <row r="5351">
          <cell r="A5351" t="str">
            <v>846</v>
          </cell>
          <cell r="B5351">
            <v>845300</v>
          </cell>
          <cell r="C5351">
            <v>1</v>
          </cell>
          <cell r="D5351" t="str">
            <v>1845300.846</v>
          </cell>
          <cell r="E5351" t="str">
            <v xml:space="preserve">מועדונים חברתיים למפגר </v>
          </cell>
          <cell r="H5351">
            <v>133333</v>
          </cell>
          <cell r="I5351">
            <v>129684</v>
          </cell>
        </row>
        <row r="5352">
          <cell r="A5352" t="str">
            <v>440</v>
          </cell>
          <cell r="B5352">
            <v>845400</v>
          </cell>
          <cell r="C5352">
            <v>1</v>
          </cell>
          <cell r="D5352" t="str">
            <v>1845400.440</v>
          </cell>
          <cell r="E5352" t="str">
            <v xml:space="preserve">ביטוח מבנה ותכולה-מע"ש </v>
          </cell>
          <cell r="H5352">
            <v>3400</v>
          </cell>
          <cell r="I5352">
            <v>3312</v>
          </cell>
        </row>
        <row r="5353">
          <cell r="A5353" t="str">
            <v>420</v>
          </cell>
          <cell r="B5353">
            <v>846100</v>
          </cell>
          <cell r="C5353">
            <v>1</v>
          </cell>
          <cell r="D5353" t="str">
            <v>1846100.420</v>
          </cell>
          <cell r="E5353" t="str">
            <v xml:space="preserve">תחזוקת מבנים </v>
          </cell>
          <cell r="H5353">
            <v>14000</v>
          </cell>
          <cell r="I5353">
            <v>11746</v>
          </cell>
        </row>
        <row r="5354">
          <cell r="A5354" t="str">
            <v>440</v>
          </cell>
          <cell r="B5354">
            <v>846100</v>
          </cell>
          <cell r="C5354">
            <v>1</v>
          </cell>
          <cell r="D5354" t="str">
            <v>1846100.440</v>
          </cell>
          <cell r="E5354" t="str">
            <v xml:space="preserve">ביטוח-מועדונים ומפעלים </v>
          </cell>
          <cell r="H5354">
            <v>3400</v>
          </cell>
          <cell r="I5354">
            <v>3312</v>
          </cell>
        </row>
        <row r="5355">
          <cell r="A5355" t="str">
            <v>743</v>
          </cell>
          <cell r="B5355">
            <v>846100</v>
          </cell>
          <cell r="C5355">
            <v>1</v>
          </cell>
          <cell r="D5355" t="str">
            <v>1846100.743</v>
          </cell>
          <cell r="E5355" t="str">
            <v xml:space="preserve">רכישת כלים מכשירים וציוד </v>
          </cell>
          <cell r="H5355">
            <v>5000</v>
          </cell>
          <cell r="I5355">
            <v>4440</v>
          </cell>
        </row>
        <row r="5356">
          <cell r="A5356" t="str">
            <v>780</v>
          </cell>
          <cell r="B5356">
            <v>846100</v>
          </cell>
          <cell r="C5356">
            <v>1</v>
          </cell>
          <cell r="D5356" t="str">
            <v>1846100.780</v>
          </cell>
          <cell r="E5356" t="str">
            <v xml:space="preserve">פיתוח תוכניות לנכים </v>
          </cell>
          <cell r="H5356">
            <v>108333</v>
          </cell>
          <cell r="I5356">
            <v>108333</v>
          </cell>
        </row>
        <row r="5357">
          <cell r="A5357" t="str">
            <v>840</v>
          </cell>
          <cell r="B5357">
            <v>846100</v>
          </cell>
          <cell r="C5357">
            <v>1</v>
          </cell>
          <cell r="D5357" t="str">
            <v>1846100.840</v>
          </cell>
          <cell r="E5357" t="str">
            <v xml:space="preserve">ילדים עיוורים במוסדות </v>
          </cell>
          <cell r="H5357">
            <v>49539</v>
          </cell>
          <cell r="I5357">
            <v>48827</v>
          </cell>
        </row>
        <row r="5358">
          <cell r="A5358" t="str">
            <v>843</v>
          </cell>
          <cell r="B5358">
            <v>846300</v>
          </cell>
          <cell r="C5358">
            <v>1</v>
          </cell>
          <cell r="D5358" t="str">
            <v>1846300.843</v>
          </cell>
          <cell r="E5358" t="str">
            <v xml:space="preserve">הדרכת עיוור ובני ביתו </v>
          </cell>
          <cell r="H5358">
            <v>360000</v>
          </cell>
          <cell r="I5358">
            <v>209556</v>
          </cell>
        </row>
        <row r="5359">
          <cell r="A5359" t="str">
            <v>844</v>
          </cell>
          <cell r="B5359">
            <v>846300</v>
          </cell>
          <cell r="C5359">
            <v>1</v>
          </cell>
          <cell r="D5359" t="str">
            <v>1846300.844</v>
          </cell>
          <cell r="E5359" t="str">
            <v xml:space="preserve">שיקום העיוור בקהילה </v>
          </cell>
          <cell r="H5359">
            <v>54667</v>
          </cell>
          <cell r="I5359">
            <v>19539</v>
          </cell>
        </row>
        <row r="5360">
          <cell r="A5360" t="str">
            <v>821</v>
          </cell>
          <cell r="B5360">
            <v>846300</v>
          </cell>
          <cell r="C5360">
            <v>1</v>
          </cell>
          <cell r="D5360" t="str">
            <v>1846300.821</v>
          </cell>
          <cell r="E5360" t="str">
            <v xml:space="preserve">אגודה למען העיוור </v>
          </cell>
          <cell r="H5360">
            <v>0</v>
          </cell>
          <cell r="I5360">
            <v>5878</v>
          </cell>
        </row>
        <row r="5361">
          <cell r="A5361" t="str">
            <v>840</v>
          </cell>
          <cell r="B5361">
            <v>846400</v>
          </cell>
          <cell r="C5361">
            <v>1</v>
          </cell>
          <cell r="D5361" t="str">
            <v>1846400.840</v>
          </cell>
          <cell r="E5361" t="str">
            <v xml:space="preserve">מפעלי שיקום לעיור </v>
          </cell>
          <cell r="H5361">
            <v>88000</v>
          </cell>
          <cell r="I5361">
            <v>30994</v>
          </cell>
        </row>
        <row r="5362">
          <cell r="A5362" t="str">
            <v>110</v>
          </cell>
          <cell r="B5362">
            <v>846500</v>
          </cell>
          <cell r="C5362">
            <v>1</v>
          </cell>
          <cell r="D5362" t="str">
            <v>1846500.110</v>
          </cell>
          <cell r="E5362" t="str">
            <v xml:space="preserve">שכר קובע-שירותי שיקום </v>
          </cell>
          <cell r="H5362">
            <v>705702</v>
          </cell>
          <cell r="I5362">
            <v>632968</v>
          </cell>
        </row>
        <row r="5363">
          <cell r="A5363" t="str">
            <v>120</v>
          </cell>
          <cell r="B5363">
            <v>846500</v>
          </cell>
          <cell r="C5363">
            <v>1</v>
          </cell>
          <cell r="D5363" t="str">
            <v>1846500.120</v>
          </cell>
          <cell r="E5363" t="str">
            <v xml:space="preserve">תוספות שאינן בשכר קובע </v>
          </cell>
          <cell r="H5363">
            <v>120404</v>
          </cell>
          <cell r="I5363">
            <v>105447</v>
          </cell>
        </row>
        <row r="5364">
          <cell r="A5364" t="str">
            <v>130</v>
          </cell>
          <cell r="B5364">
            <v>846500</v>
          </cell>
          <cell r="C5364">
            <v>1</v>
          </cell>
          <cell r="D5364" t="str">
            <v>1846500.130</v>
          </cell>
          <cell r="E5364" t="str">
            <v xml:space="preserve">שעות נוספות </v>
          </cell>
          <cell r="H5364">
            <v>11931</v>
          </cell>
          <cell r="I5364">
            <v>10618</v>
          </cell>
        </row>
        <row r="5365">
          <cell r="A5365" t="str">
            <v>140</v>
          </cell>
          <cell r="B5365">
            <v>846500</v>
          </cell>
          <cell r="C5365">
            <v>1</v>
          </cell>
          <cell r="D5365" t="str">
            <v>1846500.140</v>
          </cell>
          <cell r="E5365" t="str">
            <v xml:space="preserve">החזר הוצאות </v>
          </cell>
          <cell r="H5365">
            <v>120192</v>
          </cell>
          <cell r="I5365">
            <v>114230</v>
          </cell>
        </row>
        <row r="5366">
          <cell r="A5366" t="str">
            <v>181</v>
          </cell>
          <cell r="B5366">
            <v>846500</v>
          </cell>
          <cell r="C5366">
            <v>1</v>
          </cell>
          <cell r="D5366" t="str">
            <v>1846500.181</v>
          </cell>
          <cell r="E5366" t="str">
            <v xml:space="preserve">הפרשות סוציאליות </v>
          </cell>
          <cell r="H5366">
            <v>167592</v>
          </cell>
          <cell r="I5366">
            <v>147485</v>
          </cell>
        </row>
        <row r="5367">
          <cell r="A5367" t="str">
            <v>182</v>
          </cell>
          <cell r="B5367">
            <v>846500</v>
          </cell>
          <cell r="C5367">
            <v>1</v>
          </cell>
          <cell r="D5367" t="str">
            <v>1846500.182</v>
          </cell>
          <cell r="E5367" t="str">
            <v xml:space="preserve">מיסים ועלויות </v>
          </cell>
          <cell r="H5367">
            <v>73294</v>
          </cell>
          <cell r="I5367">
            <v>65964</v>
          </cell>
        </row>
        <row r="5368">
          <cell r="A5368" t="str">
            <v>780</v>
          </cell>
          <cell r="B5368">
            <v>846500</v>
          </cell>
          <cell r="C5368">
            <v>1</v>
          </cell>
          <cell r="D5368" t="str">
            <v>1846500.780</v>
          </cell>
          <cell r="E5368" t="str">
            <v xml:space="preserve">פר.חברתי פארק אוסטרליה </v>
          </cell>
          <cell r="H5368">
            <v>50000</v>
          </cell>
          <cell r="I5368">
            <v>33150</v>
          </cell>
        </row>
        <row r="5369">
          <cell r="A5369" t="str">
            <v>782</v>
          </cell>
          <cell r="B5369">
            <v>846500</v>
          </cell>
          <cell r="C5369">
            <v>1</v>
          </cell>
          <cell r="D5369" t="str">
            <v>1846500.782</v>
          </cell>
          <cell r="E5369" t="str">
            <v xml:space="preserve">מרכז לחיים עצמאיים </v>
          </cell>
          <cell r="H5369">
            <v>0</v>
          </cell>
          <cell r="I5369">
            <v>0</v>
          </cell>
        </row>
        <row r="5370">
          <cell r="A5370" t="str">
            <v>783</v>
          </cell>
          <cell r="B5370">
            <v>846500</v>
          </cell>
          <cell r="C5370">
            <v>1</v>
          </cell>
          <cell r="D5370" t="str">
            <v>1846500.783</v>
          </cell>
          <cell r="E5370" t="str">
            <v xml:space="preserve">פעילות קשר לנכים </v>
          </cell>
          <cell r="H5370">
            <v>30000</v>
          </cell>
          <cell r="I5370">
            <v>29963</v>
          </cell>
        </row>
        <row r="5371">
          <cell r="A5371" t="str">
            <v>784</v>
          </cell>
          <cell r="B5371">
            <v>846500</v>
          </cell>
          <cell r="C5371">
            <v>1</v>
          </cell>
          <cell r="D5371" t="str">
            <v>1846500.784</v>
          </cell>
          <cell r="E5371" t="str">
            <v xml:space="preserve">הפעלת סניף אתגרי </v>
          </cell>
          <cell r="H5371">
            <v>0</v>
          </cell>
          <cell r="I5371">
            <v>0</v>
          </cell>
        </row>
        <row r="5372">
          <cell r="A5372" t="str">
            <v>785</v>
          </cell>
          <cell r="B5372">
            <v>846500</v>
          </cell>
          <cell r="C5372">
            <v>1</v>
          </cell>
          <cell r="D5372" t="str">
            <v>1846500.785</v>
          </cell>
          <cell r="E5372" t="str">
            <v xml:space="preserve">להקת מחול שיקומית </v>
          </cell>
          <cell r="H5372">
            <v>0</v>
          </cell>
          <cell r="I5372">
            <v>0</v>
          </cell>
        </row>
        <row r="5373">
          <cell r="A5373" t="str">
            <v>841</v>
          </cell>
          <cell r="B5373">
            <v>846500</v>
          </cell>
          <cell r="C5373">
            <v>1</v>
          </cell>
          <cell r="D5373" t="str">
            <v>1846500.841</v>
          </cell>
          <cell r="E5373" t="str">
            <v xml:space="preserve">החזקת נכים בפנימיות </v>
          </cell>
          <cell r="H5373">
            <v>5902618</v>
          </cell>
          <cell r="I5373">
            <v>4047840</v>
          </cell>
        </row>
        <row r="5374">
          <cell r="A5374" t="str">
            <v>842</v>
          </cell>
          <cell r="B5374">
            <v>846500</v>
          </cell>
          <cell r="C5374">
            <v>1</v>
          </cell>
          <cell r="D5374" t="str">
            <v>1846500.842</v>
          </cell>
          <cell r="E5374" t="str">
            <v xml:space="preserve">נכים במשפחות אומנה </v>
          </cell>
          <cell r="H5374">
            <v>537528</v>
          </cell>
          <cell r="I5374">
            <v>0</v>
          </cell>
        </row>
        <row r="5375">
          <cell r="A5375" t="str">
            <v>843</v>
          </cell>
          <cell r="B5375">
            <v>846500</v>
          </cell>
          <cell r="C5375">
            <v>1</v>
          </cell>
          <cell r="D5375" t="str">
            <v>1846500.843</v>
          </cell>
          <cell r="E5375" t="str">
            <v xml:space="preserve">מעונות ממשלתיים שיקום </v>
          </cell>
          <cell r="H5375">
            <v>696000</v>
          </cell>
          <cell r="I5375">
            <v>696000</v>
          </cell>
        </row>
        <row r="5376">
          <cell r="A5376" t="str">
            <v>844</v>
          </cell>
          <cell r="B5376">
            <v>846500</v>
          </cell>
          <cell r="C5376">
            <v>1</v>
          </cell>
          <cell r="D5376" t="str">
            <v>1846500.844</v>
          </cell>
          <cell r="E5376" t="str">
            <v xml:space="preserve">מעון נכים גילה </v>
          </cell>
          <cell r="H5376">
            <v>0</v>
          </cell>
          <cell r="I5376">
            <v>2582882</v>
          </cell>
        </row>
        <row r="5377">
          <cell r="A5377" t="str">
            <v>848</v>
          </cell>
          <cell r="B5377">
            <v>846500</v>
          </cell>
          <cell r="C5377">
            <v>1</v>
          </cell>
          <cell r="D5377" t="str">
            <v>1846500.848</v>
          </cell>
          <cell r="E5377" t="str">
            <v xml:space="preserve">נכים קשים בקהילה </v>
          </cell>
          <cell r="H5377">
            <v>282667</v>
          </cell>
          <cell r="I5377">
            <v>219414</v>
          </cell>
        </row>
        <row r="5378">
          <cell r="A5378" t="str">
            <v>840</v>
          </cell>
          <cell r="B5378">
            <v>846600</v>
          </cell>
          <cell r="C5378">
            <v>1</v>
          </cell>
          <cell r="D5378" t="str">
            <v>1846600.840</v>
          </cell>
          <cell r="E5378" t="str">
            <v xml:space="preserve">מס.יום לילד המוגבל </v>
          </cell>
          <cell r="H5378">
            <v>258352</v>
          </cell>
          <cell r="I5378">
            <v>232793</v>
          </cell>
        </row>
        <row r="5379">
          <cell r="A5379" t="str">
            <v>120</v>
          </cell>
          <cell r="B5379">
            <v>846700</v>
          </cell>
          <cell r="C5379">
            <v>1</v>
          </cell>
          <cell r="D5379" t="str">
            <v>1846700.120</v>
          </cell>
          <cell r="E5379" t="str">
            <v xml:space="preserve">תוספות שאינן בשכר קובע </v>
          </cell>
          <cell r="H5379">
            <v>33852</v>
          </cell>
          <cell r="I5379">
            <v>10736</v>
          </cell>
        </row>
        <row r="5380">
          <cell r="A5380" t="str">
            <v>181</v>
          </cell>
          <cell r="B5380">
            <v>846700</v>
          </cell>
          <cell r="C5380">
            <v>1</v>
          </cell>
          <cell r="D5380" t="str">
            <v>1846700.181</v>
          </cell>
          <cell r="E5380" t="str">
            <v xml:space="preserve">הפרשות סוציאליות </v>
          </cell>
          <cell r="H5380">
            <v>5829</v>
          </cell>
          <cell r="I5380">
            <v>1849</v>
          </cell>
        </row>
        <row r="5381">
          <cell r="A5381" t="str">
            <v>182</v>
          </cell>
          <cell r="B5381">
            <v>846700</v>
          </cell>
          <cell r="C5381">
            <v>1</v>
          </cell>
          <cell r="D5381" t="str">
            <v>1846700.182</v>
          </cell>
          <cell r="E5381" t="str">
            <v xml:space="preserve">מיסים ועלויות </v>
          </cell>
          <cell r="H5381">
            <v>2541</v>
          </cell>
          <cell r="I5381">
            <v>806</v>
          </cell>
        </row>
        <row r="5382">
          <cell r="A5382" t="str">
            <v>789</v>
          </cell>
          <cell r="B5382">
            <v>846700</v>
          </cell>
          <cell r="C5382">
            <v>1</v>
          </cell>
          <cell r="D5382" t="str">
            <v>1846700.789</v>
          </cell>
          <cell r="E5382" t="str">
            <v xml:space="preserve">הוצאות מועדון - נכים </v>
          </cell>
          <cell r="H5382">
            <v>0</v>
          </cell>
          <cell r="I5382">
            <v>8375</v>
          </cell>
        </row>
        <row r="5383">
          <cell r="A5383" t="str">
            <v>840</v>
          </cell>
          <cell r="B5383">
            <v>846700</v>
          </cell>
          <cell r="C5383">
            <v>1</v>
          </cell>
          <cell r="D5383" t="str">
            <v>1846700.840</v>
          </cell>
          <cell r="E5383" t="str">
            <v xml:space="preserve">תוכניות לילד החריג </v>
          </cell>
          <cell r="H5383">
            <v>200000</v>
          </cell>
          <cell r="I5383">
            <v>356158</v>
          </cell>
        </row>
        <row r="5384">
          <cell r="A5384" t="str">
            <v>841</v>
          </cell>
          <cell r="B5384">
            <v>846700</v>
          </cell>
          <cell r="C5384">
            <v>1</v>
          </cell>
          <cell r="D5384" t="str">
            <v>1846700.841</v>
          </cell>
          <cell r="E5384" t="str">
            <v xml:space="preserve">תוכניות מעבר לחרשים </v>
          </cell>
          <cell r="H5384">
            <v>18667</v>
          </cell>
          <cell r="I5384">
            <v>25763</v>
          </cell>
        </row>
        <row r="5385">
          <cell r="A5385" t="str">
            <v>842</v>
          </cell>
          <cell r="B5385">
            <v>846700</v>
          </cell>
          <cell r="C5385">
            <v>1</v>
          </cell>
          <cell r="D5385" t="str">
            <v>1846700.842</v>
          </cell>
          <cell r="E5385" t="str">
            <v xml:space="preserve">מ.יום שיקומי לנכים </v>
          </cell>
          <cell r="H5385">
            <v>2081600</v>
          </cell>
          <cell r="I5385">
            <v>613590</v>
          </cell>
        </row>
        <row r="5386">
          <cell r="A5386" t="str">
            <v>843</v>
          </cell>
          <cell r="B5386">
            <v>846700</v>
          </cell>
          <cell r="C5386">
            <v>1</v>
          </cell>
          <cell r="D5386" t="str">
            <v>1846700.843</v>
          </cell>
          <cell r="E5386" t="str">
            <v xml:space="preserve">מועדוניות לחרשים </v>
          </cell>
          <cell r="H5386">
            <v>93333</v>
          </cell>
          <cell r="I5386">
            <v>74440</v>
          </cell>
        </row>
        <row r="5387">
          <cell r="A5387" t="str">
            <v>844</v>
          </cell>
          <cell r="B5387">
            <v>846700</v>
          </cell>
          <cell r="C5387">
            <v>1</v>
          </cell>
          <cell r="D5387" t="str">
            <v>1846700.844</v>
          </cell>
          <cell r="E5387" t="str">
            <v>הסעות מעונות יום שיקומיים</v>
          </cell>
          <cell r="H5387">
            <v>773333</v>
          </cell>
          <cell r="I5387">
            <v>0</v>
          </cell>
        </row>
        <row r="5388">
          <cell r="A5388" t="str">
            <v>845</v>
          </cell>
          <cell r="B5388">
            <v>846700</v>
          </cell>
          <cell r="C5388">
            <v>1</v>
          </cell>
          <cell r="D5388" t="str">
            <v>1846700.845</v>
          </cell>
          <cell r="E5388" t="str">
            <v>ליווי מסגרות יום שיקומיים</v>
          </cell>
          <cell r="H5388">
            <v>266667</v>
          </cell>
          <cell r="I5388">
            <v>0</v>
          </cell>
        </row>
        <row r="5389">
          <cell r="A5389" t="str">
            <v>846</v>
          </cell>
          <cell r="B5389">
            <v>846700</v>
          </cell>
          <cell r="C5389">
            <v>1</v>
          </cell>
          <cell r="D5389" t="str">
            <v>1846700.846</v>
          </cell>
          <cell r="E5389" t="str">
            <v xml:space="preserve">מסיכון לסיכוי </v>
          </cell>
          <cell r="H5389">
            <v>68000</v>
          </cell>
          <cell r="I5389">
            <v>29547</v>
          </cell>
        </row>
        <row r="5390">
          <cell r="A5390" t="str">
            <v>847</v>
          </cell>
          <cell r="B5390">
            <v>846700</v>
          </cell>
          <cell r="C5390">
            <v>1</v>
          </cell>
          <cell r="D5390" t="str">
            <v>1846700.847</v>
          </cell>
          <cell r="E5390" t="str">
            <v xml:space="preserve">תעסוקה נתמכת לנכים </v>
          </cell>
          <cell r="H5390">
            <v>452000</v>
          </cell>
          <cell r="I5390">
            <v>512379</v>
          </cell>
        </row>
        <row r="5391">
          <cell r="A5391" t="str">
            <v>848</v>
          </cell>
          <cell r="B5391">
            <v>846700</v>
          </cell>
          <cell r="C5391">
            <v>1</v>
          </cell>
          <cell r="D5391" t="str">
            <v>1846700.848</v>
          </cell>
          <cell r="E5391" t="str">
            <v xml:space="preserve">קהילה תומכת לנכים </v>
          </cell>
          <cell r="H5391">
            <v>249900</v>
          </cell>
          <cell r="I5391">
            <v>248800</v>
          </cell>
        </row>
        <row r="5392">
          <cell r="A5392" t="str">
            <v>821</v>
          </cell>
          <cell r="B5392">
            <v>846700</v>
          </cell>
          <cell r="C5392">
            <v>1</v>
          </cell>
          <cell r="D5392" t="str">
            <v>1846700.821</v>
          </cell>
          <cell r="E5392" t="str">
            <v xml:space="preserve">אקי"ם ישראל סניף ב"ש </v>
          </cell>
          <cell r="H5392">
            <v>0</v>
          </cell>
          <cell r="I5392">
            <v>4133</v>
          </cell>
        </row>
        <row r="5393">
          <cell r="A5393" t="str">
            <v>824</v>
          </cell>
          <cell r="B5393">
            <v>846700</v>
          </cell>
          <cell r="C5393">
            <v>1</v>
          </cell>
          <cell r="D5393" t="str">
            <v>1846700.824</v>
          </cell>
          <cell r="E5393" t="str">
            <v xml:space="preserve">עמותת שמע </v>
          </cell>
          <cell r="H5393">
            <v>0</v>
          </cell>
          <cell r="I5393">
            <v>5704</v>
          </cell>
        </row>
        <row r="5394">
          <cell r="A5394" t="str">
            <v>840</v>
          </cell>
          <cell r="B5394">
            <v>846701</v>
          </cell>
          <cell r="C5394">
            <v>1</v>
          </cell>
          <cell r="D5394" t="str">
            <v>1846701.840</v>
          </cell>
          <cell r="E5394" t="str">
            <v xml:space="preserve">מועדון חברתי לבוגרים </v>
          </cell>
          <cell r="H5394">
            <v>72000</v>
          </cell>
          <cell r="I5394">
            <v>52083</v>
          </cell>
        </row>
        <row r="5395">
          <cell r="A5395" t="str">
            <v>841</v>
          </cell>
          <cell r="B5395">
            <v>846701</v>
          </cell>
          <cell r="C5395">
            <v>1</v>
          </cell>
          <cell r="D5395" t="str">
            <v>1846701.841</v>
          </cell>
          <cell r="E5395" t="str">
            <v xml:space="preserve">איתור לתעסוקה </v>
          </cell>
          <cell r="H5395">
            <v>93333</v>
          </cell>
          <cell r="I5395">
            <v>0</v>
          </cell>
        </row>
        <row r="5396">
          <cell r="A5396" t="str">
            <v>842</v>
          </cell>
          <cell r="B5396">
            <v>846701</v>
          </cell>
          <cell r="C5396">
            <v>1</v>
          </cell>
          <cell r="D5396" t="str">
            <v>1846701.842</v>
          </cell>
          <cell r="E5396" t="str">
            <v>חלופה למסגרות יום שיקומיי</v>
          </cell>
          <cell r="H5396">
            <v>0</v>
          </cell>
          <cell r="I5396">
            <v>0</v>
          </cell>
        </row>
        <row r="5397">
          <cell r="A5397" t="str">
            <v>780</v>
          </cell>
          <cell r="B5397">
            <v>846800</v>
          </cell>
          <cell r="C5397">
            <v>1</v>
          </cell>
          <cell r="D5397" t="str">
            <v>1846800.780</v>
          </cell>
          <cell r="E5397" t="str">
            <v xml:space="preserve">פעילות תומכת לנכים </v>
          </cell>
          <cell r="H5397">
            <v>75300</v>
          </cell>
          <cell r="I5397">
            <v>38519</v>
          </cell>
        </row>
        <row r="5398">
          <cell r="A5398" t="str">
            <v>840</v>
          </cell>
          <cell r="B5398">
            <v>846800</v>
          </cell>
          <cell r="C5398">
            <v>1</v>
          </cell>
          <cell r="D5398" t="str">
            <v>1846800.840</v>
          </cell>
          <cell r="E5398" t="str">
            <v xml:space="preserve">מרכזי אבחון ושיקום </v>
          </cell>
          <cell r="H5398">
            <v>1173333</v>
          </cell>
          <cell r="I5398">
            <v>651902</v>
          </cell>
        </row>
        <row r="5399">
          <cell r="A5399" t="str">
            <v>841</v>
          </cell>
          <cell r="B5399">
            <v>846800</v>
          </cell>
          <cell r="C5399">
            <v>1</v>
          </cell>
          <cell r="D5399" t="str">
            <v>1846800.841</v>
          </cell>
          <cell r="E5399" t="str">
            <v xml:space="preserve">שיקום נכים בקהילה </v>
          </cell>
          <cell r="H5399">
            <v>225000</v>
          </cell>
          <cell r="I5399">
            <v>188188</v>
          </cell>
        </row>
        <row r="5400">
          <cell r="A5400" t="str">
            <v>842</v>
          </cell>
          <cell r="B5400">
            <v>846800</v>
          </cell>
          <cell r="C5400">
            <v>1</v>
          </cell>
          <cell r="D5400" t="str">
            <v>1846800.842</v>
          </cell>
          <cell r="E5400" t="str">
            <v xml:space="preserve">מועדונים לעוור </v>
          </cell>
          <cell r="H5400">
            <v>342000</v>
          </cell>
          <cell r="I5400">
            <v>247062</v>
          </cell>
        </row>
        <row r="5401">
          <cell r="A5401" t="str">
            <v>843</v>
          </cell>
          <cell r="B5401">
            <v>846800</v>
          </cell>
          <cell r="C5401">
            <v>1</v>
          </cell>
          <cell r="D5401" t="str">
            <v>1846800.843</v>
          </cell>
          <cell r="E5401" t="str">
            <v xml:space="preserve">נופשונים להבראה </v>
          </cell>
          <cell r="H5401">
            <v>116000</v>
          </cell>
          <cell r="I5401">
            <v>64402</v>
          </cell>
        </row>
        <row r="5402">
          <cell r="A5402" t="str">
            <v>844</v>
          </cell>
          <cell r="B5402">
            <v>846800</v>
          </cell>
          <cell r="C5402">
            <v>1</v>
          </cell>
          <cell r="D5402" t="str">
            <v>1846800.844</v>
          </cell>
          <cell r="E5402" t="str">
            <v xml:space="preserve">מרכזי יום לנכים קשים </v>
          </cell>
          <cell r="H5402">
            <v>2700000</v>
          </cell>
          <cell r="I5402">
            <v>2330566</v>
          </cell>
        </row>
        <row r="5403">
          <cell r="A5403" t="str">
            <v>840</v>
          </cell>
          <cell r="B5403">
            <v>847100</v>
          </cell>
          <cell r="C5403">
            <v>1</v>
          </cell>
          <cell r="D5403" t="str">
            <v>1847100.840</v>
          </cell>
          <cell r="E5403" t="str">
            <v>תוכנית לאומית נוער וצעירי</v>
          </cell>
          <cell r="H5403">
            <v>290000</v>
          </cell>
          <cell r="I5403">
            <v>41881</v>
          </cell>
        </row>
        <row r="5404">
          <cell r="A5404" t="str">
            <v>110</v>
          </cell>
          <cell r="B5404">
            <v>847100</v>
          </cell>
          <cell r="C5404">
            <v>1</v>
          </cell>
          <cell r="D5404" t="str">
            <v>1847100.110</v>
          </cell>
          <cell r="E5404" t="str">
            <v xml:space="preserve">שכר קובע-בית חם לנוער </v>
          </cell>
          <cell r="H5404">
            <v>0</v>
          </cell>
          <cell r="I5404">
            <v>0</v>
          </cell>
        </row>
        <row r="5405">
          <cell r="A5405" t="str">
            <v>120</v>
          </cell>
          <cell r="B5405">
            <v>847100</v>
          </cell>
          <cell r="C5405">
            <v>1</v>
          </cell>
          <cell r="D5405" t="str">
            <v>1847100.120</v>
          </cell>
          <cell r="E5405" t="str">
            <v xml:space="preserve">תוספות שאינן בשכר קובע </v>
          </cell>
          <cell r="H5405">
            <v>0</v>
          </cell>
          <cell r="I5405">
            <v>0</v>
          </cell>
        </row>
        <row r="5406">
          <cell r="A5406" t="str">
            <v>140</v>
          </cell>
          <cell r="B5406">
            <v>847100</v>
          </cell>
          <cell r="C5406">
            <v>1</v>
          </cell>
          <cell r="D5406" t="str">
            <v>1847100.140</v>
          </cell>
          <cell r="E5406" t="str">
            <v xml:space="preserve">החזר הוצאות </v>
          </cell>
          <cell r="H5406">
            <v>0</v>
          </cell>
          <cell r="I5406">
            <v>0</v>
          </cell>
        </row>
        <row r="5407">
          <cell r="A5407" t="str">
            <v>181</v>
          </cell>
          <cell r="B5407">
            <v>847100</v>
          </cell>
          <cell r="C5407">
            <v>1</v>
          </cell>
          <cell r="D5407" t="str">
            <v>1847100.181</v>
          </cell>
          <cell r="E5407" t="str">
            <v xml:space="preserve">הפרשות סוציאליות </v>
          </cell>
          <cell r="H5407">
            <v>0</v>
          </cell>
          <cell r="I5407">
            <v>0</v>
          </cell>
        </row>
        <row r="5408">
          <cell r="A5408" t="str">
            <v>182</v>
          </cell>
          <cell r="B5408">
            <v>847100</v>
          </cell>
          <cell r="C5408">
            <v>1</v>
          </cell>
          <cell r="D5408" t="str">
            <v>1847100.182</v>
          </cell>
          <cell r="E5408" t="str">
            <v xml:space="preserve">מיסים ועלויות </v>
          </cell>
          <cell r="H5408">
            <v>0</v>
          </cell>
          <cell r="I5408">
            <v>0</v>
          </cell>
        </row>
        <row r="5409">
          <cell r="A5409" t="str">
            <v>420</v>
          </cell>
          <cell r="B5409">
            <v>847100</v>
          </cell>
          <cell r="C5409">
            <v>1</v>
          </cell>
          <cell r="D5409" t="str">
            <v>1847100.420</v>
          </cell>
          <cell r="E5409" t="str">
            <v xml:space="preserve">תחזוקת מבנים </v>
          </cell>
          <cell r="H5409">
            <v>8300</v>
          </cell>
          <cell r="I5409">
            <v>8256</v>
          </cell>
        </row>
        <row r="5410">
          <cell r="A5410" t="str">
            <v>780</v>
          </cell>
          <cell r="B5410">
            <v>847100</v>
          </cell>
          <cell r="C5410">
            <v>1</v>
          </cell>
          <cell r="D5410" t="str">
            <v>1847100.780</v>
          </cell>
          <cell r="E5410" t="str">
            <v xml:space="preserve">פרוייקט ידידים </v>
          </cell>
          <cell r="H5410">
            <v>95000</v>
          </cell>
          <cell r="I5410">
            <v>95000</v>
          </cell>
        </row>
        <row r="5411">
          <cell r="A5411" t="str">
            <v>843</v>
          </cell>
          <cell r="B5411">
            <v>847100</v>
          </cell>
          <cell r="C5411">
            <v>1</v>
          </cell>
          <cell r="D5411" t="str">
            <v>1847100.843</v>
          </cell>
          <cell r="E5411" t="str">
            <v xml:space="preserve">טיפול בנוער וצעירים </v>
          </cell>
          <cell r="H5411">
            <v>432666</v>
          </cell>
          <cell r="I5411">
            <v>531369</v>
          </cell>
        </row>
        <row r="5412">
          <cell r="A5412" t="str">
            <v>110</v>
          </cell>
          <cell r="B5412">
            <v>847110</v>
          </cell>
          <cell r="C5412">
            <v>1</v>
          </cell>
          <cell r="D5412" t="str">
            <v>1847110.110</v>
          </cell>
          <cell r="E5412" t="str">
            <v xml:space="preserve">שכר קובע-פרוייקט עד"י </v>
          </cell>
          <cell r="H5412">
            <v>127341</v>
          </cell>
          <cell r="I5412">
            <v>18299</v>
          </cell>
        </row>
        <row r="5413">
          <cell r="A5413" t="str">
            <v>120</v>
          </cell>
          <cell r="B5413">
            <v>847110</v>
          </cell>
          <cell r="C5413">
            <v>1</v>
          </cell>
          <cell r="D5413" t="str">
            <v>1847110.120</v>
          </cell>
          <cell r="E5413" t="str">
            <v xml:space="preserve">תוספות שאינן בשכר קובע </v>
          </cell>
          <cell r="H5413">
            <v>8782</v>
          </cell>
          <cell r="I5413">
            <v>1309</v>
          </cell>
        </row>
        <row r="5414">
          <cell r="A5414" t="str">
            <v>130</v>
          </cell>
          <cell r="B5414">
            <v>847110</v>
          </cell>
          <cell r="C5414">
            <v>1</v>
          </cell>
          <cell r="D5414" t="str">
            <v>1847110.130</v>
          </cell>
          <cell r="E5414" t="str">
            <v xml:space="preserve">שעות נוספות </v>
          </cell>
          <cell r="H5414">
            <v>0</v>
          </cell>
          <cell r="I5414">
            <v>0</v>
          </cell>
        </row>
        <row r="5415">
          <cell r="A5415" t="str">
            <v>140</v>
          </cell>
          <cell r="B5415">
            <v>847110</v>
          </cell>
          <cell r="C5415">
            <v>1</v>
          </cell>
          <cell r="D5415" t="str">
            <v>1847110.140</v>
          </cell>
          <cell r="E5415" t="str">
            <v xml:space="preserve">החזר הוצאות </v>
          </cell>
          <cell r="H5415">
            <v>0</v>
          </cell>
          <cell r="I5415">
            <v>0</v>
          </cell>
        </row>
        <row r="5416">
          <cell r="A5416" t="str">
            <v>181</v>
          </cell>
          <cell r="B5416">
            <v>847110</v>
          </cell>
          <cell r="C5416">
            <v>1</v>
          </cell>
          <cell r="D5416" t="str">
            <v>1847110.181</v>
          </cell>
          <cell r="E5416" t="str">
            <v xml:space="preserve">הפרשות סוציאליות </v>
          </cell>
          <cell r="H5416">
            <v>37437</v>
          </cell>
          <cell r="I5416">
            <v>5376</v>
          </cell>
        </row>
        <row r="5417">
          <cell r="A5417" t="str">
            <v>182</v>
          </cell>
          <cell r="B5417">
            <v>847110</v>
          </cell>
          <cell r="C5417">
            <v>1</v>
          </cell>
          <cell r="D5417" t="str">
            <v>1847110.182</v>
          </cell>
          <cell r="E5417" t="str">
            <v xml:space="preserve">מיסים ועלויות </v>
          </cell>
          <cell r="H5417">
            <v>10206</v>
          </cell>
          <cell r="I5417">
            <v>1470</v>
          </cell>
        </row>
        <row r="5418">
          <cell r="A5418" t="str">
            <v>420</v>
          </cell>
          <cell r="B5418">
            <v>847110</v>
          </cell>
          <cell r="C5418">
            <v>1</v>
          </cell>
          <cell r="D5418" t="str">
            <v>1847110.420</v>
          </cell>
          <cell r="E5418" t="str">
            <v xml:space="preserve">תחזוקת מבנים </v>
          </cell>
          <cell r="H5418">
            <v>6170</v>
          </cell>
          <cell r="I5418">
            <v>5613</v>
          </cell>
        </row>
        <row r="5419">
          <cell r="A5419" t="str">
            <v>431</v>
          </cell>
          <cell r="B5419">
            <v>847110</v>
          </cell>
          <cell r="C5419">
            <v>1</v>
          </cell>
          <cell r="D5419" t="str">
            <v>1847110.431</v>
          </cell>
          <cell r="E5419" t="str">
            <v xml:space="preserve">חשמל </v>
          </cell>
          <cell r="H5419">
            <v>3600</v>
          </cell>
          <cell r="I5419">
            <v>2989</v>
          </cell>
        </row>
        <row r="5420">
          <cell r="A5420" t="str">
            <v>781</v>
          </cell>
          <cell r="B5420">
            <v>847110</v>
          </cell>
          <cell r="C5420">
            <v>1</v>
          </cell>
          <cell r="D5420" t="str">
            <v>1847110.781</v>
          </cell>
          <cell r="E5420" t="str">
            <v xml:space="preserve">פ.זינוק לתעסוקת נערות </v>
          </cell>
          <cell r="H5420">
            <v>0</v>
          </cell>
          <cell r="I5420">
            <v>95000</v>
          </cell>
        </row>
        <row r="5421">
          <cell r="A5421" t="str">
            <v>783</v>
          </cell>
          <cell r="B5421">
            <v>847110</v>
          </cell>
          <cell r="C5421">
            <v>1</v>
          </cell>
          <cell r="D5421" t="str">
            <v>1847110.783</v>
          </cell>
          <cell r="E5421" t="str">
            <v>פעילות העשרה בבתים חמים ל</v>
          </cell>
          <cell r="H5421">
            <v>0</v>
          </cell>
          <cell r="I5421">
            <v>0</v>
          </cell>
        </row>
        <row r="5422">
          <cell r="A5422" t="str">
            <v>784</v>
          </cell>
          <cell r="B5422">
            <v>847110</v>
          </cell>
          <cell r="C5422">
            <v>1</v>
          </cell>
          <cell r="D5422" t="str">
            <v>1847110.784</v>
          </cell>
          <cell r="E5422" t="str">
            <v>מרכזים לנשים נפגעות אלימו</v>
          </cell>
          <cell r="H5422">
            <v>0</v>
          </cell>
          <cell r="I5422">
            <v>0</v>
          </cell>
        </row>
        <row r="5423">
          <cell r="A5423" t="str">
            <v>840</v>
          </cell>
          <cell r="B5423">
            <v>847110</v>
          </cell>
          <cell r="C5423">
            <v>1</v>
          </cell>
          <cell r="D5423" t="str">
            <v>1847110.840</v>
          </cell>
          <cell r="E5423" t="str">
            <v xml:space="preserve">טיפול בנערות במצוקה </v>
          </cell>
          <cell r="H5423">
            <v>168237</v>
          </cell>
          <cell r="I5423">
            <v>131803</v>
          </cell>
        </row>
        <row r="5424">
          <cell r="A5424" t="str">
            <v>842</v>
          </cell>
          <cell r="B5424">
            <v>847110</v>
          </cell>
          <cell r="C5424">
            <v>1</v>
          </cell>
          <cell r="D5424" t="str">
            <v>1847110.842</v>
          </cell>
          <cell r="E5424" t="str">
            <v>תוכנית נפגעות תקיפה מינית</v>
          </cell>
          <cell r="H5424">
            <v>1270000</v>
          </cell>
          <cell r="I5424">
            <v>1224460</v>
          </cell>
        </row>
        <row r="5425">
          <cell r="A5425" t="str">
            <v>843</v>
          </cell>
          <cell r="B5425">
            <v>847110</v>
          </cell>
          <cell r="C5425">
            <v>1</v>
          </cell>
          <cell r="D5425" t="str">
            <v>1847110.843</v>
          </cell>
          <cell r="E5425" t="str">
            <v xml:space="preserve">סיוע לקרבנות אונס </v>
          </cell>
          <cell r="H5425">
            <v>0</v>
          </cell>
          <cell r="I5425">
            <v>0</v>
          </cell>
        </row>
        <row r="5426">
          <cell r="A5426" t="str">
            <v>844</v>
          </cell>
          <cell r="B5426">
            <v>847110</v>
          </cell>
          <cell r="C5426">
            <v>1</v>
          </cell>
          <cell r="D5426" t="str">
            <v>1847110.844</v>
          </cell>
          <cell r="E5426" t="str">
            <v xml:space="preserve">מקלטים לנשים מוכות </v>
          </cell>
          <cell r="H5426">
            <v>400000</v>
          </cell>
          <cell r="I5426">
            <v>720781</v>
          </cell>
        </row>
        <row r="5427">
          <cell r="A5427" t="str">
            <v>845</v>
          </cell>
          <cell r="B5427">
            <v>847110</v>
          </cell>
          <cell r="C5427">
            <v>1</v>
          </cell>
          <cell r="D5427" t="str">
            <v>1847110.845</v>
          </cell>
          <cell r="E5427" t="str">
            <v xml:space="preserve">טיפול בנשים ונערות </v>
          </cell>
          <cell r="H5427">
            <v>734465</v>
          </cell>
          <cell r="I5427">
            <v>786065</v>
          </cell>
        </row>
        <row r="5428">
          <cell r="A5428" t="str">
            <v>846</v>
          </cell>
          <cell r="B5428">
            <v>847110</v>
          </cell>
          <cell r="C5428">
            <v>1</v>
          </cell>
          <cell r="D5428" t="str">
            <v>1847110.846</v>
          </cell>
          <cell r="E5428" t="str">
            <v xml:space="preserve">מקלטים לנערות </v>
          </cell>
          <cell r="H5428">
            <v>346667</v>
          </cell>
          <cell r="I5428">
            <v>263817</v>
          </cell>
        </row>
        <row r="5429">
          <cell r="A5429" t="str">
            <v>847</v>
          </cell>
          <cell r="B5429">
            <v>847110</v>
          </cell>
          <cell r="C5429">
            <v>1</v>
          </cell>
          <cell r="D5429" t="str">
            <v>1847110.847</v>
          </cell>
          <cell r="E5429" t="str">
            <v xml:space="preserve">טיפול בנשים בקהילה </v>
          </cell>
          <cell r="H5429">
            <v>400000</v>
          </cell>
          <cell r="I5429">
            <v>234947</v>
          </cell>
        </row>
        <row r="5430">
          <cell r="A5430" t="str">
            <v>840</v>
          </cell>
          <cell r="B5430">
            <v>847111</v>
          </cell>
          <cell r="C5430">
            <v>1</v>
          </cell>
          <cell r="D5430" t="str">
            <v>1847111.840</v>
          </cell>
          <cell r="E5430" t="str">
            <v xml:space="preserve">בתים חמים לנערות </v>
          </cell>
          <cell r="H5430">
            <v>626667</v>
          </cell>
          <cell r="I5430">
            <v>530171</v>
          </cell>
        </row>
        <row r="5431">
          <cell r="A5431" t="str">
            <v>840</v>
          </cell>
          <cell r="B5431">
            <v>847200</v>
          </cell>
          <cell r="C5431">
            <v>1</v>
          </cell>
          <cell r="D5431" t="str">
            <v>1847200.840</v>
          </cell>
          <cell r="E5431" t="str">
            <v xml:space="preserve">מעונות חסות </v>
          </cell>
          <cell r="H5431">
            <v>0</v>
          </cell>
          <cell r="I5431">
            <v>0</v>
          </cell>
        </row>
        <row r="5432">
          <cell r="A5432" t="str">
            <v>110</v>
          </cell>
          <cell r="B5432">
            <v>847300</v>
          </cell>
          <cell r="C5432">
            <v>1</v>
          </cell>
          <cell r="D5432" t="str">
            <v>1847300.110</v>
          </cell>
          <cell r="E5432" t="str">
            <v xml:space="preserve">שכר קובע-מרכזי יום </v>
          </cell>
          <cell r="H5432">
            <v>240154</v>
          </cell>
          <cell r="I5432">
            <v>251316</v>
          </cell>
        </row>
        <row r="5433">
          <cell r="A5433" t="str">
            <v>120</v>
          </cell>
          <cell r="B5433">
            <v>847300</v>
          </cell>
          <cell r="C5433">
            <v>1</v>
          </cell>
          <cell r="D5433" t="str">
            <v>1847300.120</v>
          </cell>
          <cell r="E5433" t="str">
            <v xml:space="preserve">תוספות שאינן בשכר קובע </v>
          </cell>
          <cell r="H5433">
            <v>2240</v>
          </cell>
          <cell r="I5433">
            <v>2222</v>
          </cell>
        </row>
        <row r="5434">
          <cell r="A5434" t="str">
            <v>140</v>
          </cell>
          <cell r="B5434">
            <v>847300</v>
          </cell>
          <cell r="C5434">
            <v>1</v>
          </cell>
          <cell r="D5434" t="str">
            <v>1847300.140</v>
          </cell>
          <cell r="E5434" t="str">
            <v xml:space="preserve">החזר הוצאות </v>
          </cell>
          <cell r="H5434">
            <v>63643</v>
          </cell>
          <cell r="I5434">
            <v>64999</v>
          </cell>
        </row>
        <row r="5435">
          <cell r="A5435" t="str">
            <v>181</v>
          </cell>
          <cell r="B5435">
            <v>847300</v>
          </cell>
          <cell r="C5435">
            <v>1</v>
          </cell>
          <cell r="D5435" t="str">
            <v>1847300.181</v>
          </cell>
          <cell r="E5435" t="str">
            <v xml:space="preserve">תוספות סוציאליות </v>
          </cell>
          <cell r="H5435">
            <v>49137</v>
          </cell>
          <cell r="I5435">
            <v>49817</v>
          </cell>
        </row>
        <row r="5436">
          <cell r="A5436" t="str">
            <v>182</v>
          </cell>
          <cell r="B5436">
            <v>847300</v>
          </cell>
          <cell r="C5436">
            <v>1</v>
          </cell>
          <cell r="D5436" t="str">
            <v>1847300.182</v>
          </cell>
          <cell r="E5436" t="str">
            <v xml:space="preserve">מיסים ועלויות </v>
          </cell>
          <cell r="H5436">
            <v>23504</v>
          </cell>
          <cell r="I5436">
            <v>24465</v>
          </cell>
        </row>
        <row r="5437">
          <cell r="A5437" t="str">
            <v>420</v>
          </cell>
          <cell r="B5437">
            <v>847300</v>
          </cell>
          <cell r="C5437">
            <v>1</v>
          </cell>
          <cell r="D5437" t="str">
            <v>1847300.420</v>
          </cell>
          <cell r="E5437" t="str">
            <v xml:space="preserve">תחזוקת מבנים </v>
          </cell>
          <cell r="H5437">
            <v>9000</v>
          </cell>
          <cell r="I5437">
            <v>8945</v>
          </cell>
        </row>
        <row r="5438">
          <cell r="A5438" t="str">
            <v>431</v>
          </cell>
          <cell r="B5438">
            <v>847300</v>
          </cell>
          <cell r="C5438">
            <v>1</v>
          </cell>
          <cell r="D5438" t="str">
            <v>1847300.431</v>
          </cell>
          <cell r="E5438" t="str">
            <v xml:space="preserve">חשמל </v>
          </cell>
          <cell r="H5438">
            <v>37000</v>
          </cell>
          <cell r="I5438">
            <v>36919</v>
          </cell>
        </row>
        <row r="5439">
          <cell r="A5439" t="str">
            <v>440</v>
          </cell>
          <cell r="B5439">
            <v>847300</v>
          </cell>
          <cell r="C5439">
            <v>1</v>
          </cell>
          <cell r="D5439" t="str">
            <v>1847300.440</v>
          </cell>
          <cell r="E5439" t="str">
            <v xml:space="preserve">ביטוח מבנה ותכולה </v>
          </cell>
          <cell r="H5439">
            <v>3400</v>
          </cell>
          <cell r="I5439">
            <v>3312</v>
          </cell>
        </row>
        <row r="5440">
          <cell r="A5440" t="str">
            <v>540</v>
          </cell>
          <cell r="B5440">
            <v>847300</v>
          </cell>
          <cell r="C5440">
            <v>1</v>
          </cell>
          <cell r="D5440" t="str">
            <v>1847300.540</v>
          </cell>
          <cell r="E5440" t="str">
            <v xml:space="preserve">הוצאות תקשורת </v>
          </cell>
          <cell r="H5440">
            <v>11000</v>
          </cell>
          <cell r="I5440">
            <v>8466</v>
          </cell>
        </row>
        <row r="5441">
          <cell r="A5441" t="str">
            <v>722</v>
          </cell>
          <cell r="B5441">
            <v>847300</v>
          </cell>
          <cell r="C5441">
            <v>1</v>
          </cell>
          <cell r="D5441" t="str">
            <v>1847300.722</v>
          </cell>
          <cell r="E5441" t="str">
            <v xml:space="preserve">העברה מיועדת-מ.הבריאות </v>
          </cell>
          <cell r="H5441">
            <v>30000</v>
          </cell>
          <cell r="I5441">
            <v>0</v>
          </cell>
        </row>
        <row r="5442">
          <cell r="A5442" t="str">
            <v>743</v>
          </cell>
          <cell r="B5442">
            <v>847300</v>
          </cell>
          <cell r="C5442">
            <v>1</v>
          </cell>
          <cell r="D5442" t="str">
            <v>1847300.743</v>
          </cell>
          <cell r="E5442" t="str">
            <v xml:space="preserve">רכישת כלים מכשירים וציוד </v>
          </cell>
          <cell r="H5442">
            <v>4000</v>
          </cell>
          <cell r="I5442">
            <v>0</v>
          </cell>
        </row>
        <row r="5443">
          <cell r="A5443" t="str">
            <v>780</v>
          </cell>
          <cell r="B5443">
            <v>847300</v>
          </cell>
          <cell r="C5443">
            <v>1</v>
          </cell>
          <cell r="D5443" t="str">
            <v>1847300.780</v>
          </cell>
          <cell r="E5443" t="str">
            <v xml:space="preserve">הוצאות פעולה סמים </v>
          </cell>
          <cell r="H5443">
            <v>45000</v>
          </cell>
          <cell r="I5443">
            <v>50000</v>
          </cell>
        </row>
        <row r="5444">
          <cell r="A5444" t="str">
            <v>783</v>
          </cell>
          <cell r="B5444">
            <v>847300</v>
          </cell>
          <cell r="C5444">
            <v>1</v>
          </cell>
          <cell r="D5444" t="str">
            <v>1847300.783</v>
          </cell>
          <cell r="E5444" t="str">
            <v xml:space="preserve">טיפול באסירים משוחררים </v>
          </cell>
          <cell r="H5444">
            <v>120000</v>
          </cell>
          <cell r="I5444">
            <v>0</v>
          </cell>
        </row>
        <row r="5445">
          <cell r="A5445" t="str">
            <v>840</v>
          </cell>
          <cell r="B5445">
            <v>847300</v>
          </cell>
          <cell r="C5445">
            <v>1</v>
          </cell>
          <cell r="D5445" t="str">
            <v>1847300.840</v>
          </cell>
          <cell r="E5445" t="str">
            <v xml:space="preserve">בדיקות למשתמשים בסמים </v>
          </cell>
          <cell r="H5445">
            <v>85333</v>
          </cell>
          <cell r="I5445">
            <v>35457</v>
          </cell>
        </row>
        <row r="5446">
          <cell r="A5446" t="str">
            <v>841</v>
          </cell>
          <cell r="B5446">
            <v>847300</v>
          </cell>
          <cell r="C5446">
            <v>1</v>
          </cell>
          <cell r="D5446" t="str">
            <v>1847300.841</v>
          </cell>
          <cell r="E5446" t="str">
            <v xml:space="preserve">מרכזי יום-נפגעי סמים </v>
          </cell>
          <cell r="H5446">
            <v>290667</v>
          </cell>
          <cell r="I5446">
            <v>60847</v>
          </cell>
        </row>
        <row r="5447">
          <cell r="A5447" t="str">
            <v>845</v>
          </cell>
          <cell r="B5447">
            <v>847300</v>
          </cell>
          <cell r="C5447">
            <v>1</v>
          </cell>
          <cell r="D5447" t="str">
            <v>1847300.845</v>
          </cell>
          <cell r="E5447" t="str">
            <v>צרכים מיוחדים לנגמלי סמים</v>
          </cell>
          <cell r="H5447">
            <v>253333</v>
          </cell>
          <cell r="I5447">
            <v>0</v>
          </cell>
        </row>
        <row r="5448">
          <cell r="A5448" t="str">
            <v>846</v>
          </cell>
          <cell r="B5448">
            <v>847300</v>
          </cell>
          <cell r="C5448">
            <v>1</v>
          </cell>
          <cell r="D5448" t="str">
            <v>1847300.846</v>
          </cell>
          <cell r="E5448" t="str">
            <v xml:space="preserve">תוכניות תעסוקה </v>
          </cell>
          <cell r="H5448">
            <v>153333</v>
          </cell>
          <cell r="I5448">
            <v>0</v>
          </cell>
        </row>
        <row r="5449">
          <cell r="A5449" t="str">
            <v>847</v>
          </cell>
          <cell r="B5449">
            <v>847300</v>
          </cell>
          <cell r="C5449">
            <v>1</v>
          </cell>
          <cell r="D5449" t="str">
            <v>1847300.847</v>
          </cell>
          <cell r="E5449" t="str">
            <v>טיפול בנפגעי סמים-פרוייקט</v>
          </cell>
          <cell r="H5449">
            <v>214939</v>
          </cell>
          <cell r="I5449">
            <v>0</v>
          </cell>
        </row>
        <row r="5450">
          <cell r="A5450" t="str">
            <v>848</v>
          </cell>
          <cell r="B5450">
            <v>847300</v>
          </cell>
          <cell r="C5450">
            <v>1</v>
          </cell>
          <cell r="D5450" t="str">
            <v>1847300.848</v>
          </cell>
          <cell r="E5450" t="str">
            <v xml:space="preserve">מרכז יום לנוער-סמים </v>
          </cell>
          <cell r="H5450">
            <v>853333</v>
          </cell>
          <cell r="I5450">
            <v>878129</v>
          </cell>
        </row>
        <row r="5451">
          <cell r="A5451" t="str">
            <v>843</v>
          </cell>
          <cell r="B5451">
            <v>847300</v>
          </cell>
          <cell r="C5451">
            <v>1</v>
          </cell>
          <cell r="D5451" t="str">
            <v>1847300.843</v>
          </cell>
          <cell r="E5451" t="str">
            <v xml:space="preserve">תוכנית לאומית-התמכרויות </v>
          </cell>
          <cell r="H5451">
            <v>80000</v>
          </cell>
          <cell r="I5451">
            <v>80000</v>
          </cell>
        </row>
        <row r="5452">
          <cell r="A5452" t="str">
            <v>110</v>
          </cell>
          <cell r="B5452">
            <v>847310</v>
          </cell>
          <cell r="C5452">
            <v>1</v>
          </cell>
          <cell r="D5452" t="str">
            <v>1847310.110</v>
          </cell>
          <cell r="E5452" t="str">
            <v xml:space="preserve">שכר קובע </v>
          </cell>
          <cell r="H5452">
            <v>314887</v>
          </cell>
          <cell r="I5452">
            <v>280009</v>
          </cell>
        </row>
        <row r="5453">
          <cell r="A5453" t="str">
            <v>120</v>
          </cell>
          <cell r="B5453">
            <v>847310</v>
          </cell>
          <cell r="C5453">
            <v>1</v>
          </cell>
          <cell r="D5453" t="str">
            <v>1847310.120</v>
          </cell>
          <cell r="E5453" t="str">
            <v xml:space="preserve">תוספות שאינן בשכר קובע </v>
          </cell>
          <cell r="H5453">
            <v>59862</v>
          </cell>
          <cell r="I5453">
            <v>54208</v>
          </cell>
        </row>
        <row r="5454">
          <cell r="A5454" t="str">
            <v>130</v>
          </cell>
          <cell r="B5454">
            <v>847310</v>
          </cell>
          <cell r="C5454">
            <v>1</v>
          </cell>
          <cell r="D5454" t="str">
            <v>1847310.130</v>
          </cell>
          <cell r="E5454" t="str">
            <v xml:space="preserve">שעות נוספות </v>
          </cell>
          <cell r="H5454">
            <v>8963</v>
          </cell>
          <cell r="I5454">
            <v>8034</v>
          </cell>
        </row>
        <row r="5455">
          <cell r="A5455" t="str">
            <v>140</v>
          </cell>
          <cell r="B5455">
            <v>847310</v>
          </cell>
          <cell r="C5455">
            <v>1</v>
          </cell>
          <cell r="D5455" t="str">
            <v>1847310.140</v>
          </cell>
          <cell r="E5455" t="str">
            <v xml:space="preserve">החזר הוצאות </v>
          </cell>
          <cell r="H5455">
            <v>36033</v>
          </cell>
          <cell r="I5455">
            <v>48087</v>
          </cell>
        </row>
        <row r="5456">
          <cell r="A5456" t="str">
            <v>181</v>
          </cell>
          <cell r="B5456">
            <v>847310</v>
          </cell>
          <cell r="C5456">
            <v>1</v>
          </cell>
          <cell r="D5456" t="str">
            <v>1847310.181</v>
          </cell>
          <cell r="E5456" t="str">
            <v xml:space="preserve">הפרשות סוציאליות </v>
          </cell>
          <cell r="H5456">
            <v>75088</v>
          </cell>
          <cell r="I5456">
            <v>68099</v>
          </cell>
        </row>
        <row r="5457">
          <cell r="A5457" t="str">
            <v>182</v>
          </cell>
          <cell r="B5457">
            <v>847310</v>
          </cell>
          <cell r="C5457">
            <v>1</v>
          </cell>
          <cell r="D5457" t="str">
            <v>1847310.182</v>
          </cell>
          <cell r="E5457" t="str">
            <v xml:space="preserve">מיסים ועלויות </v>
          </cell>
          <cell r="H5457">
            <v>32124</v>
          </cell>
          <cell r="I5457">
            <v>29828</v>
          </cell>
        </row>
        <row r="5458">
          <cell r="A5458" t="str">
            <v>410</v>
          </cell>
          <cell r="B5458">
            <v>847310</v>
          </cell>
          <cell r="C5458">
            <v>1</v>
          </cell>
          <cell r="D5458" t="str">
            <v>1847310.410</v>
          </cell>
          <cell r="E5458" t="str">
            <v xml:space="preserve">שכר דירה </v>
          </cell>
          <cell r="H5458">
            <v>130000</v>
          </cell>
          <cell r="I5458">
            <v>116627</v>
          </cell>
        </row>
        <row r="5459">
          <cell r="A5459" t="str">
            <v>431</v>
          </cell>
          <cell r="B5459">
            <v>847310</v>
          </cell>
          <cell r="C5459">
            <v>1</v>
          </cell>
          <cell r="D5459" t="str">
            <v>1847310.431</v>
          </cell>
          <cell r="E5459" t="str">
            <v xml:space="preserve">חשמל </v>
          </cell>
          <cell r="H5459">
            <v>6600</v>
          </cell>
          <cell r="I5459">
            <v>8148</v>
          </cell>
        </row>
        <row r="5460">
          <cell r="A5460" t="str">
            <v>434</v>
          </cell>
          <cell r="B5460">
            <v>847310</v>
          </cell>
          <cell r="C5460">
            <v>1</v>
          </cell>
          <cell r="D5460" t="str">
            <v>1847310.434</v>
          </cell>
          <cell r="E5460" t="str">
            <v xml:space="preserve">שירותי נקיון </v>
          </cell>
          <cell r="H5460">
            <v>22000</v>
          </cell>
          <cell r="I5460">
            <v>17427</v>
          </cell>
        </row>
        <row r="5461">
          <cell r="A5461" t="str">
            <v>441</v>
          </cell>
          <cell r="B5461">
            <v>847310</v>
          </cell>
          <cell r="C5461">
            <v>1</v>
          </cell>
          <cell r="D5461" t="str">
            <v>1847310.441</v>
          </cell>
          <cell r="E5461" t="str">
            <v xml:space="preserve">ביטוח רכב </v>
          </cell>
          <cell r="H5461">
            <v>10000</v>
          </cell>
          <cell r="I5461">
            <v>9105</v>
          </cell>
        </row>
        <row r="5462">
          <cell r="A5462" t="str">
            <v>540</v>
          </cell>
          <cell r="B5462">
            <v>847310</v>
          </cell>
          <cell r="C5462">
            <v>1</v>
          </cell>
          <cell r="D5462" t="str">
            <v>1847310.540</v>
          </cell>
          <cell r="E5462" t="str">
            <v xml:space="preserve">הוצאות תקשורת </v>
          </cell>
          <cell r="H5462">
            <v>32000</v>
          </cell>
          <cell r="I5462">
            <v>17750</v>
          </cell>
        </row>
        <row r="5463">
          <cell r="A5463" t="str">
            <v>550</v>
          </cell>
          <cell r="B5463">
            <v>847310</v>
          </cell>
          <cell r="C5463">
            <v>1</v>
          </cell>
          <cell r="D5463" t="str">
            <v>1847310.550</v>
          </cell>
          <cell r="E5463" t="str">
            <v xml:space="preserve">פרסום והדפסות </v>
          </cell>
          <cell r="H5463">
            <v>20000</v>
          </cell>
          <cell r="I5463">
            <v>0</v>
          </cell>
        </row>
        <row r="5464">
          <cell r="A5464" t="str">
            <v>561</v>
          </cell>
          <cell r="B5464">
            <v>847310</v>
          </cell>
          <cell r="C5464">
            <v>1</v>
          </cell>
          <cell r="D5464" t="str">
            <v>1847310.561</v>
          </cell>
          <cell r="E5464" t="str">
            <v xml:space="preserve">צילום מסמכים </v>
          </cell>
          <cell r="H5464">
            <v>5000</v>
          </cell>
          <cell r="I5464">
            <v>3501</v>
          </cell>
        </row>
        <row r="5465">
          <cell r="A5465" t="str">
            <v>580</v>
          </cell>
          <cell r="B5465">
            <v>847310</v>
          </cell>
          <cell r="C5465">
            <v>1</v>
          </cell>
          <cell r="D5465" t="str">
            <v>1847310.580</v>
          </cell>
          <cell r="E5465" t="str">
            <v xml:space="preserve">הוצאות אירגוניות </v>
          </cell>
          <cell r="H5465">
            <v>22000</v>
          </cell>
          <cell r="I5465">
            <v>3734</v>
          </cell>
        </row>
        <row r="5466">
          <cell r="A5466" t="str">
            <v>731</v>
          </cell>
          <cell r="B5466">
            <v>847310</v>
          </cell>
          <cell r="C5466">
            <v>1</v>
          </cell>
          <cell r="D5466" t="str">
            <v>1847310.731</v>
          </cell>
          <cell r="E5466" t="str">
            <v xml:space="preserve">דלק </v>
          </cell>
          <cell r="H5466">
            <v>9660</v>
          </cell>
          <cell r="I5466">
            <v>9200</v>
          </cell>
        </row>
        <row r="5467">
          <cell r="A5467" t="str">
            <v>732</v>
          </cell>
          <cell r="B5467">
            <v>847310</v>
          </cell>
          <cell r="C5467">
            <v>1</v>
          </cell>
          <cell r="D5467" t="str">
            <v>1847310.732</v>
          </cell>
          <cell r="E5467" t="str">
            <v xml:space="preserve">תיקוני רכב </v>
          </cell>
          <cell r="H5467">
            <v>12000</v>
          </cell>
          <cell r="I5467">
            <v>12168</v>
          </cell>
        </row>
        <row r="5468">
          <cell r="A5468" t="str">
            <v>733</v>
          </cell>
          <cell r="B5468">
            <v>847310</v>
          </cell>
          <cell r="C5468">
            <v>1</v>
          </cell>
          <cell r="D5468" t="str">
            <v>1847310.733</v>
          </cell>
          <cell r="E5468" t="str">
            <v xml:space="preserve">אגרת רישוי טסט </v>
          </cell>
          <cell r="H5468">
            <v>2000</v>
          </cell>
          <cell r="I5468">
            <v>1966</v>
          </cell>
        </row>
        <row r="5469">
          <cell r="A5469" t="str">
            <v>743</v>
          </cell>
          <cell r="B5469">
            <v>847310</v>
          </cell>
          <cell r="C5469">
            <v>1</v>
          </cell>
          <cell r="D5469" t="str">
            <v>1847310.743</v>
          </cell>
          <cell r="E5469" t="str">
            <v xml:space="preserve">רכישת כלים מכשירים וציוד </v>
          </cell>
          <cell r="H5469">
            <v>30000</v>
          </cell>
          <cell r="I5469">
            <v>1356</v>
          </cell>
        </row>
        <row r="5470">
          <cell r="A5470" t="str">
            <v>780</v>
          </cell>
          <cell r="B5470">
            <v>847310</v>
          </cell>
          <cell r="C5470">
            <v>1</v>
          </cell>
          <cell r="D5470" t="str">
            <v>1847310.780</v>
          </cell>
          <cell r="E5470" t="str">
            <v xml:space="preserve">פרוייקטים יחודיים </v>
          </cell>
          <cell r="H5470">
            <v>40000</v>
          </cell>
          <cell r="I5470">
            <v>16252</v>
          </cell>
        </row>
        <row r="5471">
          <cell r="A5471" t="str">
            <v>782</v>
          </cell>
          <cell r="B5471">
            <v>847310</v>
          </cell>
          <cell r="C5471">
            <v>1</v>
          </cell>
          <cell r="D5471" t="str">
            <v>1847310.782</v>
          </cell>
          <cell r="E5471" t="str">
            <v xml:space="preserve">בית ספר להורים </v>
          </cell>
          <cell r="H5471">
            <v>30000</v>
          </cell>
          <cell r="I5471">
            <v>30000</v>
          </cell>
        </row>
        <row r="5472">
          <cell r="A5472" t="str">
            <v>783</v>
          </cell>
          <cell r="B5472">
            <v>847310</v>
          </cell>
          <cell r="C5472">
            <v>1</v>
          </cell>
          <cell r="D5472" t="str">
            <v>1847310.783</v>
          </cell>
          <cell r="E5472" t="str">
            <v xml:space="preserve">סיוע לבתי ספר </v>
          </cell>
          <cell r="H5472">
            <v>30000</v>
          </cell>
          <cell r="I5472">
            <v>0</v>
          </cell>
        </row>
        <row r="5473">
          <cell r="A5473" t="str">
            <v>788</v>
          </cell>
          <cell r="B5473">
            <v>847310</v>
          </cell>
          <cell r="C5473">
            <v>1</v>
          </cell>
          <cell r="D5473" t="str">
            <v>1847310.788</v>
          </cell>
          <cell r="E5473" t="str">
            <v xml:space="preserve">פעילות במלחמה בסמים </v>
          </cell>
          <cell r="H5473">
            <v>1050000</v>
          </cell>
          <cell r="I5473">
            <v>1014961</v>
          </cell>
        </row>
        <row r="5474">
          <cell r="A5474" t="str">
            <v>789</v>
          </cell>
          <cell r="B5474">
            <v>847310</v>
          </cell>
          <cell r="C5474">
            <v>1</v>
          </cell>
          <cell r="D5474" t="str">
            <v>1847310.789</v>
          </cell>
          <cell r="E5474" t="str">
            <v xml:space="preserve">ניידת וסיירת הורים </v>
          </cell>
          <cell r="H5474">
            <v>330000</v>
          </cell>
          <cell r="I5474">
            <v>289000</v>
          </cell>
        </row>
        <row r="5475">
          <cell r="A5475" t="str">
            <v>781</v>
          </cell>
          <cell r="B5475">
            <v>847311</v>
          </cell>
          <cell r="C5475">
            <v>1</v>
          </cell>
          <cell r="D5475" t="str">
            <v>1847311.781</v>
          </cell>
          <cell r="E5475" t="str">
            <v xml:space="preserve">יום של תכלת </v>
          </cell>
          <cell r="H5475">
            <v>40000</v>
          </cell>
          <cell r="I5475">
            <v>24355</v>
          </cell>
        </row>
        <row r="5476">
          <cell r="A5476" t="str">
            <v>783</v>
          </cell>
          <cell r="B5476">
            <v>847311</v>
          </cell>
          <cell r="C5476">
            <v>1</v>
          </cell>
          <cell r="D5476" t="str">
            <v>1847311.783</v>
          </cell>
          <cell r="E5476" t="str">
            <v xml:space="preserve">כן לספורט-לא לסמים </v>
          </cell>
          <cell r="H5476">
            <v>64000</v>
          </cell>
          <cell r="I5476">
            <v>64000</v>
          </cell>
        </row>
        <row r="5477">
          <cell r="A5477" t="str">
            <v>784</v>
          </cell>
          <cell r="B5477">
            <v>847311</v>
          </cell>
          <cell r="C5477">
            <v>1</v>
          </cell>
          <cell r="D5477" t="str">
            <v>1847311.784</v>
          </cell>
          <cell r="E5477" t="str">
            <v xml:space="preserve">גרעינים תורניים </v>
          </cell>
          <cell r="H5477">
            <v>80000</v>
          </cell>
          <cell r="I5477">
            <v>62373</v>
          </cell>
        </row>
        <row r="5478">
          <cell r="A5478" t="str">
            <v>110</v>
          </cell>
          <cell r="B5478">
            <v>847320</v>
          </cell>
          <cell r="C5478">
            <v>1</v>
          </cell>
          <cell r="D5478" t="str">
            <v>1847320.110</v>
          </cell>
          <cell r="E5478" t="str">
            <v xml:space="preserve">שכר קובע-שיקום האסיר </v>
          </cell>
          <cell r="H5478">
            <v>90079</v>
          </cell>
          <cell r="I5478">
            <v>76779</v>
          </cell>
        </row>
        <row r="5479">
          <cell r="A5479" t="str">
            <v>120</v>
          </cell>
          <cell r="B5479">
            <v>847320</v>
          </cell>
          <cell r="C5479">
            <v>1</v>
          </cell>
          <cell r="D5479" t="str">
            <v>1847320.120</v>
          </cell>
          <cell r="E5479" t="str">
            <v xml:space="preserve">תוספות שאינן בשכר קובע </v>
          </cell>
          <cell r="H5479">
            <v>429</v>
          </cell>
          <cell r="I5479">
            <v>686</v>
          </cell>
        </row>
        <row r="5480">
          <cell r="A5480" t="str">
            <v>130</v>
          </cell>
          <cell r="B5480">
            <v>847320</v>
          </cell>
          <cell r="C5480">
            <v>1</v>
          </cell>
          <cell r="D5480" t="str">
            <v>1847320.130</v>
          </cell>
          <cell r="E5480" t="str">
            <v xml:space="preserve">שעות נוספות </v>
          </cell>
          <cell r="H5480">
            <v>0</v>
          </cell>
          <cell r="I5480">
            <v>0</v>
          </cell>
        </row>
        <row r="5481">
          <cell r="A5481" t="str">
            <v>140</v>
          </cell>
          <cell r="B5481">
            <v>847320</v>
          </cell>
          <cell r="C5481">
            <v>1</v>
          </cell>
          <cell r="D5481" t="str">
            <v>1847320.140</v>
          </cell>
          <cell r="E5481" t="str">
            <v xml:space="preserve">החזר הוצאות </v>
          </cell>
          <cell r="H5481">
            <v>3142</v>
          </cell>
          <cell r="I5481">
            <v>17769</v>
          </cell>
        </row>
        <row r="5482">
          <cell r="A5482" t="str">
            <v>181</v>
          </cell>
          <cell r="B5482">
            <v>847320</v>
          </cell>
          <cell r="C5482">
            <v>1</v>
          </cell>
          <cell r="D5482" t="str">
            <v>1847320.181</v>
          </cell>
          <cell r="E5482" t="str">
            <v xml:space="preserve">הפרשות סוציאליות </v>
          </cell>
          <cell r="H5482">
            <v>24013</v>
          </cell>
          <cell r="I5482">
            <v>22023</v>
          </cell>
        </row>
        <row r="5483">
          <cell r="A5483" t="str">
            <v>182</v>
          </cell>
          <cell r="B5483">
            <v>847320</v>
          </cell>
          <cell r="C5483">
            <v>1</v>
          </cell>
          <cell r="D5483" t="str">
            <v>1847320.182</v>
          </cell>
          <cell r="E5483" t="str">
            <v xml:space="preserve">מיסים ועלויות </v>
          </cell>
          <cell r="H5483">
            <v>7181</v>
          </cell>
          <cell r="I5483">
            <v>7303</v>
          </cell>
        </row>
        <row r="5484">
          <cell r="A5484" t="str">
            <v>110</v>
          </cell>
          <cell r="B5484">
            <v>847330</v>
          </cell>
          <cell r="C5484">
            <v>1</v>
          </cell>
          <cell r="D5484" t="str">
            <v>1847330.110</v>
          </cell>
          <cell r="E5484" t="str">
            <v xml:space="preserve">שכר קובע-תעסוקת נגמלים </v>
          </cell>
          <cell r="H5484">
            <v>106890</v>
          </cell>
          <cell r="I5484">
            <v>114432</v>
          </cell>
        </row>
        <row r="5485">
          <cell r="A5485" t="str">
            <v>120</v>
          </cell>
          <cell r="B5485">
            <v>847330</v>
          </cell>
          <cell r="C5485">
            <v>1</v>
          </cell>
          <cell r="D5485" t="str">
            <v>1847330.120</v>
          </cell>
          <cell r="E5485" t="str">
            <v xml:space="preserve">תוספות שאינן בשכר קובע </v>
          </cell>
          <cell r="H5485">
            <v>4743</v>
          </cell>
          <cell r="I5485">
            <v>4925</v>
          </cell>
        </row>
        <row r="5486">
          <cell r="A5486" t="str">
            <v>140</v>
          </cell>
          <cell r="B5486">
            <v>847330</v>
          </cell>
          <cell r="C5486">
            <v>1</v>
          </cell>
          <cell r="D5486" t="str">
            <v>1847330.140</v>
          </cell>
          <cell r="E5486" t="str">
            <v xml:space="preserve">החזר הוצאות </v>
          </cell>
          <cell r="H5486">
            <v>23161</v>
          </cell>
          <cell r="I5486">
            <v>18724</v>
          </cell>
        </row>
        <row r="5487">
          <cell r="A5487" t="str">
            <v>181</v>
          </cell>
          <cell r="B5487">
            <v>847330</v>
          </cell>
          <cell r="C5487">
            <v>1</v>
          </cell>
          <cell r="D5487" t="str">
            <v>1847330.181</v>
          </cell>
          <cell r="E5487" t="str">
            <v xml:space="preserve">הפרשות סוציאליות </v>
          </cell>
          <cell r="H5487">
            <v>22013</v>
          </cell>
          <cell r="I5487">
            <v>22355</v>
          </cell>
        </row>
        <row r="5488">
          <cell r="A5488" t="str">
            <v>182</v>
          </cell>
          <cell r="B5488">
            <v>847330</v>
          </cell>
          <cell r="C5488">
            <v>1</v>
          </cell>
          <cell r="D5488" t="str">
            <v>1847330.182</v>
          </cell>
          <cell r="E5488" t="str">
            <v xml:space="preserve">מיסים ועלויות </v>
          </cell>
          <cell r="H5488">
            <v>10398</v>
          </cell>
          <cell r="I5488">
            <v>10651</v>
          </cell>
        </row>
        <row r="5489">
          <cell r="A5489" t="str">
            <v>110</v>
          </cell>
          <cell r="B5489">
            <v>847340</v>
          </cell>
          <cell r="C5489">
            <v>1</v>
          </cell>
          <cell r="D5489" t="str">
            <v>1847340.110</v>
          </cell>
          <cell r="E5489" t="str">
            <v>שכר קובע-טיפול בנגמלי סמי</v>
          </cell>
          <cell r="H5489">
            <v>779155</v>
          </cell>
          <cell r="I5489">
            <v>710787</v>
          </cell>
        </row>
        <row r="5490">
          <cell r="A5490" t="str">
            <v>120</v>
          </cell>
          <cell r="B5490">
            <v>847340</v>
          </cell>
          <cell r="C5490">
            <v>1</v>
          </cell>
          <cell r="D5490" t="str">
            <v>1847340.120</v>
          </cell>
          <cell r="E5490" t="str">
            <v xml:space="preserve">תוספות שאינן בשכר קובע </v>
          </cell>
          <cell r="H5490">
            <v>61229</v>
          </cell>
          <cell r="I5490">
            <v>56859</v>
          </cell>
        </row>
        <row r="5491">
          <cell r="A5491" t="str">
            <v>130</v>
          </cell>
          <cell r="B5491">
            <v>847340</v>
          </cell>
          <cell r="C5491">
            <v>1</v>
          </cell>
          <cell r="D5491" t="str">
            <v>1847340.130</v>
          </cell>
          <cell r="E5491" t="str">
            <v xml:space="preserve">שעות נוספות </v>
          </cell>
          <cell r="H5491">
            <v>11</v>
          </cell>
          <cell r="I5491">
            <v>6</v>
          </cell>
        </row>
        <row r="5492">
          <cell r="A5492" t="str">
            <v>140</v>
          </cell>
          <cell r="B5492">
            <v>847340</v>
          </cell>
          <cell r="C5492">
            <v>1</v>
          </cell>
          <cell r="D5492" t="str">
            <v>1847340.140</v>
          </cell>
          <cell r="E5492" t="str">
            <v xml:space="preserve">החזר הוצאות </v>
          </cell>
          <cell r="H5492">
            <v>146742</v>
          </cell>
          <cell r="I5492">
            <v>133163</v>
          </cell>
        </row>
        <row r="5493">
          <cell r="A5493" t="str">
            <v>181</v>
          </cell>
          <cell r="B5493">
            <v>847340</v>
          </cell>
          <cell r="C5493">
            <v>1</v>
          </cell>
          <cell r="D5493" t="str">
            <v>1847340.181</v>
          </cell>
          <cell r="E5493" t="str">
            <v xml:space="preserve">הפרשות סוציאליות </v>
          </cell>
          <cell r="H5493">
            <v>187374</v>
          </cell>
          <cell r="I5493">
            <v>165881</v>
          </cell>
        </row>
        <row r="5494">
          <cell r="A5494" t="str">
            <v>182</v>
          </cell>
          <cell r="B5494">
            <v>847340</v>
          </cell>
          <cell r="C5494">
            <v>1</v>
          </cell>
          <cell r="D5494" t="str">
            <v>1847340.182</v>
          </cell>
          <cell r="E5494" t="str">
            <v xml:space="preserve">מיסיו ועלויות </v>
          </cell>
          <cell r="H5494">
            <v>76049</v>
          </cell>
          <cell r="I5494">
            <v>69250</v>
          </cell>
        </row>
        <row r="5495">
          <cell r="A5495" t="str">
            <v>110</v>
          </cell>
          <cell r="B5495">
            <v>847350</v>
          </cell>
          <cell r="C5495">
            <v>1</v>
          </cell>
          <cell r="D5495" t="str">
            <v>1847350.110</v>
          </cell>
          <cell r="E5495" t="str">
            <v xml:space="preserve">שכר קובע-מרכזי יום </v>
          </cell>
          <cell r="H5495">
            <v>0</v>
          </cell>
          <cell r="I5495">
            <v>0</v>
          </cell>
        </row>
        <row r="5496">
          <cell r="A5496" t="str">
            <v>120</v>
          </cell>
          <cell r="B5496">
            <v>847350</v>
          </cell>
          <cell r="C5496">
            <v>1</v>
          </cell>
          <cell r="D5496" t="str">
            <v>1847350.120</v>
          </cell>
          <cell r="E5496" t="str">
            <v xml:space="preserve">תוספות שאינן בשכר קובע </v>
          </cell>
          <cell r="H5496">
            <v>0</v>
          </cell>
          <cell r="I5496">
            <v>0</v>
          </cell>
        </row>
        <row r="5497">
          <cell r="A5497" t="str">
            <v>130</v>
          </cell>
          <cell r="B5497">
            <v>847350</v>
          </cell>
          <cell r="C5497">
            <v>1</v>
          </cell>
          <cell r="D5497" t="str">
            <v>1847350.130</v>
          </cell>
          <cell r="E5497" t="str">
            <v xml:space="preserve">שעות נוספות </v>
          </cell>
          <cell r="H5497">
            <v>0</v>
          </cell>
          <cell r="I5497">
            <v>0</v>
          </cell>
        </row>
        <row r="5498">
          <cell r="A5498" t="str">
            <v>140</v>
          </cell>
          <cell r="B5498">
            <v>847350</v>
          </cell>
          <cell r="C5498">
            <v>1</v>
          </cell>
          <cell r="D5498" t="str">
            <v>1847350.140</v>
          </cell>
          <cell r="E5498" t="str">
            <v xml:space="preserve">החזר הוצאות </v>
          </cell>
          <cell r="H5498">
            <v>0</v>
          </cell>
          <cell r="I5498">
            <v>0</v>
          </cell>
        </row>
        <row r="5499">
          <cell r="A5499" t="str">
            <v>181</v>
          </cell>
          <cell r="B5499">
            <v>847350</v>
          </cell>
          <cell r="C5499">
            <v>1</v>
          </cell>
          <cell r="D5499" t="str">
            <v>1847350.181</v>
          </cell>
          <cell r="E5499" t="str">
            <v xml:space="preserve">הפרשות סוציאליות </v>
          </cell>
          <cell r="H5499">
            <v>0</v>
          </cell>
          <cell r="I5499">
            <v>0</v>
          </cell>
        </row>
        <row r="5500">
          <cell r="A5500" t="str">
            <v>182</v>
          </cell>
          <cell r="B5500">
            <v>847350</v>
          </cell>
          <cell r="C5500">
            <v>1</v>
          </cell>
          <cell r="D5500" t="str">
            <v>1847350.182</v>
          </cell>
          <cell r="E5500" t="str">
            <v xml:space="preserve">מיסים ועלויות </v>
          </cell>
          <cell r="H5500">
            <v>0</v>
          </cell>
          <cell r="I5500">
            <v>0</v>
          </cell>
        </row>
        <row r="5501">
          <cell r="A5501" t="str">
            <v>431</v>
          </cell>
          <cell r="B5501">
            <v>847350</v>
          </cell>
          <cell r="C5501">
            <v>1</v>
          </cell>
          <cell r="D5501" t="str">
            <v>1847350.431</v>
          </cell>
          <cell r="E5501" t="str">
            <v xml:space="preserve">חשמל </v>
          </cell>
          <cell r="H5501">
            <v>0</v>
          </cell>
          <cell r="I5501">
            <v>0</v>
          </cell>
        </row>
        <row r="5502">
          <cell r="A5502" t="str">
            <v>432</v>
          </cell>
          <cell r="B5502">
            <v>847350</v>
          </cell>
          <cell r="C5502">
            <v>1</v>
          </cell>
          <cell r="D5502" t="str">
            <v>1847350.432</v>
          </cell>
          <cell r="E5502" t="str">
            <v xml:space="preserve">מים </v>
          </cell>
          <cell r="H5502">
            <v>0</v>
          </cell>
          <cell r="I5502">
            <v>0</v>
          </cell>
        </row>
        <row r="5503">
          <cell r="A5503" t="str">
            <v>434</v>
          </cell>
          <cell r="B5503">
            <v>847350</v>
          </cell>
          <cell r="C5503">
            <v>1</v>
          </cell>
          <cell r="D5503" t="str">
            <v>1847350.434</v>
          </cell>
          <cell r="E5503" t="str">
            <v xml:space="preserve">שירותי נקיון </v>
          </cell>
          <cell r="H5503">
            <v>0</v>
          </cell>
          <cell r="I5503">
            <v>0</v>
          </cell>
        </row>
        <row r="5504">
          <cell r="A5504" t="str">
            <v>440</v>
          </cell>
          <cell r="B5504">
            <v>847350</v>
          </cell>
          <cell r="C5504">
            <v>1</v>
          </cell>
          <cell r="D5504" t="str">
            <v>1847350.440</v>
          </cell>
          <cell r="E5504" t="str">
            <v xml:space="preserve">ביטוח </v>
          </cell>
          <cell r="H5504">
            <v>0</v>
          </cell>
          <cell r="I5504">
            <v>0</v>
          </cell>
        </row>
        <row r="5505">
          <cell r="A5505" t="str">
            <v>540</v>
          </cell>
          <cell r="B5505">
            <v>847350</v>
          </cell>
          <cell r="C5505">
            <v>1</v>
          </cell>
          <cell r="D5505" t="str">
            <v>1847350.540</v>
          </cell>
          <cell r="E5505" t="str">
            <v xml:space="preserve">הוצאות תקשורת </v>
          </cell>
          <cell r="H5505">
            <v>0</v>
          </cell>
          <cell r="I5505">
            <v>0</v>
          </cell>
        </row>
        <row r="5506">
          <cell r="A5506" t="str">
            <v>743</v>
          </cell>
          <cell r="B5506">
            <v>847350</v>
          </cell>
          <cell r="C5506">
            <v>1</v>
          </cell>
          <cell r="D5506" t="str">
            <v>1847350.743</v>
          </cell>
          <cell r="E5506" t="str">
            <v xml:space="preserve">רכישת כלים מכשירים וציוד </v>
          </cell>
          <cell r="H5506">
            <v>0</v>
          </cell>
          <cell r="I5506">
            <v>0</v>
          </cell>
        </row>
        <row r="5507">
          <cell r="A5507" t="str">
            <v>780</v>
          </cell>
          <cell r="B5507">
            <v>847350</v>
          </cell>
          <cell r="C5507">
            <v>1</v>
          </cell>
          <cell r="D5507" t="str">
            <v>1847350.780</v>
          </cell>
          <cell r="E5507" t="str">
            <v xml:space="preserve">הוצאות פעולה-התמכרויות </v>
          </cell>
          <cell r="H5507">
            <v>0</v>
          </cell>
          <cell r="I5507">
            <v>0</v>
          </cell>
        </row>
        <row r="5508">
          <cell r="A5508" t="str">
            <v>783</v>
          </cell>
          <cell r="B5508">
            <v>847350</v>
          </cell>
          <cell r="C5508">
            <v>1</v>
          </cell>
          <cell r="D5508" t="str">
            <v>1847350.783</v>
          </cell>
          <cell r="E5508" t="str">
            <v xml:space="preserve">טיפול באסירים משוחררים </v>
          </cell>
          <cell r="H5508">
            <v>0</v>
          </cell>
          <cell r="I5508">
            <v>0</v>
          </cell>
        </row>
        <row r="5509">
          <cell r="A5509" t="str">
            <v>840</v>
          </cell>
          <cell r="B5509">
            <v>847350</v>
          </cell>
          <cell r="C5509">
            <v>1</v>
          </cell>
          <cell r="D5509" t="str">
            <v>1847350.840</v>
          </cell>
          <cell r="E5509" t="str">
            <v xml:space="preserve">בדיקות סמים וסיוע </v>
          </cell>
          <cell r="H5509">
            <v>0</v>
          </cell>
          <cell r="I5509">
            <v>0</v>
          </cell>
        </row>
        <row r="5510">
          <cell r="A5510" t="str">
            <v>841</v>
          </cell>
          <cell r="B5510">
            <v>847350</v>
          </cell>
          <cell r="C5510">
            <v>1</v>
          </cell>
          <cell r="D5510" t="str">
            <v>1847350.841</v>
          </cell>
          <cell r="E5510" t="str">
            <v xml:space="preserve">התמכרויות מבוגרים </v>
          </cell>
          <cell r="H5510">
            <v>0</v>
          </cell>
          <cell r="I5510">
            <v>0</v>
          </cell>
        </row>
        <row r="5511">
          <cell r="A5511" t="str">
            <v>842</v>
          </cell>
          <cell r="B5511">
            <v>847350</v>
          </cell>
          <cell r="C5511">
            <v>1</v>
          </cell>
          <cell r="D5511" t="str">
            <v>1847350.842</v>
          </cell>
          <cell r="E5511" t="str">
            <v xml:space="preserve">תוכניות תעסוקה למתמכרים </v>
          </cell>
          <cell r="H5511">
            <v>0</v>
          </cell>
          <cell r="I5511">
            <v>0</v>
          </cell>
        </row>
        <row r="5512">
          <cell r="A5512" t="str">
            <v>843</v>
          </cell>
          <cell r="B5512">
            <v>847350</v>
          </cell>
          <cell r="C5512">
            <v>1</v>
          </cell>
          <cell r="D5512" t="str">
            <v>1847350.843</v>
          </cell>
          <cell r="E5512" t="str">
            <v xml:space="preserve">פרוייקטים לנגמלים </v>
          </cell>
          <cell r="H5512">
            <v>0</v>
          </cell>
          <cell r="I5512">
            <v>0</v>
          </cell>
        </row>
        <row r="5513">
          <cell r="A5513" t="str">
            <v>844</v>
          </cell>
          <cell r="B5513">
            <v>847350</v>
          </cell>
          <cell r="C5513">
            <v>1</v>
          </cell>
          <cell r="D5513" t="str">
            <v>1847350.844</v>
          </cell>
          <cell r="E5513" t="str">
            <v xml:space="preserve">טיפול בנוער מתמכר </v>
          </cell>
          <cell r="H5513">
            <v>0</v>
          </cell>
          <cell r="I5513">
            <v>0</v>
          </cell>
        </row>
        <row r="5514">
          <cell r="A5514" t="str">
            <v>845</v>
          </cell>
          <cell r="B5514">
            <v>847350</v>
          </cell>
          <cell r="C5514">
            <v>1</v>
          </cell>
          <cell r="D5514" t="str">
            <v>1847350.845</v>
          </cell>
          <cell r="E5514" t="str">
            <v xml:space="preserve">התמכרויות חוץ ביתי </v>
          </cell>
          <cell r="H5514">
            <v>0</v>
          </cell>
          <cell r="I5514">
            <v>0</v>
          </cell>
        </row>
        <row r="5515">
          <cell r="A5515" t="str">
            <v>110</v>
          </cell>
          <cell r="B5515">
            <v>847351</v>
          </cell>
          <cell r="C5515">
            <v>1</v>
          </cell>
          <cell r="D5515" t="str">
            <v>1847351.110</v>
          </cell>
          <cell r="E5515" t="str">
            <v xml:space="preserve">שכר קובע-שיקום האסיר </v>
          </cell>
          <cell r="H5515">
            <v>0</v>
          </cell>
          <cell r="I5515">
            <v>0</v>
          </cell>
        </row>
        <row r="5516">
          <cell r="A5516" t="str">
            <v>120</v>
          </cell>
          <cell r="B5516">
            <v>847351</v>
          </cell>
          <cell r="C5516">
            <v>1</v>
          </cell>
          <cell r="D5516" t="str">
            <v>1847351.120</v>
          </cell>
          <cell r="E5516" t="str">
            <v xml:space="preserve">תוספות שאינן בשכר קובע </v>
          </cell>
          <cell r="H5516">
            <v>0</v>
          </cell>
          <cell r="I5516">
            <v>0</v>
          </cell>
        </row>
        <row r="5517">
          <cell r="A5517" t="str">
            <v>130</v>
          </cell>
          <cell r="B5517">
            <v>847351</v>
          </cell>
          <cell r="C5517">
            <v>1</v>
          </cell>
          <cell r="D5517" t="str">
            <v>1847351.130</v>
          </cell>
          <cell r="E5517" t="str">
            <v xml:space="preserve">שעות נוספות </v>
          </cell>
          <cell r="H5517">
            <v>0</v>
          </cell>
          <cell r="I5517">
            <v>0</v>
          </cell>
        </row>
        <row r="5518">
          <cell r="A5518" t="str">
            <v>140</v>
          </cell>
          <cell r="B5518">
            <v>847351</v>
          </cell>
          <cell r="C5518">
            <v>1</v>
          </cell>
          <cell r="D5518" t="str">
            <v>1847351.140</v>
          </cell>
          <cell r="E5518" t="str">
            <v xml:space="preserve">החזר הוצאות </v>
          </cell>
          <cell r="H5518">
            <v>0</v>
          </cell>
          <cell r="I5518">
            <v>0</v>
          </cell>
        </row>
        <row r="5519">
          <cell r="A5519" t="str">
            <v>181</v>
          </cell>
          <cell r="B5519">
            <v>847351</v>
          </cell>
          <cell r="C5519">
            <v>1</v>
          </cell>
          <cell r="D5519" t="str">
            <v>1847351.181</v>
          </cell>
          <cell r="E5519" t="str">
            <v xml:space="preserve">הפרשות סוציאליות </v>
          </cell>
          <cell r="H5519">
            <v>0</v>
          </cell>
          <cell r="I5519">
            <v>0</v>
          </cell>
        </row>
        <row r="5520">
          <cell r="A5520" t="str">
            <v>182</v>
          </cell>
          <cell r="B5520">
            <v>847351</v>
          </cell>
          <cell r="C5520">
            <v>1</v>
          </cell>
          <cell r="D5520" t="str">
            <v>1847351.182</v>
          </cell>
          <cell r="E5520" t="str">
            <v xml:space="preserve">מיסים ועלויות </v>
          </cell>
          <cell r="H5520">
            <v>0</v>
          </cell>
          <cell r="I5520">
            <v>0</v>
          </cell>
        </row>
        <row r="5521">
          <cell r="A5521" t="str">
            <v>110</v>
          </cell>
          <cell r="B5521">
            <v>847352</v>
          </cell>
          <cell r="C5521">
            <v>1</v>
          </cell>
          <cell r="D5521" t="str">
            <v>1847352.110</v>
          </cell>
          <cell r="E5521" t="str">
            <v xml:space="preserve">שכר קובע-תעסוקת נגמלים </v>
          </cell>
          <cell r="H5521">
            <v>0</v>
          </cell>
          <cell r="I5521">
            <v>0</v>
          </cell>
        </row>
        <row r="5522">
          <cell r="A5522" t="str">
            <v>120</v>
          </cell>
          <cell r="B5522">
            <v>847352</v>
          </cell>
          <cell r="C5522">
            <v>1</v>
          </cell>
          <cell r="D5522" t="str">
            <v>1847352.120</v>
          </cell>
          <cell r="E5522" t="str">
            <v xml:space="preserve">תוספות שאינן בשכר קובע </v>
          </cell>
          <cell r="H5522">
            <v>0</v>
          </cell>
          <cell r="I5522">
            <v>0</v>
          </cell>
        </row>
        <row r="5523">
          <cell r="A5523" t="str">
            <v>130</v>
          </cell>
          <cell r="B5523">
            <v>847352</v>
          </cell>
          <cell r="C5523">
            <v>1</v>
          </cell>
          <cell r="D5523" t="str">
            <v>1847352.130</v>
          </cell>
          <cell r="E5523" t="str">
            <v xml:space="preserve">שעות נוספות </v>
          </cell>
          <cell r="H5523">
            <v>0</v>
          </cell>
          <cell r="I5523">
            <v>0</v>
          </cell>
        </row>
        <row r="5524">
          <cell r="A5524" t="str">
            <v>140</v>
          </cell>
          <cell r="B5524">
            <v>847352</v>
          </cell>
          <cell r="C5524">
            <v>1</v>
          </cell>
          <cell r="D5524" t="str">
            <v>1847352.140</v>
          </cell>
          <cell r="E5524" t="str">
            <v xml:space="preserve">החזר הוצאות </v>
          </cell>
          <cell r="H5524">
            <v>0</v>
          </cell>
          <cell r="I5524">
            <v>0</v>
          </cell>
        </row>
        <row r="5525">
          <cell r="A5525" t="str">
            <v>181</v>
          </cell>
          <cell r="B5525">
            <v>847352</v>
          </cell>
          <cell r="C5525">
            <v>1</v>
          </cell>
          <cell r="D5525" t="str">
            <v>1847352.181</v>
          </cell>
          <cell r="E5525" t="str">
            <v xml:space="preserve">הפרשות סוציאליות </v>
          </cell>
          <cell r="H5525">
            <v>0</v>
          </cell>
          <cell r="I5525">
            <v>0</v>
          </cell>
        </row>
        <row r="5526">
          <cell r="A5526" t="str">
            <v>182</v>
          </cell>
          <cell r="B5526">
            <v>847352</v>
          </cell>
          <cell r="C5526">
            <v>1</v>
          </cell>
          <cell r="D5526" t="str">
            <v>1847352.182</v>
          </cell>
          <cell r="E5526" t="str">
            <v xml:space="preserve">מיסים ועלויות </v>
          </cell>
          <cell r="H5526">
            <v>0</v>
          </cell>
          <cell r="I5526">
            <v>0</v>
          </cell>
        </row>
        <row r="5527">
          <cell r="A5527" t="str">
            <v>110</v>
          </cell>
          <cell r="B5527">
            <v>847353</v>
          </cell>
          <cell r="C5527">
            <v>1</v>
          </cell>
          <cell r="D5527" t="str">
            <v>1847353.110</v>
          </cell>
          <cell r="E5527" t="str">
            <v>שכר קובע-טיפול בהתמכרויות</v>
          </cell>
          <cell r="H5527">
            <v>0</v>
          </cell>
          <cell r="I5527">
            <v>0</v>
          </cell>
        </row>
        <row r="5528">
          <cell r="A5528" t="str">
            <v>120</v>
          </cell>
          <cell r="B5528">
            <v>847353</v>
          </cell>
          <cell r="C5528">
            <v>1</v>
          </cell>
          <cell r="D5528" t="str">
            <v>1847353.120</v>
          </cell>
          <cell r="E5528" t="str">
            <v xml:space="preserve">תוספות שאינן בשכר קובע </v>
          </cell>
          <cell r="H5528">
            <v>0</v>
          </cell>
          <cell r="I5528">
            <v>0</v>
          </cell>
        </row>
        <row r="5529">
          <cell r="A5529" t="str">
            <v>130</v>
          </cell>
          <cell r="B5529">
            <v>847353</v>
          </cell>
          <cell r="C5529">
            <v>1</v>
          </cell>
          <cell r="D5529" t="str">
            <v>1847353.130</v>
          </cell>
          <cell r="E5529" t="str">
            <v xml:space="preserve">שעות נוספות </v>
          </cell>
          <cell r="H5529">
            <v>0</v>
          </cell>
          <cell r="I5529">
            <v>0</v>
          </cell>
        </row>
        <row r="5530">
          <cell r="A5530" t="str">
            <v>140</v>
          </cell>
          <cell r="B5530">
            <v>847353</v>
          </cell>
          <cell r="C5530">
            <v>1</v>
          </cell>
          <cell r="D5530" t="str">
            <v>1847353.140</v>
          </cell>
          <cell r="E5530" t="str">
            <v xml:space="preserve">החזר הוצאות </v>
          </cell>
          <cell r="H5530">
            <v>0</v>
          </cell>
          <cell r="I5530">
            <v>0</v>
          </cell>
        </row>
        <row r="5531">
          <cell r="A5531" t="str">
            <v>181</v>
          </cell>
          <cell r="B5531">
            <v>847353</v>
          </cell>
          <cell r="C5531">
            <v>1</v>
          </cell>
          <cell r="D5531" t="str">
            <v>1847353.181</v>
          </cell>
          <cell r="E5531" t="str">
            <v xml:space="preserve">הפרשות סוציאליות </v>
          </cell>
          <cell r="H5531">
            <v>0</v>
          </cell>
          <cell r="I5531">
            <v>0</v>
          </cell>
        </row>
        <row r="5532">
          <cell r="A5532" t="str">
            <v>182</v>
          </cell>
          <cell r="B5532">
            <v>847353</v>
          </cell>
          <cell r="C5532">
            <v>1</v>
          </cell>
          <cell r="D5532" t="str">
            <v>1847353.182</v>
          </cell>
          <cell r="E5532" t="str">
            <v xml:space="preserve">מיסים ועלויות </v>
          </cell>
          <cell r="H5532">
            <v>0</v>
          </cell>
          <cell r="I5532">
            <v>0</v>
          </cell>
        </row>
        <row r="5533">
          <cell r="A5533" t="str">
            <v>840</v>
          </cell>
          <cell r="B5533">
            <v>847400</v>
          </cell>
          <cell r="C5533">
            <v>1</v>
          </cell>
          <cell r="D5533" t="str">
            <v>1847400.840</v>
          </cell>
          <cell r="E5533" t="str">
            <v xml:space="preserve">מפת"ן ממשלתי </v>
          </cell>
          <cell r="H5533">
            <v>0</v>
          </cell>
          <cell r="I5533">
            <v>0</v>
          </cell>
        </row>
        <row r="5534">
          <cell r="A5534" t="str">
            <v>841</v>
          </cell>
          <cell r="B5534">
            <v>847400</v>
          </cell>
          <cell r="C5534">
            <v>1</v>
          </cell>
          <cell r="D5534" t="str">
            <v>1847400.841</v>
          </cell>
          <cell r="E5534" t="str">
            <v xml:space="preserve">מפת"ן מקומי החזקה </v>
          </cell>
          <cell r="H5534">
            <v>60676</v>
          </cell>
          <cell r="I5534">
            <v>187756</v>
          </cell>
        </row>
        <row r="5535">
          <cell r="A5535" t="str">
            <v>842</v>
          </cell>
          <cell r="B5535">
            <v>847400</v>
          </cell>
          <cell r="C5535">
            <v>1</v>
          </cell>
          <cell r="D5535" t="str">
            <v>1847400.842</v>
          </cell>
          <cell r="E5535" t="str">
            <v>תוכנית מניעת אלימות במפתנ</v>
          </cell>
          <cell r="H5535">
            <v>40000</v>
          </cell>
          <cell r="I5535">
            <v>14963</v>
          </cell>
        </row>
        <row r="5536">
          <cell r="A5536" t="str">
            <v>843</v>
          </cell>
          <cell r="B5536">
            <v>847400</v>
          </cell>
          <cell r="C5536">
            <v>1</v>
          </cell>
          <cell r="D5536" t="str">
            <v>1847400.843</v>
          </cell>
          <cell r="E5536" t="str">
            <v xml:space="preserve">מיתר </v>
          </cell>
          <cell r="H5536">
            <v>1019345</v>
          </cell>
          <cell r="I5536">
            <v>829391</v>
          </cell>
        </row>
        <row r="5537">
          <cell r="A5537" t="str">
            <v>821</v>
          </cell>
          <cell r="B5537">
            <v>847500</v>
          </cell>
          <cell r="C5537">
            <v>1</v>
          </cell>
          <cell r="D5537" t="str">
            <v>1847500.821</v>
          </cell>
          <cell r="E5537" t="str">
            <v xml:space="preserve">שקד לאסיר </v>
          </cell>
          <cell r="H5537">
            <v>0</v>
          </cell>
          <cell r="I5537">
            <v>0</v>
          </cell>
        </row>
        <row r="5538">
          <cell r="A5538" t="str">
            <v>421</v>
          </cell>
          <cell r="B5538">
            <v>848000</v>
          </cell>
          <cell r="C5538">
            <v>1</v>
          </cell>
          <cell r="D5538" t="str">
            <v>1848000.421</v>
          </cell>
          <cell r="E5538" t="str">
            <v xml:space="preserve">תחזוקת מזגנים </v>
          </cell>
          <cell r="H5538">
            <v>6200</v>
          </cell>
          <cell r="I5538">
            <v>0</v>
          </cell>
        </row>
        <row r="5539">
          <cell r="A5539" t="str">
            <v>580</v>
          </cell>
          <cell r="B5539">
            <v>848000</v>
          </cell>
          <cell r="C5539">
            <v>1</v>
          </cell>
          <cell r="D5539" t="str">
            <v>1848000.580</v>
          </cell>
          <cell r="E5539" t="str">
            <v xml:space="preserve">הוצאות אירגוניות </v>
          </cell>
          <cell r="H5539">
            <v>4000</v>
          </cell>
          <cell r="I5539">
            <v>2320</v>
          </cell>
        </row>
        <row r="5540">
          <cell r="A5540" t="str">
            <v>743</v>
          </cell>
          <cell r="B5540">
            <v>848000</v>
          </cell>
          <cell r="C5540">
            <v>1</v>
          </cell>
          <cell r="D5540" t="str">
            <v>1848000.743</v>
          </cell>
          <cell r="E5540" t="str">
            <v xml:space="preserve">רכישת כלים מכשירים וציוד </v>
          </cell>
          <cell r="H5540">
            <v>3000</v>
          </cell>
          <cell r="I5540">
            <v>696</v>
          </cell>
        </row>
        <row r="5541">
          <cell r="A5541" t="str">
            <v>780</v>
          </cell>
          <cell r="B5541">
            <v>848000</v>
          </cell>
          <cell r="C5541">
            <v>1</v>
          </cell>
          <cell r="D5541" t="str">
            <v>1848000.780</v>
          </cell>
          <cell r="E5541" t="str">
            <v xml:space="preserve">תוכניות קהילה </v>
          </cell>
          <cell r="H5541">
            <v>190000</v>
          </cell>
          <cell r="I5541">
            <v>135469</v>
          </cell>
        </row>
        <row r="5542">
          <cell r="A5542" t="str">
            <v>781</v>
          </cell>
          <cell r="B5542">
            <v>848000</v>
          </cell>
          <cell r="C5542">
            <v>1</v>
          </cell>
          <cell r="D5542" t="str">
            <v>1848000.781</v>
          </cell>
          <cell r="E5542" t="str">
            <v xml:space="preserve">קמחא דפסחא נזקקים </v>
          </cell>
          <cell r="H5542">
            <v>50000</v>
          </cell>
          <cell r="I5542">
            <v>49938</v>
          </cell>
        </row>
        <row r="5543">
          <cell r="A5543" t="str">
            <v>782</v>
          </cell>
          <cell r="B5543">
            <v>848000</v>
          </cell>
          <cell r="C5543">
            <v>1</v>
          </cell>
          <cell r="D5543" t="str">
            <v>1848000.782</v>
          </cell>
          <cell r="E5543" t="str">
            <v xml:space="preserve">עזרה לנזקקים </v>
          </cell>
          <cell r="H5543">
            <v>60000</v>
          </cell>
          <cell r="I5543">
            <v>60399</v>
          </cell>
        </row>
        <row r="5544">
          <cell r="A5544" t="str">
            <v>783</v>
          </cell>
          <cell r="B5544">
            <v>848000</v>
          </cell>
          <cell r="C5544">
            <v>1</v>
          </cell>
          <cell r="D5544" t="str">
            <v>1848000.783</v>
          </cell>
          <cell r="E5544" t="str">
            <v xml:space="preserve">אוניברסיטה בע"מ </v>
          </cell>
          <cell r="H5544">
            <v>70000</v>
          </cell>
          <cell r="I5544">
            <v>0</v>
          </cell>
        </row>
        <row r="5545">
          <cell r="A5545" t="str">
            <v>784</v>
          </cell>
          <cell r="B5545">
            <v>848000</v>
          </cell>
          <cell r="C5545">
            <v>1</v>
          </cell>
          <cell r="D5545" t="str">
            <v>1848000.784</v>
          </cell>
          <cell r="E5545" t="str">
            <v xml:space="preserve">מרכז "יעל" </v>
          </cell>
          <cell r="H5545">
            <v>50000</v>
          </cell>
          <cell r="I5545">
            <v>40014</v>
          </cell>
        </row>
        <row r="5546">
          <cell r="A5546" t="str">
            <v>785</v>
          </cell>
          <cell r="B5546">
            <v>848000</v>
          </cell>
          <cell r="C5546">
            <v>1</v>
          </cell>
          <cell r="D5546" t="str">
            <v>1848000.785</v>
          </cell>
          <cell r="E5546" t="str">
            <v xml:space="preserve">בי"ס להורים </v>
          </cell>
          <cell r="H5546">
            <v>50000</v>
          </cell>
          <cell r="I5546">
            <v>9500</v>
          </cell>
        </row>
        <row r="5547">
          <cell r="A5547" t="str">
            <v>786</v>
          </cell>
          <cell r="B5547">
            <v>848000</v>
          </cell>
          <cell r="C5547">
            <v>1</v>
          </cell>
          <cell r="D5547" t="str">
            <v>1848000.786</v>
          </cell>
          <cell r="E5547" t="str">
            <v xml:space="preserve">מרכז ליוצאי קווקז </v>
          </cell>
          <cell r="H5547">
            <v>40000</v>
          </cell>
          <cell r="I5547">
            <v>38443</v>
          </cell>
        </row>
        <row r="5548">
          <cell r="A5548" t="str">
            <v>787</v>
          </cell>
          <cell r="B5548">
            <v>848000</v>
          </cell>
          <cell r="C5548">
            <v>1</v>
          </cell>
          <cell r="D5548" t="str">
            <v>1848000.787</v>
          </cell>
          <cell r="E5548" t="str">
            <v xml:space="preserve">למרחב </v>
          </cell>
          <cell r="H5548">
            <v>35000</v>
          </cell>
          <cell r="I5548">
            <v>0</v>
          </cell>
        </row>
        <row r="5549">
          <cell r="A5549" t="str">
            <v>788</v>
          </cell>
          <cell r="B5549">
            <v>848000</v>
          </cell>
          <cell r="C5549">
            <v>1</v>
          </cell>
          <cell r="D5549" t="str">
            <v>1848000.788</v>
          </cell>
          <cell r="E5549" t="str">
            <v xml:space="preserve">ארנונה-מעגל החיים </v>
          </cell>
          <cell r="H5549">
            <v>0</v>
          </cell>
          <cell r="I5549">
            <v>0</v>
          </cell>
        </row>
        <row r="5550">
          <cell r="A5550" t="str">
            <v>780</v>
          </cell>
          <cell r="B5550">
            <v>848001</v>
          </cell>
          <cell r="C5550">
            <v>1</v>
          </cell>
          <cell r="D5550" t="str">
            <v>1848001.780</v>
          </cell>
          <cell r="E5550" t="str">
            <v xml:space="preserve">תוכנית תעסוקתית לנוער </v>
          </cell>
          <cell r="H5550">
            <v>0</v>
          </cell>
          <cell r="I5550">
            <v>59000</v>
          </cell>
        </row>
        <row r="5551">
          <cell r="A5551" t="str">
            <v>781</v>
          </cell>
          <cell r="B5551">
            <v>848001</v>
          </cell>
          <cell r="C5551">
            <v>1</v>
          </cell>
          <cell r="D5551" t="str">
            <v>1848001.781</v>
          </cell>
          <cell r="E5551" t="str">
            <v xml:space="preserve">טיפול בילדים בעליADHD </v>
          </cell>
          <cell r="H5551">
            <v>0</v>
          </cell>
          <cell r="I5551">
            <v>97847</v>
          </cell>
        </row>
        <row r="5552">
          <cell r="A5552" t="str">
            <v>782</v>
          </cell>
          <cell r="B5552">
            <v>848001</v>
          </cell>
          <cell r="C5552">
            <v>1</v>
          </cell>
          <cell r="D5552" t="str">
            <v>1848001.782</v>
          </cell>
          <cell r="E5552" t="str">
            <v xml:space="preserve">קואליציה קווקזית </v>
          </cell>
          <cell r="H5552">
            <v>68000</v>
          </cell>
          <cell r="I5552">
            <v>68000</v>
          </cell>
        </row>
        <row r="5553">
          <cell r="A5553" t="str">
            <v>783</v>
          </cell>
          <cell r="B5553">
            <v>848001</v>
          </cell>
          <cell r="C5553">
            <v>1</v>
          </cell>
          <cell r="D5553" t="str">
            <v>1848001.783</v>
          </cell>
          <cell r="E5553" t="str">
            <v xml:space="preserve">הבית הלבן </v>
          </cell>
          <cell r="H5553">
            <v>28800</v>
          </cell>
          <cell r="I5553">
            <v>28800</v>
          </cell>
        </row>
        <row r="5554">
          <cell r="A5554" t="str">
            <v>784</v>
          </cell>
          <cell r="B5554">
            <v>848001</v>
          </cell>
          <cell r="C5554">
            <v>1</v>
          </cell>
          <cell r="D5554" t="str">
            <v>1848001.784</v>
          </cell>
          <cell r="E5554" t="str">
            <v xml:space="preserve">קפה נוער בשכונה ד </v>
          </cell>
          <cell r="H5554">
            <v>80000</v>
          </cell>
          <cell r="I5554">
            <v>100000</v>
          </cell>
        </row>
        <row r="5555">
          <cell r="A5555" t="str">
            <v>785</v>
          </cell>
          <cell r="B5555">
            <v>848001</v>
          </cell>
          <cell r="C5555">
            <v>1</v>
          </cell>
          <cell r="D5555" t="str">
            <v>1848001.785</v>
          </cell>
          <cell r="E5555" t="str">
            <v xml:space="preserve">פרוייקט זינוק הכנה לצה"ל </v>
          </cell>
          <cell r="H5555">
            <v>60000</v>
          </cell>
          <cell r="I5555">
            <v>60000</v>
          </cell>
        </row>
        <row r="5556">
          <cell r="A5556" t="str">
            <v>786</v>
          </cell>
          <cell r="B5556">
            <v>848001</v>
          </cell>
          <cell r="C5556">
            <v>1</v>
          </cell>
          <cell r="D5556" t="str">
            <v>1848001.786</v>
          </cell>
          <cell r="E5556" t="str">
            <v xml:space="preserve">עיר בריאה </v>
          </cell>
          <cell r="H5556">
            <v>70000</v>
          </cell>
          <cell r="I5556">
            <v>0</v>
          </cell>
        </row>
        <row r="5557">
          <cell r="A5557" t="str">
            <v>787</v>
          </cell>
          <cell r="B5557">
            <v>848001</v>
          </cell>
          <cell r="C5557">
            <v>1</v>
          </cell>
          <cell r="D5557" t="str">
            <v>1848001.787</v>
          </cell>
          <cell r="E5557" t="str">
            <v xml:space="preserve">הפעלת מגרש ארסנל </v>
          </cell>
          <cell r="H5557">
            <v>30000</v>
          </cell>
          <cell r="I5557">
            <v>16017</v>
          </cell>
        </row>
        <row r="5558">
          <cell r="A5558" t="str">
            <v>780</v>
          </cell>
          <cell r="B5558">
            <v>848002</v>
          </cell>
          <cell r="C5558">
            <v>1</v>
          </cell>
          <cell r="D5558" t="str">
            <v>1848002.780</v>
          </cell>
          <cell r="E5558" t="str">
            <v xml:space="preserve">פרוייקט החן </v>
          </cell>
          <cell r="H5558">
            <v>241483</v>
          </cell>
          <cell r="I5558">
            <v>382330</v>
          </cell>
        </row>
        <row r="5559">
          <cell r="A5559" t="str">
            <v>781</v>
          </cell>
          <cell r="B5559">
            <v>848002</v>
          </cell>
          <cell r="C5559">
            <v>1</v>
          </cell>
          <cell r="D5559" t="str">
            <v>1848002.781</v>
          </cell>
          <cell r="E5559" t="str">
            <v xml:space="preserve">מוקדים קהילתיים במקלטים </v>
          </cell>
          <cell r="H5559">
            <v>35000</v>
          </cell>
          <cell r="I5559">
            <v>40000</v>
          </cell>
        </row>
        <row r="5560">
          <cell r="A5560" t="str">
            <v>782</v>
          </cell>
          <cell r="B5560">
            <v>848002</v>
          </cell>
          <cell r="C5560">
            <v>1</v>
          </cell>
          <cell r="D5560" t="str">
            <v>1848002.782</v>
          </cell>
          <cell r="E5560" t="str">
            <v xml:space="preserve">מרכז תעסוקה </v>
          </cell>
          <cell r="H5560">
            <v>550000</v>
          </cell>
          <cell r="I5560">
            <v>400000</v>
          </cell>
        </row>
        <row r="5561">
          <cell r="A5561" t="str">
            <v>783</v>
          </cell>
          <cell r="B5561">
            <v>848002</v>
          </cell>
          <cell r="C5561">
            <v>1</v>
          </cell>
          <cell r="D5561" t="str">
            <v>1848002.783</v>
          </cell>
          <cell r="E5561" t="str">
            <v xml:space="preserve">הפעלת מרכז חוסן קהילתי </v>
          </cell>
          <cell r="H5561">
            <v>25000</v>
          </cell>
          <cell r="I5561">
            <v>22728</v>
          </cell>
        </row>
        <row r="5562">
          <cell r="A5562" t="str">
            <v>784</v>
          </cell>
          <cell r="B5562">
            <v>848002</v>
          </cell>
          <cell r="C5562">
            <v>1</v>
          </cell>
          <cell r="D5562" t="str">
            <v>1848002.784</v>
          </cell>
          <cell r="E5562" t="str">
            <v xml:space="preserve">מרכז זכויות האשה </v>
          </cell>
          <cell r="H5562">
            <v>28080</v>
          </cell>
          <cell r="I5562">
            <v>27840</v>
          </cell>
        </row>
        <row r="5563">
          <cell r="A5563" t="str">
            <v>840</v>
          </cell>
          <cell r="B5563">
            <v>848002</v>
          </cell>
          <cell r="C5563">
            <v>1</v>
          </cell>
          <cell r="D5563" t="str">
            <v>1848002.840</v>
          </cell>
          <cell r="E5563" t="str">
            <v>תוכנית מעגל החיים ותעסוקה</v>
          </cell>
          <cell r="H5563">
            <v>502000</v>
          </cell>
          <cell r="I5563">
            <v>277316</v>
          </cell>
        </row>
        <row r="5564">
          <cell r="A5564" t="str">
            <v>986</v>
          </cell>
          <cell r="B5564">
            <v>848002</v>
          </cell>
          <cell r="C5564">
            <v>1</v>
          </cell>
          <cell r="D5564" t="str">
            <v>1848002.986</v>
          </cell>
          <cell r="E5564" t="str">
            <v>ה.מ.הפעלת מרכז חוסן קהילת</v>
          </cell>
          <cell r="H5564">
            <v>0</v>
          </cell>
          <cell r="I5564">
            <v>0</v>
          </cell>
        </row>
        <row r="5565">
          <cell r="A5565" t="str">
            <v>785</v>
          </cell>
          <cell r="B5565">
            <v>848003</v>
          </cell>
          <cell r="C5565">
            <v>1</v>
          </cell>
          <cell r="D5565" t="str">
            <v>1848003.785</v>
          </cell>
          <cell r="E5565" t="str">
            <v xml:space="preserve">פיתוח המתודה הקבוצתית </v>
          </cell>
          <cell r="H5565">
            <v>40000</v>
          </cell>
          <cell r="I5565">
            <v>40000</v>
          </cell>
        </row>
        <row r="5566">
          <cell r="A5566" t="str">
            <v>769</v>
          </cell>
          <cell r="B5566">
            <v>848100</v>
          </cell>
          <cell r="C5566">
            <v>1</v>
          </cell>
          <cell r="D5566" t="str">
            <v>1848100.769</v>
          </cell>
          <cell r="E5566" t="str">
            <v xml:space="preserve">שירות לאומי </v>
          </cell>
          <cell r="H5566">
            <v>190000</v>
          </cell>
          <cell r="I5566">
            <v>190043</v>
          </cell>
        </row>
        <row r="5567">
          <cell r="A5567" t="str">
            <v>781</v>
          </cell>
          <cell r="B5567">
            <v>848100</v>
          </cell>
          <cell r="C5567">
            <v>1</v>
          </cell>
          <cell r="D5567" t="str">
            <v>1848100.781</v>
          </cell>
          <cell r="E5567" t="str">
            <v xml:space="preserve">פרוייקטים התנדבותיים </v>
          </cell>
          <cell r="H5567">
            <v>50000</v>
          </cell>
          <cell r="I5567">
            <v>33162</v>
          </cell>
        </row>
        <row r="5568">
          <cell r="A5568" t="str">
            <v>784</v>
          </cell>
          <cell r="B5568">
            <v>848100</v>
          </cell>
          <cell r="C5568">
            <v>1</v>
          </cell>
          <cell r="D5568" t="str">
            <v>1848100.784</v>
          </cell>
          <cell r="E5568" t="str">
            <v xml:space="preserve">פרוייקט רא"ם </v>
          </cell>
          <cell r="H5568">
            <v>100000</v>
          </cell>
          <cell r="I5568">
            <v>90500</v>
          </cell>
        </row>
        <row r="5569">
          <cell r="A5569" t="str">
            <v>785</v>
          </cell>
          <cell r="B5569">
            <v>848100</v>
          </cell>
          <cell r="C5569">
            <v>1</v>
          </cell>
          <cell r="D5569" t="str">
            <v>1848100.785</v>
          </cell>
          <cell r="E5569" t="str">
            <v xml:space="preserve">פרוייקט שח"מ </v>
          </cell>
          <cell r="H5569">
            <v>0</v>
          </cell>
          <cell r="I5569">
            <v>89094</v>
          </cell>
        </row>
        <row r="5570">
          <cell r="A5570" t="str">
            <v>840</v>
          </cell>
          <cell r="B5570">
            <v>848100</v>
          </cell>
          <cell r="C5570">
            <v>1</v>
          </cell>
          <cell r="D5570" t="str">
            <v>1848100.840</v>
          </cell>
          <cell r="E5570" t="str">
            <v xml:space="preserve">פעולות התנדבות </v>
          </cell>
          <cell r="H5570">
            <v>36000</v>
          </cell>
          <cell r="I5570">
            <v>31495</v>
          </cell>
        </row>
        <row r="5571">
          <cell r="A5571" t="str">
            <v>821</v>
          </cell>
          <cell r="B5571">
            <v>848100</v>
          </cell>
          <cell r="C5571">
            <v>1</v>
          </cell>
          <cell r="D5571" t="str">
            <v>1848100.821</v>
          </cell>
          <cell r="E5571" t="str">
            <v>טלק נגב עמ.לטלויזיה קהילה</v>
          </cell>
          <cell r="H5571">
            <v>0</v>
          </cell>
          <cell r="I5571">
            <v>0</v>
          </cell>
        </row>
        <row r="5572">
          <cell r="A5572" t="str">
            <v>110</v>
          </cell>
          <cell r="B5572">
            <v>848200</v>
          </cell>
          <cell r="C5572">
            <v>1</v>
          </cell>
          <cell r="D5572" t="str">
            <v>1848200.110</v>
          </cell>
          <cell r="E5572" t="str">
            <v xml:space="preserve">שכר קובע-תאונות דרכים </v>
          </cell>
          <cell r="H5572">
            <v>131662</v>
          </cell>
          <cell r="I5572">
            <v>115733</v>
          </cell>
        </row>
        <row r="5573">
          <cell r="A5573" t="str">
            <v>120</v>
          </cell>
          <cell r="B5573">
            <v>848200</v>
          </cell>
          <cell r="C5573">
            <v>1</v>
          </cell>
          <cell r="D5573" t="str">
            <v>1848200.120</v>
          </cell>
          <cell r="E5573" t="str">
            <v xml:space="preserve">תוספות שאינן בשכר קובע </v>
          </cell>
          <cell r="H5573">
            <v>12041</v>
          </cell>
          <cell r="I5573">
            <v>14261</v>
          </cell>
        </row>
        <row r="5574">
          <cell r="A5574" t="str">
            <v>130</v>
          </cell>
          <cell r="B5574">
            <v>848200</v>
          </cell>
          <cell r="C5574">
            <v>1</v>
          </cell>
          <cell r="D5574" t="str">
            <v>1848200.130</v>
          </cell>
          <cell r="E5574" t="str">
            <v xml:space="preserve">שעות נוספות </v>
          </cell>
          <cell r="H5574">
            <v>0</v>
          </cell>
          <cell r="I5574">
            <v>0</v>
          </cell>
        </row>
        <row r="5575">
          <cell r="A5575" t="str">
            <v>140</v>
          </cell>
          <cell r="B5575">
            <v>848200</v>
          </cell>
          <cell r="C5575">
            <v>1</v>
          </cell>
          <cell r="D5575" t="str">
            <v>1848200.140</v>
          </cell>
          <cell r="E5575" t="str">
            <v xml:space="preserve">החזר הוצאות </v>
          </cell>
          <cell r="H5575">
            <v>19523</v>
          </cell>
          <cell r="I5575">
            <v>16367</v>
          </cell>
        </row>
        <row r="5576">
          <cell r="A5576" t="str">
            <v>181</v>
          </cell>
          <cell r="B5576">
            <v>848200</v>
          </cell>
          <cell r="C5576">
            <v>1</v>
          </cell>
          <cell r="D5576" t="str">
            <v>1848200.181</v>
          </cell>
          <cell r="E5576" t="str">
            <v xml:space="preserve">הפרשות סוציאליות </v>
          </cell>
          <cell r="H5576">
            <v>36814</v>
          </cell>
          <cell r="I5576">
            <v>32462</v>
          </cell>
        </row>
        <row r="5577">
          <cell r="A5577" t="str">
            <v>182</v>
          </cell>
          <cell r="B5577">
            <v>848200</v>
          </cell>
          <cell r="C5577">
            <v>1</v>
          </cell>
          <cell r="D5577" t="str">
            <v>1848200.182</v>
          </cell>
          <cell r="E5577" t="str">
            <v xml:space="preserve">מיסים ועלויות </v>
          </cell>
          <cell r="H5577">
            <v>12479</v>
          </cell>
          <cell r="I5577">
            <v>11200</v>
          </cell>
        </row>
        <row r="5578">
          <cell r="A5578" t="str">
            <v>410</v>
          </cell>
          <cell r="B5578">
            <v>848200</v>
          </cell>
          <cell r="C5578">
            <v>1</v>
          </cell>
          <cell r="D5578" t="str">
            <v>1848200.410</v>
          </cell>
          <cell r="E5578" t="str">
            <v xml:space="preserve">שכר דירה </v>
          </cell>
          <cell r="H5578">
            <v>45000</v>
          </cell>
          <cell r="I5578">
            <v>42626</v>
          </cell>
        </row>
        <row r="5579">
          <cell r="A5579" t="str">
            <v>420</v>
          </cell>
          <cell r="B5579">
            <v>848200</v>
          </cell>
          <cell r="C5579">
            <v>1</v>
          </cell>
          <cell r="D5579" t="str">
            <v>1848200.420</v>
          </cell>
          <cell r="E5579" t="str">
            <v xml:space="preserve">תיקונים ובדק בית </v>
          </cell>
          <cell r="H5579">
            <v>4500</v>
          </cell>
          <cell r="I5579">
            <v>4500</v>
          </cell>
        </row>
        <row r="5580">
          <cell r="A5580" t="str">
            <v>431</v>
          </cell>
          <cell r="B5580">
            <v>848200</v>
          </cell>
          <cell r="C5580">
            <v>1</v>
          </cell>
          <cell r="D5580" t="str">
            <v>1848200.431</v>
          </cell>
          <cell r="E5580" t="str">
            <v xml:space="preserve">חשמל </v>
          </cell>
          <cell r="H5580">
            <v>182500</v>
          </cell>
          <cell r="I5580">
            <v>180770</v>
          </cell>
        </row>
        <row r="5581">
          <cell r="A5581" t="str">
            <v>433</v>
          </cell>
          <cell r="B5581">
            <v>848200</v>
          </cell>
          <cell r="C5581">
            <v>1</v>
          </cell>
          <cell r="D5581" t="str">
            <v>1848200.433</v>
          </cell>
          <cell r="E5581" t="str">
            <v xml:space="preserve">חומרי נקיון </v>
          </cell>
          <cell r="H5581">
            <v>4600</v>
          </cell>
          <cell r="I5581">
            <v>406</v>
          </cell>
        </row>
        <row r="5582">
          <cell r="A5582" t="str">
            <v>434</v>
          </cell>
          <cell r="B5582">
            <v>848200</v>
          </cell>
          <cell r="C5582">
            <v>1</v>
          </cell>
          <cell r="D5582" t="str">
            <v>1848200.434</v>
          </cell>
          <cell r="E5582" t="str">
            <v xml:space="preserve">שרותי נקיון </v>
          </cell>
          <cell r="H5582">
            <v>187688</v>
          </cell>
          <cell r="I5582">
            <v>194239</v>
          </cell>
        </row>
        <row r="5583">
          <cell r="A5583" t="str">
            <v>440</v>
          </cell>
          <cell r="B5583">
            <v>848200</v>
          </cell>
          <cell r="C5583">
            <v>1</v>
          </cell>
          <cell r="D5583" t="str">
            <v>1848200.440</v>
          </cell>
          <cell r="E5583" t="str">
            <v xml:space="preserve">ביטוח מבנה ותכולה </v>
          </cell>
          <cell r="H5583">
            <v>3400</v>
          </cell>
          <cell r="I5583">
            <v>3312</v>
          </cell>
        </row>
        <row r="5584">
          <cell r="A5584" t="str">
            <v>511</v>
          </cell>
          <cell r="B5584">
            <v>848200</v>
          </cell>
          <cell r="C5584">
            <v>1</v>
          </cell>
          <cell r="D5584" t="str">
            <v>1848200.511</v>
          </cell>
          <cell r="E5584" t="str">
            <v xml:space="preserve">אירוח וכיבוד </v>
          </cell>
          <cell r="H5584">
            <v>2000</v>
          </cell>
          <cell r="I5584">
            <v>772</v>
          </cell>
        </row>
        <row r="5585">
          <cell r="A5585" t="str">
            <v>540</v>
          </cell>
          <cell r="B5585">
            <v>848200</v>
          </cell>
          <cell r="C5585">
            <v>1</v>
          </cell>
          <cell r="D5585" t="str">
            <v>1848200.540</v>
          </cell>
          <cell r="E5585" t="str">
            <v xml:space="preserve">הוצאות תקשורת </v>
          </cell>
          <cell r="H5585">
            <v>96000</v>
          </cell>
          <cell r="I5585">
            <v>74751</v>
          </cell>
        </row>
        <row r="5586">
          <cell r="A5586" t="str">
            <v>580</v>
          </cell>
          <cell r="B5586">
            <v>848200</v>
          </cell>
          <cell r="C5586">
            <v>1</v>
          </cell>
          <cell r="D5586" t="str">
            <v>1848200.580</v>
          </cell>
          <cell r="E5586" t="str">
            <v xml:space="preserve">הוצאות אירגוניות </v>
          </cell>
          <cell r="H5586">
            <v>6650</v>
          </cell>
          <cell r="I5586">
            <v>696</v>
          </cell>
        </row>
        <row r="5587">
          <cell r="A5587" t="str">
            <v>743</v>
          </cell>
          <cell r="B5587">
            <v>848200</v>
          </cell>
          <cell r="C5587">
            <v>1</v>
          </cell>
          <cell r="D5587" t="str">
            <v>1848200.743</v>
          </cell>
          <cell r="E5587" t="str">
            <v xml:space="preserve">רכישת כלים מכשירים וציוד </v>
          </cell>
          <cell r="H5587">
            <v>5500</v>
          </cell>
          <cell r="I5587">
            <v>8114</v>
          </cell>
        </row>
        <row r="5588">
          <cell r="A5588" t="str">
            <v>780</v>
          </cell>
          <cell r="B5588">
            <v>848200</v>
          </cell>
          <cell r="C5588">
            <v>1</v>
          </cell>
          <cell r="D5588" t="str">
            <v>1848200.780</v>
          </cell>
          <cell r="E5588" t="str">
            <v xml:space="preserve">טלויזיה קהילתית </v>
          </cell>
          <cell r="H5588">
            <v>38500</v>
          </cell>
          <cell r="I5588">
            <v>33406</v>
          </cell>
        </row>
        <row r="5589">
          <cell r="A5589" t="str">
            <v>782</v>
          </cell>
          <cell r="B5589">
            <v>848200</v>
          </cell>
          <cell r="C5589">
            <v>1</v>
          </cell>
          <cell r="D5589" t="str">
            <v>1848200.782</v>
          </cell>
          <cell r="E5589" t="str">
            <v xml:space="preserve">פעילות תרבותית </v>
          </cell>
          <cell r="H5589">
            <v>298600</v>
          </cell>
          <cell r="I5589">
            <v>112016</v>
          </cell>
        </row>
        <row r="5590">
          <cell r="A5590" t="str">
            <v>786</v>
          </cell>
          <cell r="B5590">
            <v>848200</v>
          </cell>
          <cell r="C5590">
            <v>1</v>
          </cell>
          <cell r="D5590" t="str">
            <v>1848200.786</v>
          </cell>
          <cell r="E5590" t="str">
            <v xml:space="preserve">יד ביד מדור לדור </v>
          </cell>
          <cell r="H5590">
            <v>30000</v>
          </cell>
          <cell r="I5590">
            <v>29999</v>
          </cell>
        </row>
        <row r="5591">
          <cell r="A5591" t="str">
            <v>787</v>
          </cell>
          <cell r="B5591">
            <v>848200</v>
          </cell>
          <cell r="C5591">
            <v>1</v>
          </cell>
          <cell r="D5591" t="str">
            <v>1848200.787</v>
          </cell>
          <cell r="E5591" t="str">
            <v xml:space="preserve">גישור קהילתי </v>
          </cell>
          <cell r="H5591">
            <v>40000</v>
          </cell>
          <cell r="I5591">
            <v>38310</v>
          </cell>
        </row>
        <row r="5592">
          <cell r="A5592" t="str">
            <v>788</v>
          </cell>
          <cell r="B5592">
            <v>848200</v>
          </cell>
          <cell r="C5592">
            <v>1</v>
          </cell>
          <cell r="D5592" t="str">
            <v>1848200.788</v>
          </cell>
          <cell r="E5592" t="str">
            <v xml:space="preserve">פרוייקט"PACT" </v>
          </cell>
          <cell r="H5592">
            <v>233000</v>
          </cell>
          <cell r="I5592">
            <v>127000</v>
          </cell>
        </row>
        <row r="5593">
          <cell r="A5593" t="str">
            <v>840</v>
          </cell>
          <cell r="B5593">
            <v>848200</v>
          </cell>
          <cell r="C5593">
            <v>1</v>
          </cell>
          <cell r="D5593" t="str">
            <v>1848200.840</v>
          </cell>
          <cell r="E5593" t="str">
            <v xml:space="preserve">עבודה קהילתית </v>
          </cell>
          <cell r="H5593">
            <v>67320</v>
          </cell>
          <cell r="I5593">
            <v>364924</v>
          </cell>
        </row>
        <row r="5594">
          <cell r="A5594" t="str">
            <v>822</v>
          </cell>
          <cell r="B5594">
            <v>848200</v>
          </cell>
          <cell r="C5594">
            <v>1</v>
          </cell>
          <cell r="D5594" t="str">
            <v>1848200.822</v>
          </cell>
          <cell r="E5594" t="str">
            <v xml:space="preserve">הת.עולי אמריקה הלטינית </v>
          </cell>
          <cell r="H5594">
            <v>0</v>
          </cell>
          <cell r="I5594">
            <v>5025</v>
          </cell>
        </row>
        <row r="5595">
          <cell r="A5595" t="str">
            <v>823</v>
          </cell>
          <cell r="B5595">
            <v>848200</v>
          </cell>
          <cell r="C5595">
            <v>1</v>
          </cell>
          <cell r="D5595" t="str">
            <v>1848200.823</v>
          </cell>
          <cell r="E5595" t="str">
            <v xml:space="preserve">התאחדות עולי רומניה </v>
          </cell>
          <cell r="H5595">
            <v>0</v>
          </cell>
          <cell r="I5595">
            <v>4354</v>
          </cell>
        </row>
        <row r="5596">
          <cell r="A5596" t="str">
            <v>824</v>
          </cell>
          <cell r="B5596">
            <v>848200</v>
          </cell>
          <cell r="C5596">
            <v>1</v>
          </cell>
          <cell r="D5596" t="str">
            <v>1848200.824</v>
          </cell>
          <cell r="E5596" t="str">
            <v>ויצ"ו הסתדרות עולמית לנשי</v>
          </cell>
          <cell r="H5596">
            <v>0</v>
          </cell>
          <cell r="I5596">
            <v>0</v>
          </cell>
        </row>
        <row r="5597">
          <cell r="A5597" t="str">
            <v>825</v>
          </cell>
          <cell r="B5597">
            <v>848200</v>
          </cell>
          <cell r="C5597">
            <v>1</v>
          </cell>
          <cell r="D5597" t="str">
            <v>1848200.825</v>
          </cell>
          <cell r="E5597" t="str">
            <v xml:space="preserve">אמונה תנועת אישה דתית </v>
          </cell>
          <cell r="H5597">
            <v>0</v>
          </cell>
          <cell r="I5597">
            <v>5052</v>
          </cell>
        </row>
        <row r="5598">
          <cell r="A5598" t="str">
            <v>829</v>
          </cell>
          <cell r="B5598">
            <v>848200</v>
          </cell>
          <cell r="C5598">
            <v>1</v>
          </cell>
          <cell r="D5598" t="str">
            <v>1848200.829</v>
          </cell>
          <cell r="E5598" t="str">
            <v>מרכז לשמירת מורשת טוניסיה</v>
          </cell>
          <cell r="H5598">
            <v>0</v>
          </cell>
          <cell r="I5598">
            <v>2867</v>
          </cell>
        </row>
        <row r="5599">
          <cell r="A5599" t="str">
            <v>110</v>
          </cell>
          <cell r="B5599">
            <v>848210</v>
          </cell>
          <cell r="C5599">
            <v>1</v>
          </cell>
          <cell r="D5599" t="str">
            <v>1848210.110</v>
          </cell>
          <cell r="E5599" t="str">
            <v xml:space="preserve">שכר קובע-עבודה קהילתית </v>
          </cell>
          <cell r="H5599">
            <v>1731781</v>
          </cell>
          <cell r="I5599">
            <v>1486164</v>
          </cell>
        </row>
        <row r="5600">
          <cell r="A5600" t="str">
            <v>120</v>
          </cell>
          <cell r="B5600">
            <v>848210</v>
          </cell>
          <cell r="C5600">
            <v>1</v>
          </cell>
          <cell r="D5600" t="str">
            <v>1848210.120</v>
          </cell>
          <cell r="E5600" t="str">
            <v xml:space="preserve">תוספות שאינן בשכר קובע </v>
          </cell>
          <cell r="H5600">
            <v>154955</v>
          </cell>
          <cell r="I5600">
            <v>143251</v>
          </cell>
        </row>
        <row r="5601">
          <cell r="A5601" t="str">
            <v>130</v>
          </cell>
          <cell r="B5601">
            <v>848210</v>
          </cell>
          <cell r="C5601">
            <v>1</v>
          </cell>
          <cell r="D5601" t="str">
            <v>1848210.130</v>
          </cell>
          <cell r="E5601" t="str">
            <v xml:space="preserve">שעות נוספות </v>
          </cell>
          <cell r="H5601">
            <v>7541</v>
          </cell>
          <cell r="I5601">
            <v>5789</v>
          </cell>
        </row>
        <row r="5602">
          <cell r="A5602" t="str">
            <v>140</v>
          </cell>
          <cell r="B5602">
            <v>848210</v>
          </cell>
          <cell r="C5602">
            <v>1</v>
          </cell>
          <cell r="D5602" t="str">
            <v>1848210.140</v>
          </cell>
          <cell r="E5602" t="str">
            <v xml:space="preserve">החזר הוצאות </v>
          </cell>
          <cell r="H5602">
            <v>221821</v>
          </cell>
          <cell r="I5602">
            <v>225629</v>
          </cell>
        </row>
        <row r="5603">
          <cell r="A5603" t="str">
            <v>181</v>
          </cell>
          <cell r="B5603">
            <v>848210</v>
          </cell>
          <cell r="C5603">
            <v>1</v>
          </cell>
          <cell r="D5603" t="str">
            <v>1848210.181</v>
          </cell>
          <cell r="E5603" t="str">
            <v xml:space="preserve">הפרשות סוציאליות </v>
          </cell>
          <cell r="H5603">
            <v>432054</v>
          </cell>
          <cell r="I5603">
            <v>376836</v>
          </cell>
        </row>
        <row r="5604">
          <cell r="A5604" t="str">
            <v>182</v>
          </cell>
          <cell r="B5604">
            <v>848210</v>
          </cell>
          <cell r="C5604">
            <v>1</v>
          </cell>
          <cell r="D5604" t="str">
            <v>1848210.182</v>
          </cell>
          <cell r="E5604" t="str">
            <v xml:space="preserve">מיסים ועלויות </v>
          </cell>
          <cell r="H5604">
            <v>160948</v>
          </cell>
          <cell r="I5604">
            <v>142645</v>
          </cell>
        </row>
        <row r="5605">
          <cell r="A5605" t="str">
            <v>823</v>
          </cell>
          <cell r="B5605">
            <v>848210</v>
          </cell>
          <cell r="C5605">
            <v>1</v>
          </cell>
          <cell r="D5605" t="str">
            <v>1848210.823</v>
          </cell>
          <cell r="E5605" t="str">
            <v>התאח.עולי אמריקה וקנדה בי</v>
          </cell>
          <cell r="H5605">
            <v>0</v>
          </cell>
          <cell r="I5605">
            <v>4898</v>
          </cell>
        </row>
        <row r="5606">
          <cell r="A5606" t="str">
            <v>824</v>
          </cell>
          <cell r="B5606">
            <v>848210</v>
          </cell>
          <cell r="C5606">
            <v>1</v>
          </cell>
          <cell r="D5606" t="str">
            <v>1848210.824</v>
          </cell>
          <cell r="E5606" t="str">
            <v>פדרציה-ישראלים דוברי רוסי</v>
          </cell>
          <cell r="H5606">
            <v>0</v>
          </cell>
          <cell r="I5606">
            <v>5398</v>
          </cell>
        </row>
        <row r="5607">
          <cell r="A5607" t="str">
            <v>825</v>
          </cell>
          <cell r="B5607">
            <v>848210</v>
          </cell>
          <cell r="C5607">
            <v>1</v>
          </cell>
          <cell r="D5607" t="str">
            <v>1848210.825</v>
          </cell>
          <cell r="E5607" t="str">
            <v xml:space="preserve">אנשים אמריקה הלטינית </v>
          </cell>
          <cell r="H5607">
            <v>0</v>
          </cell>
          <cell r="I5607">
            <v>3823</v>
          </cell>
        </row>
        <row r="5608">
          <cell r="A5608" t="str">
            <v>826</v>
          </cell>
          <cell r="B5608">
            <v>848210</v>
          </cell>
          <cell r="C5608">
            <v>1</v>
          </cell>
          <cell r="D5608" t="str">
            <v>1848210.826</v>
          </cell>
          <cell r="E5608" t="str">
            <v xml:space="preserve">נעמת תנועת נשים עובדות </v>
          </cell>
          <cell r="H5608">
            <v>0</v>
          </cell>
          <cell r="I5608">
            <v>23933</v>
          </cell>
        </row>
        <row r="5609">
          <cell r="A5609" t="str">
            <v>827</v>
          </cell>
          <cell r="B5609">
            <v>848210</v>
          </cell>
          <cell r="C5609">
            <v>1</v>
          </cell>
          <cell r="D5609" t="str">
            <v>1848210.827</v>
          </cell>
          <cell r="E5609" t="str">
            <v>ארגון ב.של יהודים יוצאי ק</v>
          </cell>
          <cell r="H5609">
            <v>0</v>
          </cell>
          <cell r="I5609">
            <v>0</v>
          </cell>
        </row>
        <row r="5610">
          <cell r="A5610" t="str">
            <v>110</v>
          </cell>
          <cell r="B5610">
            <v>848220</v>
          </cell>
          <cell r="C5610">
            <v>1</v>
          </cell>
          <cell r="D5610" t="str">
            <v>1848220.110</v>
          </cell>
          <cell r="E5610" t="str">
            <v>שכר קובע-עבודה קהילתית(פע</v>
          </cell>
          <cell r="H5610">
            <v>159844</v>
          </cell>
          <cell r="I5610">
            <v>72994</v>
          </cell>
        </row>
        <row r="5611">
          <cell r="A5611" t="str">
            <v>120</v>
          </cell>
          <cell r="B5611">
            <v>848220</v>
          </cell>
          <cell r="C5611">
            <v>1</v>
          </cell>
          <cell r="D5611" t="str">
            <v>1848220.120</v>
          </cell>
          <cell r="E5611" t="str">
            <v xml:space="preserve">תוספות שאינן בשכר קובע </v>
          </cell>
          <cell r="H5611">
            <v>14435</v>
          </cell>
          <cell r="I5611">
            <v>610</v>
          </cell>
        </row>
        <row r="5612">
          <cell r="A5612" t="str">
            <v>130</v>
          </cell>
          <cell r="B5612">
            <v>848220</v>
          </cell>
          <cell r="C5612">
            <v>1</v>
          </cell>
          <cell r="D5612" t="str">
            <v>1848220.130</v>
          </cell>
          <cell r="E5612" t="str">
            <v xml:space="preserve">שעות נוספות </v>
          </cell>
          <cell r="H5612">
            <v>702</v>
          </cell>
          <cell r="I5612">
            <v>128</v>
          </cell>
        </row>
        <row r="5613">
          <cell r="A5613" t="str">
            <v>140</v>
          </cell>
          <cell r="B5613">
            <v>848220</v>
          </cell>
          <cell r="C5613">
            <v>1</v>
          </cell>
          <cell r="D5613" t="str">
            <v>1848220.140</v>
          </cell>
          <cell r="E5613" t="str">
            <v xml:space="preserve">החזר הוצאות </v>
          </cell>
          <cell r="H5613">
            <v>20664</v>
          </cell>
          <cell r="I5613">
            <v>1900</v>
          </cell>
        </row>
        <row r="5614">
          <cell r="A5614" t="str">
            <v>181</v>
          </cell>
          <cell r="B5614">
            <v>848220</v>
          </cell>
          <cell r="C5614">
            <v>1</v>
          </cell>
          <cell r="D5614" t="str">
            <v>1848220.181</v>
          </cell>
          <cell r="E5614" t="str">
            <v xml:space="preserve">הפרשות סוציאליות </v>
          </cell>
          <cell r="H5614">
            <v>40250</v>
          </cell>
          <cell r="I5614">
            <v>17888</v>
          </cell>
        </row>
        <row r="5615">
          <cell r="A5615" t="str">
            <v>182</v>
          </cell>
          <cell r="B5615">
            <v>848220</v>
          </cell>
          <cell r="C5615">
            <v>1</v>
          </cell>
          <cell r="D5615" t="str">
            <v>1848220.182</v>
          </cell>
          <cell r="E5615" t="str">
            <v xml:space="preserve">מיסים ועלויות </v>
          </cell>
          <cell r="H5615">
            <v>14994</v>
          </cell>
          <cell r="I5615">
            <v>5775</v>
          </cell>
        </row>
        <row r="5616">
          <cell r="A5616" t="str">
            <v>821</v>
          </cell>
          <cell r="B5616">
            <v>848300</v>
          </cell>
          <cell r="C5616">
            <v>1</v>
          </cell>
          <cell r="D5616" t="str">
            <v>1848300.821</v>
          </cell>
          <cell r="E5616" t="str">
            <v xml:space="preserve">ערן עזרה ראשונה נפשית </v>
          </cell>
          <cell r="H5616">
            <v>0</v>
          </cell>
          <cell r="I5616">
            <v>3524</v>
          </cell>
        </row>
        <row r="5617">
          <cell r="A5617" t="str">
            <v>822</v>
          </cell>
          <cell r="B5617">
            <v>848300</v>
          </cell>
          <cell r="C5617">
            <v>1</v>
          </cell>
          <cell r="D5617" t="str">
            <v>1848300.822</v>
          </cell>
          <cell r="E5617" t="str">
            <v xml:space="preserve">עמותת סינגור </v>
          </cell>
          <cell r="H5617">
            <v>0</v>
          </cell>
          <cell r="I5617">
            <v>6669</v>
          </cell>
        </row>
        <row r="5618">
          <cell r="A5618" t="str">
            <v>823</v>
          </cell>
          <cell r="B5618">
            <v>848300</v>
          </cell>
          <cell r="C5618">
            <v>1</v>
          </cell>
          <cell r="D5618" t="str">
            <v>1848300.823</v>
          </cell>
          <cell r="E5618" t="str">
            <v xml:space="preserve">אבני נועם </v>
          </cell>
          <cell r="H5618">
            <v>0</v>
          </cell>
          <cell r="I5618">
            <v>3375</v>
          </cell>
        </row>
        <row r="5619">
          <cell r="A5619" t="str">
            <v>824</v>
          </cell>
          <cell r="B5619">
            <v>848300</v>
          </cell>
          <cell r="C5619">
            <v>1</v>
          </cell>
          <cell r="D5619" t="str">
            <v>1848300.824</v>
          </cell>
          <cell r="E5619" t="str">
            <v xml:space="preserve">אגודה לשמירת זכויות הפרט </v>
          </cell>
          <cell r="H5619">
            <v>0</v>
          </cell>
          <cell r="I5619">
            <v>0</v>
          </cell>
        </row>
        <row r="5620">
          <cell r="A5620" t="str">
            <v>826</v>
          </cell>
          <cell r="B5620">
            <v>848300</v>
          </cell>
          <cell r="C5620">
            <v>1</v>
          </cell>
          <cell r="D5620" t="str">
            <v>1848300.826</v>
          </cell>
          <cell r="E5620" t="str">
            <v xml:space="preserve">אמרי בינימין </v>
          </cell>
          <cell r="H5620">
            <v>0</v>
          </cell>
          <cell r="I5620">
            <v>4422</v>
          </cell>
        </row>
        <row r="5621">
          <cell r="A5621" t="str">
            <v>827</v>
          </cell>
          <cell r="B5621">
            <v>848300</v>
          </cell>
          <cell r="C5621">
            <v>1</v>
          </cell>
          <cell r="D5621" t="str">
            <v>1848300.827</v>
          </cell>
          <cell r="E5621" t="str">
            <v xml:space="preserve">ארגון לתת סיוע הומניטרי </v>
          </cell>
          <cell r="H5621">
            <v>0</v>
          </cell>
          <cell r="I5621">
            <v>5549</v>
          </cell>
        </row>
        <row r="5622">
          <cell r="A5622" t="str">
            <v>822</v>
          </cell>
          <cell r="B5622">
            <v>848310</v>
          </cell>
          <cell r="C5622">
            <v>1</v>
          </cell>
          <cell r="D5622" t="str">
            <v>1848310.822</v>
          </cell>
          <cell r="E5622" t="str">
            <v xml:space="preserve">פורום מנהיגות מתנדבת </v>
          </cell>
          <cell r="H5622">
            <v>0</v>
          </cell>
          <cell r="I5622">
            <v>5164</v>
          </cell>
        </row>
        <row r="5623">
          <cell r="A5623" t="str">
            <v>840</v>
          </cell>
          <cell r="B5623">
            <v>848400</v>
          </cell>
          <cell r="C5623">
            <v>1</v>
          </cell>
          <cell r="D5623" t="str">
            <v>1848400.840</v>
          </cell>
          <cell r="E5623" t="str">
            <v xml:space="preserve">לשכות יעוץ לאזרח </v>
          </cell>
          <cell r="H5623">
            <v>8000</v>
          </cell>
          <cell r="I5623">
            <v>0</v>
          </cell>
        </row>
        <row r="5624">
          <cell r="A5624" t="str">
            <v>780</v>
          </cell>
          <cell r="B5624">
            <v>848500</v>
          </cell>
          <cell r="C5624">
            <v>1</v>
          </cell>
          <cell r="D5624" t="str">
            <v>1848500.780</v>
          </cell>
          <cell r="E5624" t="str">
            <v xml:space="preserve">ארועים בשכונות </v>
          </cell>
          <cell r="H5624">
            <v>0</v>
          </cell>
          <cell r="I5624">
            <v>2200</v>
          </cell>
        </row>
        <row r="5625">
          <cell r="A5625" t="str">
            <v>782</v>
          </cell>
          <cell r="B5625">
            <v>848500</v>
          </cell>
          <cell r="C5625">
            <v>1</v>
          </cell>
          <cell r="D5625" t="str">
            <v>1848500.782</v>
          </cell>
          <cell r="E5625" t="str">
            <v xml:space="preserve">מ.השיכון-תנופה תעסוקה </v>
          </cell>
          <cell r="H5625">
            <v>794000</v>
          </cell>
          <cell r="I5625">
            <v>383497</v>
          </cell>
        </row>
        <row r="5626">
          <cell r="A5626" t="str">
            <v>783</v>
          </cell>
          <cell r="B5626">
            <v>848500</v>
          </cell>
          <cell r="C5626">
            <v>1</v>
          </cell>
          <cell r="D5626" t="str">
            <v>1848500.783</v>
          </cell>
          <cell r="E5626" t="str">
            <v xml:space="preserve">בחירות לועדי שכונות </v>
          </cell>
          <cell r="H5626">
            <v>44000</v>
          </cell>
          <cell r="I5626">
            <v>44000</v>
          </cell>
        </row>
        <row r="5627">
          <cell r="A5627" t="str">
            <v>841</v>
          </cell>
          <cell r="B5627">
            <v>848500</v>
          </cell>
          <cell r="C5627">
            <v>1</v>
          </cell>
          <cell r="D5627" t="str">
            <v>1848500.841</v>
          </cell>
          <cell r="E5627" t="str">
            <v xml:space="preserve">שיקום שכונות-פעולות </v>
          </cell>
          <cell r="H5627">
            <v>80000</v>
          </cell>
          <cell r="I5627">
            <v>1</v>
          </cell>
        </row>
        <row r="5628">
          <cell r="A5628" t="str">
            <v>781</v>
          </cell>
          <cell r="B5628">
            <v>849000</v>
          </cell>
          <cell r="C5628">
            <v>1</v>
          </cell>
          <cell r="D5628" t="str">
            <v>1849000.781</v>
          </cell>
          <cell r="E5628" t="str">
            <v xml:space="preserve">פעילות קהילתית לעולים </v>
          </cell>
          <cell r="H5628">
            <v>160000</v>
          </cell>
          <cell r="I5628">
            <v>108983</v>
          </cell>
        </row>
        <row r="5629">
          <cell r="A5629" t="str">
            <v>840</v>
          </cell>
          <cell r="B5629">
            <v>849000</v>
          </cell>
          <cell r="C5629">
            <v>1</v>
          </cell>
          <cell r="D5629" t="str">
            <v>1849000.840</v>
          </cell>
          <cell r="E5629" t="str">
            <v xml:space="preserve">מעונות יום - עולים </v>
          </cell>
          <cell r="H5629">
            <v>83713</v>
          </cell>
          <cell r="I5629">
            <v>190643</v>
          </cell>
        </row>
        <row r="5630">
          <cell r="A5630" t="str">
            <v>847</v>
          </cell>
          <cell r="B5630">
            <v>849000</v>
          </cell>
          <cell r="C5630">
            <v>1</v>
          </cell>
          <cell r="D5630" t="str">
            <v>1849000.847</v>
          </cell>
          <cell r="E5630" t="str">
            <v xml:space="preserve">מס.יום טפולי-עולים </v>
          </cell>
          <cell r="H5630">
            <v>42646</v>
          </cell>
          <cell r="I5630">
            <v>43077</v>
          </cell>
        </row>
        <row r="5631">
          <cell r="A5631" t="str">
            <v>848</v>
          </cell>
          <cell r="B5631">
            <v>849000</v>
          </cell>
          <cell r="C5631">
            <v>1</v>
          </cell>
          <cell r="D5631" t="str">
            <v>1849000.848</v>
          </cell>
          <cell r="E5631" t="str">
            <v xml:space="preserve">מע"שים - עולים </v>
          </cell>
          <cell r="H5631">
            <v>79792</v>
          </cell>
          <cell r="I5631">
            <v>27309</v>
          </cell>
        </row>
        <row r="5632">
          <cell r="A5632" t="str">
            <v>780</v>
          </cell>
          <cell r="B5632">
            <v>849000</v>
          </cell>
          <cell r="C5632">
            <v>1</v>
          </cell>
          <cell r="D5632" t="str">
            <v>1849000.780</v>
          </cell>
          <cell r="E5632" t="str">
            <v>ת.לאומית תמיכה למתבגרים ע</v>
          </cell>
          <cell r="H5632">
            <v>0</v>
          </cell>
          <cell r="I5632">
            <v>0</v>
          </cell>
        </row>
        <row r="5633">
          <cell r="A5633" t="str">
            <v>840</v>
          </cell>
          <cell r="B5633">
            <v>849001</v>
          </cell>
          <cell r="C5633">
            <v>1</v>
          </cell>
          <cell r="D5633" t="str">
            <v>1849001.840</v>
          </cell>
          <cell r="E5633" t="str">
            <v xml:space="preserve">תוכנית מגשרים </v>
          </cell>
          <cell r="H5633">
            <v>48627</v>
          </cell>
          <cell r="I5633">
            <v>67313</v>
          </cell>
        </row>
        <row r="5634">
          <cell r="A5634" t="str">
            <v>841</v>
          </cell>
          <cell r="B5634">
            <v>849001</v>
          </cell>
          <cell r="C5634">
            <v>1</v>
          </cell>
          <cell r="D5634" t="str">
            <v>1849001.841</v>
          </cell>
          <cell r="E5634" t="str">
            <v xml:space="preserve">התוכנית הביתית </v>
          </cell>
          <cell r="H5634">
            <v>90667</v>
          </cell>
          <cell r="I5634">
            <v>50517</v>
          </cell>
        </row>
        <row r="5635">
          <cell r="A5635" t="str">
            <v>840</v>
          </cell>
          <cell r="B5635">
            <v>849100</v>
          </cell>
          <cell r="C5635">
            <v>1</v>
          </cell>
          <cell r="D5635" t="str">
            <v>1849100.840</v>
          </cell>
          <cell r="E5635" t="str">
            <v xml:space="preserve">ילדים בפנימיות-עולים </v>
          </cell>
          <cell r="H5635">
            <v>3434189</v>
          </cell>
          <cell r="I5635">
            <v>3291939</v>
          </cell>
        </row>
        <row r="5636">
          <cell r="A5636" t="str">
            <v>842</v>
          </cell>
          <cell r="B5636">
            <v>849100</v>
          </cell>
          <cell r="C5636">
            <v>1</v>
          </cell>
          <cell r="D5636" t="str">
            <v>1849100.842</v>
          </cell>
          <cell r="E5636" t="str">
            <v xml:space="preserve">טפול בזקנים עולים </v>
          </cell>
          <cell r="H5636">
            <v>453133</v>
          </cell>
          <cell r="I5636">
            <v>359530</v>
          </cell>
        </row>
        <row r="5637">
          <cell r="A5637" t="str">
            <v>845</v>
          </cell>
          <cell r="B5637">
            <v>849100</v>
          </cell>
          <cell r="C5637">
            <v>1</v>
          </cell>
          <cell r="D5637" t="str">
            <v>1849100.845</v>
          </cell>
          <cell r="E5637" t="str">
            <v xml:space="preserve">תוכ.קב.וקהילה-עולים </v>
          </cell>
          <cell r="H5637">
            <v>20000</v>
          </cell>
          <cell r="I5637">
            <v>0</v>
          </cell>
        </row>
        <row r="5638">
          <cell r="A5638" t="str">
            <v>848</v>
          </cell>
          <cell r="B5638">
            <v>849100</v>
          </cell>
          <cell r="C5638">
            <v>1</v>
          </cell>
          <cell r="D5638" t="str">
            <v>1849100.848</v>
          </cell>
          <cell r="E5638" t="str">
            <v xml:space="preserve">טיפול בעוורים עולים </v>
          </cell>
          <cell r="H5638">
            <v>23157</v>
          </cell>
          <cell r="I5638">
            <v>9074</v>
          </cell>
        </row>
        <row r="5639">
          <cell r="A5639" t="str">
            <v>849</v>
          </cell>
          <cell r="B5639">
            <v>849100</v>
          </cell>
          <cell r="C5639">
            <v>1</v>
          </cell>
          <cell r="D5639" t="str">
            <v>1849100.849</v>
          </cell>
          <cell r="E5639" t="str">
            <v xml:space="preserve">טיפול בעיוורים עולים </v>
          </cell>
          <cell r="H5639">
            <v>0</v>
          </cell>
          <cell r="I5639">
            <v>8760</v>
          </cell>
        </row>
        <row r="5640">
          <cell r="A5640" t="str">
            <v>821</v>
          </cell>
          <cell r="B5640">
            <v>849100</v>
          </cell>
          <cell r="C5640">
            <v>1</v>
          </cell>
          <cell r="D5640" t="str">
            <v>1849100.821</v>
          </cell>
          <cell r="E5640" t="str">
            <v xml:space="preserve">קרן עזרה לעולים ונזקקים </v>
          </cell>
          <cell r="H5640">
            <v>0</v>
          </cell>
          <cell r="I5640">
            <v>9043</v>
          </cell>
        </row>
        <row r="5641">
          <cell r="A5641" t="str">
            <v>822</v>
          </cell>
          <cell r="B5641">
            <v>849100</v>
          </cell>
          <cell r="C5641">
            <v>1</v>
          </cell>
          <cell r="D5641" t="str">
            <v>1849100.822</v>
          </cell>
          <cell r="E5641" t="str">
            <v xml:space="preserve">עולים למען קהילה מוצלחת </v>
          </cell>
          <cell r="H5641">
            <v>0</v>
          </cell>
          <cell r="I5641">
            <v>6735</v>
          </cell>
        </row>
        <row r="5642">
          <cell r="A5642" t="str">
            <v>110</v>
          </cell>
          <cell r="B5642">
            <v>849110</v>
          </cell>
          <cell r="C5642">
            <v>1</v>
          </cell>
          <cell r="D5642" t="str">
            <v>1849110.110</v>
          </cell>
          <cell r="E5642" t="str">
            <v>שכר קובע-עובדי שכונה עולי</v>
          </cell>
          <cell r="H5642">
            <v>222311</v>
          </cell>
          <cell r="I5642">
            <v>216293</v>
          </cell>
        </row>
        <row r="5643">
          <cell r="A5643" t="str">
            <v>120</v>
          </cell>
          <cell r="B5643">
            <v>849110</v>
          </cell>
          <cell r="C5643">
            <v>1</v>
          </cell>
          <cell r="D5643" t="str">
            <v>1849110.120</v>
          </cell>
          <cell r="E5643" t="str">
            <v xml:space="preserve">תוספות שאינן בשכר קובע </v>
          </cell>
          <cell r="H5643">
            <v>14305</v>
          </cell>
          <cell r="I5643">
            <v>14295</v>
          </cell>
        </row>
        <row r="5644">
          <cell r="A5644" t="str">
            <v>130</v>
          </cell>
          <cell r="B5644">
            <v>849110</v>
          </cell>
          <cell r="C5644">
            <v>1</v>
          </cell>
          <cell r="D5644" t="str">
            <v>1849110.130</v>
          </cell>
          <cell r="E5644" t="str">
            <v xml:space="preserve">שעות נוספות </v>
          </cell>
          <cell r="H5644">
            <v>539</v>
          </cell>
          <cell r="I5644">
            <v>474</v>
          </cell>
        </row>
        <row r="5645">
          <cell r="A5645" t="str">
            <v>140</v>
          </cell>
          <cell r="B5645">
            <v>849110</v>
          </cell>
          <cell r="C5645">
            <v>1</v>
          </cell>
          <cell r="D5645" t="str">
            <v>1849110.140</v>
          </cell>
          <cell r="E5645" t="str">
            <v xml:space="preserve">החזר הוצאות </v>
          </cell>
          <cell r="H5645">
            <v>11332</v>
          </cell>
          <cell r="I5645">
            <v>10944</v>
          </cell>
        </row>
        <row r="5646">
          <cell r="A5646" t="str">
            <v>181</v>
          </cell>
          <cell r="B5646">
            <v>849110</v>
          </cell>
          <cell r="C5646">
            <v>1</v>
          </cell>
          <cell r="D5646" t="str">
            <v>1849110.181</v>
          </cell>
          <cell r="E5646" t="str">
            <v xml:space="preserve">הפרשות סוציאליות </v>
          </cell>
          <cell r="H5646">
            <v>43660</v>
          </cell>
          <cell r="I5646">
            <v>41959</v>
          </cell>
        </row>
        <row r="5647">
          <cell r="A5647" t="str">
            <v>182</v>
          </cell>
          <cell r="B5647">
            <v>849110</v>
          </cell>
          <cell r="C5647">
            <v>1</v>
          </cell>
          <cell r="D5647" t="str">
            <v>1849110.182</v>
          </cell>
          <cell r="E5647" t="str">
            <v xml:space="preserve">מיסים ועלויות </v>
          </cell>
          <cell r="H5647">
            <v>19162</v>
          </cell>
          <cell r="I5647">
            <v>18654</v>
          </cell>
        </row>
        <row r="5648">
          <cell r="A5648" t="str">
            <v>780</v>
          </cell>
          <cell r="B5648">
            <v>849200</v>
          </cell>
          <cell r="C5648">
            <v>1</v>
          </cell>
          <cell r="D5648" t="str">
            <v>1849200.780</v>
          </cell>
          <cell r="E5648" t="str">
            <v>פעוטון במרכז קהילתי קווקז</v>
          </cell>
          <cell r="H5648">
            <v>0</v>
          </cell>
          <cell r="I5648">
            <v>19000</v>
          </cell>
        </row>
        <row r="5649">
          <cell r="A5649" t="str">
            <v>840</v>
          </cell>
          <cell r="B5649">
            <v>849200</v>
          </cell>
          <cell r="C5649">
            <v>1</v>
          </cell>
          <cell r="D5649" t="str">
            <v>1849200.840</v>
          </cell>
          <cell r="E5649" t="str">
            <v xml:space="preserve">ילדים במצוקה- עולים </v>
          </cell>
          <cell r="H5649">
            <v>256267</v>
          </cell>
          <cell r="I5649">
            <v>94959</v>
          </cell>
        </row>
        <row r="5650">
          <cell r="A5650" t="str">
            <v>841</v>
          </cell>
          <cell r="B5650">
            <v>849200</v>
          </cell>
          <cell r="C5650">
            <v>1</v>
          </cell>
          <cell r="D5650" t="str">
            <v>1849200.841</v>
          </cell>
          <cell r="E5650" t="str">
            <v xml:space="preserve">משפחות עולים במצוקה </v>
          </cell>
          <cell r="H5650">
            <v>120887</v>
          </cell>
          <cell r="I5650">
            <v>314834</v>
          </cell>
        </row>
        <row r="5651">
          <cell r="A5651" t="str">
            <v>842</v>
          </cell>
          <cell r="B5651">
            <v>849200</v>
          </cell>
          <cell r="C5651">
            <v>1</v>
          </cell>
          <cell r="D5651" t="str">
            <v>1849200.842</v>
          </cell>
          <cell r="E5651" t="str">
            <v xml:space="preserve">אבח.ושיקום נכים עולים </v>
          </cell>
          <cell r="H5651">
            <v>82667</v>
          </cell>
          <cell r="I5651">
            <v>103658</v>
          </cell>
        </row>
        <row r="5652">
          <cell r="A5652" t="str">
            <v>847</v>
          </cell>
          <cell r="B5652">
            <v>849200</v>
          </cell>
          <cell r="C5652">
            <v>1</v>
          </cell>
          <cell r="D5652" t="str">
            <v>1849200.847</v>
          </cell>
          <cell r="E5652" t="str">
            <v xml:space="preserve">מפגרים בפנימיות עולים </v>
          </cell>
          <cell r="H5652">
            <v>783193</v>
          </cell>
          <cell r="I5652">
            <v>620506</v>
          </cell>
        </row>
        <row r="5653">
          <cell r="A5653" t="str">
            <v>840</v>
          </cell>
          <cell r="B5653">
            <v>849300</v>
          </cell>
          <cell r="C5653">
            <v>1</v>
          </cell>
          <cell r="D5653" t="str">
            <v>1849300.840</v>
          </cell>
          <cell r="E5653" t="str">
            <v xml:space="preserve">טיפול בעולים נפגעי סמים </v>
          </cell>
          <cell r="H5653">
            <v>60000</v>
          </cell>
          <cell r="I5653">
            <v>63105</v>
          </cell>
        </row>
        <row r="5654">
          <cell r="A5654" t="str">
            <v>820</v>
          </cell>
          <cell r="B5654">
            <v>850000</v>
          </cell>
          <cell r="C5654">
            <v>1</v>
          </cell>
          <cell r="D5654" t="str">
            <v>1850000.820</v>
          </cell>
          <cell r="E5654" t="str">
            <v xml:space="preserve">תמ.מוסדות דת-חלוקה </v>
          </cell>
          <cell r="H5654">
            <v>90000</v>
          </cell>
          <cell r="I5654">
            <v>0</v>
          </cell>
        </row>
        <row r="5655">
          <cell r="A5655" t="str">
            <v>811</v>
          </cell>
          <cell r="B5655">
            <v>851000</v>
          </cell>
          <cell r="C5655">
            <v>1</v>
          </cell>
          <cell r="D5655" t="str">
            <v>1851000.811</v>
          </cell>
          <cell r="E5655" t="str">
            <v xml:space="preserve">מועצה דתית </v>
          </cell>
          <cell r="H5655">
            <v>5700000</v>
          </cell>
          <cell r="I5655">
            <v>4732039</v>
          </cell>
        </row>
        <row r="5656">
          <cell r="A5656" t="str">
            <v>812</v>
          </cell>
          <cell r="B5656">
            <v>851000</v>
          </cell>
          <cell r="C5656">
            <v>1</v>
          </cell>
          <cell r="D5656" t="str">
            <v>1851000.812</v>
          </cell>
          <cell r="E5656" t="str">
            <v xml:space="preserve">מועצה דתית/ארנונה ומים </v>
          </cell>
          <cell r="H5656">
            <v>0</v>
          </cell>
          <cell r="I5656">
            <v>364633</v>
          </cell>
        </row>
        <row r="5657">
          <cell r="A5657" t="str">
            <v>811</v>
          </cell>
          <cell r="B5657">
            <v>851100</v>
          </cell>
          <cell r="C5657">
            <v>1</v>
          </cell>
          <cell r="D5657" t="str">
            <v>1851100.811</v>
          </cell>
          <cell r="E5657" t="str">
            <v xml:space="preserve">מים-בתי כנסת וכוללים </v>
          </cell>
          <cell r="H5657">
            <v>0</v>
          </cell>
          <cell r="I5657">
            <v>539851</v>
          </cell>
        </row>
        <row r="5658">
          <cell r="A5658" t="str">
            <v>810</v>
          </cell>
          <cell r="B5658">
            <v>852000</v>
          </cell>
          <cell r="C5658">
            <v>1</v>
          </cell>
          <cell r="D5658" t="str">
            <v>1852000.810</v>
          </cell>
          <cell r="E5658" t="str">
            <v xml:space="preserve">מוסדות קראים </v>
          </cell>
          <cell r="H5658">
            <v>52000</v>
          </cell>
          <cell r="I5658">
            <v>52000</v>
          </cell>
        </row>
        <row r="5659">
          <cell r="A5659" t="str">
            <v>815</v>
          </cell>
          <cell r="B5659">
            <v>856000</v>
          </cell>
          <cell r="C5659">
            <v>1</v>
          </cell>
          <cell r="D5659" t="str">
            <v>1856000.815</v>
          </cell>
          <cell r="E5659" t="str">
            <v xml:space="preserve">קמחא דפסחא </v>
          </cell>
          <cell r="H5659">
            <v>200000</v>
          </cell>
          <cell r="I5659">
            <v>200000</v>
          </cell>
        </row>
        <row r="5660">
          <cell r="A5660" t="str">
            <v>824</v>
          </cell>
          <cell r="B5660">
            <v>856000</v>
          </cell>
          <cell r="C5660">
            <v>1</v>
          </cell>
          <cell r="D5660" t="str">
            <v>1856000.824</v>
          </cell>
          <cell r="E5660" t="str">
            <v xml:space="preserve">בי"כ שבת אחים </v>
          </cell>
          <cell r="H5660">
            <v>0</v>
          </cell>
          <cell r="I5660">
            <v>12952</v>
          </cell>
        </row>
        <row r="5661">
          <cell r="A5661" t="str">
            <v>825</v>
          </cell>
          <cell r="B5661">
            <v>856000</v>
          </cell>
          <cell r="C5661">
            <v>1</v>
          </cell>
          <cell r="D5661" t="str">
            <v>1856000.825</v>
          </cell>
          <cell r="E5661" t="str">
            <v xml:space="preserve">קהילת אשל אברהם </v>
          </cell>
          <cell r="H5661">
            <v>0</v>
          </cell>
          <cell r="I5661">
            <v>31142</v>
          </cell>
        </row>
        <row r="5662">
          <cell r="A5662" t="str">
            <v>828</v>
          </cell>
          <cell r="B5662">
            <v>856100</v>
          </cell>
          <cell r="C5662">
            <v>1</v>
          </cell>
          <cell r="D5662" t="str">
            <v>1856100.828</v>
          </cell>
          <cell r="E5662" t="str">
            <v xml:space="preserve">נאות אברהם </v>
          </cell>
          <cell r="H5662">
            <v>0</v>
          </cell>
          <cell r="I5662">
            <v>7999</v>
          </cell>
        </row>
        <row r="5663">
          <cell r="A5663" t="str">
            <v>829</v>
          </cell>
          <cell r="B5663">
            <v>856100</v>
          </cell>
          <cell r="C5663">
            <v>1</v>
          </cell>
          <cell r="D5663" t="str">
            <v>1856100.829</v>
          </cell>
          <cell r="E5663" t="str">
            <v xml:space="preserve">בית חב"ד מרכזי ב"ש </v>
          </cell>
          <cell r="H5663">
            <v>0</v>
          </cell>
          <cell r="I5663">
            <v>10253</v>
          </cell>
        </row>
        <row r="5664">
          <cell r="A5664" t="str">
            <v>822</v>
          </cell>
          <cell r="B5664">
            <v>856110</v>
          </cell>
          <cell r="C5664">
            <v>1</v>
          </cell>
          <cell r="D5664" t="str">
            <v>1856110.822</v>
          </cell>
          <cell r="E5664" t="str">
            <v xml:space="preserve">משען לתלמיד </v>
          </cell>
          <cell r="H5664">
            <v>0</v>
          </cell>
          <cell r="I5664">
            <v>10148</v>
          </cell>
        </row>
        <row r="5665">
          <cell r="A5665" t="str">
            <v>823</v>
          </cell>
          <cell r="B5665">
            <v>856110</v>
          </cell>
          <cell r="C5665">
            <v>1</v>
          </cell>
          <cell r="D5665" t="str">
            <v>1856110.823</v>
          </cell>
          <cell r="E5665" t="str">
            <v>בי"כ אהבת ישראל עולי גיאו</v>
          </cell>
          <cell r="H5665">
            <v>0</v>
          </cell>
          <cell r="I5665">
            <v>6048</v>
          </cell>
        </row>
        <row r="5666">
          <cell r="A5666" t="str">
            <v>824</v>
          </cell>
          <cell r="B5666">
            <v>856110</v>
          </cell>
          <cell r="C5666">
            <v>1</v>
          </cell>
          <cell r="D5666" t="str">
            <v>1856110.824</v>
          </cell>
          <cell r="E5666" t="str">
            <v xml:space="preserve">אל המעיין </v>
          </cell>
          <cell r="H5666">
            <v>0</v>
          </cell>
          <cell r="I5666">
            <v>3662</v>
          </cell>
        </row>
        <row r="5667">
          <cell r="A5667" t="str">
            <v>825</v>
          </cell>
          <cell r="B5667">
            <v>856110</v>
          </cell>
          <cell r="C5667">
            <v>1</v>
          </cell>
          <cell r="D5667" t="str">
            <v>1856110.825</v>
          </cell>
          <cell r="E5667" t="str">
            <v xml:space="preserve">קול רינה וישועה </v>
          </cell>
          <cell r="H5667">
            <v>0</v>
          </cell>
          <cell r="I5667">
            <v>5229</v>
          </cell>
        </row>
        <row r="5668">
          <cell r="A5668" t="str">
            <v>826</v>
          </cell>
          <cell r="B5668">
            <v>856110</v>
          </cell>
          <cell r="C5668">
            <v>1</v>
          </cell>
          <cell r="D5668" t="str">
            <v>1856110.826</v>
          </cell>
          <cell r="E5668" t="str">
            <v xml:space="preserve">עטרת יצחק </v>
          </cell>
          <cell r="H5668">
            <v>0</v>
          </cell>
          <cell r="I5668">
            <v>6699</v>
          </cell>
        </row>
        <row r="5669">
          <cell r="A5669" t="str">
            <v>756</v>
          </cell>
          <cell r="B5669">
            <v>869000</v>
          </cell>
          <cell r="C5669">
            <v>1</v>
          </cell>
          <cell r="D5669" t="str">
            <v>1869000.756</v>
          </cell>
          <cell r="E5669" t="str">
            <v xml:space="preserve">שרותי קליטה </v>
          </cell>
          <cell r="H5669">
            <v>140000</v>
          </cell>
          <cell r="I5669">
            <v>140000</v>
          </cell>
        </row>
        <row r="5670">
          <cell r="A5670" t="str">
            <v>782</v>
          </cell>
          <cell r="B5670">
            <v>869000</v>
          </cell>
          <cell r="C5670">
            <v>1</v>
          </cell>
          <cell r="D5670" t="str">
            <v>1869000.782</v>
          </cell>
          <cell r="E5670" t="str">
            <v xml:space="preserve">משרד הקליטה-קליטה בקהילה </v>
          </cell>
          <cell r="H5670">
            <v>1800000</v>
          </cell>
          <cell r="I5670">
            <v>954954</v>
          </cell>
        </row>
        <row r="5671">
          <cell r="A5671" t="str">
            <v>783</v>
          </cell>
          <cell r="B5671">
            <v>869000</v>
          </cell>
          <cell r="C5671">
            <v>1</v>
          </cell>
          <cell r="D5671" t="str">
            <v>1869000.783</v>
          </cell>
          <cell r="E5671" t="str">
            <v>משרד הקליטה-קליטה קבוצתית</v>
          </cell>
          <cell r="H5671">
            <v>0</v>
          </cell>
          <cell r="I5671">
            <v>202554</v>
          </cell>
        </row>
        <row r="5672">
          <cell r="A5672" t="str">
            <v>784</v>
          </cell>
          <cell r="B5672">
            <v>869000</v>
          </cell>
          <cell r="C5672">
            <v>1</v>
          </cell>
          <cell r="D5672" t="str">
            <v>1869000.784</v>
          </cell>
          <cell r="E5672" t="str">
            <v xml:space="preserve">פרוייקט עולי קווקז </v>
          </cell>
          <cell r="H5672">
            <v>0</v>
          </cell>
          <cell r="I5672">
            <v>455813</v>
          </cell>
        </row>
        <row r="5673">
          <cell r="A5673" t="str">
            <v>787</v>
          </cell>
          <cell r="B5673">
            <v>869000</v>
          </cell>
          <cell r="C5673">
            <v>1</v>
          </cell>
          <cell r="D5673" t="str">
            <v>1869000.787</v>
          </cell>
          <cell r="E5673" t="str">
            <v xml:space="preserve">מוקד קליטה לעולי אתיופיה </v>
          </cell>
          <cell r="H5673">
            <v>553000</v>
          </cell>
          <cell r="I5673">
            <v>634807</v>
          </cell>
        </row>
        <row r="5674">
          <cell r="A5674" t="str">
            <v>870</v>
          </cell>
          <cell r="B5674">
            <v>869000</v>
          </cell>
          <cell r="C5674">
            <v>1</v>
          </cell>
          <cell r="D5674" t="str">
            <v>1869000.870</v>
          </cell>
          <cell r="E5674" t="str">
            <v>השת.בפעולות קליטה-כיוונים</v>
          </cell>
          <cell r="H5674">
            <v>700000</v>
          </cell>
          <cell r="I5674">
            <v>700000</v>
          </cell>
        </row>
        <row r="5675">
          <cell r="A5675" t="str">
            <v>320</v>
          </cell>
          <cell r="B5675">
            <v>870000</v>
          </cell>
          <cell r="C5675">
            <v>1</v>
          </cell>
          <cell r="D5675" t="str">
            <v>1870000.320</v>
          </cell>
          <cell r="E5675" t="str">
            <v xml:space="preserve">פיצויים והסתגלויות </v>
          </cell>
          <cell r="H5675">
            <v>0</v>
          </cell>
          <cell r="I5675">
            <v>361462</v>
          </cell>
        </row>
        <row r="5676">
          <cell r="A5676" t="str">
            <v>110</v>
          </cell>
          <cell r="B5676">
            <v>871000</v>
          </cell>
          <cell r="C5676">
            <v>1</v>
          </cell>
          <cell r="D5676" t="str">
            <v>1871000.110</v>
          </cell>
          <cell r="E5676" t="str">
            <v xml:space="preserve">שכר קובע </v>
          </cell>
          <cell r="H5676">
            <v>319656</v>
          </cell>
          <cell r="I5676">
            <v>271324</v>
          </cell>
        </row>
        <row r="5677">
          <cell r="A5677" t="str">
            <v>120</v>
          </cell>
          <cell r="B5677">
            <v>871000</v>
          </cell>
          <cell r="C5677">
            <v>1</v>
          </cell>
          <cell r="D5677" t="str">
            <v>1871000.120</v>
          </cell>
          <cell r="E5677" t="str">
            <v xml:space="preserve">תוספות שאינן בשכר קובע </v>
          </cell>
          <cell r="H5677">
            <v>70121</v>
          </cell>
          <cell r="I5677">
            <v>66254</v>
          </cell>
        </row>
        <row r="5678">
          <cell r="A5678" t="str">
            <v>130</v>
          </cell>
          <cell r="B5678">
            <v>871000</v>
          </cell>
          <cell r="C5678">
            <v>1</v>
          </cell>
          <cell r="D5678" t="str">
            <v>1871000.130</v>
          </cell>
          <cell r="E5678" t="str">
            <v xml:space="preserve">שעות נוספות </v>
          </cell>
          <cell r="H5678">
            <v>5928</v>
          </cell>
          <cell r="I5678">
            <v>4828</v>
          </cell>
        </row>
        <row r="5679">
          <cell r="A5679" t="str">
            <v>140</v>
          </cell>
          <cell r="B5679">
            <v>871000</v>
          </cell>
          <cell r="C5679">
            <v>1</v>
          </cell>
          <cell r="D5679" t="str">
            <v>1871000.140</v>
          </cell>
          <cell r="E5679" t="str">
            <v xml:space="preserve">החזר הוצאות </v>
          </cell>
          <cell r="H5679">
            <v>121123</v>
          </cell>
          <cell r="I5679">
            <v>85787</v>
          </cell>
        </row>
        <row r="5680">
          <cell r="A5680" t="str">
            <v>181</v>
          </cell>
          <cell r="B5680">
            <v>871000</v>
          </cell>
          <cell r="C5680">
            <v>1</v>
          </cell>
          <cell r="D5680" t="str">
            <v>1871000.181</v>
          </cell>
          <cell r="E5680" t="str">
            <v xml:space="preserve">הפרשות סוציאליות </v>
          </cell>
          <cell r="H5680">
            <v>82199</v>
          </cell>
          <cell r="I5680">
            <v>68140</v>
          </cell>
        </row>
        <row r="5681">
          <cell r="A5681" t="str">
            <v>182</v>
          </cell>
          <cell r="B5681">
            <v>871000</v>
          </cell>
          <cell r="C5681">
            <v>1</v>
          </cell>
          <cell r="D5681" t="str">
            <v>1871000.182</v>
          </cell>
          <cell r="E5681" t="str">
            <v xml:space="preserve">מיסים ועלויות </v>
          </cell>
          <cell r="H5681">
            <v>39066</v>
          </cell>
          <cell r="I5681">
            <v>32355</v>
          </cell>
        </row>
        <row r="5682">
          <cell r="A5682" t="str">
            <v>420</v>
          </cell>
          <cell r="B5682">
            <v>871000</v>
          </cell>
          <cell r="C5682">
            <v>1</v>
          </cell>
          <cell r="D5682" t="str">
            <v>1871000.420</v>
          </cell>
          <cell r="E5682" t="str">
            <v xml:space="preserve">תחזוקת מבנים </v>
          </cell>
          <cell r="H5682">
            <v>9000</v>
          </cell>
          <cell r="I5682">
            <v>500</v>
          </cell>
        </row>
        <row r="5683">
          <cell r="A5683" t="str">
            <v>431</v>
          </cell>
          <cell r="B5683">
            <v>871000</v>
          </cell>
          <cell r="C5683">
            <v>1</v>
          </cell>
          <cell r="D5683" t="str">
            <v>1871000.431</v>
          </cell>
          <cell r="E5683" t="str">
            <v xml:space="preserve">חשמל </v>
          </cell>
          <cell r="H5683">
            <v>7700</v>
          </cell>
          <cell r="I5683">
            <v>9581</v>
          </cell>
        </row>
        <row r="5684">
          <cell r="A5684" t="str">
            <v>433</v>
          </cell>
          <cell r="B5684">
            <v>871000</v>
          </cell>
          <cell r="C5684">
            <v>1</v>
          </cell>
          <cell r="D5684" t="str">
            <v>1871000.433</v>
          </cell>
          <cell r="E5684" t="str">
            <v xml:space="preserve">חומרי נקיון </v>
          </cell>
          <cell r="H5684">
            <v>3000</v>
          </cell>
          <cell r="I5684">
            <v>2965</v>
          </cell>
        </row>
        <row r="5685">
          <cell r="A5685" t="str">
            <v>434</v>
          </cell>
          <cell r="B5685">
            <v>871000</v>
          </cell>
          <cell r="C5685">
            <v>1</v>
          </cell>
          <cell r="D5685" t="str">
            <v>1871000.434</v>
          </cell>
          <cell r="E5685" t="str">
            <v xml:space="preserve">שרותי נקיון </v>
          </cell>
          <cell r="H5685">
            <v>18000</v>
          </cell>
          <cell r="I5685">
            <v>0</v>
          </cell>
        </row>
        <row r="5686">
          <cell r="A5686" t="str">
            <v>440</v>
          </cell>
          <cell r="B5686">
            <v>871000</v>
          </cell>
          <cell r="C5686">
            <v>1</v>
          </cell>
          <cell r="D5686" t="str">
            <v>1871000.440</v>
          </cell>
          <cell r="E5686" t="str">
            <v xml:space="preserve">ביטוח מבנה ותכולה </v>
          </cell>
          <cell r="H5686">
            <v>1800</v>
          </cell>
          <cell r="I5686">
            <v>1706</v>
          </cell>
        </row>
        <row r="5687">
          <cell r="A5687" t="str">
            <v>470</v>
          </cell>
          <cell r="B5687">
            <v>871000</v>
          </cell>
          <cell r="C5687">
            <v>1</v>
          </cell>
          <cell r="D5687" t="str">
            <v>1871000.470</v>
          </cell>
          <cell r="E5687" t="str">
            <v xml:space="preserve">ציוד משרדי מתכלה </v>
          </cell>
          <cell r="H5687">
            <v>1500</v>
          </cell>
          <cell r="I5687">
            <v>753</v>
          </cell>
        </row>
        <row r="5688">
          <cell r="A5688" t="str">
            <v>511</v>
          </cell>
          <cell r="B5688">
            <v>871000</v>
          </cell>
          <cell r="C5688">
            <v>1</v>
          </cell>
          <cell r="D5688" t="str">
            <v>1871000.511</v>
          </cell>
          <cell r="E5688" t="str">
            <v xml:space="preserve">אירוח וכיבוד </v>
          </cell>
          <cell r="H5688">
            <v>1500</v>
          </cell>
          <cell r="I5688">
            <v>1235</v>
          </cell>
        </row>
        <row r="5689">
          <cell r="A5689" t="str">
            <v>521</v>
          </cell>
          <cell r="B5689">
            <v>871000</v>
          </cell>
          <cell r="C5689">
            <v>1</v>
          </cell>
          <cell r="D5689" t="str">
            <v>1871000.521</v>
          </cell>
          <cell r="E5689" t="str">
            <v xml:space="preserve">השתלמויות </v>
          </cell>
          <cell r="H5689">
            <v>5000</v>
          </cell>
          <cell r="I5689">
            <v>1500</v>
          </cell>
        </row>
        <row r="5690">
          <cell r="A5690" t="str">
            <v>522</v>
          </cell>
          <cell r="B5690">
            <v>871000</v>
          </cell>
          <cell r="C5690">
            <v>1</v>
          </cell>
          <cell r="D5690" t="str">
            <v>1871000.522</v>
          </cell>
          <cell r="E5690" t="str">
            <v xml:space="preserve">ספרות מקצועית </v>
          </cell>
          <cell r="H5690">
            <v>2000</v>
          </cell>
          <cell r="I5690">
            <v>0</v>
          </cell>
        </row>
        <row r="5691">
          <cell r="A5691" t="str">
            <v>540</v>
          </cell>
          <cell r="B5691">
            <v>871000</v>
          </cell>
          <cell r="C5691">
            <v>1</v>
          </cell>
          <cell r="D5691" t="str">
            <v>1871000.540</v>
          </cell>
          <cell r="E5691" t="str">
            <v xml:space="preserve">הוצאות תקשורת </v>
          </cell>
          <cell r="H5691">
            <v>11000</v>
          </cell>
          <cell r="I5691">
            <v>5712</v>
          </cell>
        </row>
        <row r="5692">
          <cell r="A5692" t="str">
            <v>550</v>
          </cell>
          <cell r="B5692">
            <v>871000</v>
          </cell>
          <cell r="C5692">
            <v>1</v>
          </cell>
          <cell r="D5692" t="str">
            <v>1871000.550</v>
          </cell>
          <cell r="E5692" t="str">
            <v xml:space="preserve">פרסום והדפסות </v>
          </cell>
          <cell r="H5692">
            <v>1000</v>
          </cell>
          <cell r="I5692">
            <v>936</v>
          </cell>
        </row>
        <row r="5693">
          <cell r="A5693" t="str">
            <v>561</v>
          </cell>
          <cell r="B5693">
            <v>871000</v>
          </cell>
          <cell r="C5693">
            <v>1</v>
          </cell>
          <cell r="D5693" t="str">
            <v>1871000.561</v>
          </cell>
          <cell r="E5693" t="str">
            <v xml:space="preserve">צילום מסמכים </v>
          </cell>
          <cell r="H5693">
            <v>3000</v>
          </cell>
          <cell r="I5693">
            <v>1855</v>
          </cell>
        </row>
        <row r="5694">
          <cell r="A5694" t="str">
            <v>580</v>
          </cell>
          <cell r="B5694">
            <v>871000</v>
          </cell>
          <cell r="C5694">
            <v>1</v>
          </cell>
          <cell r="D5694" t="str">
            <v>1871000.580</v>
          </cell>
          <cell r="E5694" t="str">
            <v xml:space="preserve">הוצאות אירגוניות </v>
          </cell>
          <cell r="H5694">
            <v>4000</v>
          </cell>
          <cell r="I5694">
            <v>1723</v>
          </cell>
        </row>
        <row r="5695">
          <cell r="A5695" t="str">
            <v>720</v>
          </cell>
          <cell r="B5695">
            <v>871000</v>
          </cell>
          <cell r="C5695">
            <v>1</v>
          </cell>
          <cell r="D5695" t="str">
            <v>1871000.720</v>
          </cell>
          <cell r="E5695" t="str">
            <v xml:space="preserve">חומרים </v>
          </cell>
          <cell r="H5695">
            <v>2000</v>
          </cell>
          <cell r="I5695">
            <v>0</v>
          </cell>
        </row>
        <row r="5696">
          <cell r="A5696" t="str">
            <v>722</v>
          </cell>
          <cell r="B5696">
            <v>871000</v>
          </cell>
          <cell r="C5696">
            <v>1</v>
          </cell>
          <cell r="D5696" t="str">
            <v>1871000.722</v>
          </cell>
          <cell r="E5696" t="str">
            <v xml:space="preserve">העברה מיועדת </v>
          </cell>
          <cell r="H5696">
            <v>100</v>
          </cell>
          <cell r="I5696">
            <v>0</v>
          </cell>
        </row>
        <row r="5697">
          <cell r="A5697" t="str">
            <v>731</v>
          </cell>
          <cell r="B5697">
            <v>871000</v>
          </cell>
          <cell r="C5697">
            <v>1</v>
          </cell>
          <cell r="D5697" t="str">
            <v>1871000.731</v>
          </cell>
          <cell r="E5697" t="str">
            <v xml:space="preserve">דלק </v>
          </cell>
          <cell r="H5697">
            <v>7797</v>
          </cell>
          <cell r="I5697">
            <v>5108</v>
          </cell>
        </row>
        <row r="5698">
          <cell r="A5698" t="str">
            <v>735</v>
          </cell>
          <cell r="B5698">
            <v>871000</v>
          </cell>
          <cell r="C5698">
            <v>1</v>
          </cell>
          <cell r="D5698" t="str">
            <v>1871000.735</v>
          </cell>
          <cell r="E5698" t="str">
            <v xml:space="preserve">שכירת רכב </v>
          </cell>
          <cell r="H5698">
            <v>20497</v>
          </cell>
          <cell r="I5698">
            <v>37710</v>
          </cell>
        </row>
        <row r="5699">
          <cell r="A5699" t="str">
            <v>743</v>
          </cell>
          <cell r="B5699">
            <v>871000</v>
          </cell>
          <cell r="C5699">
            <v>1</v>
          </cell>
          <cell r="D5699" t="str">
            <v>1871000.743</v>
          </cell>
          <cell r="E5699" t="str">
            <v xml:space="preserve">רכישת כלים מכשירים וציוד </v>
          </cell>
          <cell r="H5699">
            <v>14000</v>
          </cell>
          <cell r="I5699">
            <v>15559</v>
          </cell>
        </row>
        <row r="5700">
          <cell r="A5700" t="str">
            <v>747</v>
          </cell>
          <cell r="B5700">
            <v>871000</v>
          </cell>
          <cell r="C5700">
            <v>1</v>
          </cell>
          <cell r="D5700" t="str">
            <v>1871000.747</v>
          </cell>
          <cell r="E5700" t="str">
            <v xml:space="preserve">ביגוד לצרכי עבודה </v>
          </cell>
          <cell r="H5700">
            <v>1000</v>
          </cell>
          <cell r="I5700">
            <v>0</v>
          </cell>
        </row>
        <row r="5701">
          <cell r="A5701" t="str">
            <v>751</v>
          </cell>
          <cell r="B5701">
            <v>871000</v>
          </cell>
          <cell r="C5701">
            <v>1</v>
          </cell>
          <cell r="D5701" t="str">
            <v>1871000.751</v>
          </cell>
          <cell r="E5701" t="str">
            <v xml:space="preserve">בדיקת זיהום אויר </v>
          </cell>
          <cell r="H5701">
            <v>0</v>
          </cell>
          <cell r="I5701">
            <v>0</v>
          </cell>
        </row>
        <row r="5702">
          <cell r="A5702" t="str">
            <v>752</v>
          </cell>
          <cell r="B5702">
            <v>871000</v>
          </cell>
          <cell r="C5702">
            <v>1</v>
          </cell>
          <cell r="D5702" t="str">
            <v>1871000.752</v>
          </cell>
          <cell r="E5702" t="str">
            <v xml:space="preserve">סקרים </v>
          </cell>
          <cell r="H5702">
            <v>0</v>
          </cell>
          <cell r="I5702">
            <v>0</v>
          </cell>
        </row>
        <row r="5703">
          <cell r="A5703" t="str">
            <v>753</v>
          </cell>
          <cell r="B5703">
            <v>871000</v>
          </cell>
          <cell r="C5703">
            <v>1</v>
          </cell>
          <cell r="D5703" t="str">
            <v>1871000.753</v>
          </cell>
          <cell r="E5703" t="str">
            <v>סקר מזהמים ותוכנית אב ז.א</v>
          </cell>
          <cell r="H5703">
            <v>0</v>
          </cell>
          <cell r="I5703">
            <v>47200</v>
          </cell>
        </row>
        <row r="5704">
          <cell r="A5704" t="str">
            <v>754</v>
          </cell>
          <cell r="B5704">
            <v>871000</v>
          </cell>
          <cell r="C5704">
            <v>1</v>
          </cell>
          <cell r="D5704" t="str">
            <v>1871000.754</v>
          </cell>
          <cell r="E5704" t="str">
            <v xml:space="preserve">פינוי והטמנת אסבסט </v>
          </cell>
          <cell r="H5704">
            <v>0</v>
          </cell>
          <cell r="I5704">
            <v>0</v>
          </cell>
        </row>
        <row r="5705">
          <cell r="A5705" t="str">
            <v>756</v>
          </cell>
          <cell r="B5705">
            <v>871000</v>
          </cell>
          <cell r="C5705">
            <v>1</v>
          </cell>
          <cell r="D5705" t="str">
            <v>1871000.756</v>
          </cell>
          <cell r="E5705" t="str">
            <v xml:space="preserve">פינוי חומרים מסוכנים </v>
          </cell>
          <cell r="H5705">
            <v>0</v>
          </cell>
          <cell r="I5705">
            <v>0</v>
          </cell>
        </row>
        <row r="5706">
          <cell r="A5706" t="str">
            <v>986</v>
          </cell>
          <cell r="B5706">
            <v>871000</v>
          </cell>
          <cell r="C5706">
            <v>1</v>
          </cell>
          <cell r="D5706" t="str">
            <v>1871000.986</v>
          </cell>
          <cell r="E5706" t="str">
            <v xml:space="preserve">הוצאה מותנית בדיקת זיהום </v>
          </cell>
          <cell r="H5706">
            <v>0</v>
          </cell>
          <cell r="I5706">
            <v>0</v>
          </cell>
        </row>
        <row r="5707">
          <cell r="A5707" t="str">
            <v>110</v>
          </cell>
          <cell r="B5707">
            <v>871100</v>
          </cell>
          <cell r="C5707">
            <v>1</v>
          </cell>
          <cell r="D5707" t="str">
            <v>1871100.110</v>
          </cell>
          <cell r="E5707" t="str">
            <v xml:space="preserve">שכר קובע </v>
          </cell>
          <cell r="H5707">
            <v>0</v>
          </cell>
          <cell r="I5707">
            <v>0</v>
          </cell>
        </row>
        <row r="5708">
          <cell r="A5708" t="str">
            <v>120</v>
          </cell>
          <cell r="B5708">
            <v>871100</v>
          </cell>
          <cell r="C5708">
            <v>1</v>
          </cell>
          <cell r="D5708" t="str">
            <v>1871100.120</v>
          </cell>
          <cell r="E5708" t="str">
            <v xml:space="preserve">תוספות שאינן בשכר קובע </v>
          </cell>
          <cell r="H5708">
            <v>0</v>
          </cell>
          <cell r="I5708">
            <v>-796</v>
          </cell>
        </row>
        <row r="5709">
          <cell r="A5709" t="str">
            <v>130</v>
          </cell>
          <cell r="B5709">
            <v>871100</v>
          </cell>
          <cell r="C5709">
            <v>1</v>
          </cell>
          <cell r="D5709" t="str">
            <v>1871100.130</v>
          </cell>
          <cell r="E5709" t="str">
            <v xml:space="preserve">שעות נוספות </v>
          </cell>
          <cell r="H5709">
            <v>0</v>
          </cell>
          <cell r="I5709">
            <v>0</v>
          </cell>
        </row>
        <row r="5710">
          <cell r="A5710" t="str">
            <v>140</v>
          </cell>
          <cell r="B5710">
            <v>871100</v>
          </cell>
          <cell r="C5710">
            <v>1</v>
          </cell>
          <cell r="D5710" t="str">
            <v>1871100.140</v>
          </cell>
          <cell r="E5710" t="str">
            <v xml:space="preserve">החזר הוצאות </v>
          </cell>
          <cell r="H5710">
            <v>0</v>
          </cell>
          <cell r="I5710">
            <v>0</v>
          </cell>
        </row>
        <row r="5711">
          <cell r="A5711" t="str">
            <v>181</v>
          </cell>
          <cell r="B5711">
            <v>871100</v>
          </cell>
          <cell r="C5711">
            <v>1</v>
          </cell>
          <cell r="D5711" t="str">
            <v>1871100.181</v>
          </cell>
          <cell r="E5711" t="str">
            <v xml:space="preserve">הפרשות סוציאליות </v>
          </cell>
          <cell r="H5711">
            <v>0</v>
          </cell>
          <cell r="I5711">
            <v>-135</v>
          </cell>
        </row>
        <row r="5712">
          <cell r="A5712" t="str">
            <v>182</v>
          </cell>
          <cell r="B5712">
            <v>871100</v>
          </cell>
          <cell r="C5712">
            <v>1</v>
          </cell>
          <cell r="D5712" t="str">
            <v>1871100.182</v>
          </cell>
          <cell r="E5712" t="str">
            <v xml:space="preserve">מיסים ועלויות </v>
          </cell>
          <cell r="H5712">
            <v>0</v>
          </cell>
          <cell r="I5712">
            <v>-60</v>
          </cell>
        </row>
        <row r="5713">
          <cell r="A5713" t="str">
            <v>780</v>
          </cell>
          <cell r="B5713">
            <v>879000</v>
          </cell>
          <cell r="C5713">
            <v>1</v>
          </cell>
          <cell r="D5713" t="str">
            <v>1879000.780</v>
          </cell>
          <cell r="E5713" t="str">
            <v xml:space="preserve">פרוייקטים-מ.להגנת הסביבה </v>
          </cell>
          <cell r="H5713">
            <v>100</v>
          </cell>
          <cell r="I5713">
            <v>147500</v>
          </cell>
        </row>
        <row r="5714">
          <cell r="A5714" t="str">
            <v>320</v>
          </cell>
          <cell r="B5714">
            <v>880000</v>
          </cell>
          <cell r="C5714">
            <v>1</v>
          </cell>
          <cell r="D5714" t="str">
            <v>1880000.320</v>
          </cell>
          <cell r="E5714" t="str">
            <v xml:space="preserve">פיצויים והסתגלויות </v>
          </cell>
          <cell r="H5714">
            <v>0</v>
          </cell>
          <cell r="I5714">
            <v>10562</v>
          </cell>
        </row>
        <row r="5715">
          <cell r="A5715" t="str">
            <v>105</v>
          </cell>
          <cell r="B5715">
            <v>881000</v>
          </cell>
          <cell r="C5715">
            <v>1</v>
          </cell>
          <cell r="D5715" t="str">
            <v>1881000.105</v>
          </cell>
          <cell r="E5715" t="str">
            <v xml:space="preserve">עובדים זמניים </v>
          </cell>
          <cell r="H5715">
            <v>0</v>
          </cell>
          <cell r="I5715">
            <v>9498</v>
          </cell>
        </row>
        <row r="5716">
          <cell r="A5716" t="str">
            <v>110</v>
          </cell>
          <cell r="B5716">
            <v>881000</v>
          </cell>
          <cell r="C5716">
            <v>1</v>
          </cell>
          <cell r="D5716" t="str">
            <v>1881000.110</v>
          </cell>
          <cell r="E5716" t="str">
            <v xml:space="preserve">שכר קובע </v>
          </cell>
          <cell r="H5716">
            <v>635927</v>
          </cell>
          <cell r="I5716">
            <v>459247</v>
          </cell>
        </row>
        <row r="5717">
          <cell r="A5717" t="str">
            <v>120</v>
          </cell>
          <cell r="B5717">
            <v>881000</v>
          </cell>
          <cell r="C5717">
            <v>1</v>
          </cell>
          <cell r="D5717" t="str">
            <v>1881000.120</v>
          </cell>
          <cell r="E5717" t="str">
            <v xml:space="preserve">תוספות שאינן בשכר קובע </v>
          </cell>
          <cell r="H5717">
            <v>13932</v>
          </cell>
          <cell r="I5717">
            <v>10587</v>
          </cell>
        </row>
        <row r="5718">
          <cell r="A5718" t="str">
            <v>130</v>
          </cell>
          <cell r="B5718">
            <v>881000</v>
          </cell>
          <cell r="C5718">
            <v>1</v>
          </cell>
          <cell r="D5718" t="str">
            <v>1881000.130</v>
          </cell>
          <cell r="E5718" t="str">
            <v xml:space="preserve">שעות נוספות </v>
          </cell>
          <cell r="H5718">
            <v>2064</v>
          </cell>
          <cell r="I5718">
            <v>5939</v>
          </cell>
        </row>
        <row r="5719">
          <cell r="A5719" t="str">
            <v>140</v>
          </cell>
          <cell r="B5719">
            <v>881000</v>
          </cell>
          <cell r="C5719">
            <v>1</v>
          </cell>
          <cell r="D5719" t="str">
            <v>1881000.140</v>
          </cell>
          <cell r="E5719" t="str">
            <v xml:space="preserve">החזר הוצאות </v>
          </cell>
          <cell r="H5719">
            <v>197005</v>
          </cell>
          <cell r="I5719">
            <v>124438</v>
          </cell>
        </row>
        <row r="5720">
          <cell r="A5720" t="str">
            <v>181</v>
          </cell>
          <cell r="B5720">
            <v>881000</v>
          </cell>
          <cell r="C5720">
            <v>1</v>
          </cell>
          <cell r="D5720" t="str">
            <v>1881000.181</v>
          </cell>
          <cell r="E5720" t="str">
            <v xml:space="preserve">הפרשות סוציאליות </v>
          </cell>
          <cell r="H5720">
            <v>169337</v>
          </cell>
          <cell r="I5720">
            <v>123007</v>
          </cell>
        </row>
        <row r="5721">
          <cell r="A5721" t="str">
            <v>182</v>
          </cell>
          <cell r="B5721">
            <v>881000</v>
          </cell>
          <cell r="C5721">
            <v>1</v>
          </cell>
          <cell r="D5721" t="str">
            <v>1881000.182</v>
          </cell>
          <cell r="E5721" t="str">
            <v xml:space="preserve">מיסים ועלויות </v>
          </cell>
          <cell r="H5721">
            <v>64912</v>
          </cell>
          <cell r="I5721">
            <v>45899</v>
          </cell>
        </row>
        <row r="5722">
          <cell r="A5722" t="str">
            <v>540</v>
          </cell>
          <cell r="B5722">
            <v>881000</v>
          </cell>
          <cell r="C5722">
            <v>1</v>
          </cell>
          <cell r="D5722" t="str">
            <v>1881000.540</v>
          </cell>
          <cell r="E5722" t="str">
            <v xml:space="preserve">הוצאות תקשורת </v>
          </cell>
          <cell r="H5722">
            <v>17000</v>
          </cell>
          <cell r="I5722">
            <v>0</v>
          </cell>
        </row>
        <row r="5723">
          <cell r="A5723" t="str">
            <v>769</v>
          </cell>
          <cell r="B5723">
            <v>881000</v>
          </cell>
          <cell r="C5723">
            <v>1</v>
          </cell>
          <cell r="D5723" t="str">
            <v>1881000.769</v>
          </cell>
          <cell r="E5723" t="str">
            <v xml:space="preserve">שירות לאומי </v>
          </cell>
          <cell r="H5723">
            <v>0</v>
          </cell>
          <cell r="I5723">
            <v>0</v>
          </cell>
        </row>
        <row r="5724">
          <cell r="A5724" t="str">
            <v>780</v>
          </cell>
          <cell r="B5724">
            <v>881000</v>
          </cell>
          <cell r="C5724">
            <v>1</v>
          </cell>
          <cell r="D5724" t="str">
            <v>1881000.780</v>
          </cell>
          <cell r="E5724" t="str">
            <v xml:space="preserve">חינוך </v>
          </cell>
          <cell r="H5724">
            <v>64000</v>
          </cell>
          <cell r="I5724">
            <v>26653</v>
          </cell>
        </row>
        <row r="5725">
          <cell r="A5725" t="str">
            <v>781</v>
          </cell>
          <cell r="B5725">
            <v>881000</v>
          </cell>
          <cell r="C5725">
            <v>1</v>
          </cell>
          <cell r="D5725" t="str">
            <v>1881000.781</v>
          </cell>
          <cell r="E5725" t="str">
            <v xml:space="preserve">רווחה </v>
          </cell>
          <cell r="H5725">
            <v>255599</v>
          </cell>
          <cell r="I5725">
            <v>165200</v>
          </cell>
        </row>
        <row r="5726">
          <cell r="A5726" t="str">
            <v>782</v>
          </cell>
          <cell r="B5726">
            <v>881000</v>
          </cell>
          <cell r="C5726">
            <v>1</v>
          </cell>
          <cell r="D5726" t="str">
            <v>1881000.782</v>
          </cell>
          <cell r="E5726" t="str">
            <v xml:space="preserve">אכיפה </v>
          </cell>
          <cell r="H5726">
            <v>281442</v>
          </cell>
          <cell r="I5726">
            <v>198360</v>
          </cell>
        </row>
        <row r="5727">
          <cell r="A5727" t="str">
            <v>783</v>
          </cell>
          <cell r="B5727">
            <v>881000</v>
          </cell>
          <cell r="C5727">
            <v>1</v>
          </cell>
          <cell r="D5727" t="str">
            <v>1881000.783</v>
          </cell>
          <cell r="E5727" t="str">
            <v xml:space="preserve">פנאי </v>
          </cell>
          <cell r="H5727">
            <v>392418</v>
          </cell>
          <cell r="I5727">
            <v>351048</v>
          </cell>
        </row>
        <row r="5728">
          <cell r="A5728" t="str">
            <v>784</v>
          </cell>
          <cell r="B5728">
            <v>881000</v>
          </cell>
          <cell r="C5728">
            <v>1</v>
          </cell>
          <cell r="D5728" t="str">
            <v>1881000.784</v>
          </cell>
          <cell r="E5728" t="str">
            <v xml:space="preserve">הקשר רחב </v>
          </cell>
          <cell r="H5728">
            <v>107800</v>
          </cell>
          <cell r="I5728">
            <v>80956</v>
          </cell>
        </row>
        <row r="5729">
          <cell r="A5729" t="str">
            <v>780</v>
          </cell>
          <cell r="B5729">
            <v>922000</v>
          </cell>
          <cell r="C5729">
            <v>1</v>
          </cell>
          <cell r="D5729" t="str">
            <v>1922000.780</v>
          </cell>
          <cell r="E5729" t="str">
            <v xml:space="preserve">הוצאות אחרות לפעולה </v>
          </cell>
          <cell r="H5729">
            <v>1600</v>
          </cell>
          <cell r="I5729">
            <v>0</v>
          </cell>
        </row>
        <row r="5730">
          <cell r="A5730" t="str">
            <v>320</v>
          </cell>
          <cell r="B5730">
            <v>930000</v>
          </cell>
          <cell r="C5730">
            <v>1</v>
          </cell>
          <cell r="D5730" t="str">
            <v>1930000.320</v>
          </cell>
          <cell r="E5730" t="str">
            <v xml:space="preserve">פיצויים והסתגלויות </v>
          </cell>
          <cell r="H5730">
            <v>40000</v>
          </cell>
          <cell r="I5730">
            <v>2933</v>
          </cell>
        </row>
        <row r="5731">
          <cell r="A5731" t="str">
            <v>110</v>
          </cell>
          <cell r="B5731">
            <v>931000</v>
          </cell>
          <cell r="C5731">
            <v>1</v>
          </cell>
          <cell r="D5731" t="str">
            <v>1931000.110</v>
          </cell>
          <cell r="E5731" t="str">
            <v xml:space="preserve">שכר קובע </v>
          </cell>
          <cell r="H5731">
            <v>938872</v>
          </cell>
          <cell r="I5731">
            <v>889501</v>
          </cell>
        </row>
        <row r="5732">
          <cell r="A5732" t="str">
            <v>120</v>
          </cell>
          <cell r="B5732">
            <v>931000</v>
          </cell>
          <cell r="C5732">
            <v>1</v>
          </cell>
          <cell r="D5732" t="str">
            <v>1931000.120</v>
          </cell>
          <cell r="E5732" t="str">
            <v xml:space="preserve">תוספות שאינן בשכר קובע </v>
          </cell>
          <cell r="H5732">
            <v>69147</v>
          </cell>
          <cell r="I5732">
            <v>66397</v>
          </cell>
        </row>
        <row r="5733">
          <cell r="A5733" t="str">
            <v>130</v>
          </cell>
          <cell r="B5733">
            <v>931000</v>
          </cell>
          <cell r="C5733">
            <v>1</v>
          </cell>
          <cell r="D5733" t="str">
            <v>1931000.130</v>
          </cell>
          <cell r="E5733" t="str">
            <v xml:space="preserve">שעות נוספות </v>
          </cell>
          <cell r="H5733">
            <v>1224</v>
          </cell>
          <cell r="I5733">
            <v>679</v>
          </cell>
        </row>
        <row r="5734">
          <cell r="A5734" t="str">
            <v>140</v>
          </cell>
          <cell r="B5734">
            <v>931000</v>
          </cell>
          <cell r="C5734">
            <v>1</v>
          </cell>
          <cell r="D5734" t="str">
            <v>1931000.140</v>
          </cell>
          <cell r="E5734" t="str">
            <v xml:space="preserve">החזר הוצאות </v>
          </cell>
          <cell r="H5734">
            <v>116795</v>
          </cell>
          <cell r="I5734">
            <v>99503</v>
          </cell>
        </row>
        <row r="5735">
          <cell r="A5735" t="str">
            <v>181</v>
          </cell>
          <cell r="B5735">
            <v>931000</v>
          </cell>
          <cell r="C5735">
            <v>1</v>
          </cell>
          <cell r="D5735" t="str">
            <v>1931000.181</v>
          </cell>
          <cell r="E5735" t="str">
            <v xml:space="preserve">הפרשות סוציאליות </v>
          </cell>
          <cell r="H5735">
            <v>152437</v>
          </cell>
          <cell r="I5735">
            <v>145240</v>
          </cell>
        </row>
        <row r="5736">
          <cell r="A5736" t="str">
            <v>182</v>
          </cell>
          <cell r="B5736">
            <v>931000</v>
          </cell>
          <cell r="C5736">
            <v>1</v>
          </cell>
          <cell r="D5736" t="str">
            <v>1931000.182</v>
          </cell>
          <cell r="E5736" t="str">
            <v xml:space="preserve">מיסים ועלויות </v>
          </cell>
          <cell r="H5736">
            <v>88598</v>
          </cell>
          <cell r="I5736">
            <v>83159</v>
          </cell>
        </row>
        <row r="5737">
          <cell r="A5737" t="str">
            <v>288</v>
          </cell>
          <cell r="B5737">
            <v>931000</v>
          </cell>
          <cell r="C5737">
            <v>1</v>
          </cell>
          <cell r="D5737" t="str">
            <v>1931000.288</v>
          </cell>
          <cell r="E5737" t="str">
            <v xml:space="preserve">השתתפות בשי לחגים </v>
          </cell>
          <cell r="H5737">
            <v>6800</v>
          </cell>
          <cell r="I5737">
            <v>6407</v>
          </cell>
        </row>
        <row r="5738">
          <cell r="A5738" t="str">
            <v>511</v>
          </cell>
          <cell r="B5738">
            <v>931000</v>
          </cell>
          <cell r="C5738">
            <v>1</v>
          </cell>
          <cell r="D5738" t="str">
            <v>1931000.511</v>
          </cell>
          <cell r="E5738" t="str">
            <v xml:space="preserve">אירוח וכיבוד </v>
          </cell>
          <cell r="H5738">
            <v>3000</v>
          </cell>
          <cell r="I5738">
            <v>1589</v>
          </cell>
        </row>
        <row r="5739">
          <cell r="A5739" t="str">
            <v>512</v>
          </cell>
          <cell r="B5739">
            <v>931000</v>
          </cell>
          <cell r="C5739">
            <v>1</v>
          </cell>
          <cell r="D5739" t="str">
            <v>1931000.512</v>
          </cell>
          <cell r="E5739" t="str">
            <v xml:space="preserve">אש"ל ונסיעות </v>
          </cell>
          <cell r="H5739">
            <v>500</v>
          </cell>
          <cell r="I5739">
            <v>0</v>
          </cell>
        </row>
        <row r="5740">
          <cell r="A5740" t="str">
            <v>522</v>
          </cell>
          <cell r="B5740">
            <v>931000</v>
          </cell>
          <cell r="C5740">
            <v>1</v>
          </cell>
          <cell r="D5740" t="str">
            <v>1931000.522</v>
          </cell>
          <cell r="E5740" t="str">
            <v xml:space="preserve">ספרות מקצועית </v>
          </cell>
          <cell r="H5740">
            <v>1100</v>
          </cell>
          <cell r="I5740">
            <v>0</v>
          </cell>
        </row>
        <row r="5741">
          <cell r="A5741" t="str">
            <v>540</v>
          </cell>
          <cell r="B5741">
            <v>931000</v>
          </cell>
          <cell r="C5741">
            <v>1</v>
          </cell>
          <cell r="D5741" t="str">
            <v>1931000.540</v>
          </cell>
          <cell r="E5741" t="str">
            <v xml:space="preserve">הוצאות תקשורת </v>
          </cell>
          <cell r="H5741">
            <v>8000</v>
          </cell>
          <cell r="I5741">
            <v>2847</v>
          </cell>
        </row>
        <row r="5742">
          <cell r="A5742" t="str">
            <v>550</v>
          </cell>
          <cell r="B5742">
            <v>931000</v>
          </cell>
          <cell r="C5742">
            <v>1</v>
          </cell>
          <cell r="D5742" t="str">
            <v>1931000.550</v>
          </cell>
          <cell r="E5742" t="str">
            <v xml:space="preserve">פרסום והדפסות </v>
          </cell>
          <cell r="H5742">
            <v>2500</v>
          </cell>
          <cell r="I5742">
            <v>2000</v>
          </cell>
        </row>
        <row r="5743">
          <cell r="A5743" t="str">
            <v>561</v>
          </cell>
          <cell r="B5743">
            <v>931000</v>
          </cell>
          <cell r="C5743">
            <v>1</v>
          </cell>
          <cell r="D5743" t="str">
            <v>1931000.561</v>
          </cell>
          <cell r="E5743" t="str">
            <v xml:space="preserve">צילום מיסמכים </v>
          </cell>
          <cell r="H5743">
            <v>8500</v>
          </cell>
          <cell r="I5743">
            <v>8443</v>
          </cell>
        </row>
        <row r="5744">
          <cell r="A5744" t="str">
            <v>580</v>
          </cell>
          <cell r="B5744">
            <v>931000</v>
          </cell>
          <cell r="C5744">
            <v>1</v>
          </cell>
          <cell r="D5744" t="str">
            <v>1931000.580</v>
          </cell>
          <cell r="E5744" t="str">
            <v xml:space="preserve">הוצאות אירגוניות </v>
          </cell>
          <cell r="H5744">
            <v>1000</v>
          </cell>
          <cell r="I5744">
            <v>129</v>
          </cell>
        </row>
        <row r="5745">
          <cell r="A5745" t="str">
            <v>582</v>
          </cell>
          <cell r="B5745">
            <v>931000</v>
          </cell>
          <cell r="C5745">
            <v>1</v>
          </cell>
          <cell r="D5745" t="str">
            <v>1931000.582</v>
          </cell>
          <cell r="E5745" t="str">
            <v xml:space="preserve">מיסי ממשלה </v>
          </cell>
          <cell r="H5745">
            <v>5000</v>
          </cell>
          <cell r="I5745">
            <v>6359</v>
          </cell>
        </row>
        <row r="5746">
          <cell r="A5746" t="str">
            <v>583</v>
          </cell>
          <cell r="B5746">
            <v>931000</v>
          </cell>
          <cell r="C5746">
            <v>1</v>
          </cell>
          <cell r="D5746" t="str">
            <v>1931000.583</v>
          </cell>
          <cell r="E5746" t="str">
            <v xml:space="preserve">כרטיסי איזי פארק </v>
          </cell>
          <cell r="H5746">
            <v>210</v>
          </cell>
          <cell r="I5746">
            <v>0</v>
          </cell>
        </row>
        <row r="5747">
          <cell r="A5747" t="str">
            <v>720</v>
          </cell>
          <cell r="B5747">
            <v>931000</v>
          </cell>
          <cell r="C5747">
            <v>1</v>
          </cell>
          <cell r="D5747" t="str">
            <v>1931000.720</v>
          </cell>
          <cell r="E5747" t="str">
            <v xml:space="preserve">חומרים </v>
          </cell>
          <cell r="H5747">
            <v>5500</v>
          </cell>
          <cell r="I5747">
            <v>0</v>
          </cell>
        </row>
        <row r="5748">
          <cell r="A5748" t="str">
            <v>731</v>
          </cell>
          <cell r="B5748">
            <v>931000</v>
          </cell>
          <cell r="C5748">
            <v>1</v>
          </cell>
          <cell r="D5748" t="str">
            <v>1931000.731</v>
          </cell>
          <cell r="E5748" t="str">
            <v xml:space="preserve">דלק </v>
          </cell>
          <cell r="H5748">
            <v>13366</v>
          </cell>
          <cell r="I5748">
            <v>6669</v>
          </cell>
        </row>
        <row r="5749">
          <cell r="A5749" t="str">
            <v>735</v>
          </cell>
          <cell r="B5749">
            <v>931000</v>
          </cell>
          <cell r="C5749">
            <v>1</v>
          </cell>
          <cell r="D5749" t="str">
            <v>1931000.735</v>
          </cell>
          <cell r="E5749" t="str">
            <v xml:space="preserve">השכרת רכב </v>
          </cell>
          <cell r="H5749">
            <v>39312</v>
          </cell>
          <cell r="I5749">
            <v>43337</v>
          </cell>
        </row>
        <row r="5750">
          <cell r="A5750" t="str">
            <v>743</v>
          </cell>
          <cell r="B5750">
            <v>931000</v>
          </cell>
          <cell r="C5750">
            <v>1</v>
          </cell>
          <cell r="D5750" t="str">
            <v>1931000.743</v>
          </cell>
          <cell r="E5750" t="str">
            <v xml:space="preserve">רכישת כלים מכשירים וציוד </v>
          </cell>
          <cell r="H5750">
            <v>45000</v>
          </cell>
          <cell r="I5750">
            <v>45206</v>
          </cell>
        </row>
        <row r="5751">
          <cell r="A5751" t="str">
            <v>580</v>
          </cell>
          <cell r="B5751">
            <v>932000</v>
          </cell>
          <cell r="C5751">
            <v>1</v>
          </cell>
          <cell r="D5751" t="str">
            <v>1932000.580</v>
          </cell>
          <cell r="E5751" t="str">
            <v xml:space="preserve">הוצאות - מיסי ועד </v>
          </cell>
          <cell r="H5751">
            <v>10000</v>
          </cell>
          <cell r="I5751">
            <v>0</v>
          </cell>
        </row>
        <row r="5752">
          <cell r="A5752" t="str">
            <v>411</v>
          </cell>
          <cell r="B5752">
            <v>935000</v>
          </cell>
          <cell r="C5752">
            <v>1</v>
          </cell>
          <cell r="D5752" t="str">
            <v>1935000.411</v>
          </cell>
          <cell r="E5752" t="str">
            <v xml:space="preserve">דמי חכירת קרקעות </v>
          </cell>
          <cell r="H5752">
            <v>200000</v>
          </cell>
          <cell r="I5752">
            <v>521059</v>
          </cell>
        </row>
        <row r="5753">
          <cell r="A5753" t="str">
            <v>751</v>
          </cell>
          <cell r="B5753">
            <v>935000</v>
          </cell>
          <cell r="C5753">
            <v>1</v>
          </cell>
          <cell r="D5753" t="str">
            <v>1935000.751</v>
          </cell>
          <cell r="E5753" t="str">
            <v xml:space="preserve">הכנת תסריטים ומפות מדידה </v>
          </cell>
          <cell r="H5753">
            <v>35000</v>
          </cell>
          <cell r="I5753">
            <v>20995</v>
          </cell>
        </row>
        <row r="5754">
          <cell r="A5754" t="str">
            <v>440</v>
          </cell>
          <cell r="B5754">
            <v>937000</v>
          </cell>
          <cell r="C5754">
            <v>1</v>
          </cell>
          <cell r="D5754" t="str">
            <v>1937000.440</v>
          </cell>
          <cell r="E5754" t="str">
            <v xml:space="preserve">ביטוח שווקים </v>
          </cell>
          <cell r="H5754">
            <v>35200</v>
          </cell>
          <cell r="I5754">
            <v>34019</v>
          </cell>
        </row>
        <row r="5755">
          <cell r="A5755" t="str">
            <v>871</v>
          </cell>
          <cell r="B5755">
            <v>937000</v>
          </cell>
          <cell r="C5755">
            <v>1</v>
          </cell>
          <cell r="D5755" t="str">
            <v>1937000.871</v>
          </cell>
          <cell r="E5755" t="str">
            <v xml:space="preserve">תפעול שווקים עירוניים </v>
          </cell>
          <cell r="H5755">
            <v>4000000</v>
          </cell>
          <cell r="I5755">
            <v>4734335</v>
          </cell>
        </row>
        <row r="5756">
          <cell r="A5756" t="str">
            <v>421</v>
          </cell>
          <cell r="B5756">
            <v>938000</v>
          </cell>
          <cell r="C5756">
            <v>1</v>
          </cell>
          <cell r="D5756" t="str">
            <v>1938000.421</v>
          </cell>
          <cell r="E5756" t="str">
            <v xml:space="preserve">אחזקת מרכזיות תקשורת </v>
          </cell>
          <cell r="H5756">
            <v>347000</v>
          </cell>
          <cell r="I5756">
            <v>348288</v>
          </cell>
        </row>
        <row r="5757">
          <cell r="A5757" t="str">
            <v>752</v>
          </cell>
          <cell r="B5757">
            <v>938000</v>
          </cell>
          <cell r="C5757">
            <v>1</v>
          </cell>
          <cell r="D5757" t="str">
            <v>1938000.752</v>
          </cell>
          <cell r="E5757" t="str">
            <v xml:space="preserve">הרחבת רשת טלפונים </v>
          </cell>
          <cell r="H5757">
            <v>50000</v>
          </cell>
          <cell r="I5757">
            <v>48622</v>
          </cell>
        </row>
        <row r="5758">
          <cell r="A5758" t="str">
            <v>756</v>
          </cell>
          <cell r="B5758">
            <v>938000</v>
          </cell>
          <cell r="C5758">
            <v>1</v>
          </cell>
          <cell r="D5758" t="str">
            <v>1938000.756</v>
          </cell>
          <cell r="E5758" t="str">
            <v xml:space="preserve">בקרת הוצאות תקשורת </v>
          </cell>
          <cell r="H5758">
            <v>52000</v>
          </cell>
          <cell r="I5758">
            <v>0</v>
          </cell>
        </row>
        <row r="5759">
          <cell r="A5759" t="str">
            <v>110</v>
          </cell>
          <cell r="B5759">
            <v>938000</v>
          </cell>
          <cell r="C5759">
            <v>1</v>
          </cell>
          <cell r="D5759" t="str">
            <v>1938000.110</v>
          </cell>
          <cell r="E5759" t="str">
            <v xml:space="preserve">שכר קובע </v>
          </cell>
          <cell r="H5759">
            <v>694882</v>
          </cell>
          <cell r="I5759">
            <v>684140</v>
          </cell>
        </row>
        <row r="5760">
          <cell r="A5760" t="str">
            <v>120</v>
          </cell>
          <cell r="B5760">
            <v>938000</v>
          </cell>
          <cell r="C5760">
            <v>1</v>
          </cell>
          <cell r="D5760" t="str">
            <v>1938000.120</v>
          </cell>
          <cell r="E5760" t="str">
            <v xml:space="preserve">תוספות שאינן בשכר קובע </v>
          </cell>
          <cell r="H5760">
            <v>124268</v>
          </cell>
          <cell r="I5760">
            <v>114801</v>
          </cell>
        </row>
        <row r="5761">
          <cell r="A5761" t="str">
            <v>130</v>
          </cell>
          <cell r="B5761">
            <v>938000</v>
          </cell>
          <cell r="C5761">
            <v>1</v>
          </cell>
          <cell r="D5761" t="str">
            <v>1938000.130</v>
          </cell>
          <cell r="E5761" t="str">
            <v xml:space="preserve">שעות נוספות </v>
          </cell>
          <cell r="H5761">
            <v>130599</v>
          </cell>
          <cell r="I5761">
            <v>126284</v>
          </cell>
        </row>
        <row r="5762">
          <cell r="A5762" t="str">
            <v>140</v>
          </cell>
          <cell r="B5762">
            <v>938000</v>
          </cell>
          <cell r="C5762">
            <v>1</v>
          </cell>
          <cell r="D5762" t="str">
            <v>1938000.140</v>
          </cell>
          <cell r="E5762" t="str">
            <v xml:space="preserve">החזר הוצאות </v>
          </cell>
          <cell r="H5762">
            <v>77531</v>
          </cell>
          <cell r="I5762">
            <v>83434</v>
          </cell>
        </row>
        <row r="5763">
          <cell r="A5763" t="str">
            <v>181</v>
          </cell>
          <cell r="B5763">
            <v>938000</v>
          </cell>
          <cell r="C5763">
            <v>1</v>
          </cell>
          <cell r="D5763" t="str">
            <v>1938000.181</v>
          </cell>
          <cell r="E5763" t="str">
            <v xml:space="preserve">הפרשות סוציאליות </v>
          </cell>
          <cell r="H5763">
            <v>192607</v>
          </cell>
          <cell r="I5763">
            <v>187568</v>
          </cell>
        </row>
        <row r="5764">
          <cell r="A5764" t="str">
            <v>182</v>
          </cell>
          <cell r="B5764">
            <v>938000</v>
          </cell>
          <cell r="C5764">
            <v>1</v>
          </cell>
          <cell r="D5764" t="str">
            <v>1938000.182</v>
          </cell>
          <cell r="E5764" t="str">
            <v xml:space="preserve">מיסים ועלויות </v>
          </cell>
          <cell r="H5764">
            <v>77923</v>
          </cell>
          <cell r="I5764">
            <v>76484</v>
          </cell>
        </row>
        <row r="5765">
          <cell r="A5765" t="str">
            <v>420</v>
          </cell>
          <cell r="B5765">
            <v>938000</v>
          </cell>
          <cell r="C5765">
            <v>1</v>
          </cell>
          <cell r="D5765" t="str">
            <v>1938000.420</v>
          </cell>
          <cell r="E5765" t="str">
            <v xml:space="preserve">תחזוקת מבנים </v>
          </cell>
          <cell r="H5765">
            <v>188000</v>
          </cell>
          <cell r="I5765">
            <v>187108</v>
          </cell>
        </row>
        <row r="5766">
          <cell r="A5766" t="str">
            <v>422</v>
          </cell>
          <cell r="B5766">
            <v>938000</v>
          </cell>
          <cell r="C5766">
            <v>1</v>
          </cell>
          <cell r="D5766" t="str">
            <v>1938000.422</v>
          </cell>
          <cell r="E5766" t="str">
            <v xml:space="preserve">חומרים לאחזקה </v>
          </cell>
          <cell r="H5766">
            <v>35000</v>
          </cell>
          <cell r="I5766">
            <v>53782</v>
          </cell>
        </row>
        <row r="5767">
          <cell r="A5767" t="str">
            <v>424</v>
          </cell>
          <cell r="B5767">
            <v>938000</v>
          </cell>
          <cell r="C5767">
            <v>1</v>
          </cell>
          <cell r="D5767" t="str">
            <v>1938000.424</v>
          </cell>
          <cell r="E5767" t="str">
            <v xml:space="preserve">תחזוקת מעליות </v>
          </cell>
          <cell r="H5767">
            <v>58500</v>
          </cell>
          <cell r="I5767">
            <v>56860</v>
          </cell>
        </row>
        <row r="5768">
          <cell r="A5768" t="str">
            <v>425</v>
          </cell>
          <cell r="B5768">
            <v>938000</v>
          </cell>
          <cell r="C5768">
            <v>1</v>
          </cell>
          <cell r="D5768" t="str">
            <v>1938000.425</v>
          </cell>
          <cell r="E5768" t="str">
            <v xml:space="preserve">תחזוקת מזגנים </v>
          </cell>
          <cell r="H5768">
            <v>75000</v>
          </cell>
          <cell r="I5768">
            <v>77702</v>
          </cell>
        </row>
        <row r="5769">
          <cell r="A5769" t="str">
            <v>426</v>
          </cell>
          <cell r="B5769">
            <v>938000</v>
          </cell>
          <cell r="C5769">
            <v>1</v>
          </cell>
          <cell r="D5769" t="str">
            <v>1938000.426</v>
          </cell>
          <cell r="E5769" t="str">
            <v xml:space="preserve">אחזקת טלוויזיה בכבלים </v>
          </cell>
          <cell r="H5769">
            <v>36000</v>
          </cell>
          <cell r="I5769">
            <v>0</v>
          </cell>
        </row>
        <row r="5770">
          <cell r="A5770" t="str">
            <v>431</v>
          </cell>
          <cell r="B5770">
            <v>938000</v>
          </cell>
          <cell r="C5770">
            <v>1</v>
          </cell>
          <cell r="D5770" t="str">
            <v>1938000.431</v>
          </cell>
          <cell r="E5770" t="str">
            <v xml:space="preserve">חשמל </v>
          </cell>
          <cell r="H5770">
            <v>730000</v>
          </cell>
          <cell r="I5770">
            <v>847038</v>
          </cell>
        </row>
        <row r="5771">
          <cell r="A5771" t="str">
            <v>432</v>
          </cell>
          <cell r="B5771">
            <v>938000</v>
          </cell>
          <cell r="C5771">
            <v>1</v>
          </cell>
          <cell r="D5771" t="str">
            <v>1938000.432</v>
          </cell>
          <cell r="E5771" t="str">
            <v xml:space="preserve">מים </v>
          </cell>
          <cell r="H5771">
            <v>54000</v>
          </cell>
          <cell r="I5771">
            <v>42382</v>
          </cell>
        </row>
        <row r="5772">
          <cell r="A5772" t="str">
            <v>433</v>
          </cell>
          <cell r="B5772">
            <v>938000</v>
          </cell>
          <cell r="C5772">
            <v>1</v>
          </cell>
          <cell r="D5772" t="str">
            <v>1938000.433</v>
          </cell>
          <cell r="E5772" t="str">
            <v xml:space="preserve">חומרי נקיון </v>
          </cell>
          <cell r="H5772">
            <v>0</v>
          </cell>
          <cell r="I5772">
            <v>2014</v>
          </cell>
        </row>
        <row r="5773">
          <cell r="A5773" t="str">
            <v>434</v>
          </cell>
          <cell r="B5773">
            <v>938000</v>
          </cell>
          <cell r="C5773">
            <v>1</v>
          </cell>
          <cell r="D5773" t="str">
            <v>1938000.434</v>
          </cell>
          <cell r="E5773" t="str">
            <v xml:space="preserve">שירותי נקיון </v>
          </cell>
          <cell r="H5773">
            <v>667200</v>
          </cell>
          <cell r="I5773">
            <v>637202</v>
          </cell>
        </row>
        <row r="5774">
          <cell r="A5774" t="str">
            <v>440</v>
          </cell>
          <cell r="B5774">
            <v>938000</v>
          </cell>
          <cell r="C5774">
            <v>1</v>
          </cell>
          <cell r="D5774" t="str">
            <v>1938000.440</v>
          </cell>
          <cell r="E5774" t="str">
            <v xml:space="preserve">ביטוח מבנה ותכולה </v>
          </cell>
          <cell r="H5774">
            <v>26300</v>
          </cell>
          <cell r="I5774">
            <v>25389</v>
          </cell>
        </row>
        <row r="5775">
          <cell r="A5775" t="str">
            <v>442</v>
          </cell>
          <cell r="B5775">
            <v>938000</v>
          </cell>
          <cell r="C5775">
            <v>1</v>
          </cell>
          <cell r="D5775" t="str">
            <v>1938000.442</v>
          </cell>
          <cell r="E5775" t="str">
            <v xml:space="preserve">שיפוי עבור נזקים </v>
          </cell>
          <cell r="H5775">
            <v>0</v>
          </cell>
          <cell r="I5775">
            <v>0</v>
          </cell>
        </row>
        <row r="5776">
          <cell r="A5776" t="str">
            <v>470</v>
          </cell>
          <cell r="B5776">
            <v>938000</v>
          </cell>
          <cell r="C5776">
            <v>1</v>
          </cell>
          <cell r="D5776" t="str">
            <v>1938000.470</v>
          </cell>
          <cell r="E5776" t="str">
            <v xml:space="preserve">ציוד משרדי </v>
          </cell>
          <cell r="H5776">
            <v>3000</v>
          </cell>
          <cell r="I5776">
            <v>2809</v>
          </cell>
        </row>
        <row r="5777">
          <cell r="A5777" t="str">
            <v>511</v>
          </cell>
          <cell r="B5777">
            <v>938000</v>
          </cell>
          <cell r="C5777">
            <v>1</v>
          </cell>
          <cell r="D5777" t="str">
            <v>1938000.511</v>
          </cell>
          <cell r="E5777" t="str">
            <v xml:space="preserve">אירוח וכיבוד </v>
          </cell>
          <cell r="H5777">
            <v>38000</v>
          </cell>
          <cell r="I5777">
            <v>41856</v>
          </cell>
        </row>
        <row r="5778">
          <cell r="A5778" t="str">
            <v>512</v>
          </cell>
          <cell r="B5778">
            <v>938000</v>
          </cell>
          <cell r="C5778">
            <v>1</v>
          </cell>
          <cell r="D5778" t="str">
            <v>1938000.512</v>
          </cell>
          <cell r="E5778" t="str">
            <v xml:space="preserve">נסיעות ואש"ל </v>
          </cell>
          <cell r="H5778">
            <v>500</v>
          </cell>
          <cell r="I5778">
            <v>450</v>
          </cell>
        </row>
        <row r="5779">
          <cell r="A5779" t="str">
            <v>522</v>
          </cell>
          <cell r="B5779">
            <v>938000</v>
          </cell>
          <cell r="C5779">
            <v>1</v>
          </cell>
          <cell r="D5779" t="str">
            <v>1938000.522</v>
          </cell>
          <cell r="E5779" t="str">
            <v xml:space="preserve">ספרות מקצועית </v>
          </cell>
          <cell r="H5779">
            <v>1000</v>
          </cell>
          <cell r="I5779">
            <v>0</v>
          </cell>
        </row>
        <row r="5780">
          <cell r="A5780" t="str">
            <v>540</v>
          </cell>
          <cell r="B5780">
            <v>938000</v>
          </cell>
          <cell r="C5780">
            <v>1</v>
          </cell>
          <cell r="D5780" t="str">
            <v>1938000.540</v>
          </cell>
          <cell r="E5780" t="str">
            <v xml:space="preserve">הוצאות תקשורת </v>
          </cell>
          <cell r="H5780">
            <v>41600</v>
          </cell>
          <cell r="I5780">
            <v>34663</v>
          </cell>
        </row>
        <row r="5781">
          <cell r="A5781" t="str">
            <v>541</v>
          </cell>
          <cell r="B5781">
            <v>938000</v>
          </cell>
          <cell r="C5781">
            <v>1</v>
          </cell>
          <cell r="D5781" t="str">
            <v>1938000.541</v>
          </cell>
          <cell r="E5781" t="str">
            <v xml:space="preserve">בולים ודמי משלוח </v>
          </cell>
          <cell r="H5781">
            <v>330900</v>
          </cell>
          <cell r="I5781">
            <v>298937</v>
          </cell>
        </row>
        <row r="5782">
          <cell r="A5782" t="str">
            <v>542</v>
          </cell>
          <cell r="B5782">
            <v>938000</v>
          </cell>
          <cell r="C5782">
            <v>1</v>
          </cell>
          <cell r="D5782" t="str">
            <v>1938000.542</v>
          </cell>
          <cell r="E5782" t="str">
            <v xml:space="preserve">שירות כוכבית המותג </v>
          </cell>
          <cell r="H5782">
            <v>19000</v>
          </cell>
          <cell r="I5782">
            <v>18706</v>
          </cell>
        </row>
        <row r="5783">
          <cell r="A5783" t="str">
            <v>543</v>
          </cell>
          <cell r="B5783">
            <v>938000</v>
          </cell>
          <cell r="C5783">
            <v>1</v>
          </cell>
          <cell r="D5783" t="str">
            <v>1938000.543</v>
          </cell>
          <cell r="E5783" t="str">
            <v>דאר-בית משפט עיניינים מקו</v>
          </cell>
          <cell r="H5783">
            <v>70000</v>
          </cell>
          <cell r="I5783">
            <v>115431</v>
          </cell>
        </row>
        <row r="5784">
          <cell r="A5784" t="str">
            <v>550</v>
          </cell>
          <cell r="B5784">
            <v>938000</v>
          </cell>
          <cell r="C5784">
            <v>1</v>
          </cell>
          <cell r="D5784" t="str">
            <v>1938000.550</v>
          </cell>
          <cell r="E5784" t="str">
            <v xml:space="preserve">פרסום והדפסות </v>
          </cell>
          <cell r="H5784">
            <v>7500</v>
          </cell>
          <cell r="I5784">
            <v>7242</v>
          </cell>
        </row>
        <row r="5785">
          <cell r="A5785" t="str">
            <v>561</v>
          </cell>
          <cell r="B5785">
            <v>938000</v>
          </cell>
          <cell r="C5785">
            <v>1</v>
          </cell>
          <cell r="D5785" t="str">
            <v>1938000.561</v>
          </cell>
          <cell r="E5785" t="str">
            <v xml:space="preserve">צילום מסמכים </v>
          </cell>
          <cell r="H5785">
            <v>18000</v>
          </cell>
          <cell r="I5785">
            <v>16536</v>
          </cell>
        </row>
        <row r="5786">
          <cell r="A5786" t="str">
            <v>580</v>
          </cell>
          <cell r="B5786">
            <v>938000</v>
          </cell>
          <cell r="C5786">
            <v>1</v>
          </cell>
          <cell r="D5786" t="str">
            <v>1938000.580</v>
          </cell>
          <cell r="E5786" t="str">
            <v xml:space="preserve">הוצאות ארגוניות </v>
          </cell>
          <cell r="H5786">
            <v>24000</v>
          </cell>
          <cell r="I5786">
            <v>26112</v>
          </cell>
        </row>
        <row r="5787">
          <cell r="A5787" t="str">
            <v>582</v>
          </cell>
          <cell r="B5787">
            <v>938000</v>
          </cell>
          <cell r="C5787">
            <v>1</v>
          </cell>
          <cell r="D5787" t="str">
            <v>1938000.582</v>
          </cell>
          <cell r="E5787" t="str">
            <v xml:space="preserve">אגרות </v>
          </cell>
          <cell r="H5787">
            <v>11000</v>
          </cell>
          <cell r="I5787">
            <v>5603</v>
          </cell>
        </row>
        <row r="5788">
          <cell r="A5788" t="str">
            <v>731</v>
          </cell>
          <cell r="B5788">
            <v>938000</v>
          </cell>
          <cell r="C5788">
            <v>1</v>
          </cell>
          <cell r="D5788" t="str">
            <v>1938000.731</v>
          </cell>
          <cell r="E5788" t="str">
            <v xml:space="preserve">דלק </v>
          </cell>
          <cell r="H5788">
            <v>11138</v>
          </cell>
          <cell r="I5788">
            <v>11645</v>
          </cell>
        </row>
        <row r="5789">
          <cell r="A5789" t="str">
            <v>735</v>
          </cell>
          <cell r="B5789">
            <v>938000</v>
          </cell>
          <cell r="C5789">
            <v>1</v>
          </cell>
          <cell r="D5789" t="str">
            <v>1938000.735</v>
          </cell>
          <cell r="E5789" t="str">
            <v xml:space="preserve">השכרת רכב </v>
          </cell>
          <cell r="H5789">
            <v>37998</v>
          </cell>
          <cell r="I5789">
            <v>55964</v>
          </cell>
        </row>
        <row r="5790">
          <cell r="A5790" t="str">
            <v>742</v>
          </cell>
          <cell r="B5790">
            <v>938000</v>
          </cell>
          <cell r="C5790">
            <v>1</v>
          </cell>
          <cell r="D5790" t="str">
            <v>1938000.742</v>
          </cell>
          <cell r="E5790" t="str">
            <v xml:space="preserve">אחזקת כלים מכשירים וציוד </v>
          </cell>
          <cell r="H5790">
            <v>36000</v>
          </cell>
          <cell r="I5790">
            <v>35697</v>
          </cell>
        </row>
        <row r="5791">
          <cell r="A5791" t="str">
            <v>743</v>
          </cell>
          <cell r="B5791">
            <v>938000</v>
          </cell>
          <cell r="C5791">
            <v>1</v>
          </cell>
          <cell r="D5791" t="str">
            <v>1938000.743</v>
          </cell>
          <cell r="E5791" t="str">
            <v xml:space="preserve">רכישת כלים מכשירים וציוד </v>
          </cell>
          <cell r="H5791">
            <v>90000</v>
          </cell>
          <cell r="I5791">
            <v>89380</v>
          </cell>
        </row>
        <row r="5792">
          <cell r="A5792" t="str">
            <v>744</v>
          </cell>
          <cell r="B5792">
            <v>938000</v>
          </cell>
          <cell r="C5792">
            <v>1</v>
          </cell>
          <cell r="D5792" t="str">
            <v>1938000.744</v>
          </cell>
          <cell r="E5792" t="str">
            <v xml:space="preserve">מתקני מים משרדיים </v>
          </cell>
          <cell r="H5792">
            <v>85000</v>
          </cell>
          <cell r="I5792">
            <v>62128</v>
          </cell>
        </row>
        <row r="5793">
          <cell r="A5793" t="str">
            <v>746</v>
          </cell>
          <cell r="B5793">
            <v>938000</v>
          </cell>
          <cell r="C5793">
            <v>1</v>
          </cell>
          <cell r="D5793" t="str">
            <v>1938000.746</v>
          </cell>
          <cell r="E5793" t="str">
            <v xml:space="preserve">מערכות טמ"ס </v>
          </cell>
          <cell r="H5793">
            <v>30000</v>
          </cell>
          <cell r="I5793">
            <v>7500</v>
          </cell>
        </row>
        <row r="5794">
          <cell r="A5794" t="str">
            <v>747</v>
          </cell>
          <cell r="B5794">
            <v>938000</v>
          </cell>
          <cell r="C5794">
            <v>1</v>
          </cell>
          <cell r="D5794" t="str">
            <v>1938000.747</v>
          </cell>
          <cell r="E5794" t="str">
            <v xml:space="preserve">ביגוד לצרכי עבודה </v>
          </cell>
          <cell r="H5794">
            <v>5000</v>
          </cell>
          <cell r="I5794">
            <v>3045</v>
          </cell>
        </row>
        <row r="5795">
          <cell r="A5795" t="str">
            <v>751</v>
          </cell>
          <cell r="B5795">
            <v>938000</v>
          </cell>
          <cell r="C5795">
            <v>1</v>
          </cell>
          <cell r="D5795" t="str">
            <v>1938000.751</v>
          </cell>
          <cell r="E5795" t="str">
            <v xml:space="preserve">הדברה בקבלנות </v>
          </cell>
          <cell r="H5795">
            <v>10000</v>
          </cell>
          <cell r="I5795">
            <v>8918</v>
          </cell>
        </row>
        <row r="5796">
          <cell r="A5796" t="str">
            <v>755</v>
          </cell>
          <cell r="B5796">
            <v>938000</v>
          </cell>
          <cell r="C5796">
            <v>1</v>
          </cell>
          <cell r="D5796" t="str">
            <v>1938000.755</v>
          </cell>
          <cell r="E5796" t="str">
            <v xml:space="preserve">בטיחות אש </v>
          </cell>
          <cell r="H5796">
            <v>52800</v>
          </cell>
          <cell r="I5796">
            <v>23641</v>
          </cell>
        </row>
        <row r="5797">
          <cell r="A5797" t="str">
            <v>759</v>
          </cell>
          <cell r="B5797">
            <v>938000</v>
          </cell>
          <cell r="C5797">
            <v>1</v>
          </cell>
          <cell r="D5797" t="str">
            <v>1938000.759</v>
          </cell>
          <cell r="E5797" t="str">
            <v xml:space="preserve">אבטחת בית העיריה </v>
          </cell>
          <cell r="H5797">
            <v>618000</v>
          </cell>
          <cell r="I5797">
            <v>548347</v>
          </cell>
        </row>
        <row r="5798">
          <cell r="A5798" t="str">
            <v>769</v>
          </cell>
          <cell r="B5798">
            <v>938000</v>
          </cell>
          <cell r="C5798">
            <v>1</v>
          </cell>
          <cell r="D5798" t="str">
            <v>1938000.769</v>
          </cell>
          <cell r="E5798" t="str">
            <v xml:space="preserve">שירות לאומי </v>
          </cell>
          <cell r="H5798">
            <v>19200</v>
          </cell>
          <cell r="I5798">
            <v>10728</v>
          </cell>
        </row>
        <row r="5799">
          <cell r="A5799" t="str">
            <v>780</v>
          </cell>
          <cell r="B5799">
            <v>938000</v>
          </cell>
          <cell r="C5799">
            <v>1</v>
          </cell>
          <cell r="D5799" t="str">
            <v>1938000.780</v>
          </cell>
          <cell r="E5799" t="str">
            <v xml:space="preserve">הוצאות אחרות לפעולה </v>
          </cell>
          <cell r="H5799">
            <v>15000</v>
          </cell>
          <cell r="I5799">
            <v>15000</v>
          </cell>
        </row>
        <row r="5800">
          <cell r="A5800" t="str">
            <v>930</v>
          </cell>
          <cell r="B5800">
            <v>938000</v>
          </cell>
          <cell r="C5800">
            <v>1</v>
          </cell>
          <cell r="D5800" t="str">
            <v>1938000.930</v>
          </cell>
          <cell r="E5800" t="str">
            <v xml:space="preserve">מערכת לניהול שיחות </v>
          </cell>
          <cell r="H5800">
            <v>15000</v>
          </cell>
          <cell r="I5800">
            <v>13642</v>
          </cell>
        </row>
        <row r="5801">
          <cell r="A5801" t="str">
            <v>950</v>
          </cell>
          <cell r="B5801">
            <v>938000</v>
          </cell>
          <cell r="C5801">
            <v>1</v>
          </cell>
          <cell r="D5801" t="str">
            <v>1938000.950</v>
          </cell>
          <cell r="E5801" t="str">
            <v xml:space="preserve">הוצאות תכנון </v>
          </cell>
          <cell r="H5801">
            <v>24000</v>
          </cell>
          <cell r="I5801">
            <v>19680</v>
          </cell>
        </row>
        <row r="5802">
          <cell r="A5802" t="str">
            <v>105</v>
          </cell>
          <cell r="B5802">
            <v>938001</v>
          </cell>
          <cell r="C5802">
            <v>1</v>
          </cell>
          <cell r="D5802" t="str">
            <v>1938001.105</v>
          </cell>
          <cell r="E5802" t="str">
            <v xml:space="preserve">עובדים זמניים </v>
          </cell>
          <cell r="H5802">
            <v>0</v>
          </cell>
          <cell r="I5802">
            <v>0</v>
          </cell>
        </row>
        <row r="5803">
          <cell r="A5803" t="str">
            <v>420</v>
          </cell>
          <cell r="B5803">
            <v>938001</v>
          </cell>
          <cell r="C5803">
            <v>1</v>
          </cell>
          <cell r="D5803" t="str">
            <v>1938001.420</v>
          </cell>
          <cell r="E5803" t="str">
            <v xml:space="preserve">תחזוקת מבנים </v>
          </cell>
          <cell r="H5803">
            <v>25000</v>
          </cell>
          <cell r="I5803">
            <v>0</v>
          </cell>
        </row>
        <row r="5804">
          <cell r="A5804" t="str">
            <v>422</v>
          </cell>
          <cell r="B5804">
            <v>938001</v>
          </cell>
          <cell r="C5804">
            <v>1</v>
          </cell>
          <cell r="D5804" t="str">
            <v>1938001.422</v>
          </cell>
          <cell r="E5804" t="str">
            <v xml:space="preserve">חומרים לאחזקה </v>
          </cell>
          <cell r="H5804">
            <v>10000</v>
          </cell>
          <cell r="I5804">
            <v>0</v>
          </cell>
        </row>
        <row r="5805">
          <cell r="A5805" t="str">
            <v>425</v>
          </cell>
          <cell r="B5805">
            <v>938001</v>
          </cell>
          <cell r="C5805">
            <v>1</v>
          </cell>
          <cell r="D5805" t="str">
            <v>1938001.425</v>
          </cell>
          <cell r="E5805" t="str">
            <v xml:space="preserve">תחזוקת מזגנים </v>
          </cell>
          <cell r="H5805">
            <v>20000</v>
          </cell>
          <cell r="I5805">
            <v>0</v>
          </cell>
        </row>
        <row r="5806">
          <cell r="A5806" t="str">
            <v>431</v>
          </cell>
          <cell r="B5806">
            <v>938001</v>
          </cell>
          <cell r="C5806">
            <v>1</v>
          </cell>
          <cell r="D5806" t="str">
            <v>1938001.431</v>
          </cell>
          <cell r="E5806" t="str">
            <v xml:space="preserve">חשמל </v>
          </cell>
          <cell r="H5806">
            <v>150000</v>
          </cell>
          <cell r="I5806">
            <v>0</v>
          </cell>
        </row>
        <row r="5807">
          <cell r="A5807" t="str">
            <v>432</v>
          </cell>
          <cell r="B5807">
            <v>938001</v>
          </cell>
          <cell r="C5807">
            <v>1</v>
          </cell>
          <cell r="D5807" t="str">
            <v>1938001.432</v>
          </cell>
          <cell r="E5807" t="str">
            <v xml:space="preserve">מים </v>
          </cell>
          <cell r="H5807">
            <v>22500</v>
          </cell>
          <cell r="I5807">
            <v>0</v>
          </cell>
        </row>
        <row r="5808">
          <cell r="A5808" t="str">
            <v>433</v>
          </cell>
          <cell r="B5808">
            <v>938001</v>
          </cell>
          <cell r="C5808">
            <v>1</v>
          </cell>
          <cell r="D5808" t="str">
            <v>1938001.433</v>
          </cell>
          <cell r="E5808" t="str">
            <v xml:space="preserve">חומרי נקיון </v>
          </cell>
          <cell r="H5808">
            <v>18000</v>
          </cell>
          <cell r="I5808">
            <v>2424</v>
          </cell>
        </row>
        <row r="5809">
          <cell r="A5809" t="str">
            <v>434</v>
          </cell>
          <cell r="B5809">
            <v>938001</v>
          </cell>
          <cell r="C5809">
            <v>1</v>
          </cell>
          <cell r="D5809" t="str">
            <v>1938001.434</v>
          </cell>
          <cell r="E5809" t="str">
            <v xml:space="preserve">שירותי נקיון </v>
          </cell>
          <cell r="H5809">
            <v>350000</v>
          </cell>
          <cell r="I5809">
            <v>49895</v>
          </cell>
        </row>
        <row r="5810">
          <cell r="A5810" t="str">
            <v>440</v>
          </cell>
          <cell r="B5810">
            <v>938001</v>
          </cell>
          <cell r="C5810">
            <v>1</v>
          </cell>
          <cell r="D5810" t="str">
            <v>1938001.440</v>
          </cell>
          <cell r="E5810" t="str">
            <v xml:space="preserve">ביטוח מבנה ותכולה </v>
          </cell>
          <cell r="H5810">
            <v>8600</v>
          </cell>
          <cell r="I5810">
            <v>8329</v>
          </cell>
        </row>
        <row r="5811">
          <cell r="A5811" t="str">
            <v>540</v>
          </cell>
          <cell r="B5811">
            <v>938001</v>
          </cell>
          <cell r="C5811">
            <v>1</v>
          </cell>
          <cell r="D5811" t="str">
            <v>1938001.540</v>
          </cell>
          <cell r="E5811" t="str">
            <v xml:space="preserve">הוצאות תקשורת </v>
          </cell>
          <cell r="H5811">
            <v>6000</v>
          </cell>
          <cell r="I5811">
            <v>0</v>
          </cell>
        </row>
        <row r="5812">
          <cell r="A5812" t="str">
            <v>580</v>
          </cell>
          <cell r="B5812">
            <v>938001</v>
          </cell>
          <cell r="C5812">
            <v>1</v>
          </cell>
          <cell r="D5812" t="str">
            <v>1938001.580</v>
          </cell>
          <cell r="E5812" t="str">
            <v xml:space="preserve">הוצאות אירגוניות </v>
          </cell>
          <cell r="H5812">
            <v>5000</v>
          </cell>
          <cell r="I5812">
            <v>0</v>
          </cell>
        </row>
        <row r="5813">
          <cell r="A5813" t="str">
            <v>720</v>
          </cell>
          <cell r="B5813">
            <v>938001</v>
          </cell>
          <cell r="C5813">
            <v>1</v>
          </cell>
          <cell r="D5813" t="str">
            <v>1938001.720</v>
          </cell>
          <cell r="E5813" t="str">
            <v xml:space="preserve">חומרים </v>
          </cell>
          <cell r="H5813">
            <v>0</v>
          </cell>
          <cell r="I5813">
            <v>0</v>
          </cell>
        </row>
        <row r="5814">
          <cell r="A5814" t="str">
            <v>731</v>
          </cell>
          <cell r="B5814">
            <v>938001</v>
          </cell>
          <cell r="C5814">
            <v>1</v>
          </cell>
          <cell r="D5814" t="str">
            <v>1938001.731</v>
          </cell>
          <cell r="E5814" t="str">
            <v xml:space="preserve">דלק </v>
          </cell>
          <cell r="H5814">
            <v>11138</v>
          </cell>
          <cell r="I5814">
            <v>0</v>
          </cell>
        </row>
        <row r="5815">
          <cell r="A5815" t="str">
            <v>735</v>
          </cell>
          <cell r="B5815">
            <v>938001</v>
          </cell>
          <cell r="C5815">
            <v>1</v>
          </cell>
          <cell r="D5815" t="str">
            <v>1938001.735</v>
          </cell>
          <cell r="E5815" t="str">
            <v xml:space="preserve">השכרת רכב </v>
          </cell>
          <cell r="H5815">
            <v>20611</v>
          </cell>
          <cell r="I5815">
            <v>12019</v>
          </cell>
        </row>
        <row r="5816">
          <cell r="A5816" t="str">
            <v>742</v>
          </cell>
          <cell r="B5816">
            <v>938001</v>
          </cell>
          <cell r="C5816">
            <v>1</v>
          </cell>
          <cell r="D5816" t="str">
            <v>1938001.742</v>
          </cell>
          <cell r="E5816" t="str">
            <v xml:space="preserve">אחזקת כלים מכשירים וציוד </v>
          </cell>
          <cell r="H5816">
            <v>4000</v>
          </cell>
          <cell r="I5816">
            <v>3323</v>
          </cell>
        </row>
        <row r="5817">
          <cell r="A5817" t="str">
            <v>743</v>
          </cell>
          <cell r="B5817">
            <v>938001</v>
          </cell>
          <cell r="C5817">
            <v>1</v>
          </cell>
          <cell r="D5817" t="str">
            <v>1938001.743</v>
          </cell>
          <cell r="E5817" t="str">
            <v xml:space="preserve">רכישת כלים מכשירים וציוד </v>
          </cell>
          <cell r="H5817">
            <v>20000</v>
          </cell>
          <cell r="I5817">
            <v>10600</v>
          </cell>
        </row>
        <row r="5818">
          <cell r="A5818" t="str">
            <v>744</v>
          </cell>
          <cell r="B5818">
            <v>938001</v>
          </cell>
          <cell r="C5818">
            <v>1</v>
          </cell>
          <cell r="D5818" t="str">
            <v>1938001.744</v>
          </cell>
          <cell r="E5818" t="str">
            <v xml:space="preserve">מתקני מים משרדיים </v>
          </cell>
          <cell r="H5818">
            <v>11400</v>
          </cell>
          <cell r="I5818">
            <v>0</v>
          </cell>
        </row>
        <row r="5819">
          <cell r="A5819" t="str">
            <v>751</v>
          </cell>
          <cell r="B5819">
            <v>938001</v>
          </cell>
          <cell r="C5819">
            <v>1</v>
          </cell>
          <cell r="D5819" t="str">
            <v>1938001.751</v>
          </cell>
          <cell r="E5819" t="str">
            <v xml:space="preserve">הדברה </v>
          </cell>
          <cell r="H5819">
            <v>3000</v>
          </cell>
          <cell r="I5819">
            <v>0</v>
          </cell>
        </row>
        <row r="5820">
          <cell r="A5820" t="str">
            <v>755</v>
          </cell>
          <cell r="B5820">
            <v>938001</v>
          </cell>
          <cell r="C5820">
            <v>1</v>
          </cell>
          <cell r="D5820" t="str">
            <v>1938001.755</v>
          </cell>
          <cell r="E5820" t="str">
            <v xml:space="preserve">בטיחות אש </v>
          </cell>
          <cell r="H5820">
            <v>5000</v>
          </cell>
          <cell r="I5820">
            <v>0</v>
          </cell>
        </row>
        <row r="5821">
          <cell r="A5821" t="str">
            <v>759</v>
          </cell>
          <cell r="B5821">
            <v>938001</v>
          </cell>
          <cell r="C5821">
            <v>1</v>
          </cell>
          <cell r="D5821" t="str">
            <v>1938001.759</v>
          </cell>
          <cell r="E5821" t="str">
            <v xml:space="preserve">אבטחה </v>
          </cell>
          <cell r="H5821">
            <v>310000</v>
          </cell>
          <cell r="I5821">
            <v>15532</v>
          </cell>
        </row>
        <row r="5822">
          <cell r="A5822" t="str">
            <v>433</v>
          </cell>
          <cell r="B5822">
            <v>938100</v>
          </cell>
          <cell r="C5822">
            <v>1</v>
          </cell>
          <cell r="D5822" t="str">
            <v>1938100.433</v>
          </cell>
          <cell r="E5822" t="str">
            <v xml:space="preserve">חומרי נקיון </v>
          </cell>
          <cell r="H5822">
            <v>120000</v>
          </cell>
          <cell r="I5822">
            <v>142416</v>
          </cell>
        </row>
        <row r="5823">
          <cell r="A5823" t="str">
            <v>440</v>
          </cell>
          <cell r="B5823">
            <v>938100</v>
          </cell>
          <cell r="C5823">
            <v>1</v>
          </cell>
          <cell r="D5823" t="str">
            <v>1938100.440</v>
          </cell>
          <cell r="E5823" t="str">
            <v>ביטוח שבר מכני-ציוד בית ע</v>
          </cell>
          <cell r="H5823">
            <v>22400</v>
          </cell>
          <cell r="I5823">
            <v>21609</v>
          </cell>
        </row>
        <row r="5824">
          <cell r="A5824" t="str">
            <v>470</v>
          </cell>
          <cell r="B5824">
            <v>938100</v>
          </cell>
          <cell r="C5824">
            <v>1</v>
          </cell>
          <cell r="D5824" t="str">
            <v>1938100.470</v>
          </cell>
          <cell r="E5824" t="str">
            <v xml:space="preserve">ציוד משרדי מתכלה </v>
          </cell>
          <cell r="H5824">
            <v>142500</v>
          </cell>
          <cell r="I5824">
            <v>159323</v>
          </cell>
        </row>
        <row r="5825">
          <cell r="A5825" t="str">
            <v>471</v>
          </cell>
          <cell r="B5825">
            <v>938100</v>
          </cell>
          <cell r="C5825">
            <v>1</v>
          </cell>
          <cell r="D5825" t="str">
            <v>1938100.471</v>
          </cell>
          <cell r="E5825" t="str">
            <v xml:space="preserve">נייר לצילום והדפסה </v>
          </cell>
          <cell r="H5825">
            <v>112000</v>
          </cell>
          <cell r="I5825">
            <v>92328</v>
          </cell>
        </row>
        <row r="5826">
          <cell r="A5826" t="str">
            <v>540</v>
          </cell>
          <cell r="B5826">
            <v>938100</v>
          </cell>
          <cell r="C5826">
            <v>1</v>
          </cell>
          <cell r="D5826" t="str">
            <v>1938100.540</v>
          </cell>
          <cell r="E5826" t="str">
            <v xml:space="preserve">הוצאות תקשורת </v>
          </cell>
          <cell r="H5826">
            <v>100000</v>
          </cell>
          <cell r="I5826">
            <v>886740</v>
          </cell>
        </row>
        <row r="5827">
          <cell r="A5827" t="str">
            <v>743</v>
          </cell>
          <cell r="B5827">
            <v>938100</v>
          </cell>
          <cell r="C5827">
            <v>1</v>
          </cell>
          <cell r="D5827" t="str">
            <v>1938100.743</v>
          </cell>
          <cell r="E5827" t="str">
            <v xml:space="preserve">רכישת כלים מכשירים וציוד </v>
          </cell>
          <cell r="H5827">
            <v>0</v>
          </cell>
          <cell r="I5827">
            <v>0</v>
          </cell>
        </row>
        <row r="5828">
          <cell r="A5828" t="str">
            <v>744</v>
          </cell>
          <cell r="B5828">
            <v>938100</v>
          </cell>
          <cell r="C5828">
            <v>1</v>
          </cell>
          <cell r="D5828" t="str">
            <v>1938100.744</v>
          </cell>
          <cell r="E5828" t="str">
            <v xml:space="preserve">רכישת ערכות פקס </v>
          </cell>
          <cell r="H5828">
            <v>15000</v>
          </cell>
          <cell r="I5828">
            <v>0</v>
          </cell>
        </row>
        <row r="5829">
          <cell r="A5829" t="str">
            <v>745</v>
          </cell>
          <cell r="B5829">
            <v>938100</v>
          </cell>
          <cell r="C5829">
            <v>1</v>
          </cell>
          <cell r="D5829" t="str">
            <v>1938100.745</v>
          </cell>
          <cell r="E5829" t="str">
            <v xml:space="preserve">רכישת ציוד מיחשוב מתכלה </v>
          </cell>
          <cell r="H5829">
            <v>105000</v>
          </cell>
          <cell r="I5829">
            <v>75511</v>
          </cell>
        </row>
        <row r="5830">
          <cell r="A5830" t="str">
            <v>930</v>
          </cell>
          <cell r="B5830">
            <v>938100</v>
          </cell>
          <cell r="C5830">
            <v>1</v>
          </cell>
          <cell r="D5830" t="str">
            <v>1938100.930</v>
          </cell>
          <cell r="E5830" t="str">
            <v xml:space="preserve">רכישת ציוד יסודי </v>
          </cell>
          <cell r="H5830">
            <v>140000</v>
          </cell>
          <cell r="I5830">
            <v>149326</v>
          </cell>
        </row>
        <row r="5831">
          <cell r="A5831" t="str">
            <v>420</v>
          </cell>
          <cell r="B5831">
            <v>939000</v>
          </cell>
          <cell r="C5831">
            <v>1</v>
          </cell>
          <cell r="D5831" t="str">
            <v>1939000.420</v>
          </cell>
          <cell r="E5831" t="str">
            <v xml:space="preserve">תחזוקת מבנים </v>
          </cell>
          <cell r="H5831">
            <v>250000</v>
          </cell>
          <cell r="I5831">
            <v>254863</v>
          </cell>
        </row>
        <row r="5832">
          <cell r="A5832" t="str">
            <v>431</v>
          </cell>
          <cell r="B5832">
            <v>939000</v>
          </cell>
          <cell r="C5832">
            <v>1</v>
          </cell>
          <cell r="D5832" t="str">
            <v>1939000.431</v>
          </cell>
          <cell r="E5832" t="str">
            <v xml:space="preserve">חשמל </v>
          </cell>
          <cell r="H5832">
            <v>558000</v>
          </cell>
          <cell r="I5832">
            <v>380644</v>
          </cell>
        </row>
        <row r="5833">
          <cell r="A5833" t="str">
            <v>432</v>
          </cell>
          <cell r="B5833">
            <v>939000</v>
          </cell>
          <cell r="C5833">
            <v>1</v>
          </cell>
          <cell r="D5833" t="str">
            <v>1939000.432</v>
          </cell>
          <cell r="E5833" t="str">
            <v xml:space="preserve">מים </v>
          </cell>
          <cell r="H5833">
            <v>572000</v>
          </cell>
          <cell r="I5833">
            <v>539507</v>
          </cell>
        </row>
        <row r="5834">
          <cell r="A5834" t="str">
            <v>440</v>
          </cell>
          <cell r="B5834">
            <v>939000</v>
          </cell>
          <cell r="C5834">
            <v>1</v>
          </cell>
          <cell r="D5834" t="str">
            <v>1939000.440</v>
          </cell>
          <cell r="E5834" t="str">
            <v xml:space="preserve">ביטוח נכסים </v>
          </cell>
          <cell r="H5834">
            <v>205700</v>
          </cell>
          <cell r="I5834">
            <v>198628</v>
          </cell>
        </row>
        <row r="5835">
          <cell r="A5835" t="str">
            <v>582</v>
          </cell>
          <cell r="B5835">
            <v>939000</v>
          </cell>
          <cell r="C5835">
            <v>1</v>
          </cell>
          <cell r="D5835" t="str">
            <v>1939000.582</v>
          </cell>
          <cell r="E5835" t="str">
            <v xml:space="preserve">הוצאות מסים-טאבו </v>
          </cell>
          <cell r="H5835">
            <v>100000</v>
          </cell>
          <cell r="I5835">
            <v>236</v>
          </cell>
        </row>
        <row r="5836">
          <cell r="A5836" t="str">
            <v>750</v>
          </cell>
          <cell r="B5836">
            <v>939000</v>
          </cell>
          <cell r="C5836">
            <v>1</v>
          </cell>
          <cell r="D5836" t="str">
            <v>1939000.750</v>
          </cell>
          <cell r="E5836" t="str">
            <v xml:space="preserve">עבודות קבלניות </v>
          </cell>
          <cell r="H5836">
            <v>250000</v>
          </cell>
          <cell r="I5836">
            <v>208919</v>
          </cell>
        </row>
        <row r="5837">
          <cell r="A5837" t="str">
            <v>751</v>
          </cell>
          <cell r="B5837">
            <v>939000</v>
          </cell>
          <cell r="C5837">
            <v>1</v>
          </cell>
          <cell r="D5837" t="str">
            <v>1939000.751</v>
          </cell>
          <cell r="E5837" t="str">
            <v xml:space="preserve">תביעות פינוי נכסים </v>
          </cell>
          <cell r="H5837">
            <v>0</v>
          </cell>
          <cell r="I5837">
            <v>0</v>
          </cell>
        </row>
        <row r="5838">
          <cell r="A5838" t="str">
            <v>756</v>
          </cell>
          <cell r="B5838">
            <v>939000</v>
          </cell>
          <cell r="C5838">
            <v>1</v>
          </cell>
          <cell r="D5838" t="str">
            <v>1939000.756</v>
          </cell>
          <cell r="E5838" t="str">
            <v xml:space="preserve">בקרת הוצאות מים </v>
          </cell>
          <cell r="H5838">
            <v>32000</v>
          </cell>
          <cell r="I5838">
            <v>0</v>
          </cell>
        </row>
        <row r="5839">
          <cell r="A5839" t="str">
            <v>783</v>
          </cell>
          <cell r="B5839">
            <v>939000</v>
          </cell>
          <cell r="C5839">
            <v>1</v>
          </cell>
          <cell r="D5839" t="str">
            <v>1939000.783</v>
          </cell>
          <cell r="E5839" t="str">
            <v xml:space="preserve">עמלת ניהול -חברה כלכלית </v>
          </cell>
          <cell r="H5839">
            <v>50000</v>
          </cell>
          <cell r="I5839">
            <v>44931</v>
          </cell>
        </row>
        <row r="5840">
          <cell r="A5840" t="str">
            <v>784</v>
          </cell>
          <cell r="B5840">
            <v>939000</v>
          </cell>
          <cell r="C5840">
            <v>1</v>
          </cell>
          <cell r="D5840" t="str">
            <v>1939000.784</v>
          </cell>
          <cell r="E5840" t="str">
            <v xml:space="preserve">אחזקת נכסים- חברה כלכלית </v>
          </cell>
          <cell r="H5840">
            <v>470000</v>
          </cell>
          <cell r="I5840">
            <v>300583</v>
          </cell>
        </row>
        <row r="5841">
          <cell r="A5841" t="str">
            <v>785</v>
          </cell>
          <cell r="B5841">
            <v>939000</v>
          </cell>
          <cell r="C5841">
            <v>1</v>
          </cell>
          <cell r="D5841" t="str">
            <v>1939000.785</v>
          </cell>
          <cell r="E5841" t="str">
            <v>דמי שימוש אנטנות סלולריות</v>
          </cell>
          <cell r="H5841">
            <v>0</v>
          </cell>
          <cell r="I5841">
            <v>0</v>
          </cell>
        </row>
        <row r="5842">
          <cell r="A5842" t="str">
            <v>783</v>
          </cell>
          <cell r="B5842">
            <v>939100</v>
          </cell>
          <cell r="C5842">
            <v>1</v>
          </cell>
          <cell r="D5842" t="str">
            <v>1939100.783</v>
          </cell>
          <cell r="E5842" t="str">
            <v xml:space="preserve">דמי שימוש מזנונים(75%( </v>
          </cell>
          <cell r="H5842">
            <v>0</v>
          </cell>
          <cell r="I5842">
            <v>0</v>
          </cell>
        </row>
        <row r="5843">
          <cell r="A5843" t="str">
            <v>320</v>
          </cell>
          <cell r="B5843">
            <v>940000</v>
          </cell>
          <cell r="C5843">
            <v>1</v>
          </cell>
          <cell r="D5843" t="str">
            <v>1940000.320</v>
          </cell>
          <cell r="E5843" t="str">
            <v xml:space="preserve">פיצויים והסתגלויות </v>
          </cell>
          <cell r="H5843">
            <v>0</v>
          </cell>
          <cell r="I5843">
            <v>235664</v>
          </cell>
        </row>
        <row r="5844">
          <cell r="A5844" t="str">
            <v>110</v>
          </cell>
          <cell r="B5844">
            <v>941000</v>
          </cell>
          <cell r="C5844">
            <v>1</v>
          </cell>
          <cell r="D5844" t="str">
            <v>1941000.110</v>
          </cell>
          <cell r="E5844" t="str">
            <v xml:space="preserve">שכר קובע </v>
          </cell>
          <cell r="H5844">
            <v>399846</v>
          </cell>
          <cell r="I5844">
            <v>406519</v>
          </cell>
        </row>
        <row r="5845">
          <cell r="A5845" t="str">
            <v>120</v>
          </cell>
          <cell r="B5845">
            <v>941000</v>
          </cell>
          <cell r="C5845">
            <v>1</v>
          </cell>
          <cell r="D5845" t="str">
            <v>1941000.120</v>
          </cell>
          <cell r="E5845" t="str">
            <v xml:space="preserve">תוספות שאינן בשכר קובע </v>
          </cell>
          <cell r="H5845">
            <v>91473</v>
          </cell>
          <cell r="I5845">
            <v>106470</v>
          </cell>
        </row>
        <row r="5846">
          <cell r="A5846" t="str">
            <v>130</v>
          </cell>
          <cell r="B5846">
            <v>941000</v>
          </cell>
          <cell r="C5846">
            <v>1</v>
          </cell>
          <cell r="D5846" t="str">
            <v>1941000.130</v>
          </cell>
          <cell r="E5846" t="str">
            <v xml:space="preserve">שעות נוספות </v>
          </cell>
          <cell r="H5846">
            <v>38964</v>
          </cell>
          <cell r="I5846">
            <v>51268</v>
          </cell>
        </row>
        <row r="5847">
          <cell r="A5847" t="str">
            <v>140</v>
          </cell>
          <cell r="B5847">
            <v>941000</v>
          </cell>
          <cell r="C5847">
            <v>1</v>
          </cell>
          <cell r="D5847" t="str">
            <v>1941000.140</v>
          </cell>
          <cell r="E5847" t="str">
            <v xml:space="preserve">החזר הוצאות </v>
          </cell>
          <cell r="H5847">
            <v>59314</v>
          </cell>
          <cell r="I5847">
            <v>75084</v>
          </cell>
        </row>
        <row r="5848">
          <cell r="A5848" t="str">
            <v>181</v>
          </cell>
          <cell r="B5848">
            <v>941000</v>
          </cell>
          <cell r="C5848">
            <v>1</v>
          </cell>
          <cell r="D5848" t="str">
            <v>1941000.181</v>
          </cell>
          <cell r="E5848" t="str">
            <v xml:space="preserve">הפרשות סוציאליות </v>
          </cell>
          <cell r="H5848">
            <v>116033</v>
          </cell>
          <cell r="I5848">
            <v>118573</v>
          </cell>
        </row>
        <row r="5849">
          <cell r="A5849" t="str">
            <v>182</v>
          </cell>
          <cell r="B5849">
            <v>941000</v>
          </cell>
          <cell r="C5849">
            <v>1</v>
          </cell>
          <cell r="D5849" t="str">
            <v>1941000.182</v>
          </cell>
          <cell r="E5849" t="str">
            <v xml:space="preserve">מיסים ועלויות </v>
          </cell>
          <cell r="H5849">
            <v>44576</v>
          </cell>
          <cell r="I5849">
            <v>48313</v>
          </cell>
        </row>
        <row r="5850">
          <cell r="A5850" t="str">
            <v>420</v>
          </cell>
          <cell r="B5850">
            <v>941000</v>
          </cell>
          <cell r="C5850">
            <v>1</v>
          </cell>
          <cell r="D5850" t="str">
            <v>1941000.420</v>
          </cell>
          <cell r="E5850" t="str">
            <v xml:space="preserve">תחזוקת מבנים </v>
          </cell>
          <cell r="H5850">
            <v>5000</v>
          </cell>
          <cell r="I5850">
            <v>0</v>
          </cell>
        </row>
        <row r="5851">
          <cell r="A5851" t="str">
            <v>431</v>
          </cell>
          <cell r="B5851">
            <v>941000</v>
          </cell>
          <cell r="C5851">
            <v>1</v>
          </cell>
          <cell r="D5851" t="str">
            <v>1941000.431</v>
          </cell>
          <cell r="E5851" t="str">
            <v xml:space="preserve">חשמל </v>
          </cell>
          <cell r="H5851">
            <v>0</v>
          </cell>
          <cell r="I5851">
            <v>0</v>
          </cell>
        </row>
        <row r="5852">
          <cell r="A5852" t="str">
            <v>433</v>
          </cell>
          <cell r="B5852">
            <v>941000</v>
          </cell>
          <cell r="C5852">
            <v>1</v>
          </cell>
          <cell r="D5852" t="str">
            <v>1941000.433</v>
          </cell>
          <cell r="E5852" t="str">
            <v xml:space="preserve">חומרי נקיון </v>
          </cell>
          <cell r="H5852">
            <v>1000</v>
          </cell>
          <cell r="I5852">
            <v>902</v>
          </cell>
        </row>
        <row r="5853">
          <cell r="A5853" t="str">
            <v>434</v>
          </cell>
          <cell r="B5853">
            <v>941000</v>
          </cell>
          <cell r="C5853">
            <v>1</v>
          </cell>
          <cell r="D5853" t="str">
            <v>1941000.434</v>
          </cell>
          <cell r="E5853" t="str">
            <v xml:space="preserve">שירותי נקיון </v>
          </cell>
          <cell r="H5853">
            <v>17304</v>
          </cell>
          <cell r="I5853">
            <v>16345</v>
          </cell>
        </row>
        <row r="5854">
          <cell r="A5854" t="str">
            <v>440</v>
          </cell>
          <cell r="B5854">
            <v>941000</v>
          </cell>
          <cell r="C5854">
            <v>1</v>
          </cell>
          <cell r="D5854" t="str">
            <v>1941000.440</v>
          </cell>
          <cell r="E5854" t="str">
            <v xml:space="preserve">ביטוח מבנה ותכולה </v>
          </cell>
          <cell r="H5854">
            <v>3400</v>
          </cell>
          <cell r="I5854">
            <v>3312</v>
          </cell>
        </row>
        <row r="5855">
          <cell r="A5855" t="str">
            <v>470</v>
          </cell>
          <cell r="B5855">
            <v>941000</v>
          </cell>
          <cell r="C5855">
            <v>1</v>
          </cell>
          <cell r="D5855" t="str">
            <v>1941000.470</v>
          </cell>
          <cell r="E5855" t="str">
            <v xml:space="preserve">ציוד משרדי </v>
          </cell>
          <cell r="H5855">
            <v>1000</v>
          </cell>
          <cell r="I5855">
            <v>991</v>
          </cell>
        </row>
        <row r="5856">
          <cell r="A5856" t="str">
            <v>511</v>
          </cell>
          <cell r="B5856">
            <v>941000</v>
          </cell>
          <cell r="C5856">
            <v>1</v>
          </cell>
          <cell r="D5856" t="str">
            <v>1941000.511</v>
          </cell>
          <cell r="E5856" t="str">
            <v xml:space="preserve">אירוח וכיבוד </v>
          </cell>
          <cell r="H5856">
            <v>1000</v>
          </cell>
          <cell r="I5856">
            <v>912</v>
          </cell>
        </row>
        <row r="5857">
          <cell r="A5857" t="str">
            <v>521</v>
          </cell>
          <cell r="B5857">
            <v>941000</v>
          </cell>
          <cell r="C5857">
            <v>1</v>
          </cell>
          <cell r="D5857" t="str">
            <v>1941000.521</v>
          </cell>
          <cell r="E5857" t="str">
            <v xml:space="preserve">השתלמויות </v>
          </cell>
          <cell r="H5857">
            <v>0</v>
          </cell>
          <cell r="I5857">
            <v>0</v>
          </cell>
        </row>
        <row r="5858">
          <cell r="A5858" t="str">
            <v>522</v>
          </cell>
          <cell r="B5858">
            <v>941000</v>
          </cell>
          <cell r="C5858">
            <v>1</v>
          </cell>
          <cell r="D5858" t="str">
            <v>1941000.522</v>
          </cell>
          <cell r="E5858" t="str">
            <v xml:space="preserve">ספרות מקצועית </v>
          </cell>
          <cell r="H5858">
            <v>2000</v>
          </cell>
          <cell r="I5858">
            <v>0</v>
          </cell>
        </row>
        <row r="5859">
          <cell r="A5859" t="str">
            <v>523</v>
          </cell>
          <cell r="B5859">
            <v>941000</v>
          </cell>
          <cell r="C5859">
            <v>1</v>
          </cell>
          <cell r="D5859" t="str">
            <v>1941000.523</v>
          </cell>
          <cell r="E5859" t="str">
            <v xml:space="preserve">דמי חבר בארגונים </v>
          </cell>
          <cell r="H5859">
            <v>1000</v>
          </cell>
          <cell r="I5859">
            <v>0</v>
          </cell>
        </row>
        <row r="5860">
          <cell r="A5860" t="str">
            <v>540</v>
          </cell>
          <cell r="B5860">
            <v>941000</v>
          </cell>
          <cell r="C5860">
            <v>1</v>
          </cell>
          <cell r="D5860" t="str">
            <v>1941000.540</v>
          </cell>
          <cell r="E5860" t="str">
            <v xml:space="preserve">הוצאות תקשורת </v>
          </cell>
          <cell r="H5860">
            <v>11000</v>
          </cell>
          <cell r="I5860">
            <v>5787</v>
          </cell>
        </row>
        <row r="5861">
          <cell r="A5861" t="str">
            <v>561</v>
          </cell>
          <cell r="B5861">
            <v>941000</v>
          </cell>
          <cell r="C5861">
            <v>1</v>
          </cell>
          <cell r="D5861" t="str">
            <v>1941000.561</v>
          </cell>
          <cell r="E5861" t="str">
            <v xml:space="preserve">צילום מסמכים </v>
          </cell>
          <cell r="H5861">
            <v>3000</v>
          </cell>
          <cell r="I5861">
            <v>1727</v>
          </cell>
        </row>
        <row r="5862">
          <cell r="A5862" t="str">
            <v>575</v>
          </cell>
          <cell r="B5862">
            <v>941000</v>
          </cell>
          <cell r="C5862">
            <v>1</v>
          </cell>
          <cell r="D5862" t="str">
            <v>1941000.575</v>
          </cell>
          <cell r="E5862" t="str">
            <v xml:space="preserve">תוכנת ניהול צי רכב </v>
          </cell>
          <cell r="H5862">
            <v>2000</v>
          </cell>
          <cell r="I5862">
            <v>1777</v>
          </cell>
        </row>
        <row r="5863">
          <cell r="A5863" t="str">
            <v>580</v>
          </cell>
          <cell r="B5863">
            <v>941000</v>
          </cell>
          <cell r="C5863">
            <v>1</v>
          </cell>
          <cell r="D5863" t="str">
            <v>1941000.580</v>
          </cell>
          <cell r="E5863" t="str">
            <v xml:space="preserve">הוצאות ארגוניות </v>
          </cell>
          <cell r="H5863">
            <v>2000</v>
          </cell>
          <cell r="I5863">
            <v>1797</v>
          </cell>
        </row>
        <row r="5864">
          <cell r="A5864" t="str">
            <v>583</v>
          </cell>
          <cell r="B5864">
            <v>941000</v>
          </cell>
          <cell r="C5864">
            <v>1</v>
          </cell>
          <cell r="D5864" t="str">
            <v>1941000.583</v>
          </cell>
          <cell r="E5864" t="str">
            <v xml:space="preserve">נסיעות כביש 6 </v>
          </cell>
          <cell r="H5864">
            <v>26760</v>
          </cell>
          <cell r="I5864">
            <v>45027</v>
          </cell>
        </row>
        <row r="5865">
          <cell r="A5865" t="str">
            <v>710</v>
          </cell>
          <cell r="B5865">
            <v>941000</v>
          </cell>
          <cell r="C5865">
            <v>1</v>
          </cell>
          <cell r="D5865" t="str">
            <v>1941000.710</v>
          </cell>
          <cell r="E5865" t="str">
            <v xml:space="preserve">הובלות והסעות </v>
          </cell>
          <cell r="H5865">
            <v>21000</v>
          </cell>
          <cell r="I5865">
            <v>114</v>
          </cell>
        </row>
        <row r="5866">
          <cell r="A5866" t="str">
            <v>731</v>
          </cell>
          <cell r="B5866">
            <v>941000</v>
          </cell>
          <cell r="C5866">
            <v>1</v>
          </cell>
          <cell r="D5866" t="str">
            <v>1941000.731</v>
          </cell>
          <cell r="E5866" t="str">
            <v xml:space="preserve">דלק ושמנים </v>
          </cell>
          <cell r="H5866">
            <v>42750</v>
          </cell>
          <cell r="I5866">
            <v>45475</v>
          </cell>
        </row>
        <row r="5867">
          <cell r="A5867" t="str">
            <v>732</v>
          </cell>
          <cell r="B5867">
            <v>941000</v>
          </cell>
          <cell r="C5867">
            <v>1</v>
          </cell>
          <cell r="D5867" t="str">
            <v>1941000.732</v>
          </cell>
          <cell r="E5867" t="str">
            <v xml:space="preserve">תיקוני רכב </v>
          </cell>
          <cell r="H5867">
            <v>15000</v>
          </cell>
          <cell r="I5867">
            <v>17714</v>
          </cell>
        </row>
        <row r="5868">
          <cell r="A5868" t="str">
            <v>734</v>
          </cell>
          <cell r="B5868">
            <v>941000</v>
          </cell>
          <cell r="C5868">
            <v>1</v>
          </cell>
          <cell r="D5868" t="str">
            <v>1941000.734</v>
          </cell>
          <cell r="E5868" t="str">
            <v xml:space="preserve">השתתפות עצמית-נזקי רכב </v>
          </cell>
          <cell r="H5868">
            <v>200000</v>
          </cell>
          <cell r="I5868">
            <v>343435</v>
          </cell>
        </row>
        <row r="5869">
          <cell r="A5869" t="str">
            <v>741</v>
          </cell>
          <cell r="B5869">
            <v>941000</v>
          </cell>
          <cell r="C5869">
            <v>1</v>
          </cell>
          <cell r="D5869" t="str">
            <v>1941000.741</v>
          </cell>
          <cell r="E5869" t="str">
            <v xml:space="preserve">השכרת כלים מכשירים וציוד </v>
          </cell>
          <cell r="H5869">
            <v>7500</v>
          </cell>
          <cell r="I5869">
            <v>2550</v>
          </cell>
        </row>
        <row r="5870">
          <cell r="A5870" t="str">
            <v>743</v>
          </cell>
          <cell r="B5870">
            <v>941000</v>
          </cell>
          <cell r="C5870">
            <v>1</v>
          </cell>
          <cell r="D5870" t="str">
            <v>1941000.743</v>
          </cell>
          <cell r="E5870" t="str">
            <v xml:space="preserve">רכישת כלים מכשירים וציוד </v>
          </cell>
          <cell r="H5870">
            <v>18400</v>
          </cell>
          <cell r="I5870">
            <v>630</v>
          </cell>
        </row>
        <row r="5871">
          <cell r="A5871" t="str">
            <v>759</v>
          </cell>
          <cell r="B5871">
            <v>941000</v>
          </cell>
          <cell r="C5871">
            <v>1</v>
          </cell>
          <cell r="D5871" t="str">
            <v>1941000.759</v>
          </cell>
          <cell r="E5871" t="str">
            <v xml:space="preserve">שמירה </v>
          </cell>
          <cell r="H5871">
            <v>0</v>
          </cell>
          <cell r="I5871">
            <v>335984</v>
          </cell>
        </row>
        <row r="5872">
          <cell r="A5872" t="str">
            <v>780</v>
          </cell>
          <cell r="B5872">
            <v>941000</v>
          </cell>
          <cell r="C5872">
            <v>1</v>
          </cell>
          <cell r="D5872" t="str">
            <v>1941000.780</v>
          </cell>
          <cell r="E5872" t="str">
            <v xml:space="preserve">שמאות רכב </v>
          </cell>
          <cell r="H5872">
            <v>5000</v>
          </cell>
          <cell r="I5872">
            <v>1300</v>
          </cell>
        </row>
        <row r="5873">
          <cell r="A5873" t="str">
            <v>731</v>
          </cell>
          <cell r="B5873">
            <v>941001</v>
          </cell>
          <cell r="C5873">
            <v>1</v>
          </cell>
          <cell r="D5873" t="str">
            <v>1941001.731</v>
          </cell>
          <cell r="E5873" t="str">
            <v>דלק לגנרטורים וציוד עבודה</v>
          </cell>
          <cell r="H5873">
            <v>16150</v>
          </cell>
          <cell r="I5873">
            <v>13035</v>
          </cell>
        </row>
        <row r="5874">
          <cell r="A5874" t="str">
            <v>110</v>
          </cell>
          <cell r="B5874">
            <v>943000</v>
          </cell>
          <cell r="C5874">
            <v>1</v>
          </cell>
          <cell r="D5874" t="str">
            <v>1943000.110</v>
          </cell>
          <cell r="E5874" t="str">
            <v xml:space="preserve">שכר קובע </v>
          </cell>
          <cell r="H5874">
            <v>2387258</v>
          </cell>
          <cell r="I5874">
            <v>2058118</v>
          </cell>
        </row>
        <row r="5875">
          <cell r="A5875" t="str">
            <v>120</v>
          </cell>
          <cell r="B5875">
            <v>943000</v>
          </cell>
          <cell r="C5875">
            <v>1</v>
          </cell>
          <cell r="D5875" t="str">
            <v>1943000.120</v>
          </cell>
          <cell r="E5875" t="str">
            <v xml:space="preserve">תוספות שאינן בשכר קובע </v>
          </cell>
          <cell r="H5875">
            <v>245727</v>
          </cell>
          <cell r="I5875">
            <v>233509</v>
          </cell>
        </row>
        <row r="5876">
          <cell r="A5876" t="str">
            <v>130</v>
          </cell>
          <cell r="B5876">
            <v>943000</v>
          </cell>
          <cell r="C5876">
            <v>1</v>
          </cell>
          <cell r="D5876" t="str">
            <v>1943000.130</v>
          </cell>
          <cell r="E5876" t="str">
            <v xml:space="preserve">שעות נוספות </v>
          </cell>
          <cell r="H5876">
            <v>76719</v>
          </cell>
          <cell r="I5876">
            <v>80448</v>
          </cell>
        </row>
        <row r="5877">
          <cell r="A5877" t="str">
            <v>140</v>
          </cell>
          <cell r="B5877">
            <v>943000</v>
          </cell>
          <cell r="C5877">
            <v>1</v>
          </cell>
          <cell r="D5877" t="str">
            <v>1943000.140</v>
          </cell>
          <cell r="E5877" t="str">
            <v xml:space="preserve">החזר הוצאות </v>
          </cell>
          <cell r="H5877">
            <v>133650</v>
          </cell>
          <cell r="I5877">
            <v>125367</v>
          </cell>
        </row>
        <row r="5878">
          <cell r="A5878" t="str">
            <v>181</v>
          </cell>
          <cell r="B5878">
            <v>943000</v>
          </cell>
          <cell r="C5878">
            <v>1</v>
          </cell>
          <cell r="D5878" t="str">
            <v>1943000.181</v>
          </cell>
          <cell r="E5878" t="str">
            <v xml:space="preserve">הפרשות סוציאליות </v>
          </cell>
          <cell r="H5878">
            <v>521298</v>
          </cell>
          <cell r="I5878">
            <v>498930</v>
          </cell>
        </row>
        <row r="5879">
          <cell r="A5879" t="str">
            <v>182</v>
          </cell>
          <cell r="B5879">
            <v>943000</v>
          </cell>
          <cell r="C5879">
            <v>1</v>
          </cell>
          <cell r="D5879" t="str">
            <v>1943000.182</v>
          </cell>
          <cell r="E5879" t="str">
            <v xml:space="preserve">מיסים ועלויות </v>
          </cell>
          <cell r="H5879">
            <v>197929</v>
          </cell>
          <cell r="I5879">
            <v>190535</v>
          </cell>
        </row>
        <row r="5880">
          <cell r="A5880" t="str">
            <v>288</v>
          </cell>
          <cell r="B5880">
            <v>943000</v>
          </cell>
          <cell r="C5880">
            <v>1</v>
          </cell>
          <cell r="D5880" t="str">
            <v>1943000.288</v>
          </cell>
          <cell r="E5880" t="str">
            <v xml:space="preserve">השתתפות בשי לחגים </v>
          </cell>
          <cell r="H5880">
            <v>43250</v>
          </cell>
          <cell r="I5880">
            <v>40899</v>
          </cell>
        </row>
        <row r="5881">
          <cell r="A5881" t="str">
            <v>540</v>
          </cell>
          <cell r="B5881">
            <v>943000</v>
          </cell>
          <cell r="C5881">
            <v>1</v>
          </cell>
          <cell r="D5881" t="str">
            <v>1943000.540</v>
          </cell>
          <cell r="E5881" t="str">
            <v xml:space="preserve">הוצאות תקשורת </v>
          </cell>
          <cell r="H5881">
            <v>25000</v>
          </cell>
          <cell r="I5881">
            <v>14368</v>
          </cell>
        </row>
        <row r="5882">
          <cell r="A5882" t="str">
            <v>541</v>
          </cell>
          <cell r="B5882">
            <v>943000</v>
          </cell>
          <cell r="C5882">
            <v>1</v>
          </cell>
          <cell r="D5882" t="str">
            <v>1943000.541</v>
          </cell>
          <cell r="E5882" t="str">
            <v xml:space="preserve">שאילתות משרד התחבורה </v>
          </cell>
          <cell r="H5882">
            <v>170000</v>
          </cell>
          <cell r="I5882">
            <v>138354</v>
          </cell>
        </row>
        <row r="5883">
          <cell r="A5883" t="str">
            <v>542</v>
          </cell>
          <cell r="B5883">
            <v>943000</v>
          </cell>
          <cell r="C5883">
            <v>1</v>
          </cell>
          <cell r="D5883" t="str">
            <v>1943000.542</v>
          </cell>
          <cell r="E5883" t="str">
            <v xml:space="preserve">משלוחי דואר רשום </v>
          </cell>
          <cell r="H5883">
            <v>375000</v>
          </cell>
          <cell r="I5883">
            <v>405836</v>
          </cell>
        </row>
        <row r="5884">
          <cell r="A5884" t="str">
            <v>550</v>
          </cell>
          <cell r="B5884">
            <v>943000</v>
          </cell>
          <cell r="C5884">
            <v>1</v>
          </cell>
          <cell r="D5884" t="str">
            <v>1943000.550</v>
          </cell>
          <cell r="E5884" t="str">
            <v xml:space="preserve">פרסום והדפסות </v>
          </cell>
          <cell r="H5884">
            <v>200000</v>
          </cell>
          <cell r="I5884">
            <v>173470</v>
          </cell>
        </row>
        <row r="5885">
          <cell r="A5885" t="str">
            <v>570</v>
          </cell>
          <cell r="B5885">
            <v>943000</v>
          </cell>
          <cell r="C5885">
            <v>1</v>
          </cell>
          <cell r="D5885" t="str">
            <v>1943000.570</v>
          </cell>
          <cell r="E5885" t="str">
            <v xml:space="preserve">מיכון - דו"חות חניה </v>
          </cell>
          <cell r="H5885">
            <v>523300</v>
          </cell>
          <cell r="I5885">
            <v>513916</v>
          </cell>
        </row>
        <row r="5886">
          <cell r="A5886" t="str">
            <v>576</v>
          </cell>
          <cell r="B5886">
            <v>943000</v>
          </cell>
          <cell r="C5886">
            <v>1</v>
          </cell>
          <cell r="D5886" t="str">
            <v>1943000.576</v>
          </cell>
          <cell r="E5886" t="str">
            <v xml:space="preserve">ממשק למסופונים </v>
          </cell>
          <cell r="H5886">
            <v>9000</v>
          </cell>
          <cell r="I5886">
            <v>0</v>
          </cell>
        </row>
        <row r="5887">
          <cell r="A5887" t="str">
            <v>577</v>
          </cell>
          <cell r="B5887">
            <v>943000</v>
          </cell>
          <cell r="C5887">
            <v>1</v>
          </cell>
          <cell r="D5887" t="str">
            <v>1943000.577</v>
          </cell>
          <cell r="E5887" t="str">
            <v xml:space="preserve">תוכנה לטעינת קבצים </v>
          </cell>
          <cell r="H5887">
            <v>30000</v>
          </cell>
          <cell r="I5887">
            <v>27840</v>
          </cell>
        </row>
        <row r="5888">
          <cell r="A5888" t="str">
            <v>731</v>
          </cell>
          <cell r="B5888">
            <v>943000</v>
          </cell>
          <cell r="C5888">
            <v>1</v>
          </cell>
          <cell r="D5888" t="str">
            <v>1943000.731</v>
          </cell>
          <cell r="E5888" t="str">
            <v xml:space="preserve">דלק </v>
          </cell>
          <cell r="H5888">
            <v>10883</v>
          </cell>
          <cell r="I5888">
            <v>0</v>
          </cell>
        </row>
        <row r="5889">
          <cell r="A5889" t="str">
            <v>735</v>
          </cell>
          <cell r="B5889">
            <v>943000</v>
          </cell>
          <cell r="C5889">
            <v>1</v>
          </cell>
          <cell r="D5889" t="str">
            <v>1943000.735</v>
          </cell>
          <cell r="E5889" t="str">
            <v xml:space="preserve">השכרת רכב </v>
          </cell>
          <cell r="H5889">
            <v>40197</v>
          </cell>
          <cell r="I5889">
            <v>0</v>
          </cell>
        </row>
        <row r="5890">
          <cell r="A5890" t="str">
            <v>741</v>
          </cell>
          <cell r="B5890">
            <v>943000</v>
          </cell>
          <cell r="C5890">
            <v>1</v>
          </cell>
          <cell r="D5890" t="str">
            <v>1943000.741</v>
          </cell>
          <cell r="E5890" t="str">
            <v xml:space="preserve">שכירת כלים מכשירים וציוד </v>
          </cell>
          <cell r="H5890">
            <v>370000</v>
          </cell>
          <cell r="I5890">
            <v>272584</v>
          </cell>
        </row>
        <row r="5891">
          <cell r="A5891" t="str">
            <v>743</v>
          </cell>
          <cell r="B5891">
            <v>943000</v>
          </cell>
          <cell r="C5891">
            <v>1</v>
          </cell>
          <cell r="D5891" t="str">
            <v>1943000.743</v>
          </cell>
          <cell r="E5891" t="str">
            <v xml:space="preserve">רכישת כלים מכשירים וציוד </v>
          </cell>
          <cell r="H5891">
            <v>160000</v>
          </cell>
          <cell r="I5891">
            <v>36097</v>
          </cell>
        </row>
        <row r="5892">
          <cell r="A5892" t="str">
            <v>747</v>
          </cell>
          <cell r="B5892">
            <v>943000</v>
          </cell>
          <cell r="C5892">
            <v>1</v>
          </cell>
          <cell r="D5892" t="str">
            <v>1943000.747</v>
          </cell>
          <cell r="E5892" t="str">
            <v xml:space="preserve">ביגוד לצרכי עבודה </v>
          </cell>
          <cell r="H5892">
            <v>93000</v>
          </cell>
          <cell r="I5892">
            <v>91926</v>
          </cell>
        </row>
        <row r="5893">
          <cell r="A5893" t="str">
            <v>750</v>
          </cell>
          <cell r="B5893">
            <v>943000</v>
          </cell>
          <cell r="C5893">
            <v>1</v>
          </cell>
          <cell r="D5893" t="str">
            <v>1943000.750</v>
          </cell>
          <cell r="E5893" t="str">
            <v xml:space="preserve">עמלת גביה חניה סלולרית </v>
          </cell>
          <cell r="H5893">
            <v>382300</v>
          </cell>
          <cell r="I5893">
            <v>316877</v>
          </cell>
        </row>
        <row r="5894">
          <cell r="A5894" t="str">
            <v>751</v>
          </cell>
          <cell r="B5894">
            <v>943000</v>
          </cell>
          <cell r="C5894">
            <v>1</v>
          </cell>
          <cell r="D5894" t="str">
            <v>1943000.751</v>
          </cell>
          <cell r="E5894" t="str">
            <v xml:space="preserve">עמלת גביה-קנסות חנייה </v>
          </cell>
          <cell r="H5894">
            <v>1250000</v>
          </cell>
          <cell r="I5894">
            <v>470840</v>
          </cell>
        </row>
        <row r="5895">
          <cell r="A5895" t="str">
            <v>753</v>
          </cell>
          <cell r="B5895">
            <v>943000</v>
          </cell>
          <cell r="C5895">
            <v>1</v>
          </cell>
          <cell r="D5895" t="str">
            <v>1943000.753</v>
          </cell>
          <cell r="E5895" t="str">
            <v xml:space="preserve">הפעלת מדחני חנייה </v>
          </cell>
          <cell r="H5895">
            <v>1373750</v>
          </cell>
          <cell r="I5895">
            <v>1042751</v>
          </cell>
        </row>
        <row r="5896">
          <cell r="A5896" t="str">
            <v>754</v>
          </cell>
          <cell r="B5896">
            <v>943000</v>
          </cell>
          <cell r="C5896">
            <v>1</v>
          </cell>
          <cell r="D5896" t="str">
            <v>1943000.754</v>
          </cell>
          <cell r="E5896" t="str">
            <v>דאר-עמלת מכירת כרטיסי חני</v>
          </cell>
          <cell r="H5896">
            <v>62000</v>
          </cell>
          <cell r="I5896">
            <v>14048</v>
          </cell>
        </row>
        <row r="5897">
          <cell r="A5897" t="str">
            <v>756</v>
          </cell>
          <cell r="B5897">
            <v>943000</v>
          </cell>
          <cell r="C5897">
            <v>1</v>
          </cell>
          <cell r="D5897" t="str">
            <v>1943000.756</v>
          </cell>
          <cell r="E5897" t="str">
            <v xml:space="preserve">עבודות קבלניות </v>
          </cell>
          <cell r="H5897">
            <v>30000</v>
          </cell>
          <cell r="I5897">
            <v>29980</v>
          </cell>
        </row>
        <row r="5898">
          <cell r="A5898" t="str">
            <v>758</v>
          </cell>
          <cell r="B5898">
            <v>943000</v>
          </cell>
          <cell r="C5898">
            <v>1</v>
          </cell>
          <cell r="D5898" t="str">
            <v>1943000.758</v>
          </cell>
          <cell r="E5898" t="str">
            <v xml:space="preserve">אחזקת שטחי חניה </v>
          </cell>
          <cell r="H5898">
            <v>200000</v>
          </cell>
          <cell r="I5898">
            <v>188961</v>
          </cell>
        </row>
        <row r="5899">
          <cell r="A5899" t="str">
            <v>759</v>
          </cell>
          <cell r="B5899">
            <v>943000</v>
          </cell>
          <cell r="C5899">
            <v>1</v>
          </cell>
          <cell r="D5899" t="str">
            <v>1943000.759</v>
          </cell>
          <cell r="E5899" t="str">
            <v xml:space="preserve">אבטחת חניון מרכז צעירים </v>
          </cell>
          <cell r="H5899">
            <v>172900</v>
          </cell>
          <cell r="I5899">
            <v>129477</v>
          </cell>
        </row>
        <row r="5900">
          <cell r="A5900" t="str">
            <v>769</v>
          </cell>
          <cell r="B5900">
            <v>943000</v>
          </cell>
          <cell r="C5900">
            <v>1</v>
          </cell>
          <cell r="D5900" t="str">
            <v>1943000.769</v>
          </cell>
          <cell r="E5900" t="str">
            <v xml:space="preserve">שירות לאומי </v>
          </cell>
          <cell r="H5900">
            <v>19200</v>
          </cell>
          <cell r="I5900">
            <v>9624</v>
          </cell>
        </row>
        <row r="5901">
          <cell r="A5901" t="str">
            <v>780</v>
          </cell>
          <cell r="B5901">
            <v>943000</v>
          </cell>
          <cell r="C5901">
            <v>1</v>
          </cell>
          <cell r="D5901" t="str">
            <v>1943000.780</v>
          </cell>
          <cell r="E5901" t="str">
            <v xml:space="preserve">הוצאות שונות </v>
          </cell>
          <cell r="H5901">
            <v>5000</v>
          </cell>
          <cell r="I5901">
            <v>0</v>
          </cell>
        </row>
        <row r="5902">
          <cell r="A5902" t="str">
            <v>691</v>
          </cell>
          <cell r="B5902">
            <v>970000</v>
          </cell>
          <cell r="C5902">
            <v>1</v>
          </cell>
          <cell r="D5902" t="str">
            <v>1970000.691</v>
          </cell>
          <cell r="E5902" t="str">
            <v xml:space="preserve">פרעון מלוות קרן(ביוב( </v>
          </cell>
          <cell r="H5902">
            <v>2646000</v>
          </cell>
          <cell r="I5902">
            <v>2646147</v>
          </cell>
        </row>
        <row r="5903">
          <cell r="A5903" t="str">
            <v>692</v>
          </cell>
          <cell r="B5903">
            <v>970000</v>
          </cell>
          <cell r="C5903">
            <v>1</v>
          </cell>
          <cell r="D5903" t="str">
            <v>1970000.692</v>
          </cell>
          <cell r="E5903" t="str">
            <v xml:space="preserve">פרעון מלוות ריבית(ביוב( </v>
          </cell>
          <cell r="H5903">
            <v>1232000</v>
          </cell>
          <cell r="I5903">
            <v>1083699</v>
          </cell>
        </row>
        <row r="5904">
          <cell r="A5904" t="str">
            <v>693</v>
          </cell>
          <cell r="B5904">
            <v>970000</v>
          </cell>
          <cell r="C5904">
            <v>1</v>
          </cell>
          <cell r="D5904" t="str">
            <v>1970000.693</v>
          </cell>
          <cell r="E5904" t="str">
            <v xml:space="preserve">פרעון מלוות הצמדה(ביוב( </v>
          </cell>
          <cell r="H5904">
            <v>399000</v>
          </cell>
          <cell r="I5904">
            <v>383815</v>
          </cell>
        </row>
        <row r="5905">
          <cell r="A5905" t="str">
            <v>750</v>
          </cell>
          <cell r="B5905">
            <v>980000</v>
          </cell>
          <cell r="C5905">
            <v>1</v>
          </cell>
          <cell r="D5905" t="str">
            <v>1980000.750</v>
          </cell>
          <cell r="E5905" t="str">
            <v xml:space="preserve">פיקוח-השבת קולחין </v>
          </cell>
          <cell r="H5905">
            <v>231500</v>
          </cell>
          <cell r="I5905">
            <v>174375</v>
          </cell>
        </row>
        <row r="5906">
          <cell r="A5906" t="str">
            <v>751</v>
          </cell>
          <cell r="B5906">
            <v>980000</v>
          </cell>
          <cell r="C5906">
            <v>1</v>
          </cell>
          <cell r="D5906" t="str">
            <v>1980000.751</v>
          </cell>
          <cell r="E5906" t="str">
            <v xml:space="preserve">יעוץ-השבת קולחין </v>
          </cell>
          <cell r="H5906">
            <v>100000</v>
          </cell>
          <cell r="I5906">
            <v>0</v>
          </cell>
        </row>
        <row r="5907">
          <cell r="A5907" t="str">
            <v>320</v>
          </cell>
          <cell r="B5907">
            <v>980000</v>
          </cell>
          <cell r="C5907">
            <v>1</v>
          </cell>
          <cell r="D5907" t="str">
            <v>1980000.320</v>
          </cell>
          <cell r="E5907" t="str">
            <v xml:space="preserve">פיצויים והסתגלויות </v>
          </cell>
          <cell r="H5907">
            <v>40000</v>
          </cell>
          <cell r="I5907">
            <v>43467</v>
          </cell>
        </row>
        <row r="5908">
          <cell r="A5908" t="str">
            <v>110</v>
          </cell>
          <cell r="B5908">
            <v>982000</v>
          </cell>
          <cell r="C5908">
            <v>1</v>
          </cell>
          <cell r="D5908" t="str">
            <v>1982000.110</v>
          </cell>
          <cell r="E5908" t="str">
            <v xml:space="preserve">שכר קובע </v>
          </cell>
          <cell r="H5908">
            <v>1216818</v>
          </cell>
          <cell r="I5908">
            <v>1157066</v>
          </cell>
        </row>
        <row r="5909">
          <cell r="A5909" t="str">
            <v>120</v>
          </cell>
          <cell r="B5909">
            <v>982000</v>
          </cell>
          <cell r="C5909">
            <v>1</v>
          </cell>
          <cell r="D5909" t="str">
            <v>1982000.120</v>
          </cell>
          <cell r="E5909" t="str">
            <v xml:space="preserve">תוספות שאינן בשכר קובע </v>
          </cell>
          <cell r="H5909">
            <v>276757</v>
          </cell>
          <cell r="I5909">
            <v>262266</v>
          </cell>
        </row>
        <row r="5910">
          <cell r="A5910" t="str">
            <v>130</v>
          </cell>
          <cell r="B5910">
            <v>982000</v>
          </cell>
          <cell r="C5910">
            <v>1</v>
          </cell>
          <cell r="D5910" t="str">
            <v>1982000.130</v>
          </cell>
          <cell r="E5910" t="str">
            <v xml:space="preserve">שעות נוספות </v>
          </cell>
          <cell r="H5910">
            <v>14427</v>
          </cell>
          <cell r="I5910">
            <v>11960</v>
          </cell>
        </row>
        <row r="5911">
          <cell r="A5911" t="str">
            <v>140</v>
          </cell>
          <cell r="B5911">
            <v>982000</v>
          </cell>
          <cell r="C5911">
            <v>1</v>
          </cell>
          <cell r="D5911" t="str">
            <v>1982000.140</v>
          </cell>
          <cell r="E5911" t="str">
            <v xml:space="preserve">החזר הוצאות </v>
          </cell>
          <cell r="H5911">
            <v>259415</v>
          </cell>
          <cell r="I5911">
            <v>254044</v>
          </cell>
        </row>
        <row r="5912">
          <cell r="A5912" t="str">
            <v>181</v>
          </cell>
          <cell r="B5912">
            <v>982000</v>
          </cell>
          <cell r="C5912">
            <v>1</v>
          </cell>
          <cell r="D5912" t="str">
            <v>1982000.181</v>
          </cell>
          <cell r="E5912" t="str">
            <v xml:space="preserve">תוספות סוציאליות </v>
          </cell>
          <cell r="H5912">
            <v>271123</v>
          </cell>
          <cell r="I5912">
            <v>253717</v>
          </cell>
        </row>
        <row r="5913">
          <cell r="A5913" t="str">
            <v>182</v>
          </cell>
          <cell r="B5913">
            <v>982000</v>
          </cell>
          <cell r="C5913">
            <v>1</v>
          </cell>
          <cell r="D5913" t="str">
            <v>1982000.182</v>
          </cell>
          <cell r="E5913" t="str">
            <v xml:space="preserve">מיסים ועלויות </v>
          </cell>
          <cell r="H5913">
            <v>134040</v>
          </cell>
          <cell r="I5913">
            <v>127694</v>
          </cell>
        </row>
        <row r="5914">
          <cell r="A5914" t="str">
            <v>288</v>
          </cell>
          <cell r="B5914">
            <v>982000</v>
          </cell>
          <cell r="C5914">
            <v>1</v>
          </cell>
          <cell r="D5914" t="str">
            <v>1982000.288</v>
          </cell>
          <cell r="E5914" t="str">
            <v xml:space="preserve">השתתפות בשי לחגים </v>
          </cell>
          <cell r="H5914">
            <v>12500</v>
          </cell>
          <cell r="I5914">
            <v>11826</v>
          </cell>
        </row>
        <row r="5915">
          <cell r="A5915" t="str">
            <v>420</v>
          </cell>
          <cell r="B5915">
            <v>982000</v>
          </cell>
          <cell r="C5915">
            <v>1</v>
          </cell>
          <cell r="D5915" t="str">
            <v>1982000.420</v>
          </cell>
          <cell r="E5915" t="str">
            <v xml:space="preserve">תחזוקת מבנים </v>
          </cell>
          <cell r="H5915">
            <v>13000</v>
          </cell>
          <cell r="I5915">
            <v>5333</v>
          </cell>
        </row>
        <row r="5916">
          <cell r="A5916" t="str">
            <v>422</v>
          </cell>
          <cell r="B5916">
            <v>982000</v>
          </cell>
          <cell r="C5916">
            <v>1</v>
          </cell>
          <cell r="D5916" t="str">
            <v>1982000.422</v>
          </cell>
          <cell r="E5916" t="str">
            <v xml:space="preserve">צורכי אחזקה </v>
          </cell>
          <cell r="H5916">
            <v>3000</v>
          </cell>
          <cell r="I5916">
            <v>1980</v>
          </cell>
        </row>
        <row r="5917">
          <cell r="A5917" t="str">
            <v>431</v>
          </cell>
          <cell r="B5917">
            <v>982000</v>
          </cell>
          <cell r="C5917">
            <v>1</v>
          </cell>
          <cell r="D5917" t="str">
            <v>1982000.431</v>
          </cell>
          <cell r="E5917" t="str">
            <v xml:space="preserve">חשמל </v>
          </cell>
          <cell r="H5917">
            <v>29900</v>
          </cell>
          <cell r="I5917">
            <v>32821</v>
          </cell>
        </row>
        <row r="5918">
          <cell r="A5918" t="str">
            <v>433</v>
          </cell>
          <cell r="B5918">
            <v>982000</v>
          </cell>
          <cell r="C5918">
            <v>1</v>
          </cell>
          <cell r="D5918" t="str">
            <v>1982000.433</v>
          </cell>
          <cell r="E5918" t="str">
            <v xml:space="preserve">חומרי נקיון </v>
          </cell>
          <cell r="H5918">
            <v>4000</v>
          </cell>
          <cell r="I5918">
            <v>3962</v>
          </cell>
        </row>
        <row r="5919">
          <cell r="A5919" t="str">
            <v>434</v>
          </cell>
          <cell r="B5919">
            <v>982000</v>
          </cell>
          <cell r="C5919">
            <v>1</v>
          </cell>
          <cell r="D5919" t="str">
            <v>1982000.434</v>
          </cell>
          <cell r="E5919" t="str">
            <v xml:space="preserve">שירותי נקיון </v>
          </cell>
          <cell r="H5919">
            <v>40000</v>
          </cell>
          <cell r="I5919">
            <v>37949</v>
          </cell>
        </row>
        <row r="5920">
          <cell r="A5920" t="str">
            <v>440</v>
          </cell>
          <cell r="B5920">
            <v>982000</v>
          </cell>
          <cell r="C5920">
            <v>1</v>
          </cell>
          <cell r="D5920" t="str">
            <v>1982000.440</v>
          </cell>
          <cell r="E5920" t="str">
            <v xml:space="preserve">ביטוח מבנה ותכולה </v>
          </cell>
          <cell r="H5920">
            <v>8600</v>
          </cell>
          <cell r="I5920">
            <v>8329</v>
          </cell>
        </row>
        <row r="5921">
          <cell r="A5921" t="str">
            <v>470</v>
          </cell>
          <cell r="B5921">
            <v>982000</v>
          </cell>
          <cell r="C5921">
            <v>1</v>
          </cell>
          <cell r="D5921" t="str">
            <v>1982000.470</v>
          </cell>
          <cell r="E5921" t="str">
            <v xml:space="preserve">ציוד משרדי </v>
          </cell>
          <cell r="H5921">
            <v>3000</v>
          </cell>
          <cell r="I5921">
            <v>2355</v>
          </cell>
        </row>
        <row r="5922">
          <cell r="A5922" t="str">
            <v>471</v>
          </cell>
          <cell r="B5922">
            <v>982000</v>
          </cell>
          <cell r="C5922">
            <v>1</v>
          </cell>
          <cell r="D5922" t="str">
            <v>1982000.471</v>
          </cell>
          <cell r="E5922" t="str">
            <v xml:space="preserve">נייר לצילום והדפסה </v>
          </cell>
          <cell r="H5922">
            <v>2000</v>
          </cell>
          <cell r="I5922">
            <v>1902</v>
          </cell>
        </row>
        <row r="5923">
          <cell r="A5923" t="str">
            <v>511</v>
          </cell>
          <cell r="B5923">
            <v>982000</v>
          </cell>
          <cell r="C5923">
            <v>1</v>
          </cell>
          <cell r="D5923" t="str">
            <v>1982000.511</v>
          </cell>
          <cell r="E5923" t="str">
            <v xml:space="preserve">אירוח וכיבוד </v>
          </cell>
          <cell r="H5923">
            <v>3500</v>
          </cell>
          <cell r="I5923">
            <v>4254</v>
          </cell>
        </row>
        <row r="5924">
          <cell r="A5924" t="str">
            <v>521</v>
          </cell>
          <cell r="B5924">
            <v>982000</v>
          </cell>
          <cell r="C5924">
            <v>1</v>
          </cell>
          <cell r="D5924" t="str">
            <v>1982000.521</v>
          </cell>
          <cell r="E5924" t="str">
            <v xml:space="preserve">השתלמויות </v>
          </cell>
          <cell r="H5924">
            <v>2000</v>
          </cell>
          <cell r="I5924">
            <v>0</v>
          </cell>
        </row>
        <row r="5925">
          <cell r="A5925" t="str">
            <v>522</v>
          </cell>
          <cell r="B5925">
            <v>982000</v>
          </cell>
          <cell r="C5925">
            <v>1</v>
          </cell>
          <cell r="D5925" t="str">
            <v>1982000.522</v>
          </cell>
          <cell r="E5925" t="str">
            <v xml:space="preserve">ספרות מקצועית </v>
          </cell>
          <cell r="H5925">
            <v>550</v>
          </cell>
          <cell r="I5925">
            <v>0</v>
          </cell>
        </row>
        <row r="5926">
          <cell r="A5926" t="str">
            <v>523</v>
          </cell>
          <cell r="B5926">
            <v>982000</v>
          </cell>
          <cell r="C5926">
            <v>1</v>
          </cell>
          <cell r="D5926" t="str">
            <v>1982000.523</v>
          </cell>
          <cell r="E5926" t="str">
            <v xml:space="preserve">דמי חבר בארגונים </v>
          </cell>
          <cell r="H5926">
            <v>1000</v>
          </cell>
          <cell r="I5926">
            <v>500</v>
          </cell>
        </row>
        <row r="5927">
          <cell r="A5927" t="str">
            <v>540</v>
          </cell>
          <cell r="B5927">
            <v>982000</v>
          </cell>
          <cell r="C5927">
            <v>1</v>
          </cell>
          <cell r="D5927" t="str">
            <v>1982000.540</v>
          </cell>
          <cell r="E5927" t="str">
            <v xml:space="preserve">הוצאות תקשורת </v>
          </cell>
          <cell r="H5927">
            <v>22000</v>
          </cell>
          <cell r="I5927">
            <v>18862</v>
          </cell>
        </row>
        <row r="5928">
          <cell r="A5928" t="str">
            <v>561</v>
          </cell>
          <cell r="B5928">
            <v>982000</v>
          </cell>
          <cell r="C5928">
            <v>1</v>
          </cell>
          <cell r="D5928" t="str">
            <v>1982000.561</v>
          </cell>
          <cell r="E5928" t="str">
            <v xml:space="preserve">צילום מסמכים </v>
          </cell>
          <cell r="H5928">
            <v>9500</v>
          </cell>
          <cell r="I5928">
            <v>8536</v>
          </cell>
        </row>
        <row r="5929">
          <cell r="A5929" t="str">
            <v>570</v>
          </cell>
          <cell r="B5929">
            <v>982000</v>
          </cell>
          <cell r="C5929">
            <v>1</v>
          </cell>
          <cell r="D5929" t="str">
            <v>1982000.570</v>
          </cell>
          <cell r="E5929" t="str">
            <v xml:space="preserve">מיכון אפסנאות </v>
          </cell>
          <cell r="H5929">
            <v>3400</v>
          </cell>
          <cell r="I5929">
            <v>3239</v>
          </cell>
        </row>
        <row r="5930">
          <cell r="A5930" t="str">
            <v>571</v>
          </cell>
          <cell r="B5930">
            <v>982000</v>
          </cell>
          <cell r="C5930">
            <v>1</v>
          </cell>
          <cell r="D5930" t="str">
            <v>1982000.571</v>
          </cell>
          <cell r="E5930" t="str">
            <v xml:space="preserve">מיכון-דוחות </v>
          </cell>
          <cell r="H5930">
            <v>57300</v>
          </cell>
          <cell r="I5930">
            <v>56170</v>
          </cell>
        </row>
        <row r="5931">
          <cell r="A5931" t="str">
            <v>574</v>
          </cell>
          <cell r="B5931">
            <v>982000</v>
          </cell>
          <cell r="C5931">
            <v>1</v>
          </cell>
          <cell r="D5931" t="str">
            <v>1982000.574</v>
          </cell>
          <cell r="E5931" t="str">
            <v xml:space="preserve">תקשורת מחשבים </v>
          </cell>
          <cell r="H5931">
            <v>23200</v>
          </cell>
          <cell r="I5931">
            <v>22835</v>
          </cell>
        </row>
        <row r="5932">
          <cell r="A5932" t="str">
            <v>580</v>
          </cell>
          <cell r="B5932">
            <v>982000</v>
          </cell>
          <cell r="C5932">
            <v>1</v>
          </cell>
          <cell r="D5932" t="str">
            <v>1982000.580</v>
          </cell>
          <cell r="E5932" t="str">
            <v xml:space="preserve">הוצאות אירגוניות </v>
          </cell>
          <cell r="H5932">
            <v>1500</v>
          </cell>
          <cell r="I5932">
            <v>366</v>
          </cell>
        </row>
        <row r="5933">
          <cell r="A5933" t="str">
            <v>710</v>
          </cell>
          <cell r="B5933">
            <v>982000</v>
          </cell>
          <cell r="C5933">
            <v>1</v>
          </cell>
          <cell r="D5933" t="str">
            <v>1982000.710</v>
          </cell>
          <cell r="E5933" t="str">
            <v xml:space="preserve">הובלת ציוד </v>
          </cell>
          <cell r="H5933">
            <v>2000</v>
          </cell>
          <cell r="I5933">
            <v>0</v>
          </cell>
        </row>
        <row r="5934">
          <cell r="A5934" t="str">
            <v>720</v>
          </cell>
          <cell r="B5934">
            <v>982000</v>
          </cell>
          <cell r="C5934">
            <v>1</v>
          </cell>
          <cell r="D5934" t="str">
            <v>1982000.720</v>
          </cell>
          <cell r="E5934" t="str">
            <v xml:space="preserve">חומרים </v>
          </cell>
          <cell r="H5934">
            <v>3000</v>
          </cell>
          <cell r="I5934">
            <v>0</v>
          </cell>
        </row>
        <row r="5935">
          <cell r="A5935" t="str">
            <v>731</v>
          </cell>
          <cell r="B5935">
            <v>982000</v>
          </cell>
          <cell r="C5935">
            <v>1</v>
          </cell>
          <cell r="D5935" t="str">
            <v>1982000.731</v>
          </cell>
          <cell r="E5935" t="str">
            <v xml:space="preserve">דלק </v>
          </cell>
          <cell r="H5935">
            <v>23473</v>
          </cell>
          <cell r="I5935">
            <v>40859</v>
          </cell>
        </row>
        <row r="5936">
          <cell r="A5936" t="str">
            <v>735</v>
          </cell>
          <cell r="B5936">
            <v>982000</v>
          </cell>
          <cell r="C5936">
            <v>1</v>
          </cell>
          <cell r="D5936" t="str">
            <v>1982000.735</v>
          </cell>
          <cell r="E5936" t="str">
            <v xml:space="preserve">השכרת רכב </v>
          </cell>
          <cell r="H5936">
            <v>55267</v>
          </cell>
          <cell r="I5936">
            <v>64643</v>
          </cell>
        </row>
        <row r="5937">
          <cell r="A5937" t="str">
            <v>742</v>
          </cell>
          <cell r="B5937">
            <v>982000</v>
          </cell>
          <cell r="C5937">
            <v>1</v>
          </cell>
          <cell r="D5937" t="str">
            <v>1982000.742</v>
          </cell>
          <cell r="E5937" t="str">
            <v xml:space="preserve">אחזקת כלים מכשירים וציוד </v>
          </cell>
          <cell r="H5937">
            <v>2000</v>
          </cell>
          <cell r="I5937">
            <v>0</v>
          </cell>
        </row>
        <row r="5938">
          <cell r="A5938" t="str">
            <v>743</v>
          </cell>
          <cell r="B5938">
            <v>982000</v>
          </cell>
          <cell r="C5938">
            <v>1</v>
          </cell>
          <cell r="D5938" t="str">
            <v>1982000.743</v>
          </cell>
          <cell r="E5938" t="str">
            <v xml:space="preserve">רכישת כלים מכשירים וציוד </v>
          </cell>
          <cell r="H5938">
            <v>7000</v>
          </cell>
          <cell r="I5938">
            <v>630</v>
          </cell>
        </row>
        <row r="5939">
          <cell r="A5939" t="str">
            <v>745</v>
          </cell>
          <cell r="B5939">
            <v>982000</v>
          </cell>
          <cell r="C5939">
            <v>1</v>
          </cell>
          <cell r="D5939" t="str">
            <v>1982000.745</v>
          </cell>
          <cell r="E5939" t="str">
            <v xml:space="preserve">רכישת ציוד מיחשוב מתכלה </v>
          </cell>
          <cell r="H5939">
            <v>2000</v>
          </cell>
          <cell r="I5939">
            <v>2662</v>
          </cell>
        </row>
        <row r="5940">
          <cell r="A5940" t="str">
            <v>750</v>
          </cell>
          <cell r="B5940">
            <v>982000</v>
          </cell>
          <cell r="C5940">
            <v>1</v>
          </cell>
          <cell r="D5940" t="str">
            <v>1982000.750</v>
          </cell>
          <cell r="E5940" t="str">
            <v xml:space="preserve">עבודות קבלניות </v>
          </cell>
          <cell r="H5940">
            <v>34000</v>
          </cell>
          <cell r="I5940">
            <v>6000</v>
          </cell>
        </row>
        <row r="5941">
          <cell r="A5941" t="str">
            <v>769</v>
          </cell>
          <cell r="B5941">
            <v>982000</v>
          </cell>
          <cell r="C5941">
            <v>1</v>
          </cell>
          <cell r="D5941" t="str">
            <v>1982000.769</v>
          </cell>
          <cell r="E5941" t="str">
            <v xml:space="preserve">שירות לאומי </v>
          </cell>
          <cell r="H5941">
            <v>19000</v>
          </cell>
          <cell r="I5941">
            <v>4451</v>
          </cell>
        </row>
        <row r="5942">
          <cell r="A5942" t="str">
            <v>980</v>
          </cell>
          <cell r="B5942">
            <v>990000</v>
          </cell>
          <cell r="C5942">
            <v>1</v>
          </cell>
          <cell r="D5942" t="str">
            <v>1990000.980</v>
          </cell>
          <cell r="E5942" t="str">
            <v>הוצאות עח הכנסות משנים ק.</v>
          </cell>
          <cell r="H5942">
            <v>200000</v>
          </cell>
          <cell r="I5942">
            <v>306159</v>
          </cell>
        </row>
        <row r="5943">
          <cell r="A5943" t="str">
            <v>310</v>
          </cell>
          <cell r="B5943">
            <v>990000</v>
          </cell>
          <cell r="C5943">
            <v>1</v>
          </cell>
          <cell r="D5943" t="str">
            <v>1990000.310</v>
          </cell>
          <cell r="E5943" t="str">
            <v xml:space="preserve">תשלומי פנסיה </v>
          </cell>
          <cell r="H5943">
            <v>86280000</v>
          </cell>
          <cell r="I5943">
            <v>81510179</v>
          </cell>
        </row>
        <row r="5944">
          <cell r="A5944" t="str">
            <v>312</v>
          </cell>
          <cell r="B5944">
            <v>990000</v>
          </cell>
          <cell r="C5944">
            <v>1</v>
          </cell>
          <cell r="D5944" t="str">
            <v>1990000.312</v>
          </cell>
          <cell r="E5944" t="str">
            <v xml:space="preserve">השתתפות בשי לפנסיונרים </v>
          </cell>
          <cell r="H5944">
            <v>1120000</v>
          </cell>
          <cell r="I5944">
            <v>1076769</v>
          </cell>
        </row>
        <row r="5945">
          <cell r="A5945" t="str">
            <v>320</v>
          </cell>
          <cell r="B5945">
            <v>990000</v>
          </cell>
          <cell r="C5945">
            <v>1</v>
          </cell>
          <cell r="D5945" t="str">
            <v>1990000.320</v>
          </cell>
          <cell r="E5945" t="str">
            <v xml:space="preserve">פיצויי פיטורין </v>
          </cell>
          <cell r="H5945">
            <v>0</v>
          </cell>
          <cell r="I5945">
            <v>0</v>
          </cell>
        </row>
        <row r="5946">
          <cell r="A5946" t="str">
            <v>980</v>
          </cell>
          <cell r="B5946">
            <v>991100</v>
          </cell>
          <cell r="C5946">
            <v>1</v>
          </cell>
          <cell r="D5946" t="str">
            <v>1991100.980</v>
          </cell>
          <cell r="E5946" t="str">
            <v xml:space="preserve">הפרשה לקרן מחסנים </v>
          </cell>
          <cell r="H5946">
            <v>0</v>
          </cell>
          <cell r="I5946">
            <v>94417</v>
          </cell>
        </row>
        <row r="5947">
          <cell r="A5947" t="str">
            <v>989</v>
          </cell>
          <cell r="B5947">
            <v>991900</v>
          </cell>
          <cell r="C5947">
            <v>1</v>
          </cell>
          <cell r="D5947" t="str">
            <v>1991900.989</v>
          </cell>
          <cell r="E5947" t="str">
            <v xml:space="preserve">קרן הדרים </v>
          </cell>
          <cell r="H5947">
            <v>0</v>
          </cell>
          <cell r="I5947">
            <v>0</v>
          </cell>
        </row>
        <row r="5948">
          <cell r="A5948" t="str">
            <v>313</v>
          </cell>
          <cell r="B5948">
            <v>991900</v>
          </cell>
          <cell r="C5948">
            <v>1</v>
          </cell>
          <cell r="D5948" t="str">
            <v>1991900.313</v>
          </cell>
          <cell r="E5948" t="str">
            <v xml:space="preserve">השתתפות בקרנות פנסיה </v>
          </cell>
          <cell r="H5948">
            <v>2370000</v>
          </cell>
          <cell r="I5948">
            <v>2468321</v>
          </cell>
        </row>
        <row r="5949">
          <cell r="A5949" t="str">
            <v>989</v>
          </cell>
          <cell r="B5949">
            <v>991910</v>
          </cell>
          <cell r="C5949">
            <v>1</v>
          </cell>
          <cell r="D5949" t="str">
            <v>1991910.989</v>
          </cell>
          <cell r="E5949" t="str">
            <v xml:space="preserve">קרן רווחה לגימלאים </v>
          </cell>
          <cell r="H5949">
            <v>0</v>
          </cell>
          <cell r="I5949">
            <v>0</v>
          </cell>
        </row>
        <row r="5950">
          <cell r="A5950" t="str">
            <v>110</v>
          </cell>
          <cell r="B5950">
            <v>992000</v>
          </cell>
          <cell r="C5950">
            <v>1</v>
          </cell>
          <cell r="D5950" t="str">
            <v>1992000.110</v>
          </cell>
          <cell r="E5950" t="str">
            <v xml:space="preserve">רזרבת שכר </v>
          </cell>
          <cell r="H5950">
            <v>0</v>
          </cell>
          <cell r="I5950">
            <v>0</v>
          </cell>
        </row>
        <row r="5951">
          <cell r="A5951" t="str">
            <v>110</v>
          </cell>
          <cell r="B5951">
            <v>994000</v>
          </cell>
          <cell r="C5951">
            <v>1</v>
          </cell>
          <cell r="D5951" t="str">
            <v>1994000.110</v>
          </cell>
          <cell r="E5951" t="str">
            <v xml:space="preserve">שכר קובע </v>
          </cell>
          <cell r="H5951">
            <v>241500</v>
          </cell>
          <cell r="I5951">
            <v>185031</v>
          </cell>
        </row>
        <row r="5952">
          <cell r="A5952" t="str">
            <v>181</v>
          </cell>
          <cell r="B5952">
            <v>994000</v>
          </cell>
          <cell r="C5952">
            <v>1</v>
          </cell>
          <cell r="D5952" t="str">
            <v>1994000.181</v>
          </cell>
          <cell r="E5952" t="str">
            <v xml:space="preserve">הפרשות סוציאליות </v>
          </cell>
          <cell r="H5952">
            <v>28980</v>
          </cell>
          <cell r="I5952">
            <v>16734</v>
          </cell>
        </row>
        <row r="5953">
          <cell r="A5953" t="str">
            <v>182</v>
          </cell>
          <cell r="B5953">
            <v>994000</v>
          </cell>
          <cell r="C5953">
            <v>1</v>
          </cell>
          <cell r="D5953" t="str">
            <v>1994000.182</v>
          </cell>
          <cell r="E5953" t="str">
            <v xml:space="preserve">מיסים ועלויות </v>
          </cell>
          <cell r="H5953">
            <v>0</v>
          </cell>
          <cell r="I5953">
            <v>0</v>
          </cell>
        </row>
        <row r="5954">
          <cell r="A5954" t="str">
            <v>980</v>
          </cell>
          <cell r="B5954">
            <v>994000</v>
          </cell>
          <cell r="C5954">
            <v>1</v>
          </cell>
          <cell r="D5954" t="str">
            <v>1994000.980</v>
          </cell>
          <cell r="E5954" t="str">
            <v xml:space="preserve">הוצאות משנים קודמות </v>
          </cell>
          <cell r="H5954">
            <v>2000000</v>
          </cell>
          <cell r="I5954">
            <v>2409872</v>
          </cell>
        </row>
        <row r="5955">
          <cell r="A5955" t="str">
            <v>981</v>
          </cell>
          <cell r="B5955">
            <v>994000</v>
          </cell>
          <cell r="C5955">
            <v>1</v>
          </cell>
          <cell r="D5955" t="str">
            <v>1994000.981</v>
          </cell>
          <cell r="E5955" t="str">
            <v>הוצאות מיוחדות בלתי נצפות</v>
          </cell>
          <cell r="H5955">
            <v>1300000</v>
          </cell>
          <cell r="I5955">
            <v>2103756</v>
          </cell>
        </row>
        <row r="5956">
          <cell r="A5956" t="str">
            <v>983</v>
          </cell>
          <cell r="B5956">
            <v>994000</v>
          </cell>
          <cell r="C5956">
            <v>1</v>
          </cell>
          <cell r="D5956" t="str">
            <v>1994000.983</v>
          </cell>
          <cell r="E5956" t="str">
            <v xml:space="preserve">החזר הכנסות שנים קודמות </v>
          </cell>
          <cell r="H5956">
            <v>0</v>
          </cell>
          <cell r="I5956">
            <v>0</v>
          </cell>
        </row>
        <row r="5957">
          <cell r="A5957" t="str">
            <v>984</v>
          </cell>
          <cell r="B5957">
            <v>994000</v>
          </cell>
          <cell r="C5957">
            <v>1</v>
          </cell>
          <cell r="D5957" t="str">
            <v>1994000.984</v>
          </cell>
          <cell r="E5957" t="str">
            <v>הוצאות משפטיות בלתי נצפות</v>
          </cell>
          <cell r="H5957">
            <v>500000</v>
          </cell>
          <cell r="I5957">
            <v>473882</v>
          </cell>
        </row>
        <row r="5958">
          <cell r="A5958" t="str">
            <v>986</v>
          </cell>
          <cell r="B5958">
            <v>994000</v>
          </cell>
          <cell r="C5958">
            <v>1</v>
          </cell>
          <cell r="D5958" t="str">
            <v>1994000.986</v>
          </cell>
          <cell r="E5958" t="str">
            <v>הוצאות מותנות בהכ' ארנונה</v>
          </cell>
          <cell r="H5958">
            <v>0</v>
          </cell>
          <cell r="I5958">
            <v>0</v>
          </cell>
        </row>
        <row r="5959">
          <cell r="A5959" t="str">
            <v>989</v>
          </cell>
          <cell r="B5959">
            <v>994000</v>
          </cell>
          <cell r="C5959">
            <v>1</v>
          </cell>
          <cell r="D5959" t="str">
            <v>1994000.989</v>
          </cell>
          <cell r="E5959" t="str">
            <v xml:space="preserve">מע"מ לדיווח מקוון </v>
          </cell>
          <cell r="H5959">
            <v>0</v>
          </cell>
          <cell r="I5959">
            <v>0</v>
          </cell>
        </row>
        <row r="5960">
          <cell r="A5960" t="str">
            <v>860</v>
          </cell>
          <cell r="B5960">
            <v>995000</v>
          </cell>
          <cell r="C5960">
            <v>1</v>
          </cell>
          <cell r="D5960" t="str">
            <v>1995000.860</v>
          </cell>
          <cell r="E5960" t="str">
            <v xml:space="preserve">הנחות לזכאים - ארנונה </v>
          </cell>
          <cell r="H5960">
            <v>66700000</v>
          </cell>
          <cell r="I5960">
            <v>70993000</v>
          </cell>
        </row>
      </sheetData>
      <sheetData sheetId="7"/>
      <sheetData sheetId="8"/>
      <sheetData sheetId="9"/>
      <sheetData sheetId="10"/>
      <sheetData sheetId="11">
        <row r="273">
          <cell r="D273">
            <v>0.56810112696035542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</sheetPr>
  <dimension ref="A1:Z6382"/>
  <sheetViews>
    <sheetView showGridLines="0" rightToLeft="1" tabSelected="1" zoomScaleNormal="100" zoomScaleSheetLayoutView="100"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H89" sqref="H89"/>
    </sheetView>
  </sheetViews>
  <sheetFormatPr defaultRowHeight="15.75" outlineLevelRow="2"/>
  <cols>
    <col min="1" max="1" width="59.7109375" style="76" bestFit="1" customWidth="1"/>
    <col min="2" max="2" width="8.85546875" style="77" bestFit="1" customWidth="1"/>
    <col min="3" max="3" width="8.85546875" style="72" bestFit="1" customWidth="1"/>
    <col min="4" max="4" width="12" style="80" bestFit="1" customWidth="1"/>
    <col min="5" max="5" width="31.5703125" style="78" bestFit="1" customWidth="1"/>
    <col min="6" max="6" width="8.140625" style="72" hidden="1" customWidth="1"/>
    <col min="7" max="7" width="15.28515625" style="73" hidden="1" customWidth="1"/>
    <col min="8" max="8" width="23.5703125" style="73" bestFit="1" customWidth="1"/>
    <col min="9" max="9" width="20" style="73" customWidth="1"/>
    <col min="10" max="10" width="20.7109375" style="79" customWidth="1"/>
    <col min="11" max="11" width="15.5703125" style="79" bestFit="1" customWidth="1"/>
    <col min="12" max="18" width="20.7109375" style="79" bestFit="1" customWidth="1"/>
    <col min="19" max="20" width="32.7109375" style="79" bestFit="1" customWidth="1"/>
    <col min="21" max="21" width="12.28515625" style="79" bestFit="1" customWidth="1"/>
    <col min="22" max="22" width="45.5703125" style="79" bestFit="1" customWidth="1"/>
    <col min="23" max="23" width="12.28515625" style="79" bestFit="1" customWidth="1"/>
    <col min="24" max="24" width="35.5703125" style="79" bestFit="1" customWidth="1"/>
    <col min="25" max="25" width="12.28515625" style="79" bestFit="1" customWidth="1"/>
    <col min="26" max="26" width="33.28515625" style="79" bestFit="1" customWidth="1"/>
    <col min="27" max="16384" width="9.140625" style="2"/>
  </cols>
  <sheetData>
    <row r="1" spans="1:26" ht="32.2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2" customFormat="1" ht="39.950000000000003" customHeight="1" thickBot="1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6" t="s">
        <v>6</v>
      </c>
      <c r="G2" s="9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</row>
    <row r="3" spans="1:26" ht="15.75" customHeight="1">
      <c r="A3" s="13" t="s">
        <v>27</v>
      </c>
      <c r="B3" s="14">
        <v>98401</v>
      </c>
      <c r="C3">
        <v>1</v>
      </c>
      <c r="D3" t="str">
        <f>C3&amp;B3&amp;"."&amp;A3</f>
        <v>198401.000</v>
      </c>
      <c r="E3" s="15" t="s">
        <v>28</v>
      </c>
      <c r="F3" s="16"/>
      <c r="G3"/>
      <c r="H3" s="17">
        <v>0</v>
      </c>
      <c r="I3" s="17">
        <v>0</v>
      </c>
      <c r="J3" s="16">
        <v>0</v>
      </c>
      <c r="K3" s="18" t="e">
        <f>INDEX(תקציב_2013,MATCH(D3,'[1]תקציב 2015'!$D$3:$D$5960,0),8)</f>
        <v>#N/A</v>
      </c>
      <c r="L3" s="18" t="str">
        <f t="shared" ref="L3:L66" si="0">IF(LEFT($B3,1)*1=0,LEFT($B3,2),LEFT($B3,1))</f>
        <v>9</v>
      </c>
      <c r="M3" s="18" t="str">
        <f>INDEX(Chapter,MATCH(L3,[1]Chapter!$A$1:$A$681,0),8)</f>
        <v>מפעלים</v>
      </c>
      <c r="N3" s="18" t="str">
        <f t="shared" ref="N3:N66" si="1">IF(LEFT($B3,1)*1=0,LEFT($B3,3),LEFT($B3,2))</f>
        <v>98</v>
      </c>
      <c r="O3" s="18" t="str">
        <f>INDEX(Chapter,MATCH(N3,[1]Chapter!$A$1:$A$681,0),8)</f>
        <v>מפעלים אחרים</v>
      </c>
      <c r="P3" s="18" t="str">
        <f t="shared" ref="P3:P66" si="2">IF(LEFT($B3,1)*1=0,LEFT($B3,4),LEFT($B3,3))</f>
        <v>984</v>
      </c>
      <c r="Q3" s="18" t="e">
        <f>INDEX(Chapter,MATCH(P3,[1]Chapter!$A$1:$A$681,0),8)</f>
        <v>#N/A</v>
      </c>
      <c r="R3" s="18" t="str">
        <f t="shared" ref="R3:R66" si="3">LEFT($B3,4)</f>
        <v>9840</v>
      </c>
      <c r="S3" s="18" t="e">
        <f>INDEX(Chapter,MATCH(R3,[1]Chapter!$A$1:$A$681,0),8)</f>
        <v>#N/A</v>
      </c>
      <c r="T3" s="18"/>
      <c r="U3" s="18" t="str">
        <f t="shared" ref="U3:U66" si="4">LEFT($A3,1)</f>
        <v>0</v>
      </c>
      <c r="V3" s="18" t="e">
        <f>IF($L3&lt;"6",INDEX(Revenue_type,MATCH(U3*1,[1]type!$A$118:$A$168,0),8),INDEX(Expenditure_type,MATCH(U3*1,[1]type!$A$2:$A$117,0),8))</f>
        <v>#N/A</v>
      </c>
      <c r="W3" s="18" t="str">
        <f t="shared" ref="W3:W66" si="5">LEFT($A3,2)</f>
        <v>00</v>
      </c>
      <c r="X3" s="18" t="e">
        <f>IF($L3&lt;"6",INDEX(Revenue_type,MATCH(W3*1,[1]type!$A$118:$A$168,0),8),INDEX(Expenditure_type,MATCH(W3*1,[1]type!$A$2:$A$117,0),8))</f>
        <v>#N/A</v>
      </c>
      <c r="Y3" s="18" t="str">
        <f t="shared" ref="Y3:Y66" si="6">LEFT($A3,3)</f>
        <v>000</v>
      </c>
      <c r="Z3" s="18" t="e">
        <f>IF($L3&lt;"6",INDEX(Revenue_type,MATCH(Y3*1,[1]type!$A$118:$A$168,0),8),INDEX(Expenditure_type,MATCH(Y3*1,[1]type!$A$2:$A$117,0),8))</f>
        <v>#N/A</v>
      </c>
    </row>
    <row r="4" spans="1:26" ht="15.75" customHeight="1">
      <c r="A4" s="19">
        <v>310</v>
      </c>
      <c r="B4" s="14" t="s">
        <v>29</v>
      </c>
      <c r="C4">
        <v>1</v>
      </c>
      <c r="D4" t="str">
        <f t="shared" ref="D4:D67" si="7">C4&amp;B4&amp;"."&amp;A4</f>
        <v>1091000.310</v>
      </c>
      <c r="E4" s="15" t="s">
        <v>30</v>
      </c>
      <c r="F4" s="16"/>
      <c r="G4"/>
      <c r="H4" s="17">
        <v>26540000</v>
      </c>
      <c r="I4" s="17">
        <v>26137501.359999999</v>
      </c>
      <c r="J4" s="16">
        <v>24709825.760000002</v>
      </c>
      <c r="K4" s="18" t="e">
        <f>INDEX(תקציב_2013,MATCH(D4,'[1]תקציב 2015'!$D$3:$D$5960,0),8)</f>
        <v>#N/A</v>
      </c>
      <c r="L4" s="18" t="str">
        <f t="shared" si="0"/>
        <v>09</v>
      </c>
      <c r="M4" s="18" t="str">
        <f>INDEX(Chapter,MATCH(L4,[1]Chapter!$A$1:$A$681,0),8)</f>
        <v>תקציבי עזר</v>
      </c>
      <c r="N4" s="18" t="str">
        <f t="shared" si="1"/>
        <v>091</v>
      </c>
      <c r="O4" s="18" t="str">
        <f>INDEX(Chapter,MATCH(N4,[1]Chapter!$A$1:$A$681,0),8)</f>
        <v>גמלאות ופיצויים</v>
      </c>
      <c r="P4" s="18" t="str">
        <f t="shared" si="2"/>
        <v>0910</v>
      </c>
      <c r="Q4" s="18" t="e">
        <f>INDEX(Chapter,MATCH(P4,[1]Chapter!$A$1:$A$681,0),8)</f>
        <v>#N/A</v>
      </c>
      <c r="R4" s="18" t="str">
        <f t="shared" si="3"/>
        <v>0910</v>
      </c>
      <c r="S4" s="18" t="e">
        <f>INDEX(Chapter,MATCH(R4,[1]Chapter!$A$1:$A$681,0),8)</f>
        <v>#N/A</v>
      </c>
      <c r="T4" s="18"/>
      <c r="U4" s="18" t="str">
        <f t="shared" si="4"/>
        <v>3</v>
      </c>
      <c r="V4" s="18" t="str">
        <f>IF($L4&lt;"6",INDEX(Revenue_type,MATCH(U4*1,[1]type!$A$118:$A$168,0),8),INDEX(Expenditure_type,MATCH(U4*1,[1]type!$A$2:$A$117,0),8))</f>
        <v>היטלים</v>
      </c>
      <c r="W4" s="18" t="str">
        <f t="shared" si="5"/>
        <v>31</v>
      </c>
      <c r="X4" s="18" t="str">
        <f>IF($L4&lt;"6",INDEX(Revenue_type,MATCH(W4*1,[1]type!$A$118:$A$168,0),8),INDEX(Expenditure_type,MATCH(W4*1,[1]type!$A$2:$A$117,0),8))</f>
        <v>היטלים</v>
      </c>
      <c r="Y4" s="18" t="str">
        <f t="shared" si="6"/>
        <v>310</v>
      </c>
      <c r="Z4" s="18" t="e">
        <f>IF($L4&lt;"6",INDEX(Revenue_type,MATCH(Y4*1,[1]type!$A$118:$A$168,0),8),INDEX(Expenditure_type,MATCH(Y4*1,[1]type!$A$2:$A$117,0),8))</f>
        <v>#N/A</v>
      </c>
    </row>
    <row r="5" spans="1:26" ht="15.75" customHeight="1">
      <c r="A5" s="19">
        <v>311</v>
      </c>
      <c r="B5" s="14" t="s">
        <v>29</v>
      </c>
      <c r="C5">
        <v>1</v>
      </c>
      <c r="D5" t="str">
        <f t="shared" si="7"/>
        <v>1091000.311</v>
      </c>
      <c r="E5" s="15" t="s">
        <v>31</v>
      </c>
      <c r="F5" s="16"/>
      <c r="G5"/>
      <c r="H5" s="17">
        <v>300000</v>
      </c>
      <c r="I5" s="17">
        <v>246276.26</v>
      </c>
      <c r="J5" s="16">
        <v>338544.5</v>
      </c>
      <c r="K5" s="18" t="e">
        <f>INDEX(תקציב_2013,MATCH(D5,'[1]תקציב 2015'!$D$3:$D$5960,0),8)</f>
        <v>#N/A</v>
      </c>
      <c r="L5" s="18" t="str">
        <f t="shared" si="0"/>
        <v>09</v>
      </c>
      <c r="M5" s="18" t="str">
        <f>INDEX(Chapter,MATCH(L5,[1]Chapter!$A$1:$A$681,0),8)</f>
        <v>תקציבי עזר</v>
      </c>
      <c r="N5" s="18" t="str">
        <f t="shared" si="1"/>
        <v>091</v>
      </c>
      <c r="O5" s="18" t="str">
        <f>INDEX(Chapter,MATCH(N5,[1]Chapter!$A$1:$A$681,0),8)</f>
        <v>גמלאות ופיצויים</v>
      </c>
      <c r="P5" s="18" t="str">
        <f t="shared" si="2"/>
        <v>0910</v>
      </c>
      <c r="Q5" s="18" t="e">
        <f>INDEX(Chapter,MATCH(P5,[1]Chapter!$A$1:$A$681,0),8)</f>
        <v>#N/A</v>
      </c>
      <c r="R5" s="18" t="str">
        <f t="shared" si="3"/>
        <v>0910</v>
      </c>
      <c r="S5" s="18" t="e">
        <f>INDEX(Chapter,MATCH(R5,[1]Chapter!$A$1:$A$681,0),8)</f>
        <v>#N/A</v>
      </c>
      <c r="T5" s="18"/>
      <c r="U5" s="18" t="str">
        <f t="shared" si="4"/>
        <v>3</v>
      </c>
      <c r="V5" s="18" t="str">
        <f>IF($L5&lt;"6",INDEX(Revenue_type,MATCH(U5*1,[1]type!$A$118:$A$168,0),8),INDEX(Expenditure_type,MATCH(U5*1,[1]type!$A$2:$A$117,0),8))</f>
        <v>היטלים</v>
      </c>
      <c r="W5" s="18" t="str">
        <f t="shared" si="5"/>
        <v>31</v>
      </c>
      <c r="X5" s="18" t="str">
        <f>IF($L5&lt;"6",INDEX(Revenue_type,MATCH(W5*1,[1]type!$A$118:$A$168,0),8),INDEX(Expenditure_type,MATCH(W5*1,[1]type!$A$2:$A$117,0),8))</f>
        <v>היטלים</v>
      </c>
      <c r="Y5" s="18" t="str">
        <f t="shared" si="6"/>
        <v>311</v>
      </c>
      <c r="Z5" s="18" t="e">
        <f>IF($L5&lt;"6",INDEX(Revenue_type,MATCH(Y5*1,[1]type!$A$118:$A$168,0),8),INDEX(Expenditure_type,MATCH(Y5*1,[1]type!$A$2:$A$117,0),8))</f>
        <v>#N/A</v>
      </c>
    </row>
    <row r="6" spans="1:26" ht="15.75" customHeight="1">
      <c r="A6" s="19">
        <v>999</v>
      </c>
      <c r="B6" s="14" t="s">
        <v>29</v>
      </c>
      <c r="C6">
        <v>1</v>
      </c>
      <c r="D6" t="str">
        <f t="shared" si="7"/>
        <v>1091000.999</v>
      </c>
      <c r="E6" s="15" t="s">
        <v>32</v>
      </c>
      <c r="F6" s="16"/>
      <c r="G6"/>
      <c r="H6" s="17">
        <v>-26840000</v>
      </c>
      <c r="I6" s="17">
        <v>-26383777.620000001</v>
      </c>
      <c r="J6" s="16">
        <v>-25048370.260000002</v>
      </c>
      <c r="K6" s="18" t="e">
        <f>INDEX(תקציב_2013,MATCH(D6,'[1]תקציב 2015'!$D$3:$D$5960,0),8)</f>
        <v>#N/A</v>
      </c>
      <c r="L6" s="18" t="str">
        <f t="shared" si="0"/>
        <v>09</v>
      </c>
      <c r="M6" s="18" t="str">
        <f>INDEX(Chapter,MATCH(L6,[1]Chapter!$A$1:$A$681,0),8)</f>
        <v>תקציבי עזר</v>
      </c>
      <c r="N6" s="18" t="str">
        <f t="shared" si="1"/>
        <v>091</v>
      </c>
      <c r="O6" s="18" t="str">
        <f>INDEX(Chapter,MATCH(N6,[1]Chapter!$A$1:$A$681,0),8)</f>
        <v>גמלאות ופיצויים</v>
      </c>
      <c r="P6" s="18" t="str">
        <f t="shared" si="2"/>
        <v>0910</v>
      </c>
      <c r="Q6" s="18" t="e">
        <f>INDEX(Chapter,MATCH(P6,[1]Chapter!$A$1:$A$681,0),8)</f>
        <v>#N/A</v>
      </c>
      <c r="R6" s="18" t="str">
        <f t="shared" si="3"/>
        <v>0910</v>
      </c>
      <c r="S6" s="18" t="e">
        <f>INDEX(Chapter,MATCH(R6,[1]Chapter!$A$1:$A$681,0),8)</f>
        <v>#N/A</v>
      </c>
      <c r="T6" s="18"/>
      <c r="U6" s="18" t="str">
        <f t="shared" si="4"/>
        <v>9</v>
      </c>
      <c r="V6" s="18" t="str">
        <f>IF($L6&lt;"6",INDEX(Revenue_type,MATCH(U6*1,[1]type!$A$118:$A$168,0),8),INDEX(Expenditure_type,MATCH(U6*1,[1]type!$A$2:$A$117,0),8))</f>
        <v>השתתפות משרדי ממשלה</v>
      </c>
      <c r="W6" s="18" t="str">
        <f t="shared" si="5"/>
        <v>99</v>
      </c>
      <c r="X6" s="18" t="str">
        <f>IF($L6&lt;"6",INDEX(Revenue_type,MATCH(W6*1,[1]type!$A$118:$A$168,0),8),INDEX(Expenditure_type,MATCH(W6*1,[1]type!$A$2:$A$117,0),8))</f>
        <v>השתתפות משרדי ממשלה אחרים</v>
      </c>
      <c r="Y6" s="18" t="str">
        <f t="shared" si="6"/>
        <v>999</v>
      </c>
      <c r="Z6" s="18" t="e">
        <f>IF($L6&lt;"6",INDEX(Revenue_type,MATCH(Y6*1,[1]type!$A$118:$A$168,0),8),INDEX(Expenditure_type,MATCH(Y6*1,[1]type!$A$2:$A$117,0),8))</f>
        <v>#N/A</v>
      </c>
    </row>
    <row r="7" spans="1:26" ht="15.75" customHeight="1">
      <c r="A7" s="19">
        <v>450</v>
      </c>
      <c r="B7" s="14" t="s">
        <v>33</v>
      </c>
      <c r="C7">
        <v>1</v>
      </c>
      <c r="D7" t="str">
        <f t="shared" si="7"/>
        <v>1092000.450</v>
      </c>
      <c r="E7" s="15" t="s">
        <v>34</v>
      </c>
      <c r="F7" s="16"/>
      <c r="G7"/>
      <c r="H7" s="17">
        <v>5000</v>
      </c>
      <c r="I7" s="17">
        <v>0</v>
      </c>
      <c r="J7" s="16">
        <v>0</v>
      </c>
      <c r="K7" s="18" t="e">
        <f>INDEX(תקציב_2013,MATCH(D7,'[1]תקציב 2015'!$D$3:$D$5960,0),8)</f>
        <v>#N/A</v>
      </c>
      <c r="L7" s="18" t="str">
        <f t="shared" si="0"/>
        <v>09</v>
      </c>
      <c r="M7" s="18" t="str">
        <f>INDEX(Chapter,MATCH(L7,[1]Chapter!$A$1:$A$681,0),8)</f>
        <v>תקציבי עזר</v>
      </c>
      <c r="N7" s="18" t="str">
        <f t="shared" si="1"/>
        <v>092</v>
      </c>
      <c r="O7" s="18" t="str">
        <f>INDEX(Chapter,MATCH(N7,[1]Chapter!$A$1:$A$681,0),8)</f>
        <v>משרד הרשות ושירותים</v>
      </c>
      <c r="P7" s="18" t="str">
        <f t="shared" si="2"/>
        <v>0920</v>
      </c>
      <c r="Q7" s="18" t="e">
        <f>INDEX(Chapter,MATCH(P7,[1]Chapter!$A$1:$A$681,0),8)</f>
        <v>#N/A</v>
      </c>
      <c r="R7" s="18" t="str">
        <f t="shared" si="3"/>
        <v>0920</v>
      </c>
      <c r="S7" s="18" t="e">
        <f>INDEX(Chapter,MATCH(R7,[1]Chapter!$A$1:$A$681,0),8)</f>
        <v>#N/A</v>
      </c>
      <c r="T7" s="18"/>
      <c r="U7" s="18" t="str">
        <f t="shared" si="4"/>
        <v>4</v>
      </c>
      <c r="V7" s="18" t="str">
        <f>IF($L7&lt;"6",INDEX(Revenue_type,MATCH(U7*1,[1]type!$A$118:$A$168,0),8),INDEX(Expenditure_type,MATCH(U7*1,[1]type!$A$2:$A$117,0),8))</f>
        <v>שירותים ושכר לימוד</v>
      </c>
      <c r="W7" s="18" t="str">
        <f t="shared" si="5"/>
        <v>45</v>
      </c>
      <c r="X7" s="18" t="e">
        <f>IF($L7&lt;"6",INDEX(Revenue_type,MATCH(W7*1,[1]type!$A$118:$A$168,0),8),INDEX(Expenditure_type,MATCH(W7*1,[1]type!$A$2:$A$117,0),8))</f>
        <v>#N/A</v>
      </c>
      <c r="Y7" s="18" t="str">
        <f t="shared" si="6"/>
        <v>450</v>
      </c>
      <c r="Z7" s="18" t="e">
        <f>IF($L7&lt;"6",INDEX(Revenue_type,MATCH(Y7*1,[1]type!$A$118:$A$168,0),8),INDEX(Expenditure_type,MATCH(Y7*1,[1]type!$A$2:$A$117,0),8))</f>
        <v>#N/A</v>
      </c>
    </row>
    <row r="8" spans="1:26" ht="15.75" customHeight="1">
      <c r="A8" s="19">
        <v>470</v>
      </c>
      <c r="B8" s="14" t="s">
        <v>33</v>
      </c>
      <c r="C8">
        <v>1</v>
      </c>
      <c r="D8" t="str">
        <f t="shared" si="7"/>
        <v>1092000.470</v>
      </c>
      <c r="E8" s="15" t="s">
        <v>35</v>
      </c>
      <c r="F8" s="16"/>
      <c r="G8"/>
      <c r="H8" s="17">
        <v>300000</v>
      </c>
      <c r="I8" s="17">
        <v>267072.95</v>
      </c>
      <c r="J8" s="16">
        <v>315752.56</v>
      </c>
      <c r="K8" s="18" t="e">
        <f>INDEX(תקציב_2013,MATCH(D8,'[1]תקציב 2015'!$D$3:$D$5960,0),8)</f>
        <v>#N/A</v>
      </c>
      <c r="L8" s="18" t="str">
        <f t="shared" si="0"/>
        <v>09</v>
      </c>
      <c r="M8" s="18" t="str">
        <f>INDEX(Chapter,MATCH(L8,[1]Chapter!$A$1:$A$681,0),8)</f>
        <v>תקציבי עזר</v>
      </c>
      <c r="N8" s="18" t="str">
        <f t="shared" si="1"/>
        <v>092</v>
      </c>
      <c r="O8" s="18" t="str">
        <f>INDEX(Chapter,MATCH(N8,[1]Chapter!$A$1:$A$681,0),8)</f>
        <v>משרד הרשות ושירותים</v>
      </c>
      <c r="P8" s="18" t="str">
        <f t="shared" si="2"/>
        <v>0920</v>
      </c>
      <c r="Q8" s="18" t="e">
        <f>INDEX(Chapter,MATCH(P8,[1]Chapter!$A$1:$A$681,0),8)</f>
        <v>#N/A</v>
      </c>
      <c r="R8" s="18" t="str">
        <f t="shared" si="3"/>
        <v>0920</v>
      </c>
      <c r="S8" s="18" t="e">
        <f>INDEX(Chapter,MATCH(R8,[1]Chapter!$A$1:$A$681,0),8)</f>
        <v>#N/A</v>
      </c>
      <c r="T8" s="18"/>
      <c r="U8" s="18" t="str">
        <f t="shared" si="4"/>
        <v>4</v>
      </c>
      <c r="V8" s="18" t="str">
        <f>IF($L8&lt;"6",INDEX(Revenue_type,MATCH(U8*1,[1]type!$A$118:$A$168,0),8),INDEX(Expenditure_type,MATCH(U8*1,[1]type!$A$2:$A$117,0),8))</f>
        <v>שירותים ושכר לימוד</v>
      </c>
      <c r="W8" s="18" t="str">
        <f t="shared" si="5"/>
        <v>47</v>
      </c>
      <c r="X8" s="18" t="e">
        <f>IF($L8&lt;"6",INDEX(Revenue_type,MATCH(W8*1,[1]type!$A$118:$A$168,0),8),INDEX(Expenditure_type,MATCH(W8*1,[1]type!$A$2:$A$117,0),8))</f>
        <v>#N/A</v>
      </c>
      <c r="Y8" s="18" t="str">
        <f t="shared" si="6"/>
        <v>470</v>
      </c>
      <c r="Z8" s="18" t="e">
        <f>IF($L8&lt;"6",INDEX(Revenue_type,MATCH(Y8*1,[1]type!$A$118:$A$168,0),8),INDEX(Expenditure_type,MATCH(Y8*1,[1]type!$A$2:$A$117,0),8))</f>
        <v>#N/A</v>
      </c>
    </row>
    <row r="9" spans="1:26" ht="15.75" customHeight="1">
      <c r="A9" s="19">
        <v>540</v>
      </c>
      <c r="B9" s="14" t="s">
        <v>33</v>
      </c>
      <c r="C9">
        <v>1</v>
      </c>
      <c r="D9" t="str">
        <f t="shared" si="7"/>
        <v>1092000.540</v>
      </c>
      <c r="E9" s="20" t="s">
        <v>36</v>
      </c>
      <c r="F9" s="16"/>
      <c r="G9"/>
      <c r="H9" s="17">
        <v>2150000</v>
      </c>
      <c r="I9" s="17">
        <v>1966617.51</v>
      </c>
      <c r="J9" s="16">
        <v>2358422.39</v>
      </c>
      <c r="K9" s="18" t="e">
        <f>INDEX(תקציב_2013,MATCH(D9,'[1]תקציב 2015'!$D$3:$D$5960,0),8)</f>
        <v>#N/A</v>
      </c>
      <c r="L9" s="18" t="str">
        <f t="shared" si="0"/>
        <v>09</v>
      </c>
      <c r="M9" s="18" t="str">
        <f>INDEX(Chapter,MATCH(L9,[1]Chapter!$A$1:$A$681,0),8)</f>
        <v>תקציבי עזר</v>
      </c>
      <c r="N9" s="18" t="str">
        <f t="shared" si="1"/>
        <v>092</v>
      </c>
      <c r="O9" s="18" t="str">
        <f>INDEX(Chapter,MATCH(N9,[1]Chapter!$A$1:$A$681,0),8)</f>
        <v>משרד הרשות ושירותים</v>
      </c>
      <c r="P9" s="18" t="str">
        <f t="shared" si="2"/>
        <v>0920</v>
      </c>
      <c r="Q9" s="18" t="e">
        <f>INDEX(Chapter,MATCH(P9,[1]Chapter!$A$1:$A$681,0),8)</f>
        <v>#N/A</v>
      </c>
      <c r="R9" s="18" t="str">
        <f t="shared" si="3"/>
        <v>0920</v>
      </c>
      <c r="S9" s="18" t="e">
        <f>INDEX(Chapter,MATCH(R9,[1]Chapter!$A$1:$A$681,0),8)</f>
        <v>#N/A</v>
      </c>
      <c r="T9" s="18"/>
      <c r="U9" s="18" t="str">
        <f t="shared" si="4"/>
        <v>5</v>
      </c>
      <c r="V9" s="18" t="str">
        <f>IF($L9&lt;"6",INDEX(Revenue_type,MATCH(U9*1,[1]type!$A$118:$A$168,0),8),INDEX(Expenditure_type,MATCH(U9*1,[1]type!$A$2:$A$117,0),8))</f>
        <v>החזרות</v>
      </c>
      <c r="W9" s="18" t="str">
        <f t="shared" si="5"/>
        <v>54</v>
      </c>
      <c r="X9" s="18" t="str">
        <f>IF($L9&lt;"6",INDEX(Revenue_type,MATCH(W9*1,[1]type!$A$118:$A$168,0),8),INDEX(Expenditure_type,MATCH(W9*1,[1]type!$A$2:$A$117,0),8))</f>
        <v>החזר מחברת ביטוח</v>
      </c>
      <c r="Y9" s="18" t="str">
        <f t="shared" si="6"/>
        <v>540</v>
      </c>
      <c r="Z9" s="18" t="e">
        <f>IF($L9&lt;"6",INDEX(Revenue_type,MATCH(Y9*1,[1]type!$A$118:$A$168,0),8),INDEX(Expenditure_type,MATCH(Y9*1,[1]type!$A$2:$A$117,0),8))</f>
        <v>#N/A</v>
      </c>
    </row>
    <row r="10" spans="1:26" ht="15.75" customHeight="1">
      <c r="A10" s="19">
        <v>541</v>
      </c>
      <c r="B10" s="14" t="s">
        <v>33</v>
      </c>
      <c r="C10">
        <v>1</v>
      </c>
      <c r="D10" t="str">
        <f t="shared" si="7"/>
        <v>1092000.541</v>
      </c>
      <c r="E10" s="15" t="s">
        <v>37</v>
      </c>
      <c r="F10" s="16"/>
      <c r="G10"/>
      <c r="H10" s="17">
        <v>850000</v>
      </c>
      <c r="I10" s="17">
        <v>1090903.45</v>
      </c>
      <c r="J10" s="16">
        <v>949894.64</v>
      </c>
      <c r="K10" s="18" t="e">
        <f>INDEX(תקציב_2013,MATCH(D10,'[1]תקציב 2015'!$D$3:$D$5960,0),8)</f>
        <v>#N/A</v>
      </c>
      <c r="L10" s="18" t="str">
        <f t="shared" si="0"/>
        <v>09</v>
      </c>
      <c r="M10" s="18" t="str">
        <f>INDEX(Chapter,MATCH(L10,[1]Chapter!$A$1:$A$681,0),8)</f>
        <v>תקציבי עזר</v>
      </c>
      <c r="N10" s="18" t="str">
        <f t="shared" si="1"/>
        <v>092</v>
      </c>
      <c r="O10" s="18" t="str">
        <f>INDEX(Chapter,MATCH(N10,[1]Chapter!$A$1:$A$681,0),8)</f>
        <v>משרד הרשות ושירותים</v>
      </c>
      <c r="P10" s="18" t="str">
        <f t="shared" si="2"/>
        <v>0920</v>
      </c>
      <c r="Q10" s="18" t="e">
        <f>INDEX(Chapter,MATCH(P10,[1]Chapter!$A$1:$A$681,0),8)</f>
        <v>#N/A</v>
      </c>
      <c r="R10" s="18" t="str">
        <f t="shared" si="3"/>
        <v>0920</v>
      </c>
      <c r="S10" s="18" t="e">
        <f>INDEX(Chapter,MATCH(R10,[1]Chapter!$A$1:$A$681,0),8)</f>
        <v>#N/A</v>
      </c>
      <c r="T10" s="18"/>
      <c r="U10" s="18" t="str">
        <f t="shared" si="4"/>
        <v>5</v>
      </c>
      <c r="V10" s="18" t="str">
        <f>IF($L10&lt;"6",INDEX(Revenue_type,MATCH(U10*1,[1]type!$A$118:$A$168,0),8),INDEX(Expenditure_type,MATCH(U10*1,[1]type!$A$2:$A$117,0),8))</f>
        <v>החזרות</v>
      </c>
      <c r="W10" s="18" t="str">
        <f t="shared" si="5"/>
        <v>54</v>
      </c>
      <c r="X10" s="18" t="str">
        <f>IF($L10&lt;"6",INDEX(Revenue_type,MATCH(W10*1,[1]type!$A$118:$A$168,0),8),INDEX(Expenditure_type,MATCH(W10*1,[1]type!$A$2:$A$117,0),8))</f>
        <v>החזר מחברת ביטוח</v>
      </c>
      <c r="Y10" s="18" t="str">
        <f t="shared" si="6"/>
        <v>541</v>
      </c>
      <c r="Z10" s="18" t="e">
        <f>IF($L10&lt;"6",INDEX(Revenue_type,MATCH(Y10*1,[1]type!$A$118:$A$168,0),8),INDEX(Expenditure_type,MATCH(Y10*1,[1]type!$A$2:$A$117,0),8))</f>
        <v>#N/A</v>
      </c>
    </row>
    <row r="11" spans="1:26" ht="15.75" customHeight="1">
      <c r="A11" s="19">
        <v>998</v>
      </c>
      <c r="B11" s="14" t="s">
        <v>33</v>
      </c>
      <c r="C11">
        <v>1</v>
      </c>
      <c r="D11" t="str">
        <f t="shared" si="7"/>
        <v>1092000.998</v>
      </c>
      <c r="E11" s="15" t="s">
        <v>38</v>
      </c>
      <c r="F11" s="16"/>
      <c r="G11"/>
      <c r="H11" s="17">
        <v>-3305000</v>
      </c>
      <c r="I11" s="17">
        <v>-3324593.91</v>
      </c>
      <c r="J11" s="16">
        <v>-3624069.59</v>
      </c>
      <c r="K11" s="18" t="e">
        <f>INDEX(תקציב_2013,MATCH(D11,'[1]תקציב 2015'!$D$3:$D$5960,0),8)</f>
        <v>#N/A</v>
      </c>
      <c r="L11" s="18" t="str">
        <f t="shared" si="0"/>
        <v>09</v>
      </c>
      <c r="M11" s="18" t="str">
        <f>INDEX(Chapter,MATCH(L11,[1]Chapter!$A$1:$A$681,0),8)</f>
        <v>תקציבי עזר</v>
      </c>
      <c r="N11" s="18" t="str">
        <f t="shared" si="1"/>
        <v>092</v>
      </c>
      <c r="O11" s="18" t="str">
        <f>INDEX(Chapter,MATCH(N11,[1]Chapter!$A$1:$A$681,0),8)</f>
        <v>משרד הרשות ושירותים</v>
      </c>
      <c r="P11" s="18" t="str">
        <f t="shared" si="2"/>
        <v>0920</v>
      </c>
      <c r="Q11" s="18" t="e">
        <f>INDEX(Chapter,MATCH(P11,[1]Chapter!$A$1:$A$681,0),8)</f>
        <v>#N/A</v>
      </c>
      <c r="R11" s="18" t="str">
        <f t="shared" si="3"/>
        <v>0920</v>
      </c>
      <c r="S11" s="18" t="e">
        <f>INDEX(Chapter,MATCH(R11,[1]Chapter!$A$1:$A$681,0),8)</f>
        <v>#N/A</v>
      </c>
      <c r="T11" s="18"/>
      <c r="U11" s="18" t="str">
        <f t="shared" si="4"/>
        <v>9</v>
      </c>
      <c r="V11" s="18" t="str">
        <f>IF($L11&lt;"6",INDEX(Revenue_type,MATCH(U11*1,[1]type!$A$118:$A$168,0),8),INDEX(Expenditure_type,MATCH(U11*1,[1]type!$A$2:$A$117,0),8))</f>
        <v>השתתפות משרדי ממשלה</v>
      </c>
      <c r="W11" s="18" t="str">
        <f t="shared" si="5"/>
        <v>99</v>
      </c>
      <c r="X11" s="18" t="str">
        <f>IF($L11&lt;"6",INDEX(Revenue_type,MATCH(W11*1,[1]type!$A$118:$A$168,0),8),INDEX(Expenditure_type,MATCH(W11*1,[1]type!$A$2:$A$117,0),8))</f>
        <v>השתתפות משרדי ממשלה אחרים</v>
      </c>
      <c r="Y11" s="18" t="str">
        <f t="shared" si="6"/>
        <v>998</v>
      </c>
      <c r="Z11" s="18" t="e">
        <f>IF($L11&lt;"6",INDEX(Revenue_type,MATCH(Y11*1,[1]type!$A$118:$A$168,0),8),INDEX(Expenditure_type,MATCH(Y11*1,[1]type!$A$2:$A$117,0),8))</f>
        <v>#N/A</v>
      </c>
    </row>
    <row r="12" spans="1:26" ht="15.75" customHeight="1">
      <c r="A12" s="19">
        <v>110</v>
      </c>
      <c r="B12" s="14" t="s">
        <v>39</v>
      </c>
      <c r="C12">
        <v>1</v>
      </c>
      <c r="D12" t="str">
        <f t="shared" si="7"/>
        <v>1093000.110</v>
      </c>
      <c r="E12" s="15" t="s">
        <v>40</v>
      </c>
      <c r="F12" s="16"/>
      <c r="G12"/>
      <c r="H12" s="17">
        <v>1197000</v>
      </c>
      <c r="I12" s="17">
        <v>1062520.3500000001</v>
      </c>
      <c r="J12" s="16">
        <v>766467.18</v>
      </c>
      <c r="K12" s="18" t="e">
        <f>INDEX(תקציב_2013,MATCH(D12,'[1]תקציב 2015'!$D$3:$D$5960,0),8)</f>
        <v>#N/A</v>
      </c>
      <c r="L12" s="18" t="str">
        <f t="shared" si="0"/>
        <v>09</v>
      </c>
      <c r="M12" s="18" t="str">
        <f>INDEX(Chapter,MATCH(L12,[1]Chapter!$A$1:$A$681,0),8)</f>
        <v>תקציבי עזר</v>
      </c>
      <c r="N12" s="18" t="str">
        <f t="shared" si="1"/>
        <v>093</v>
      </c>
      <c r="O12" s="18" t="str">
        <f>INDEX(Chapter,MATCH(N12,[1]Chapter!$A$1:$A$681,0),8)</f>
        <v>מיכון</v>
      </c>
      <c r="P12" s="18" t="str">
        <f t="shared" si="2"/>
        <v>0930</v>
      </c>
      <c r="Q12" s="18" t="e">
        <f>INDEX(Chapter,MATCH(P12,[1]Chapter!$A$1:$A$681,0),8)</f>
        <v>#N/A</v>
      </c>
      <c r="R12" s="18" t="str">
        <f t="shared" si="3"/>
        <v>0930</v>
      </c>
      <c r="S12" s="18" t="e">
        <f>INDEX(Chapter,MATCH(R12,[1]Chapter!$A$1:$A$681,0),8)</f>
        <v>#N/A</v>
      </c>
      <c r="T12" s="18"/>
      <c r="U12" s="18" t="str">
        <f t="shared" si="4"/>
        <v>1</v>
      </c>
      <c r="V12" s="18" t="str">
        <f>IF($L12&lt;"6",INDEX(Revenue_type,MATCH(U12*1,[1]type!$A$118:$A$168,0),8),INDEX(Expenditure_type,MATCH(U12*1,[1]type!$A$2:$A$117,0),8))</f>
        <v>ארנונות</v>
      </c>
      <c r="W12" s="18" t="str">
        <f t="shared" si="5"/>
        <v>11</v>
      </c>
      <c r="X12" s="18" t="e">
        <f>IF($L12&lt;"6",INDEX(Revenue_type,MATCH(W12*1,[1]type!$A$118:$A$168,0),8),INDEX(Expenditure_type,MATCH(W12*1,[1]type!$A$2:$A$117,0),8))</f>
        <v>#N/A</v>
      </c>
      <c r="Y12" s="18" t="str">
        <f t="shared" si="6"/>
        <v>110</v>
      </c>
      <c r="Z12" s="18" t="e">
        <f>IF($L12&lt;"6",INDEX(Revenue_type,MATCH(Y12*1,[1]type!$A$118:$A$168,0),8),INDEX(Expenditure_type,MATCH(Y12*1,[1]type!$A$2:$A$117,0),8))</f>
        <v>#N/A</v>
      </c>
    </row>
    <row r="13" spans="1:26" ht="15.75" customHeight="1">
      <c r="A13" s="19">
        <v>130</v>
      </c>
      <c r="B13" s="14" t="s">
        <v>39</v>
      </c>
      <c r="C13">
        <v>1</v>
      </c>
      <c r="D13" t="str">
        <f t="shared" si="7"/>
        <v>1093000.130</v>
      </c>
      <c r="E13" s="15" t="s">
        <v>41</v>
      </c>
      <c r="F13" s="16"/>
      <c r="G13"/>
      <c r="H13" s="17">
        <v>5000</v>
      </c>
      <c r="I13" s="17">
        <v>61.9</v>
      </c>
      <c r="J13" s="16">
        <v>5927.8</v>
      </c>
      <c r="K13" s="18" t="e">
        <f>INDEX(תקציב_2013,MATCH(D13,'[1]תקציב 2015'!$D$3:$D$5960,0),8)</f>
        <v>#N/A</v>
      </c>
      <c r="L13" s="18" t="str">
        <f t="shared" si="0"/>
        <v>09</v>
      </c>
      <c r="M13" s="18" t="str">
        <f>INDEX(Chapter,MATCH(L13,[1]Chapter!$A$1:$A$681,0),8)</f>
        <v>תקציבי עזר</v>
      </c>
      <c r="N13" s="18" t="str">
        <f t="shared" si="1"/>
        <v>093</v>
      </c>
      <c r="O13" s="18" t="str">
        <f>INDEX(Chapter,MATCH(N13,[1]Chapter!$A$1:$A$681,0),8)</f>
        <v>מיכון</v>
      </c>
      <c r="P13" s="18" t="str">
        <f t="shared" si="2"/>
        <v>0930</v>
      </c>
      <c r="Q13" s="18" t="e">
        <f>INDEX(Chapter,MATCH(P13,[1]Chapter!$A$1:$A$681,0),8)</f>
        <v>#N/A</v>
      </c>
      <c r="R13" s="18" t="str">
        <f t="shared" si="3"/>
        <v>0930</v>
      </c>
      <c r="S13" s="18" t="e">
        <f>INDEX(Chapter,MATCH(R13,[1]Chapter!$A$1:$A$681,0),8)</f>
        <v>#N/A</v>
      </c>
      <c r="T13" s="18"/>
      <c r="U13" s="18" t="str">
        <f t="shared" si="4"/>
        <v>1</v>
      </c>
      <c r="V13" s="18" t="str">
        <f>IF($L13&lt;"6",INDEX(Revenue_type,MATCH(U13*1,[1]type!$A$118:$A$168,0),8),INDEX(Expenditure_type,MATCH(U13*1,[1]type!$A$2:$A$117,0),8))</f>
        <v>ארנונות</v>
      </c>
      <c r="W13" s="18" t="str">
        <f t="shared" si="5"/>
        <v>13</v>
      </c>
      <c r="X13" s="18" t="e">
        <f>IF($L13&lt;"6",INDEX(Revenue_type,MATCH(W13*1,[1]type!$A$118:$A$168,0),8),INDEX(Expenditure_type,MATCH(W13*1,[1]type!$A$2:$A$117,0),8))</f>
        <v>#N/A</v>
      </c>
      <c r="Y13" s="18" t="str">
        <f t="shared" si="6"/>
        <v>130</v>
      </c>
      <c r="Z13" s="18" t="e">
        <f>IF($L13&lt;"6",INDEX(Revenue_type,MATCH(Y13*1,[1]type!$A$118:$A$168,0),8),INDEX(Expenditure_type,MATCH(Y13*1,[1]type!$A$2:$A$117,0),8))</f>
        <v>#N/A</v>
      </c>
    </row>
    <row r="14" spans="1:26" ht="15.75" customHeight="1">
      <c r="A14" s="19">
        <v>140</v>
      </c>
      <c r="B14" s="14" t="s">
        <v>39</v>
      </c>
      <c r="C14">
        <v>1</v>
      </c>
      <c r="D14" t="str">
        <f t="shared" si="7"/>
        <v>1093000.140</v>
      </c>
      <c r="E14" s="15" t="s">
        <v>42</v>
      </c>
      <c r="F14" s="16"/>
      <c r="G14"/>
      <c r="H14" s="17">
        <v>90000</v>
      </c>
      <c r="I14" s="17">
        <v>48804.66</v>
      </c>
      <c r="J14" s="16">
        <v>13392.72</v>
      </c>
      <c r="K14" s="18" t="e">
        <f>INDEX(תקציב_2013,MATCH(D14,'[1]תקציב 2015'!$D$3:$D$5960,0),8)</f>
        <v>#N/A</v>
      </c>
      <c r="L14" s="18" t="str">
        <f t="shared" si="0"/>
        <v>09</v>
      </c>
      <c r="M14" s="18" t="str">
        <f>INDEX(Chapter,MATCH(L14,[1]Chapter!$A$1:$A$681,0),8)</f>
        <v>תקציבי עזר</v>
      </c>
      <c r="N14" s="18" t="str">
        <f t="shared" si="1"/>
        <v>093</v>
      </c>
      <c r="O14" s="18" t="str">
        <f>INDEX(Chapter,MATCH(N14,[1]Chapter!$A$1:$A$681,0),8)</f>
        <v>מיכון</v>
      </c>
      <c r="P14" s="18" t="str">
        <f t="shared" si="2"/>
        <v>0930</v>
      </c>
      <c r="Q14" s="18" t="e">
        <f>INDEX(Chapter,MATCH(P14,[1]Chapter!$A$1:$A$681,0),8)</f>
        <v>#N/A</v>
      </c>
      <c r="R14" s="18" t="str">
        <f t="shared" si="3"/>
        <v>0930</v>
      </c>
      <c r="S14" s="18" t="e">
        <f>INDEX(Chapter,MATCH(R14,[1]Chapter!$A$1:$A$681,0),8)</f>
        <v>#N/A</v>
      </c>
      <c r="T14" s="18"/>
      <c r="U14" s="18" t="str">
        <f t="shared" si="4"/>
        <v>1</v>
      </c>
      <c r="V14" s="18" t="str">
        <f>IF($L14&lt;"6",INDEX(Revenue_type,MATCH(U14*1,[1]type!$A$118:$A$168,0),8),INDEX(Expenditure_type,MATCH(U14*1,[1]type!$A$2:$A$117,0),8))</f>
        <v>ארנונות</v>
      </c>
      <c r="W14" s="18" t="str">
        <f t="shared" si="5"/>
        <v>14</v>
      </c>
      <c r="X14" s="18" t="e">
        <f>IF($L14&lt;"6",INDEX(Revenue_type,MATCH(W14*1,[1]type!$A$118:$A$168,0),8),INDEX(Expenditure_type,MATCH(W14*1,[1]type!$A$2:$A$117,0),8))</f>
        <v>#N/A</v>
      </c>
      <c r="Y14" s="18" t="str">
        <f t="shared" si="6"/>
        <v>140</v>
      </c>
      <c r="Z14" s="18" t="e">
        <f>IF($L14&lt;"6",INDEX(Revenue_type,MATCH(Y14*1,[1]type!$A$118:$A$168,0),8),INDEX(Expenditure_type,MATCH(Y14*1,[1]type!$A$2:$A$117,0),8))</f>
        <v>#N/A</v>
      </c>
    </row>
    <row r="15" spans="1:26" ht="15.75" customHeight="1">
      <c r="A15" s="19">
        <v>210</v>
      </c>
      <c r="B15" s="14" t="s">
        <v>39</v>
      </c>
      <c r="C15">
        <v>1</v>
      </c>
      <c r="D15" t="str">
        <f t="shared" si="7"/>
        <v>1093000.210</v>
      </c>
      <c r="E15" s="15" t="s">
        <v>40</v>
      </c>
      <c r="F15" s="16"/>
      <c r="G15"/>
      <c r="H15" s="17">
        <v>0</v>
      </c>
      <c r="I15" s="17">
        <v>25120.01</v>
      </c>
      <c r="J15" s="16">
        <v>24774.46</v>
      </c>
      <c r="K15" s="18" t="e">
        <f>INDEX(תקציב_2013,MATCH(D15,'[1]תקציב 2015'!$D$3:$D$5960,0),8)</f>
        <v>#N/A</v>
      </c>
      <c r="L15" s="18" t="str">
        <f t="shared" si="0"/>
        <v>09</v>
      </c>
      <c r="M15" s="18" t="str">
        <f>INDEX(Chapter,MATCH(L15,[1]Chapter!$A$1:$A$681,0),8)</f>
        <v>תקציבי עזר</v>
      </c>
      <c r="N15" s="18" t="str">
        <f t="shared" si="1"/>
        <v>093</v>
      </c>
      <c r="O15" s="18" t="str">
        <f>INDEX(Chapter,MATCH(N15,[1]Chapter!$A$1:$A$681,0),8)</f>
        <v>מיכון</v>
      </c>
      <c r="P15" s="18" t="str">
        <f t="shared" si="2"/>
        <v>0930</v>
      </c>
      <c r="Q15" s="18" t="e">
        <f>INDEX(Chapter,MATCH(P15,[1]Chapter!$A$1:$A$681,0),8)</f>
        <v>#N/A</v>
      </c>
      <c r="R15" s="18" t="str">
        <f t="shared" si="3"/>
        <v>0930</v>
      </c>
      <c r="S15" s="18" t="e">
        <f>INDEX(Chapter,MATCH(R15,[1]Chapter!$A$1:$A$681,0),8)</f>
        <v>#N/A</v>
      </c>
      <c r="T15" s="18"/>
      <c r="U15" s="18" t="str">
        <f t="shared" si="4"/>
        <v>2</v>
      </c>
      <c r="V15" s="18" t="str">
        <f>IF($L15&lt;"6",INDEX(Revenue_type,MATCH(U15*1,[1]type!$A$118:$A$168,0),8),INDEX(Expenditure_type,MATCH(U15*1,[1]type!$A$2:$A$117,0),8))</f>
        <v>אגרות</v>
      </c>
      <c r="W15" s="18" t="str">
        <f t="shared" si="5"/>
        <v>21</v>
      </c>
      <c r="X15" s="18" t="str">
        <f>IF($L15&lt;"6",INDEX(Revenue_type,MATCH(W15*1,[1]type!$A$118:$A$168,0),8),INDEX(Expenditure_type,MATCH(W15*1,[1]type!$A$2:$A$117,0),8))</f>
        <v>אגרות מים וביוב</v>
      </c>
      <c r="Y15" s="18" t="str">
        <f t="shared" si="6"/>
        <v>210</v>
      </c>
      <c r="Z15" s="18" t="e">
        <f>IF($L15&lt;"6",INDEX(Revenue_type,MATCH(Y15*1,[1]type!$A$118:$A$168,0),8),INDEX(Expenditure_type,MATCH(Y15*1,[1]type!$A$2:$A$117,0),8))</f>
        <v>#N/A</v>
      </c>
    </row>
    <row r="16" spans="1:26" ht="15.75" customHeight="1">
      <c r="A16" s="19">
        <v>420</v>
      </c>
      <c r="B16" s="14" t="s">
        <v>39</v>
      </c>
      <c r="C16">
        <v>1</v>
      </c>
      <c r="D16" t="str">
        <f t="shared" si="7"/>
        <v>1093000.420</v>
      </c>
      <c r="E16" s="21" t="s">
        <v>43</v>
      </c>
      <c r="F16" s="16"/>
      <c r="G16"/>
      <c r="H16" s="17">
        <v>50000</v>
      </c>
      <c r="I16" s="17">
        <v>30140.93</v>
      </c>
      <c r="J16" s="16">
        <v>49047.92</v>
      </c>
      <c r="K16" s="18"/>
      <c r="L16" s="18" t="str">
        <f t="shared" si="0"/>
        <v>09</v>
      </c>
      <c r="M16" s="18" t="str">
        <f>INDEX(Chapter,MATCH(L16,[1]Chapter!$A$1:$A$681,0),8)</f>
        <v>תקציבי עזר</v>
      </c>
      <c r="N16" s="18" t="str">
        <f t="shared" si="1"/>
        <v>093</v>
      </c>
      <c r="O16" s="18" t="str">
        <f>INDEX(Chapter,MATCH(N16,[1]Chapter!$A$1:$A$681,0),8)</f>
        <v>מיכון</v>
      </c>
      <c r="P16" s="18" t="str">
        <f t="shared" si="2"/>
        <v>0930</v>
      </c>
      <c r="Q16" s="18" t="e">
        <f>INDEX(Chapter,MATCH(P16,[1]Chapter!$A$1:$A$681,0),8)</f>
        <v>#N/A</v>
      </c>
      <c r="R16" s="18" t="str">
        <f t="shared" si="3"/>
        <v>0930</v>
      </c>
      <c r="S16" s="18" t="e">
        <f>INDEX(Chapter,MATCH(R16,[1]Chapter!$A$1:$A$681,0),8)</f>
        <v>#N/A</v>
      </c>
      <c r="T16" s="18"/>
      <c r="U16" s="18" t="str">
        <f t="shared" si="4"/>
        <v>4</v>
      </c>
      <c r="V16" s="18" t="str">
        <f>IF($L16&lt;"6",INDEX(Revenue_type,MATCH(U16*1,[1]type!$A$118:$A$168,0),8),INDEX(Expenditure_type,MATCH(U16*1,[1]type!$A$2:$A$117,0),8))</f>
        <v>שירותים ושכר לימוד</v>
      </c>
      <c r="W16" s="18" t="str">
        <f t="shared" si="5"/>
        <v>42</v>
      </c>
      <c r="X16" s="18" t="str">
        <f>IF($L16&lt;"6",INDEX(Revenue_type,MATCH(W16*1,[1]type!$A$118:$A$168,0),8),INDEX(Expenditure_type,MATCH(W16*1,[1]type!$A$2:$A$117,0),8))</f>
        <v>השתתפויות תושבים בשירותים משלימים</v>
      </c>
      <c r="Y16" s="18" t="str">
        <f t="shared" si="6"/>
        <v>420</v>
      </c>
      <c r="Z16" s="18" t="e">
        <f>IF($L16&lt;"6",INDEX(Revenue_type,MATCH(Y16*1,[1]type!$A$118:$A$168,0),8),INDEX(Expenditure_type,MATCH(Y16*1,[1]type!$A$2:$A$117,0),8))</f>
        <v>#N/A</v>
      </c>
    </row>
    <row r="17" spans="1:26" ht="15.75" customHeight="1">
      <c r="A17" s="19">
        <v>520</v>
      </c>
      <c r="B17" s="14" t="s">
        <v>39</v>
      </c>
      <c r="C17">
        <v>1</v>
      </c>
      <c r="D17" t="str">
        <f t="shared" si="7"/>
        <v>1093000.520</v>
      </c>
      <c r="E17" s="15" t="s">
        <v>44</v>
      </c>
      <c r="F17" s="16"/>
      <c r="G17"/>
      <c r="H17" s="17">
        <v>0</v>
      </c>
      <c r="I17" s="17">
        <v>0</v>
      </c>
      <c r="J17" s="16">
        <v>0</v>
      </c>
      <c r="K17" s="18" t="e">
        <f>INDEX(תקציב_2013,MATCH(D17,'[1]תקציב 2015'!$D$3:$D$5960,0),8)</f>
        <v>#N/A</v>
      </c>
      <c r="L17" s="18" t="str">
        <f t="shared" si="0"/>
        <v>09</v>
      </c>
      <c r="M17" s="18" t="str">
        <f>INDEX(Chapter,MATCH(L17,[1]Chapter!$A$1:$A$681,0),8)</f>
        <v>תקציבי עזר</v>
      </c>
      <c r="N17" s="18" t="str">
        <f t="shared" si="1"/>
        <v>093</v>
      </c>
      <c r="O17" s="18" t="str">
        <f>INDEX(Chapter,MATCH(N17,[1]Chapter!$A$1:$A$681,0),8)</f>
        <v>מיכון</v>
      </c>
      <c r="P17" s="18" t="str">
        <f t="shared" si="2"/>
        <v>0930</v>
      </c>
      <c r="Q17" s="18" t="e">
        <f>INDEX(Chapter,MATCH(P17,[1]Chapter!$A$1:$A$681,0),8)</f>
        <v>#N/A</v>
      </c>
      <c r="R17" s="18" t="str">
        <f t="shared" si="3"/>
        <v>0930</v>
      </c>
      <c r="S17" s="18" t="e">
        <f>INDEX(Chapter,MATCH(R17,[1]Chapter!$A$1:$A$681,0),8)</f>
        <v>#N/A</v>
      </c>
      <c r="T17" s="18"/>
      <c r="U17" s="18" t="str">
        <f t="shared" si="4"/>
        <v>5</v>
      </c>
      <c r="V17" s="18" t="str">
        <f>IF($L17&lt;"6",INDEX(Revenue_type,MATCH(U17*1,[1]type!$A$118:$A$168,0),8),INDEX(Expenditure_type,MATCH(U17*1,[1]type!$A$2:$A$117,0),8))</f>
        <v>החזרות</v>
      </c>
      <c r="W17" s="18" t="str">
        <f t="shared" si="5"/>
        <v>52</v>
      </c>
      <c r="X17" s="18" t="e">
        <f>IF($L17&lt;"6",INDEX(Revenue_type,MATCH(W17*1,[1]type!$A$118:$A$168,0),8),INDEX(Expenditure_type,MATCH(W17*1,[1]type!$A$2:$A$117,0),8))</f>
        <v>#N/A</v>
      </c>
      <c r="Y17" s="18" t="str">
        <f t="shared" si="6"/>
        <v>520</v>
      </c>
      <c r="Z17" s="18" t="e">
        <f>IF($L17&lt;"6",INDEX(Revenue_type,MATCH(Y17*1,[1]type!$A$118:$A$168,0),8),INDEX(Expenditure_type,MATCH(Y17*1,[1]type!$A$2:$A$117,0),8))</f>
        <v>#N/A</v>
      </c>
    </row>
    <row r="18" spans="1:26" ht="15.75" customHeight="1">
      <c r="A18" s="19">
        <v>540</v>
      </c>
      <c r="B18" s="14" t="s">
        <v>39</v>
      </c>
      <c r="C18">
        <v>1</v>
      </c>
      <c r="D18" t="str">
        <f t="shared" si="7"/>
        <v>1093000.540</v>
      </c>
      <c r="E18" s="15" t="s">
        <v>45</v>
      </c>
      <c r="F18" s="16"/>
      <c r="G18"/>
      <c r="H18" s="17">
        <v>44000</v>
      </c>
      <c r="I18" s="17">
        <v>3065.99</v>
      </c>
      <c r="J18" s="16">
        <v>137235.98000000001</v>
      </c>
      <c r="K18" s="18" t="e">
        <f>INDEX(תקציב_2013,MATCH(D18,'[1]תקציב 2015'!$D$3:$D$5960,0),8)</f>
        <v>#N/A</v>
      </c>
      <c r="L18" s="18" t="str">
        <f t="shared" si="0"/>
        <v>09</v>
      </c>
      <c r="M18" s="18" t="str">
        <f>INDEX(Chapter,MATCH(L18,[1]Chapter!$A$1:$A$681,0),8)</f>
        <v>תקציבי עזר</v>
      </c>
      <c r="N18" s="18" t="str">
        <f t="shared" si="1"/>
        <v>093</v>
      </c>
      <c r="O18" s="18" t="str">
        <f>INDEX(Chapter,MATCH(N18,[1]Chapter!$A$1:$A$681,0),8)</f>
        <v>מיכון</v>
      </c>
      <c r="P18" s="18" t="str">
        <f t="shared" si="2"/>
        <v>0930</v>
      </c>
      <c r="Q18" s="18" t="e">
        <f>INDEX(Chapter,MATCH(P18,[1]Chapter!$A$1:$A$681,0),8)</f>
        <v>#N/A</v>
      </c>
      <c r="R18" s="18" t="str">
        <f t="shared" si="3"/>
        <v>0930</v>
      </c>
      <c r="S18" s="18" t="e">
        <f>INDEX(Chapter,MATCH(R18,[1]Chapter!$A$1:$A$681,0),8)</f>
        <v>#N/A</v>
      </c>
      <c r="T18" s="18"/>
      <c r="U18" s="18" t="str">
        <f t="shared" si="4"/>
        <v>5</v>
      </c>
      <c r="V18" s="18" t="str">
        <f>IF($L18&lt;"6",INDEX(Revenue_type,MATCH(U18*1,[1]type!$A$118:$A$168,0),8),INDEX(Expenditure_type,MATCH(U18*1,[1]type!$A$2:$A$117,0),8))</f>
        <v>החזרות</v>
      </c>
      <c r="W18" s="18" t="str">
        <f t="shared" si="5"/>
        <v>54</v>
      </c>
      <c r="X18" s="18" t="str">
        <f>IF($L18&lt;"6",INDEX(Revenue_type,MATCH(W18*1,[1]type!$A$118:$A$168,0),8),INDEX(Expenditure_type,MATCH(W18*1,[1]type!$A$2:$A$117,0),8))</f>
        <v>החזר מחברת ביטוח</v>
      </c>
      <c r="Y18" s="18" t="str">
        <f t="shared" si="6"/>
        <v>540</v>
      </c>
      <c r="Z18" s="18" t="e">
        <f>IF($L18&lt;"6",INDEX(Revenue_type,MATCH(Y18*1,[1]type!$A$118:$A$168,0),8),INDEX(Expenditure_type,MATCH(Y18*1,[1]type!$A$2:$A$117,0),8))</f>
        <v>#N/A</v>
      </c>
    </row>
    <row r="19" spans="1:26" ht="15.75" customHeight="1">
      <c r="A19" s="19">
        <v>750</v>
      </c>
      <c r="B19" s="14" t="s">
        <v>39</v>
      </c>
      <c r="C19">
        <v>1</v>
      </c>
      <c r="D19" t="str">
        <f t="shared" si="7"/>
        <v>1093000.750</v>
      </c>
      <c r="E19" s="15" t="s">
        <v>46</v>
      </c>
      <c r="F19" s="16"/>
      <c r="G19"/>
      <c r="H19" s="17">
        <v>2189000</v>
      </c>
      <c r="I19" s="17">
        <v>2100260.63</v>
      </c>
      <c r="J19" s="16">
        <v>2089263.57</v>
      </c>
      <c r="K19" s="18" t="e">
        <f>INDEX(תקציב_2013,MATCH(D19,'[1]תקציב 2015'!$D$3:$D$5960,0),8)</f>
        <v>#N/A</v>
      </c>
      <c r="L19" s="18" t="str">
        <f t="shared" si="0"/>
        <v>09</v>
      </c>
      <c r="M19" s="18" t="str">
        <f>INDEX(Chapter,MATCH(L19,[1]Chapter!$A$1:$A$681,0),8)</f>
        <v>תקציבי עזר</v>
      </c>
      <c r="N19" s="18" t="str">
        <f t="shared" si="1"/>
        <v>093</v>
      </c>
      <c r="O19" s="18" t="str">
        <f>INDEX(Chapter,MATCH(N19,[1]Chapter!$A$1:$A$681,0),8)</f>
        <v>מיכון</v>
      </c>
      <c r="P19" s="18" t="str">
        <f t="shared" si="2"/>
        <v>0930</v>
      </c>
      <c r="Q19" s="18" t="e">
        <f>INDEX(Chapter,MATCH(P19,[1]Chapter!$A$1:$A$681,0),8)</f>
        <v>#N/A</v>
      </c>
      <c r="R19" s="18" t="str">
        <f t="shared" si="3"/>
        <v>0930</v>
      </c>
      <c r="S19" s="18" t="e">
        <f>INDEX(Chapter,MATCH(R19,[1]Chapter!$A$1:$A$681,0),8)</f>
        <v>#N/A</v>
      </c>
      <c r="T19" s="18"/>
      <c r="U19" s="18" t="str">
        <f t="shared" si="4"/>
        <v>7</v>
      </c>
      <c r="V19" s="18" t="str">
        <f>IF($L19&lt;"6",INDEX(Revenue_type,MATCH(U19*1,[1]type!$A$118:$A$168,0),8),INDEX(Expenditure_type,MATCH(U19*1,[1]type!$A$2:$A$117,0),8))</f>
        <v>השתתפות מוסדות ותרומות</v>
      </c>
      <c r="W19" s="18" t="str">
        <f t="shared" si="5"/>
        <v>75</v>
      </c>
      <c r="X19" s="18" t="str">
        <f>IF($L19&lt;"6",INDEX(Revenue_type,MATCH(W19*1,[1]type!$A$118:$A$168,0),8),INDEX(Expenditure_type,MATCH(W19*1,[1]type!$A$2:$A$117,0),8))</f>
        <v>השתתפות הסוכנות היהודית</v>
      </c>
      <c r="Y19" s="18" t="str">
        <f t="shared" si="6"/>
        <v>750</v>
      </c>
      <c r="Z19" s="18" t="e">
        <f>IF($L19&lt;"6",INDEX(Revenue_type,MATCH(Y19*1,[1]type!$A$118:$A$168,0),8),INDEX(Expenditure_type,MATCH(Y19*1,[1]type!$A$2:$A$117,0),8))</f>
        <v>#N/A</v>
      </c>
    </row>
    <row r="20" spans="1:26" ht="15.75" customHeight="1">
      <c r="A20" s="19">
        <v>751</v>
      </c>
      <c r="B20" s="14" t="s">
        <v>39</v>
      </c>
      <c r="C20">
        <v>1</v>
      </c>
      <c r="D20" t="str">
        <f t="shared" si="7"/>
        <v>1093000.751</v>
      </c>
      <c r="E20" s="15" t="s">
        <v>47</v>
      </c>
      <c r="F20" s="16"/>
      <c r="G20"/>
      <c r="H20" s="17">
        <v>490000</v>
      </c>
      <c r="I20" s="17">
        <v>466410.37</v>
      </c>
      <c r="J20" s="16">
        <v>574943.43999999994</v>
      </c>
      <c r="K20" s="18" t="e">
        <f>INDEX(תקציב_2013,MATCH(D20,'[1]תקציב 2015'!$D$3:$D$5960,0),8)</f>
        <v>#N/A</v>
      </c>
      <c r="L20" s="18" t="str">
        <f t="shared" si="0"/>
        <v>09</v>
      </c>
      <c r="M20" s="18" t="str">
        <f>INDEX(Chapter,MATCH(L20,[1]Chapter!$A$1:$A$681,0),8)</f>
        <v>תקציבי עזר</v>
      </c>
      <c r="N20" s="18" t="str">
        <f t="shared" si="1"/>
        <v>093</v>
      </c>
      <c r="O20" s="18" t="str">
        <f>INDEX(Chapter,MATCH(N20,[1]Chapter!$A$1:$A$681,0),8)</f>
        <v>מיכון</v>
      </c>
      <c r="P20" s="18" t="str">
        <f t="shared" si="2"/>
        <v>0930</v>
      </c>
      <c r="Q20" s="18" t="e">
        <f>INDEX(Chapter,MATCH(P20,[1]Chapter!$A$1:$A$681,0),8)</f>
        <v>#N/A</v>
      </c>
      <c r="R20" s="18" t="str">
        <f t="shared" si="3"/>
        <v>0930</v>
      </c>
      <c r="S20" s="18" t="e">
        <f>INDEX(Chapter,MATCH(R20,[1]Chapter!$A$1:$A$681,0),8)</f>
        <v>#N/A</v>
      </c>
      <c r="T20" s="18"/>
      <c r="U20" s="18" t="str">
        <f t="shared" si="4"/>
        <v>7</v>
      </c>
      <c r="V20" s="18" t="str">
        <f>IF($L20&lt;"6",INDEX(Revenue_type,MATCH(U20*1,[1]type!$A$118:$A$168,0),8),INDEX(Expenditure_type,MATCH(U20*1,[1]type!$A$2:$A$117,0),8))</f>
        <v>השתתפות מוסדות ותרומות</v>
      </c>
      <c r="W20" s="18" t="str">
        <f t="shared" si="5"/>
        <v>75</v>
      </c>
      <c r="X20" s="18" t="str">
        <f>IF($L20&lt;"6",INDEX(Revenue_type,MATCH(W20*1,[1]type!$A$118:$A$168,0),8),INDEX(Expenditure_type,MATCH(W20*1,[1]type!$A$2:$A$117,0),8))</f>
        <v>השתתפות הסוכנות היהודית</v>
      </c>
      <c r="Y20" s="18" t="str">
        <f t="shared" si="6"/>
        <v>751</v>
      </c>
      <c r="Z20" s="18" t="e">
        <f>IF($L20&lt;"6",INDEX(Revenue_type,MATCH(Y20*1,[1]type!$A$118:$A$168,0),8),INDEX(Expenditure_type,MATCH(Y20*1,[1]type!$A$2:$A$117,0),8))</f>
        <v>#N/A</v>
      </c>
    </row>
    <row r="21" spans="1:26" ht="15.75" customHeight="1">
      <c r="A21" s="19">
        <v>752</v>
      </c>
      <c r="B21" s="14" t="s">
        <v>39</v>
      </c>
      <c r="C21">
        <v>1</v>
      </c>
      <c r="D21" t="str">
        <f t="shared" si="7"/>
        <v>1093000.752</v>
      </c>
      <c r="E21" s="15" t="s">
        <v>48</v>
      </c>
      <c r="F21" s="16"/>
      <c r="G21"/>
      <c r="H21" s="17">
        <v>285000</v>
      </c>
      <c r="I21" s="17">
        <v>304752.24</v>
      </c>
      <c r="J21" s="16">
        <v>188009.36</v>
      </c>
      <c r="K21" s="18" t="e">
        <f>INDEX(תקציב_2013,MATCH(D21,'[1]תקציב 2015'!$D$3:$D$5960,0),8)</f>
        <v>#N/A</v>
      </c>
      <c r="L21" s="18" t="str">
        <f t="shared" si="0"/>
        <v>09</v>
      </c>
      <c r="M21" s="18" t="str">
        <f>INDEX(Chapter,MATCH(L21,[1]Chapter!$A$1:$A$681,0),8)</f>
        <v>תקציבי עזר</v>
      </c>
      <c r="N21" s="18" t="str">
        <f t="shared" si="1"/>
        <v>093</v>
      </c>
      <c r="O21" s="18" t="str">
        <f>INDEX(Chapter,MATCH(N21,[1]Chapter!$A$1:$A$681,0),8)</f>
        <v>מיכון</v>
      </c>
      <c r="P21" s="18" t="str">
        <f t="shared" si="2"/>
        <v>0930</v>
      </c>
      <c r="Q21" s="18" t="e">
        <f>INDEX(Chapter,MATCH(P21,[1]Chapter!$A$1:$A$681,0),8)</f>
        <v>#N/A</v>
      </c>
      <c r="R21" s="18" t="str">
        <f t="shared" si="3"/>
        <v>0930</v>
      </c>
      <c r="S21" s="18" t="e">
        <f>INDEX(Chapter,MATCH(R21,[1]Chapter!$A$1:$A$681,0),8)</f>
        <v>#N/A</v>
      </c>
      <c r="T21" s="18"/>
      <c r="U21" s="18" t="str">
        <f t="shared" si="4"/>
        <v>7</v>
      </c>
      <c r="V21" s="18" t="str">
        <f>IF($L21&lt;"6",INDEX(Revenue_type,MATCH(U21*1,[1]type!$A$118:$A$168,0),8),INDEX(Expenditure_type,MATCH(U21*1,[1]type!$A$2:$A$117,0),8))</f>
        <v>השתתפות מוסדות ותרומות</v>
      </c>
      <c r="W21" s="18" t="str">
        <f t="shared" si="5"/>
        <v>75</v>
      </c>
      <c r="X21" s="18" t="str">
        <f>IF($L21&lt;"6",INDEX(Revenue_type,MATCH(W21*1,[1]type!$A$118:$A$168,0),8),INDEX(Expenditure_type,MATCH(W21*1,[1]type!$A$2:$A$117,0),8))</f>
        <v>השתתפות הסוכנות היהודית</v>
      </c>
      <c r="Y21" s="18" t="str">
        <f t="shared" si="6"/>
        <v>752</v>
      </c>
      <c r="Z21" s="18" t="e">
        <f>IF($L21&lt;"6",INDEX(Revenue_type,MATCH(Y21*1,[1]type!$A$118:$A$168,0),8),INDEX(Expenditure_type,MATCH(Y21*1,[1]type!$A$2:$A$117,0),8))</f>
        <v>#N/A</v>
      </c>
    </row>
    <row r="22" spans="1:26" ht="15.75" customHeight="1">
      <c r="A22" s="19">
        <v>753</v>
      </c>
      <c r="B22" s="14" t="s">
        <v>39</v>
      </c>
      <c r="C22">
        <v>1</v>
      </c>
      <c r="D22" t="str">
        <f t="shared" si="7"/>
        <v>1093000.753</v>
      </c>
      <c r="E22" s="15" t="s">
        <v>49</v>
      </c>
      <c r="F22" s="16"/>
      <c r="G22"/>
      <c r="H22" s="17">
        <v>97000</v>
      </c>
      <c r="I22" s="17">
        <v>74340.160000000003</v>
      </c>
      <c r="J22" s="16">
        <v>71224.009999999995</v>
      </c>
      <c r="K22" s="18" t="e">
        <f>INDEX(תקציב_2013,MATCH(D22,'[1]תקציב 2015'!$D$3:$D$5960,0),8)</f>
        <v>#N/A</v>
      </c>
      <c r="L22" s="18" t="str">
        <f t="shared" si="0"/>
        <v>09</v>
      </c>
      <c r="M22" s="18" t="str">
        <f>INDEX(Chapter,MATCH(L22,[1]Chapter!$A$1:$A$681,0),8)</f>
        <v>תקציבי עזר</v>
      </c>
      <c r="N22" s="18" t="str">
        <f t="shared" si="1"/>
        <v>093</v>
      </c>
      <c r="O22" s="18" t="str">
        <f>INDEX(Chapter,MATCH(N22,[1]Chapter!$A$1:$A$681,0),8)</f>
        <v>מיכון</v>
      </c>
      <c r="P22" s="18" t="str">
        <f t="shared" si="2"/>
        <v>0930</v>
      </c>
      <c r="Q22" s="18" t="e">
        <f>INDEX(Chapter,MATCH(P22,[1]Chapter!$A$1:$A$681,0),8)</f>
        <v>#N/A</v>
      </c>
      <c r="R22" s="18" t="str">
        <f t="shared" si="3"/>
        <v>0930</v>
      </c>
      <c r="S22" s="18" t="e">
        <f>INDEX(Chapter,MATCH(R22,[1]Chapter!$A$1:$A$681,0),8)</f>
        <v>#N/A</v>
      </c>
      <c r="T22" s="18"/>
      <c r="U22" s="18" t="str">
        <f t="shared" si="4"/>
        <v>7</v>
      </c>
      <c r="V22" s="18" t="str">
        <f>IF($L22&lt;"6",INDEX(Revenue_type,MATCH(U22*1,[1]type!$A$118:$A$168,0),8),INDEX(Expenditure_type,MATCH(U22*1,[1]type!$A$2:$A$117,0),8))</f>
        <v>השתתפות מוסדות ותרומות</v>
      </c>
      <c r="W22" s="18" t="str">
        <f t="shared" si="5"/>
        <v>75</v>
      </c>
      <c r="X22" s="18" t="str">
        <f>IF($L22&lt;"6",INDEX(Revenue_type,MATCH(W22*1,[1]type!$A$118:$A$168,0),8),INDEX(Expenditure_type,MATCH(W22*1,[1]type!$A$2:$A$117,0),8))</f>
        <v>השתתפות הסוכנות היהודית</v>
      </c>
      <c r="Y22" s="18" t="str">
        <f t="shared" si="6"/>
        <v>753</v>
      </c>
      <c r="Z22" s="18" t="e">
        <f>IF($L22&lt;"6",INDEX(Revenue_type,MATCH(Y22*1,[1]type!$A$118:$A$168,0),8),INDEX(Expenditure_type,MATCH(Y22*1,[1]type!$A$2:$A$117,0),8))</f>
        <v>#N/A</v>
      </c>
    </row>
    <row r="23" spans="1:26" ht="15.75" customHeight="1">
      <c r="A23" s="19">
        <v>780</v>
      </c>
      <c r="B23" s="14" t="s">
        <v>39</v>
      </c>
      <c r="C23">
        <v>1</v>
      </c>
      <c r="D23" t="str">
        <f t="shared" si="7"/>
        <v>1093000.780</v>
      </c>
      <c r="E23" s="15" t="s">
        <v>50</v>
      </c>
      <c r="F23" s="16"/>
      <c r="G23"/>
      <c r="H23" s="17">
        <v>4000</v>
      </c>
      <c r="I23" s="17">
        <v>1106.5</v>
      </c>
      <c r="J23" s="16">
        <v>3587.5</v>
      </c>
      <c r="K23" s="18" t="e">
        <f>INDEX(תקציב_2013,MATCH(D23,'[1]תקציב 2015'!$D$3:$D$5960,0),8)</f>
        <v>#N/A</v>
      </c>
      <c r="L23" s="18" t="str">
        <f t="shared" si="0"/>
        <v>09</v>
      </c>
      <c r="M23" s="18" t="str">
        <f>INDEX(Chapter,MATCH(L23,[1]Chapter!$A$1:$A$681,0),8)</f>
        <v>תקציבי עזר</v>
      </c>
      <c r="N23" s="18" t="str">
        <f t="shared" si="1"/>
        <v>093</v>
      </c>
      <c r="O23" s="18" t="str">
        <f>INDEX(Chapter,MATCH(N23,[1]Chapter!$A$1:$A$681,0),8)</f>
        <v>מיכון</v>
      </c>
      <c r="P23" s="18" t="str">
        <f t="shared" si="2"/>
        <v>0930</v>
      </c>
      <c r="Q23" s="18" t="e">
        <f>INDEX(Chapter,MATCH(P23,[1]Chapter!$A$1:$A$681,0),8)</f>
        <v>#N/A</v>
      </c>
      <c r="R23" s="18" t="str">
        <f t="shared" si="3"/>
        <v>0930</v>
      </c>
      <c r="S23" s="18" t="e">
        <f>INDEX(Chapter,MATCH(R23,[1]Chapter!$A$1:$A$681,0),8)</f>
        <v>#N/A</v>
      </c>
      <c r="T23" s="18"/>
      <c r="U23" s="18" t="str">
        <f t="shared" si="4"/>
        <v>7</v>
      </c>
      <c r="V23" s="18" t="str">
        <f>IF($L23&lt;"6",INDEX(Revenue_type,MATCH(U23*1,[1]type!$A$118:$A$168,0),8),INDEX(Expenditure_type,MATCH(U23*1,[1]type!$A$2:$A$117,0),8))</f>
        <v>השתתפות מוסדות ותרומות</v>
      </c>
      <c r="W23" s="18" t="str">
        <f t="shared" si="5"/>
        <v>78</v>
      </c>
      <c r="X23" s="18" t="str">
        <f>IF($L23&lt;"6",INDEX(Revenue_type,MATCH(W23*1,[1]type!$A$118:$A$168,0),8),INDEX(Expenditure_type,MATCH(W23*1,[1]type!$A$2:$A$117,0),8))</f>
        <v>אשראי/הלוואה ממוסד בנקאי</v>
      </c>
      <c r="Y23" s="18" t="str">
        <f t="shared" si="6"/>
        <v>780</v>
      </c>
      <c r="Z23" s="18" t="e">
        <f>IF($L23&lt;"6",INDEX(Revenue_type,MATCH(Y23*1,[1]type!$A$118:$A$168,0),8),INDEX(Expenditure_type,MATCH(Y23*1,[1]type!$A$2:$A$117,0),8))</f>
        <v>#N/A</v>
      </c>
    </row>
    <row r="24" spans="1:26" ht="15.75" customHeight="1">
      <c r="A24" s="19">
        <v>930</v>
      </c>
      <c r="B24" s="14" t="s">
        <v>39</v>
      </c>
      <c r="C24">
        <v>1</v>
      </c>
      <c r="D24" t="str">
        <f t="shared" si="7"/>
        <v>1093000.930</v>
      </c>
      <c r="E24" s="15" t="s">
        <v>51</v>
      </c>
      <c r="F24" s="16"/>
      <c r="G24"/>
      <c r="H24" s="17">
        <v>30000</v>
      </c>
      <c r="I24" s="17">
        <v>27795.38</v>
      </c>
      <c r="J24" s="16">
        <v>28615.360000000001</v>
      </c>
      <c r="K24" s="18" t="e">
        <f>INDEX(תקציב_2013,MATCH(D24,'[1]תקציב 2015'!$D$3:$D$5960,0),8)</f>
        <v>#N/A</v>
      </c>
      <c r="L24" s="18" t="str">
        <f t="shared" si="0"/>
        <v>09</v>
      </c>
      <c r="M24" s="18" t="str">
        <f>INDEX(Chapter,MATCH(L24,[1]Chapter!$A$1:$A$681,0),8)</f>
        <v>תקציבי עזר</v>
      </c>
      <c r="N24" s="18" t="str">
        <f t="shared" si="1"/>
        <v>093</v>
      </c>
      <c r="O24" s="18" t="str">
        <f>INDEX(Chapter,MATCH(N24,[1]Chapter!$A$1:$A$681,0),8)</f>
        <v>מיכון</v>
      </c>
      <c r="P24" s="18" t="str">
        <f t="shared" si="2"/>
        <v>0930</v>
      </c>
      <c r="Q24" s="18" t="e">
        <f>INDEX(Chapter,MATCH(P24,[1]Chapter!$A$1:$A$681,0),8)</f>
        <v>#N/A</v>
      </c>
      <c r="R24" s="18" t="str">
        <f t="shared" si="3"/>
        <v>0930</v>
      </c>
      <c r="S24" s="18" t="e">
        <f>INDEX(Chapter,MATCH(R24,[1]Chapter!$A$1:$A$681,0),8)</f>
        <v>#N/A</v>
      </c>
      <c r="T24" s="18"/>
      <c r="U24" s="18" t="str">
        <f t="shared" si="4"/>
        <v>9</v>
      </c>
      <c r="V24" s="18" t="str">
        <f>IF($L24&lt;"6",INDEX(Revenue_type,MATCH(U24*1,[1]type!$A$118:$A$168,0),8),INDEX(Expenditure_type,MATCH(U24*1,[1]type!$A$2:$A$117,0),8))</f>
        <v>השתתפות משרדי ממשלה</v>
      </c>
      <c r="W24" s="18" t="str">
        <f t="shared" si="5"/>
        <v>93</v>
      </c>
      <c r="X24" s="18" t="str">
        <f>IF($L24&lt;"6",INDEX(Revenue_type,MATCH(W24*1,[1]type!$A$118:$A$168,0),8),INDEX(Expenditure_type,MATCH(W24*1,[1]type!$A$2:$A$117,0),8))</f>
        <v>השתתפות משרד העבודה והרווחה</v>
      </c>
      <c r="Y24" s="18" t="str">
        <f t="shared" si="6"/>
        <v>930</v>
      </c>
      <c r="Z24" s="18" t="e">
        <f>IF($L24&lt;"6",INDEX(Revenue_type,MATCH(Y24*1,[1]type!$A$118:$A$168,0),8),INDEX(Expenditure_type,MATCH(Y24*1,[1]type!$A$2:$A$117,0),8))</f>
        <v>#N/A</v>
      </c>
    </row>
    <row r="25" spans="1:26" ht="15.75" customHeight="1">
      <c r="A25" s="19">
        <v>998</v>
      </c>
      <c r="B25" s="14" t="s">
        <v>39</v>
      </c>
      <c r="C25">
        <v>1</v>
      </c>
      <c r="D25" t="str">
        <f t="shared" si="7"/>
        <v>1093000.998</v>
      </c>
      <c r="E25" s="15" t="s">
        <v>52</v>
      </c>
      <c r="F25" s="16"/>
      <c r="G25"/>
      <c r="H25" s="17">
        <v>-3189000</v>
      </c>
      <c r="I25" s="17">
        <v>-3007872.2</v>
      </c>
      <c r="J25" s="16">
        <v>-3141927.14</v>
      </c>
      <c r="K25" s="18" t="e">
        <f>INDEX(תקציב_2013,MATCH(D25,'[1]תקציב 2015'!$D$3:$D$5960,0),8)</f>
        <v>#N/A</v>
      </c>
      <c r="L25" s="18" t="str">
        <f t="shared" si="0"/>
        <v>09</v>
      </c>
      <c r="M25" s="18" t="str">
        <f>INDEX(Chapter,MATCH(L25,[1]Chapter!$A$1:$A$681,0),8)</f>
        <v>תקציבי עזר</v>
      </c>
      <c r="N25" s="18" t="str">
        <f t="shared" si="1"/>
        <v>093</v>
      </c>
      <c r="O25" s="18" t="str">
        <f>INDEX(Chapter,MATCH(N25,[1]Chapter!$A$1:$A$681,0),8)</f>
        <v>מיכון</v>
      </c>
      <c r="P25" s="18" t="str">
        <f t="shared" si="2"/>
        <v>0930</v>
      </c>
      <c r="Q25" s="18" t="e">
        <f>INDEX(Chapter,MATCH(P25,[1]Chapter!$A$1:$A$681,0),8)</f>
        <v>#N/A</v>
      </c>
      <c r="R25" s="18" t="str">
        <f t="shared" si="3"/>
        <v>0930</v>
      </c>
      <c r="S25" s="18" t="e">
        <f>INDEX(Chapter,MATCH(R25,[1]Chapter!$A$1:$A$681,0),8)</f>
        <v>#N/A</v>
      </c>
      <c r="T25" s="18"/>
      <c r="U25" s="18" t="str">
        <f t="shared" si="4"/>
        <v>9</v>
      </c>
      <c r="V25" s="18" t="str">
        <f>IF($L25&lt;"6",INDEX(Revenue_type,MATCH(U25*1,[1]type!$A$118:$A$168,0),8),INDEX(Expenditure_type,MATCH(U25*1,[1]type!$A$2:$A$117,0),8))</f>
        <v>השתתפות משרדי ממשלה</v>
      </c>
      <c r="W25" s="18" t="str">
        <f t="shared" si="5"/>
        <v>99</v>
      </c>
      <c r="X25" s="18" t="str">
        <f>IF($L25&lt;"6",INDEX(Revenue_type,MATCH(W25*1,[1]type!$A$118:$A$168,0),8),INDEX(Expenditure_type,MATCH(W25*1,[1]type!$A$2:$A$117,0),8))</f>
        <v>השתתפות משרדי ממשלה אחרים</v>
      </c>
      <c r="Y25" s="18" t="str">
        <f t="shared" si="6"/>
        <v>998</v>
      </c>
      <c r="Z25" s="18" t="e">
        <f>IF($L25&lt;"6",INDEX(Revenue_type,MATCH(Y25*1,[1]type!$A$118:$A$168,0),8),INDEX(Expenditure_type,MATCH(Y25*1,[1]type!$A$2:$A$117,0),8))</f>
        <v>#N/A</v>
      </c>
    </row>
    <row r="26" spans="1:26" ht="15.75" customHeight="1">
      <c r="A26" s="19">
        <v>999</v>
      </c>
      <c r="B26" s="14" t="s">
        <v>39</v>
      </c>
      <c r="C26">
        <v>1</v>
      </c>
      <c r="D26" t="str">
        <f t="shared" si="7"/>
        <v>1093000.999</v>
      </c>
      <c r="E26" s="15" t="s">
        <v>53</v>
      </c>
      <c r="F26" s="16"/>
      <c r="G26"/>
      <c r="H26" s="17">
        <v>-1292000</v>
      </c>
      <c r="I26" s="17">
        <v>-1136506.92</v>
      </c>
      <c r="J26" s="16">
        <v>-810562.16</v>
      </c>
      <c r="K26" s="18" t="e">
        <f>INDEX(תקציב_2013,MATCH(D26,'[1]תקציב 2015'!$D$3:$D$5960,0),8)</f>
        <v>#N/A</v>
      </c>
      <c r="L26" s="18" t="str">
        <f t="shared" si="0"/>
        <v>09</v>
      </c>
      <c r="M26" s="18" t="str">
        <f>INDEX(Chapter,MATCH(L26,[1]Chapter!$A$1:$A$681,0),8)</f>
        <v>תקציבי עזר</v>
      </c>
      <c r="N26" s="18" t="str">
        <f t="shared" si="1"/>
        <v>093</v>
      </c>
      <c r="O26" s="18" t="str">
        <f>INDEX(Chapter,MATCH(N26,[1]Chapter!$A$1:$A$681,0),8)</f>
        <v>מיכון</v>
      </c>
      <c r="P26" s="18" t="str">
        <f t="shared" si="2"/>
        <v>0930</v>
      </c>
      <c r="Q26" s="18" t="e">
        <f>INDEX(Chapter,MATCH(P26,[1]Chapter!$A$1:$A$681,0),8)</f>
        <v>#N/A</v>
      </c>
      <c r="R26" s="18" t="str">
        <f t="shared" si="3"/>
        <v>0930</v>
      </c>
      <c r="S26" s="18" t="e">
        <f>INDEX(Chapter,MATCH(R26,[1]Chapter!$A$1:$A$681,0),8)</f>
        <v>#N/A</v>
      </c>
      <c r="T26" s="18"/>
      <c r="U26" s="18" t="str">
        <f t="shared" si="4"/>
        <v>9</v>
      </c>
      <c r="V26" s="18" t="str">
        <f>IF($L26&lt;"6",INDEX(Revenue_type,MATCH(U26*1,[1]type!$A$118:$A$168,0),8),INDEX(Expenditure_type,MATCH(U26*1,[1]type!$A$2:$A$117,0),8))</f>
        <v>השתתפות משרדי ממשלה</v>
      </c>
      <c r="W26" s="18" t="str">
        <f t="shared" si="5"/>
        <v>99</v>
      </c>
      <c r="X26" s="18" t="str">
        <f>IF($L26&lt;"6",INDEX(Revenue_type,MATCH(W26*1,[1]type!$A$118:$A$168,0),8),INDEX(Expenditure_type,MATCH(W26*1,[1]type!$A$2:$A$117,0),8))</f>
        <v>השתתפות משרדי ממשלה אחרים</v>
      </c>
      <c r="Y26" s="18" t="str">
        <f t="shared" si="6"/>
        <v>999</v>
      </c>
      <c r="Z26" s="18" t="e">
        <f>IF($L26&lt;"6",INDEX(Revenue_type,MATCH(Y26*1,[1]type!$A$118:$A$168,0),8),INDEX(Expenditure_type,MATCH(Y26*1,[1]type!$A$2:$A$117,0),8))</f>
        <v>#N/A</v>
      </c>
    </row>
    <row r="27" spans="1:26" ht="15.75" customHeight="1">
      <c r="A27" s="19">
        <v>110</v>
      </c>
      <c r="B27" s="14" t="s">
        <v>54</v>
      </c>
      <c r="C27">
        <v>1</v>
      </c>
      <c r="D27" t="str">
        <f t="shared" si="7"/>
        <v>1096000.110</v>
      </c>
      <c r="E27" s="15" t="s">
        <v>55</v>
      </c>
      <c r="F27" s="16"/>
      <c r="G27"/>
      <c r="H27" s="17">
        <v>1414000</v>
      </c>
      <c r="I27" s="17">
        <v>1241141.6399999999</v>
      </c>
      <c r="J27" s="16">
        <v>1298469.4099999999</v>
      </c>
      <c r="K27" s="18" t="e">
        <f>INDEX(תקציב_2013,MATCH(D27,'[1]תקציב 2015'!$D$3:$D$5960,0),8)</f>
        <v>#N/A</v>
      </c>
      <c r="L27" s="18" t="str">
        <f t="shared" si="0"/>
        <v>09</v>
      </c>
      <c r="M27" s="18" t="str">
        <f>INDEX(Chapter,MATCH(L27,[1]Chapter!$A$1:$A$681,0),8)</f>
        <v>תקציבי עזר</v>
      </c>
      <c r="N27" s="18" t="str">
        <f t="shared" si="1"/>
        <v>096</v>
      </c>
      <c r="O27" s="18" t="str">
        <f>INDEX(Chapter,MATCH(N27,[1]Chapter!$A$1:$A$681,0),8)</f>
        <v>מוסך ורכב</v>
      </c>
      <c r="P27" s="18" t="str">
        <f t="shared" si="2"/>
        <v>0960</v>
      </c>
      <c r="Q27" s="18" t="e">
        <f>INDEX(Chapter,MATCH(P27,[1]Chapter!$A$1:$A$681,0),8)</f>
        <v>#N/A</v>
      </c>
      <c r="R27" s="18" t="str">
        <f t="shared" si="3"/>
        <v>0960</v>
      </c>
      <c r="S27" s="18" t="e">
        <f>INDEX(Chapter,MATCH(R27,[1]Chapter!$A$1:$A$681,0),8)</f>
        <v>#N/A</v>
      </c>
      <c r="T27" s="18"/>
      <c r="U27" s="18" t="str">
        <f t="shared" si="4"/>
        <v>1</v>
      </c>
      <c r="V27" s="18" t="str">
        <f>IF($L27&lt;"6",INDEX(Revenue_type,MATCH(U27*1,[1]type!$A$118:$A$168,0),8),INDEX(Expenditure_type,MATCH(U27*1,[1]type!$A$2:$A$117,0),8))</f>
        <v>ארנונות</v>
      </c>
      <c r="W27" s="18" t="str">
        <f t="shared" si="5"/>
        <v>11</v>
      </c>
      <c r="X27" s="18" t="e">
        <f>IF($L27&lt;"6",INDEX(Revenue_type,MATCH(W27*1,[1]type!$A$118:$A$168,0),8),INDEX(Expenditure_type,MATCH(W27*1,[1]type!$A$2:$A$117,0),8))</f>
        <v>#N/A</v>
      </c>
      <c r="Y27" s="18" t="str">
        <f t="shared" si="6"/>
        <v>110</v>
      </c>
      <c r="Z27" s="18" t="e">
        <f>IF($L27&lt;"6",INDEX(Revenue_type,MATCH(Y27*1,[1]type!$A$118:$A$168,0),8),INDEX(Expenditure_type,MATCH(Y27*1,[1]type!$A$2:$A$117,0),8))</f>
        <v>#N/A</v>
      </c>
    </row>
    <row r="28" spans="1:26" ht="15.75" customHeight="1">
      <c r="A28" s="19">
        <v>130</v>
      </c>
      <c r="B28" s="14" t="s">
        <v>54</v>
      </c>
      <c r="C28">
        <v>1</v>
      </c>
      <c r="D28" t="str">
        <f t="shared" si="7"/>
        <v>1096000.130</v>
      </c>
      <c r="E28" s="15" t="s">
        <v>41</v>
      </c>
      <c r="F28" s="16"/>
      <c r="G28"/>
      <c r="H28" s="17">
        <v>260000</v>
      </c>
      <c r="I28" s="17">
        <v>276347.88</v>
      </c>
      <c r="J28" s="16">
        <v>269830.12</v>
      </c>
      <c r="K28" s="18" t="e">
        <f>INDEX(תקציב_2013,MATCH(D28,'[1]תקציב 2015'!$D$3:$D$5960,0),8)</f>
        <v>#N/A</v>
      </c>
      <c r="L28" s="18" t="str">
        <f t="shared" si="0"/>
        <v>09</v>
      </c>
      <c r="M28" s="18" t="str">
        <f>INDEX(Chapter,MATCH(L28,[1]Chapter!$A$1:$A$681,0),8)</f>
        <v>תקציבי עזר</v>
      </c>
      <c r="N28" s="18" t="str">
        <f t="shared" si="1"/>
        <v>096</v>
      </c>
      <c r="O28" s="18" t="str">
        <f>INDEX(Chapter,MATCH(N28,[1]Chapter!$A$1:$A$681,0),8)</f>
        <v>מוסך ורכב</v>
      </c>
      <c r="P28" s="18" t="str">
        <f t="shared" si="2"/>
        <v>0960</v>
      </c>
      <c r="Q28" s="18" t="e">
        <f>INDEX(Chapter,MATCH(P28,[1]Chapter!$A$1:$A$681,0),8)</f>
        <v>#N/A</v>
      </c>
      <c r="R28" s="18" t="str">
        <f t="shared" si="3"/>
        <v>0960</v>
      </c>
      <c r="S28" s="18" t="e">
        <f>INDEX(Chapter,MATCH(R28,[1]Chapter!$A$1:$A$681,0),8)</f>
        <v>#N/A</v>
      </c>
      <c r="T28" s="18"/>
      <c r="U28" s="18" t="str">
        <f t="shared" si="4"/>
        <v>1</v>
      </c>
      <c r="V28" s="18" t="str">
        <f>IF($L28&lt;"6",INDEX(Revenue_type,MATCH(U28*1,[1]type!$A$118:$A$168,0),8),INDEX(Expenditure_type,MATCH(U28*1,[1]type!$A$2:$A$117,0),8))</f>
        <v>ארנונות</v>
      </c>
      <c r="W28" s="18" t="str">
        <f t="shared" si="5"/>
        <v>13</v>
      </c>
      <c r="X28" s="18" t="e">
        <f>IF($L28&lt;"6",INDEX(Revenue_type,MATCH(W28*1,[1]type!$A$118:$A$168,0),8),INDEX(Expenditure_type,MATCH(W28*1,[1]type!$A$2:$A$117,0),8))</f>
        <v>#N/A</v>
      </c>
      <c r="Y28" s="18" t="str">
        <f t="shared" si="6"/>
        <v>130</v>
      </c>
      <c r="Z28" s="18" t="e">
        <f>IF($L28&lt;"6",INDEX(Revenue_type,MATCH(Y28*1,[1]type!$A$118:$A$168,0),8),INDEX(Expenditure_type,MATCH(Y28*1,[1]type!$A$2:$A$117,0),8))</f>
        <v>#N/A</v>
      </c>
    </row>
    <row r="29" spans="1:26" ht="15.75" customHeight="1">
      <c r="A29" s="19">
        <v>140</v>
      </c>
      <c r="B29" s="14" t="s">
        <v>54</v>
      </c>
      <c r="C29">
        <v>1</v>
      </c>
      <c r="D29" t="str">
        <f t="shared" si="7"/>
        <v>1096000.140</v>
      </c>
      <c r="E29" s="15" t="s">
        <v>56</v>
      </c>
      <c r="F29" s="16"/>
      <c r="G29"/>
      <c r="H29" s="17">
        <v>94000</v>
      </c>
      <c r="I29" s="17">
        <v>80233.05</v>
      </c>
      <c r="J29" s="16">
        <v>93555.74</v>
      </c>
      <c r="K29" s="18" t="e">
        <f>INDEX(תקציב_2013,MATCH(D29,'[1]תקציב 2015'!$D$3:$D$5960,0),8)</f>
        <v>#N/A</v>
      </c>
      <c r="L29" s="18" t="str">
        <f t="shared" si="0"/>
        <v>09</v>
      </c>
      <c r="M29" s="18" t="str">
        <f>INDEX(Chapter,MATCH(L29,[1]Chapter!$A$1:$A$681,0),8)</f>
        <v>תקציבי עזר</v>
      </c>
      <c r="N29" s="18" t="str">
        <f t="shared" si="1"/>
        <v>096</v>
      </c>
      <c r="O29" s="18" t="str">
        <f>INDEX(Chapter,MATCH(N29,[1]Chapter!$A$1:$A$681,0),8)</f>
        <v>מוסך ורכב</v>
      </c>
      <c r="P29" s="18" t="str">
        <f t="shared" si="2"/>
        <v>0960</v>
      </c>
      <c r="Q29" s="18" t="e">
        <f>INDEX(Chapter,MATCH(P29,[1]Chapter!$A$1:$A$681,0),8)</f>
        <v>#N/A</v>
      </c>
      <c r="R29" s="18" t="str">
        <f t="shared" si="3"/>
        <v>0960</v>
      </c>
      <c r="S29" s="18" t="e">
        <f>INDEX(Chapter,MATCH(R29,[1]Chapter!$A$1:$A$681,0),8)</f>
        <v>#N/A</v>
      </c>
      <c r="T29" s="18"/>
      <c r="U29" s="18" t="str">
        <f t="shared" si="4"/>
        <v>1</v>
      </c>
      <c r="V29" s="18" t="str">
        <f>IF($L29&lt;"6",INDEX(Revenue_type,MATCH(U29*1,[1]type!$A$118:$A$168,0),8),INDEX(Expenditure_type,MATCH(U29*1,[1]type!$A$2:$A$117,0),8))</f>
        <v>ארנונות</v>
      </c>
      <c r="W29" s="18" t="str">
        <f t="shared" si="5"/>
        <v>14</v>
      </c>
      <c r="X29" s="18" t="e">
        <f>IF($L29&lt;"6",INDEX(Revenue_type,MATCH(W29*1,[1]type!$A$118:$A$168,0),8),INDEX(Expenditure_type,MATCH(W29*1,[1]type!$A$2:$A$117,0),8))</f>
        <v>#N/A</v>
      </c>
      <c r="Y29" s="18" t="str">
        <f t="shared" si="6"/>
        <v>140</v>
      </c>
      <c r="Z29" s="18" t="e">
        <f>IF($L29&lt;"6",INDEX(Revenue_type,MATCH(Y29*1,[1]type!$A$118:$A$168,0),8),INDEX(Expenditure_type,MATCH(Y29*1,[1]type!$A$2:$A$117,0),8))</f>
        <v>#N/A</v>
      </c>
    </row>
    <row r="30" spans="1:26" ht="15.75" customHeight="1">
      <c r="A30" s="19">
        <v>141</v>
      </c>
      <c r="B30" s="14" t="s">
        <v>54</v>
      </c>
      <c r="C30">
        <v>1</v>
      </c>
      <c r="D30" t="str">
        <f t="shared" si="7"/>
        <v>1096000.141</v>
      </c>
      <c r="E30" s="15" t="s">
        <v>57</v>
      </c>
      <c r="F30" s="16"/>
      <c r="G30"/>
      <c r="H30" s="17">
        <v>151000</v>
      </c>
      <c r="I30" s="17">
        <v>160000</v>
      </c>
      <c r="J30" s="16">
        <v>120000</v>
      </c>
      <c r="K30" s="18"/>
      <c r="L30" s="18" t="str">
        <f t="shared" si="0"/>
        <v>09</v>
      </c>
      <c r="M30" s="18" t="str">
        <f>INDEX(Chapter,MATCH(L30,[1]Chapter!$A$1:$A$681,0),8)</f>
        <v>תקציבי עזר</v>
      </c>
      <c r="N30" s="18" t="str">
        <f t="shared" si="1"/>
        <v>096</v>
      </c>
      <c r="O30" s="18" t="str">
        <f>INDEX(Chapter,MATCH(N30,[1]Chapter!$A$1:$A$681,0),8)</f>
        <v>מוסך ורכב</v>
      </c>
      <c r="P30" s="18" t="str">
        <f t="shared" si="2"/>
        <v>0960</v>
      </c>
      <c r="Q30" s="18" t="e">
        <f>INDEX(Chapter,MATCH(P30,[1]Chapter!$A$1:$A$681,0),8)</f>
        <v>#N/A</v>
      </c>
      <c r="R30" s="18" t="str">
        <f t="shared" si="3"/>
        <v>0960</v>
      </c>
      <c r="S30" s="18" t="e">
        <f>INDEX(Chapter,MATCH(R30,[1]Chapter!$A$1:$A$681,0),8)</f>
        <v>#N/A</v>
      </c>
      <c r="T30" s="18"/>
      <c r="U30" s="18" t="str">
        <f t="shared" si="4"/>
        <v>1</v>
      </c>
      <c r="V30" s="18" t="str">
        <f>IF($L30&lt;"6",INDEX(Revenue_type,MATCH(U30*1,[1]type!$A$118:$A$168,0),8),INDEX(Expenditure_type,MATCH(U30*1,[1]type!$A$2:$A$117,0),8))</f>
        <v>ארנונות</v>
      </c>
      <c r="W30" s="18" t="str">
        <f t="shared" si="5"/>
        <v>14</v>
      </c>
      <c r="X30" s="18" t="e">
        <f>IF($L30&lt;"6",INDEX(Revenue_type,MATCH(W30*1,[1]type!$A$118:$A$168,0),8),INDEX(Expenditure_type,MATCH(W30*1,[1]type!$A$2:$A$117,0),8))</f>
        <v>#N/A</v>
      </c>
      <c r="Y30" s="18" t="str">
        <f t="shared" si="6"/>
        <v>141</v>
      </c>
      <c r="Z30" s="18" t="e">
        <f>IF($L30&lt;"6",INDEX(Revenue_type,MATCH(Y30*1,[1]type!$A$118:$A$168,0),8),INDEX(Expenditure_type,MATCH(Y30*1,[1]type!$A$2:$A$117,0),8))</f>
        <v>#N/A</v>
      </c>
    </row>
    <row r="31" spans="1:26" ht="15.75" customHeight="1">
      <c r="A31" s="19">
        <v>210</v>
      </c>
      <c r="B31" s="14" t="s">
        <v>54</v>
      </c>
      <c r="C31">
        <v>1</v>
      </c>
      <c r="D31" t="str">
        <f t="shared" si="7"/>
        <v>1096000.210</v>
      </c>
      <c r="E31" s="15" t="s">
        <v>40</v>
      </c>
      <c r="F31" s="16"/>
      <c r="G31"/>
      <c r="H31" s="17">
        <v>0</v>
      </c>
      <c r="I31" s="17">
        <v>88032.960000000006</v>
      </c>
      <c r="J31" s="16">
        <v>19256.82</v>
      </c>
      <c r="K31" s="18" t="e">
        <f>INDEX(תקציב_2013,MATCH(D31,'[1]תקציב 2015'!$D$3:$D$5960,0),8)</f>
        <v>#N/A</v>
      </c>
      <c r="L31" s="18" t="str">
        <f t="shared" si="0"/>
        <v>09</v>
      </c>
      <c r="M31" s="18" t="str">
        <f>INDEX(Chapter,MATCH(L31,[1]Chapter!$A$1:$A$681,0),8)</f>
        <v>תקציבי עזר</v>
      </c>
      <c r="N31" s="18" t="str">
        <f t="shared" si="1"/>
        <v>096</v>
      </c>
      <c r="O31" s="18" t="str">
        <f>INDEX(Chapter,MATCH(N31,[1]Chapter!$A$1:$A$681,0),8)</f>
        <v>מוסך ורכב</v>
      </c>
      <c r="P31" s="18" t="str">
        <f t="shared" si="2"/>
        <v>0960</v>
      </c>
      <c r="Q31" s="18" t="e">
        <f>INDEX(Chapter,MATCH(P31,[1]Chapter!$A$1:$A$681,0),8)</f>
        <v>#N/A</v>
      </c>
      <c r="R31" s="18" t="str">
        <f t="shared" si="3"/>
        <v>0960</v>
      </c>
      <c r="S31" s="18" t="e">
        <f>INDEX(Chapter,MATCH(R31,[1]Chapter!$A$1:$A$681,0),8)</f>
        <v>#N/A</v>
      </c>
      <c r="T31" s="18"/>
      <c r="U31" s="18" t="str">
        <f t="shared" si="4"/>
        <v>2</v>
      </c>
      <c r="V31" s="18" t="str">
        <f>IF($L31&lt;"6",INDEX(Revenue_type,MATCH(U31*1,[1]type!$A$118:$A$168,0),8),INDEX(Expenditure_type,MATCH(U31*1,[1]type!$A$2:$A$117,0),8))</f>
        <v>אגרות</v>
      </c>
      <c r="W31" s="18" t="str">
        <f t="shared" si="5"/>
        <v>21</v>
      </c>
      <c r="X31" s="18" t="str">
        <f>IF($L31&lt;"6",INDEX(Revenue_type,MATCH(W31*1,[1]type!$A$118:$A$168,0),8),INDEX(Expenditure_type,MATCH(W31*1,[1]type!$A$2:$A$117,0),8))</f>
        <v>אגרות מים וביוב</v>
      </c>
      <c r="Y31" s="18" t="str">
        <f t="shared" si="6"/>
        <v>210</v>
      </c>
      <c r="Z31" s="18" t="e">
        <f>IF($L31&lt;"6",INDEX(Revenue_type,MATCH(Y31*1,[1]type!$A$118:$A$168,0),8),INDEX(Expenditure_type,MATCH(Y31*1,[1]type!$A$2:$A$117,0),8))</f>
        <v>#N/A</v>
      </c>
    </row>
    <row r="32" spans="1:26" ht="15.75" customHeight="1">
      <c r="A32" s="19">
        <v>531</v>
      </c>
      <c r="B32" s="14" t="s">
        <v>54</v>
      </c>
      <c r="C32">
        <v>1</v>
      </c>
      <c r="D32" t="str">
        <f t="shared" si="7"/>
        <v>1096000.531</v>
      </c>
      <c r="E32" s="15" t="s">
        <v>58</v>
      </c>
      <c r="F32" s="16"/>
      <c r="G32"/>
      <c r="H32" s="17">
        <v>1400000</v>
      </c>
      <c r="I32" s="17">
        <v>1328220.93</v>
      </c>
      <c r="J32" s="16">
        <v>1751092.87</v>
      </c>
      <c r="K32" s="18" t="e">
        <f>INDEX(תקציב_2013,MATCH(D32,'[1]תקציב 2015'!$D$3:$D$5960,0),8)</f>
        <v>#N/A</v>
      </c>
      <c r="L32" s="18" t="str">
        <f t="shared" si="0"/>
        <v>09</v>
      </c>
      <c r="M32" s="18" t="str">
        <f>INDEX(Chapter,MATCH(L32,[1]Chapter!$A$1:$A$681,0),8)</f>
        <v>תקציבי עזר</v>
      </c>
      <c r="N32" s="18" t="str">
        <f t="shared" si="1"/>
        <v>096</v>
      </c>
      <c r="O32" s="18" t="str">
        <f>INDEX(Chapter,MATCH(N32,[1]Chapter!$A$1:$A$681,0),8)</f>
        <v>מוסך ורכב</v>
      </c>
      <c r="P32" s="18" t="str">
        <f t="shared" si="2"/>
        <v>0960</v>
      </c>
      <c r="Q32" s="18" t="e">
        <f>INDEX(Chapter,MATCH(P32,[1]Chapter!$A$1:$A$681,0),8)</f>
        <v>#N/A</v>
      </c>
      <c r="R32" s="18" t="str">
        <f t="shared" si="3"/>
        <v>0960</v>
      </c>
      <c r="S32" s="18" t="e">
        <f>INDEX(Chapter,MATCH(R32,[1]Chapter!$A$1:$A$681,0),8)</f>
        <v>#N/A</v>
      </c>
      <c r="T32" s="18"/>
      <c r="U32" s="18" t="str">
        <f t="shared" si="4"/>
        <v>5</v>
      </c>
      <c r="V32" s="18" t="str">
        <f>IF($L32&lt;"6",INDEX(Revenue_type,MATCH(U32*1,[1]type!$A$118:$A$168,0),8),INDEX(Expenditure_type,MATCH(U32*1,[1]type!$A$2:$A$117,0),8))</f>
        <v>החזרות</v>
      </c>
      <c r="W32" s="18" t="str">
        <f t="shared" si="5"/>
        <v>53</v>
      </c>
      <c r="X32" s="18" t="e">
        <f>IF($L32&lt;"6",INDEX(Revenue_type,MATCH(W32*1,[1]type!$A$118:$A$168,0),8),INDEX(Expenditure_type,MATCH(W32*1,[1]type!$A$2:$A$117,0),8))</f>
        <v>#N/A</v>
      </c>
      <c r="Y32" s="18" t="str">
        <f t="shared" si="6"/>
        <v>531</v>
      </c>
      <c r="Z32" s="18" t="e">
        <f>IF($L32&lt;"6",INDEX(Revenue_type,MATCH(Y32*1,[1]type!$A$118:$A$168,0),8),INDEX(Expenditure_type,MATCH(Y32*1,[1]type!$A$2:$A$117,0),8))</f>
        <v>#N/A</v>
      </c>
    </row>
    <row r="33" spans="1:26" ht="15.75" customHeight="1">
      <c r="A33" s="19">
        <v>532</v>
      </c>
      <c r="B33" s="14" t="s">
        <v>54</v>
      </c>
      <c r="C33">
        <v>1</v>
      </c>
      <c r="D33" t="str">
        <f t="shared" si="7"/>
        <v>1096000.532</v>
      </c>
      <c r="E33" s="15" t="s">
        <v>59</v>
      </c>
      <c r="F33" s="16"/>
      <c r="G33"/>
      <c r="H33" s="17">
        <v>660000</v>
      </c>
      <c r="I33" s="17">
        <v>694124.83</v>
      </c>
      <c r="J33" s="16">
        <v>682240.71</v>
      </c>
      <c r="K33" s="18" t="e">
        <f>INDEX(תקציב_2013,MATCH(D33,'[1]תקציב 2015'!$D$3:$D$5960,0),8)</f>
        <v>#N/A</v>
      </c>
      <c r="L33" s="18" t="str">
        <f t="shared" si="0"/>
        <v>09</v>
      </c>
      <c r="M33" s="18" t="str">
        <f>INDEX(Chapter,MATCH(L33,[1]Chapter!$A$1:$A$681,0),8)</f>
        <v>תקציבי עזר</v>
      </c>
      <c r="N33" s="18" t="str">
        <f t="shared" si="1"/>
        <v>096</v>
      </c>
      <c r="O33" s="18" t="str">
        <f>INDEX(Chapter,MATCH(N33,[1]Chapter!$A$1:$A$681,0),8)</f>
        <v>מוסך ורכב</v>
      </c>
      <c r="P33" s="18" t="str">
        <f t="shared" si="2"/>
        <v>0960</v>
      </c>
      <c r="Q33" s="18" t="e">
        <f>INDEX(Chapter,MATCH(P33,[1]Chapter!$A$1:$A$681,0),8)</f>
        <v>#N/A</v>
      </c>
      <c r="R33" s="18" t="str">
        <f t="shared" si="3"/>
        <v>0960</v>
      </c>
      <c r="S33" s="18" t="e">
        <f>INDEX(Chapter,MATCH(R33,[1]Chapter!$A$1:$A$681,0),8)</f>
        <v>#N/A</v>
      </c>
      <c r="T33" s="18"/>
      <c r="U33" s="18" t="str">
        <f t="shared" si="4"/>
        <v>5</v>
      </c>
      <c r="V33" s="18" t="str">
        <f>IF($L33&lt;"6",INDEX(Revenue_type,MATCH(U33*1,[1]type!$A$118:$A$168,0),8),INDEX(Expenditure_type,MATCH(U33*1,[1]type!$A$2:$A$117,0),8))</f>
        <v>החזרות</v>
      </c>
      <c r="W33" s="18" t="str">
        <f t="shared" si="5"/>
        <v>53</v>
      </c>
      <c r="X33" s="18" t="e">
        <f>IF($L33&lt;"6",INDEX(Revenue_type,MATCH(W33*1,[1]type!$A$118:$A$168,0),8),INDEX(Expenditure_type,MATCH(W33*1,[1]type!$A$2:$A$117,0),8))</f>
        <v>#N/A</v>
      </c>
      <c r="Y33" s="18" t="str">
        <f t="shared" si="6"/>
        <v>532</v>
      </c>
      <c r="Z33" s="18" t="e">
        <f>IF($L33&lt;"6",INDEX(Revenue_type,MATCH(Y33*1,[1]type!$A$118:$A$168,0),8),INDEX(Expenditure_type,MATCH(Y33*1,[1]type!$A$2:$A$117,0),8))</f>
        <v>#N/A</v>
      </c>
    </row>
    <row r="34" spans="1:26" ht="15.75" customHeight="1">
      <c r="A34" s="19">
        <v>533</v>
      </c>
      <c r="B34" s="14" t="s">
        <v>54</v>
      </c>
      <c r="C34">
        <v>1</v>
      </c>
      <c r="D34" t="str">
        <f t="shared" si="7"/>
        <v>1096000.533</v>
      </c>
      <c r="E34" s="15" t="s">
        <v>60</v>
      </c>
      <c r="F34" s="16"/>
      <c r="G34"/>
      <c r="H34" s="17">
        <v>150000</v>
      </c>
      <c r="I34" s="17">
        <v>251086.2</v>
      </c>
      <c r="J34" s="16">
        <v>209355.5</v>
      </c>
      <c r="K34" s="18" t="e">
        <f>INDEX(תקציב_2013,MATCH(D34,'[1]תקציב 2015'!$D$3:$D$5960,0),8)</f>
        <v>#N/A</v>
      </c>
      <c r="L34" s="18" t="str">
        <f t="shared" si="0"/>
        <v>09</v>
      </c>
      <c r="M34" s="18" t="str">
        <f>INDEX(Chapter,MATCH(L34,[1]Chapter!$A$1:$A$681,0),8)</f>
        <v>תקציבי עזר</v>
      </c>
      <c r="N34" s="18" t="str">
        <f t="shared" si="1"/>
        <v>096</v>
      </c>
      <c r="O34" s="18" t="str">
        <f>INDEX(Chapter,MATCH(N34,[1]Chapter!$A$1:$A$681,0),8)</f>
        <v>מוסך ורכב</v>
      </c>
      <c r="P34" s="18" t="str">
        <f t="shared" si="2"/>
        <v>0960</v>
      </c>
      <c r="Q34" s="18" t="e">
        <f>INDEX(Chapter,MATCH(P34,[1]Chapter!$A$1:$A$681,0),8)</f>
        <v>#N/A</v>
      </c>
      <c r="R34" s="18" t="str">
        <f t="shared" si="3"/>
        <v>0960</v>
      </c>
      <c r="S34" s="18" t="e">
        <f>INDEX(Chapter,MATCH(R34,[1]Chapter!$A$1:$A$681,0),8)</f>
        <v>#N/A</v>
      </c>
      <c r="T34" s="18"/>
      <c r="U34" s="18" t="str">
        <f t="shared" si="4"/>
        <v>5</v>
      </c>
      <c r="V34" s="18" t="str">
        <f>IF($L34&lt;"6",INDEX(Revenue_type,MATCH(U34*1,[1]type!$A$118:$A$168,0),8),INDEX(Expenditure_type,MATCH(U34*1,[1]type!$A$2:$A$117,0),8))</f>
        <v>החזרות</v>
      </c>
      <c r="W34" s="18" t="str">
        <f t="shared" si="5"/>
        <v>53</v>
      </c>
      <c r="X34" s="18" t="e">
        <f>IF($L34&lt;"6",INDEX(Revenue_type,MATCH(W34*1,[1]type!$A$118:$A$168,0),8),INDEX(Expenditure_type,MATCH(W34*1,[1]type!$A$2:$A$117,0),8))</f>
        <v>#N/A</v>
      </c>
      <c r="Y34" s="18" t="str">
        <f t="shared" si="6"/>
        <v>533</v>
      </c>
      <c r="Z34" s="18" t="e">
        <f>IF($L34&lt;"6",INDEX(Revenue_type,MATCH(Y34*1,[1]type!$A$118:$A$168,0),8),INDEX(Expenditure_type,MATCH(Y34*1,[1]type!$A$2:$A$117,0),8))</f>
        <v>#N/A</v>
      </c>
    </row>
    <row r="35" spans="1:26" ht="15.75" customHeight="1">
      <c r="A35" s="19">
        <v>780</v>
      </c>
      <c r="B35" s="14" t="s">
        <v>54</v>
      </c>
      <c r="C35">
        <v>1</v>
      </c>
      <c r="D35" t="str">
        <f t="shared" si="7"/>
        <v>1096000.780</v>
      </c>
      <c r="E35" s="15" t="s">
        <v>61</v>
      </c>
      <c r="F35" s="16"/>
      <c r="G35"/>
      <c r="H35" s="17">
        <v>15000</v>
      </c>
      <c r="I35" s="17">
        <v>22035.71</v>
      </c>
      <c r="J35" s="16">
        <v>21845.200000000001</v>
      </c>
      <c r="K35" s="18" t="e">
        <f>INDEX(תקציב_2013,MATCH(D35,'[1]תקציב 2015'!$D$3:$D$5960,0),8)</f>
        <v>#N/A</v>
      </c>
      <c r="L35" s="18" t="str">
        <f t="shared" si="0"/>
        <v>09</v>
      </c>
      <c r="M35" s="18" t="str">
        <f>INDEX(Chapter,MATCH(L35,[1]Chapter!$A$1:$A$681,0),8)</f>
        <v>תקציבי עזר</v>
      </c>
      <c r="N35" s="18" t="str">
        <f t="shared" si="1"/>
        <v>096</v>
      </c>
      <c r="O35" s="18" t="str">
        <f>INDEX(Chapter,MATCH(N35,[1]Chapter!$A$1:$A$681,0),8)</f>
        <v>מוסך ורכב</v>
      </c>
      <c r="P35" s="18" t="str">
        <f t="shared" si="2"/>
        <v>0960</v>
      </c>
      <c r="Q35" s="18" t="e">
        <f>INDEX(Chapter,MATCH(P35,[1]Chapter!$A$1:$A$681,0),8)</f>
        <v>#N/A</v>
      </c>
      <c r="R35" s="18" t="str">
        <f t="shared" si="3"/>
        <v>0960</v>
      </c>
      <c r="S35" s="18" t="e">
        <f>INDEX(Chapter,MATCH(R35,[1]Chapter!$A$1:$A$681,0),8)</f>
        <v>#N/A</v>
      </c>
      <c r="T35" s="18"/>
      <c r="U35" s="18" t="str">
        <f t="shared" si="4"/>
        <v>7</v>
      </c>
      <c r="V35" s="18" t="str">
        <f>IF($L35&lt;"6",INDEX(Revenue_type,MATCH(U35*1,[1]type!$A$118:$A$168,0),8),INDEX(Expenditure_type,MATCH(U35*1,[1]type!$A$2:$A$117,0),8))</f>
        <v>השתתפות מוסדות ותרומות</v>
      </c>
      <c r="W35" s="18" t="str">
        <f t="shared" si="5"/>
        <v>78</v>
      </c>
      <c r="X35" s="18" t="str">
        <f>IF($L35&lt;"6",INDEX(Revenue_type,MATCH(W35*1,[1]type!$A$118:$A$168,0),8),INDEX(Expenditure_type,MATCH(W35*1,[1]type!$A$2:$A$117,0),8))</f>
        <v>אשראי/הלוואה ממוסד בנקאי</v>
      </c>
      <c r="Y35" s="18" t="str">
        <f t="shared" si="6"/>
        <v>780</v>
      </c>
      <c r="Z35" s="18" t="e">
        <f>IF($L35&lt;"6",INDEX(Revenue_type,MATCH(Y35*1,[1]type!$A$118:$A$168,0),8),INDEX(Expenditure_type,MATCH(Y35*1,[1]type!$A$2:$A$117,0),8))</f>
        <v>#N/A</v>
      </c>
    </row>
    <row r="36" spans="1:26" ht="15.75" customHeight="1">
      <c r="A36" s="19">
        <v>930</v>
      </c>
      <c r="B36" s="14" t="s">
        <v>54</v>
      </c>
      <c r="C36">
        <v>1</v>
      </c>
      <c r="D36" t="str">
        <f t="shared" si="7"/>
        <v>1096000.930</v>
      </c>
      <c r="E36" s="15" t="s">
        <v>62</v>
      </c>
      <c r="F36" s="16"/>
      <c r="G36"/>
      <c r="H36" s="17">
        <v>2400000</v>
      </c>
      <c r="I36" s="17">
        <v>2368552.2999999998</v>
      </c>
      <c r="J36" s="16">
        <v>2503414.37</v>
      </c>
      <c r="K36" s="18" t="e">
        <f>INDEX(תקציב_2013,MATCH(D36,'[1]תקציב 2015'!$D$3:$D$5960,0),8)</f>
        <v>#N/A</v>
      </c>
      <c r="L36" s="18" t="str">
        <f t="shared" si="0"/>
        <v>09</v>
      </c>
      <c r="M36" s="18" t="str">
        <f>INDEX(Chapter,MATCH(L36,[1]Chapter!$A$1:$A$681,0),8)</f>
        <v>תקציבי עזר</v>
      </c>
      <c r="N36" s="18" t="str">
        <f t="shared" si="1"/>
        <v>096</v>
      </c>
      <c r="O36" s="18" t="str">
        <f>INDEX(Chapter,MATCH(N36,[1]Chapter!$A$1:$A$681,0),8)</f>
        <v>מוסך ורכב</v>
      </c>
      <c r="P36" s="18" t="str">
        <f t="shared" si="2"/>
        <v>0960</v>
      </c>
      <c r="Q36" s="18" t="e">
        <f>INDEX(Chapter,MATCH(P36,[1]Chapter!$A$1:$A$681,0),8)</f>
        <v>#N/A</v>
      </c>
      <c r="R36" s="18" t="str">
        <f t="shared" si="3"/>
        <v>0960</v>
      </c>
      <c r="S36" s="18" t="e">
        <f>INDEX(Chapter,MATCH(R36,[1]Chapter!$A$1:$A$681,0),8)</f>
        <v>#N/A</v>
      </c>
      <c r="T36" s="18"/>
      <c r="U36" s="18" t="str">
        <f t="shared" si="4"/>
        <v>9</v>
      </c>
      <c r="V36" s="18" t="str">
        <f>IF($L36&lt;"6",INDEX(Revenue_type,MATCH(U36*1,[1]type!$A$118:$A$168,0),8),INDEX(Expenditure_type,MATCH(U36*1,[1]type!$A$2:$A$117,0),8))</f>
        <v>השתתפות משרדי ממשלה</v>
      </c>
      <c r="W36" s="18" t="str">
        <f t="shared" si="5"/>
        <v>93</v>
      </c>
      <c r="X36" s="18" t="str">
        <f>IF($L36&lt;"6",INDEX(Revenue_type,MATCH(W36*1,[1]type!$A$118:$A$168,0),8),INDEX(Expenditure_type,MATCH(W36*1,[1]type!$A$2:$A$117,0),8))</f>
        <v>השתתפות משרד העבודה והרווחה</v>
      </c>
      <c r="Y36" s="18" t="str">
        <f t="shared" si="6"/>
        <v>930</v>
      </c>
      <c r="Z36" s="18" t="e">
        <f>IF($L36&lt;"6",INDEX(Revenue_type,MATCH(Y36*1,[1]type!$A$118:$A$168,0),8),INDEX(Expenditure_type,MATCH(Y36*1,[1]type!$A$2:$A$117,0),8))</f>
        <v>#N/A</v>
      </c>
    </row>
    <row r="37" spans="1:26" ht="15.75" customHeight="1">
      <c r="A37" s="19">
        <v>931</v>
      </c>
      <c r="B37" s="14" t="s">
        <v>54</v>
      </c>
      <c r="C37">
        <v>1</v>
      </c>
      <c r="D37" t="str">
        <f t="shared" si="7"/>
        <v>1096000.931</v>
      </c>
      <c r="E37" s="22" t="s">
        <v>63</v>
      </c>
      <c r="F37" s="16"/>
      <c r="G37"/>
      <c r="H37" s="17">
        <v>0</v>
      </c>
      <c r="I37" s="17">
        <v>0</v>
      </c>
      <c r="J37" s="16">
        <v>0</v>
      </c>
      <c r="K37" s="18" t="e">
        <f>INDEX(תקציב_2013,MATCH(D37,'[1]תקציב 2015'!$D$3:$D$5960,0),8)</f>
        <v>#N/A</v>
      </c>
      <c r="L37" s="18" t="str">
        <f t="shared" si="0"/>
        <v>09</v>
      </c>
      <c r="M37" s="18" t="str">
        <f>INDEX(Chapter,MATCH(L37,[1]Chapter!$A$1:$A$681,0),8)</f>
        <v>תקציבי עזר</v>
      </c>
      <c r="N37" s="18" t="str">
        <f t="shared" si="1"/>
        <v>096</v>
      </c>
      <c r="O37" s="18" t="str">
        <f>INDEX(Chapter,MATCH(N37,[1]Chapter!$A$1:$A$681,0),8)</f>
        <v>מוסך ורכב</v>
      </c>
      <c r="P37" s="18" t="str">
        <f t="shared" si="2"/>
        <v>0960</v>
      </c>
      <c r="Q37" s="18" t="e">
        <f>INDEX(Chapter,MATCH(P37,[1]Chapter!$A$1:$A$681,0),8)</f>
        <v>#N/A</v>
      </c>
      <c r="R37" s="18" t="str">
        <f t="shared" si="3"/>
        <v>0960</v>
      </c>
      <c r="S37" s="18" t="e">
        <f>INDEX(Chapter,MATCH(R37,[1]Chapter!$A$1:$A$681,0),8)</f>
        <v>#N/A</v>
      </c>
      <c r="T37" s="18"/>
      <c r="U37" s="18" t="str">
        <f t="shared" si="4"/>
        <v>9</v>
      </c>
      <c r="V37" s="18" t="str">
        <f>IF($L37&lt;"6",INDEX(Revenue_type,MATCH(U37*1,[1]type!$A$118:$A$168,0),8),INDEX(Expenditure_type,MATCH(U37*1,[1]type!$A$2:$A$117,0),8))</f>
        <v>השתתפות משרדי ממשלה</v>
      </c>
      <c r="W37" s="18" t="str">
        <f t="shared" si="5"/>
        <v>93</v>
      </c>
      <c r="X37" s="18" t="str">
        <f>IF($L37&lt;"6",INDEX(Revenue_type,MATCH(W37*1,[1]type!$A$118:$A$168,0),8),INDEX(Expenditure_type,MATCH(W37*1,[1]type!$A$2:$A$117,0),8))</f>
        <v>השתתפות משרד העבודה והרווחה</v>
      </c>
      <c r="Y37" s="18" t="str">
        <f t="shared" si="6"/>
        <v>931</v>
      </c>
      <c r="Z37" s="18" t="e">
        <f>IF($L37&lt;"6",INDEX(Revenue_type,MATCH(Y37*1,[1]type!$A$118:$A$168,0),8),INDEX(Expenditure_type,MATCH(Y37*1,[1]type!$A$2:$A$117,0),8))</f>
        <v>#N/A</v>
      </c>
    </row>
    <row r="38" spans="1:26" ht="15.75" customHeight="1">
      <c r="A38" s="19">
        <v>998</v>
      </c>
      <c r="B38" s="14" t="s">
        <v>54</v>
      </c>
      <c r="C38">
        <v>1</v>
      </c>
      <c r="D38" t="str">
        <f t="shared" si="7"/>
        <v>1096000.998</v>
      </c>
      <c r="E38" s="22" t="s">
        <v>64</v>
      </c>
      <c r="F38" s="16"/>
      <c r="G38"/>
      <c r="H38" s="17">
        <v>-4625000</v>
      </c>
      <c r="I38" s="17">
        <v>-4824019.97</v>
      </c>
      <c r="J38" s="16">
        <v>-5287948.6500000004</v>
      </c>
      <c r="K38" s="18" t="e">
        <f>INDEX(תקציב_2013,MATCH(D38,'[1]תקציב 2015'!$D$3:$D$5960,0),8)</f>
        <v>#N/A</v>
      </c>
      <c r="L38" s="18" t="str">
        <f t="shared" si="0"/>
        <v>09</v>
      </c>
      <c r="M38" s="18" t="str">
        <f>INDEX(Chapter,MATCH(L38,[1]Chapter!$A$1:$A$681,0),8)</f>
        <v>תקציבי עזר</v>
      </c>
      <c r="N38" s="18" t="str">
        <f t="shared" si="1"/>
        <v>096</v>
      </c>
      <c r="O38" s="18" t="str">
        <f>INDEX(Chapter,MATCH(N38,[1]Chapter!$A$1:$A$681,0),8)</f>
        <v>מוסך ורכב</v>
      </c>
      <c r="P38" s="18" t="str">
        <f t="shared" si="2"/>
        <v>0960</v>
      </c>
      <c r="Q38" s="18" t="e">
        <f>INDEX(Chapter,MATCH(P38,[1]Chapter!$A$1:$A$681,0),8)</f>
        <v>#N/A</v>
      </c>
      <c r="R38" s="18" t="str">
        <f t="shared" si="3"/>
        <v>0960</v>
      </c>
      <c r="S38" s="18" t="e">
        <f>INDEX(Chapter,MATCH(R38,[1]Chapter!$A$1:$A$681,0),8)</f>
        <v>#N/A</v>
      </c>
      <c r="T38" s="18"/>
      <c r="U38" s="18" t="str">
        <f t="shared" si="4"/>
        <v>9</v>
      </c>
      <c r="V38" s="18" t="str">
        <f>IF($L38&lt;"6",INDEX(Revenue_type,MATCH(U38*1,[1]type!$A$118:$A$168,0),8),INDEX(Expenditure_type,MATCH(U38*1,[1]type!$A$2:$A$117,0),8))</f>
        <v>השתתפות משרדי ממשלה</v>
      </c>
      <c r="W38" s="18" t="str">
        <f t="shared" si="5"/>
        <v>99</v>
      </c>
      <c r="X38" s="18" t="str">
        <f>IF($L38&lt;"6",INDEX(Revenue_type,MATCH(W38*1,[1]type!$A$118:$A$168,0),8),INDEX(Expenditure_type,MATCH(W38*1,[1]type!$A$2:$A$117,0),8))</f>
        <v>השתתפות משרדי ממשלה אחרים</v>
      </c>
      <c r="Y38" s="18" t="str">
        <f t="shared" si="6"/>
        <v>998</v>
      </c>
      <c r="Z38" s="18" t="e">
        <f>IF($L38&lt;"6",INDEX(Revenue_type,MATCH(Y38*1,[1]type!$A$118:$A$168,0),8),INDEX(Expenditure_type,MATCH(Y38*1,[1]type!$A$2:$A$117,0),8))</f>
        <v>#N/A</v>
      </c>
    </row>
    <row r="39" spans="1:26" ht="15.75" customHeight="1">
      <c r="A39" s="19">
        <v>999</v>
      </c>
      <c r="B39" s="14" t="s">
        <v>54</v>
      </c>
      <c r="C39">
        <v>1</v>
      </c>
      <c r="D39" t="str">
        <f t="shared" si="7"/>
        <v>1096000.999</v>
      </c>
      <c r="E39" s="22" t="s">
        <v>53</v>
      </c>
      <c r="F39" s="16"/>
      <c r="G39"/>
      <c r="H39" s="17">
        <v>-1919000</v>
      </c>
      <c r="I39" s="17">
        <v>-1685755.53</v>
      </c>
      <c r="J39" s="16">
        <v>-1681112.09</v>
      </c>
      <c r="K39" s="18" t="e">
        <f>INDEX(תקציב_2013,MATCH(D39,'[1]תקציב 2015'!$D$3:$D$5960,0),8)</f>
        <v>#N/A</v>
      </c>
      <c r="L39" s="18" t="str">
        <f t="shared" si="0"/>
        <v>09</v>
      </c>
      <c r="M39" s="18" t="str">
        <f>INDEX(Chapter,MATCH(L39,[1]Chapter!$A$1:$A$681,0),8)</f>
        <v>תקציבי עזר</v>
      </c>
      <c r="N39" s="18" t="str">
        <f t="shared" si="1"/>
        <v>096</v>
      </c>
      <c r="O39" s="18" t="str">
        <f>INDEX(Chapter,MATCH(N39,[1]Chapter!$A$1:$A$681,0),8)</f>
        <v>מוסך ורכב</v>
      </c>
      <c r="P39" s="18" t="str">
        <f t="shared" si="2"/>
        <v>0960</v>
      </c>
      <c r="Q39" s="18" t="e">
        <f>INDEX(Chapter,MATCH(P39,[1]Chapter!$A$1:$A$681,0),8)</f>
        <v>#N/A</v>
      </c>
      <c r="R39" s="18" t="str">
        <f t="shared" si="3"/>
        <v>0960</v>
      </c>
      <c r="S39" s="18" t="e">
        <f>INDEX(Chapter,MATCH(R39,[1]Chapter!$A$1:$A$681,0),8)</f>
        <v>#N/A</v>
      </c>
      <c r="T39" s="18"/>
      <c r="U39" s="18" t="str">
        <f t="shared" si="4"/>
        <v>9</v>
      </c>
      <c r="V39" s="18" t="str">
        <f>IF($L39&lt;"6",INDEX(Revenue_type,MATCH(U39*1,[1]type!$A$118:$A$168,0),8),INDEX(Expenditure_type,MATCH(U39*1,[1]type!$A$2:$A$117,0),8))</f>
        <v>השתתפות משרדי ממשלה</v>
      </c>
      <c r="W39" s="18" t="str">
        <f t="shared" si="5"/>
        <v>99</v>
      </c>
      <c r="X39" s="18" t="str">
        <f>IF($L39&lt;"6",INDEX(Revenue_type,MATCH(W39*1,[1]type!$A$118:$A$168,0),8),INDEX(Expenditure_type,MATCH(W39*1,[1]type!$A$2:$A$117,0),8))</f>
        <v>השתתפות משרדי ממשלה אחרים</v>
      </c>
      <c r="Y39" s="18" t="str">
        <f t="shared" si="6"/>
        <v>999</v>
      </c>
      <c r="Z39" s="18" t="e">
        <f>IF($L39&lt;"6",INDEX(Revenue_type,MATCH(Y39*1,[1]type!$A$118:$A$168,0),8),INDEX(Expenditure_type,MATCH(Y39*1,[1]type!$A$2:$A$117,0),8))</f>
        <v>#N/A</v>
      </c>
    </row>
    <row r="40" spans="1:26" ht="15.75" customHeight="1">
      <c r="A40" s="19">
        <v>110</v>
      </c>
      <c r="B40" s="14" t="s">
        <v>65</v>
      </c>
      <c r="C40">
        <v>1</v>
      </c>
      <c r="D40" t="str">
        <f t="shared" si="7"/>
        <v>1098001.110</v>
      </c>
      <c r="E40" s="22" t="s">
        <v>40</v>
      </c>
      <c r="F40" s="16"/>
      <c r="G40"/>
      <c r="H40" s="17">
        <v>0</v>
      </c>
      <c r="I40" s="17">
        <v>0</v>
      </c>
      <c r="J40" s="16">
        <v>0</v>
      </c>
      <c r="K40" s="18"/>
      <c r="L40" s="18" t="str">
        <f t="shared" si="0"/>
        <v>09</v>
      </c>
      <c r="M40" s="18" t="str">
        <f>INDEX(Chapter,MATCH(L40,[1]Chapter!$A$1:$A$681,0),8)</f>
        <v>תקציבי עזר</v>
      </c>
      <c r="N40" s="18" t="str">
        <f t="shared" si="1"/>
        <v>098</v>
      </c>
      <c r="O40" s="18" t="str">
        <f>INDEX(Chapter,MATCH(N40,[1]Chapter!$A$1:$A$681,0),8)</f>
        <v>החזקת נכסים ציבוריים</v>
      </c>
      <c r="P40" s="18" t="str">
        <f t="shared" si="2"/>
        <v>0980</v>
      </c>
      <c r="Q40" s="18" t="e">
        <f>INDEX(Chapter,MATCH(P40,[1]Chapter!$A$1:$A$681,0),8)</f>
        <v>#N/A</v>
      </c>
      <c r="R40" s="18" t="str">
        <f t="shared" si="3"/>
        <v>0980</v>
      </c>
      <c r="S40" s="18" t="e">
        <f>INDEX(Chapter,MATCH(R40,[1]Chapter!$A$1:$A$681,0),8)</f>
        <v>#N/A</v>
      </c>
      <c r="T40" s="18"/>
      <c r="U40" s="18" t="str">
        <f t="shared" si="4"/>
        <v>1</v>
      </c>
      <c r="V40" s="18" t="str">
        <f>IF($L40&lt;"6",INDEX(Revenue_type,MATCH(U40*1,[1]type!$A$118:$A$168,0),8),INDEX(Expenditure_type,MATCH(U40*1,[1]type!$A$2:$A$117,0),8))</f>
        <v>ארנונות</v>
      </c>
      <c r="W40" s="18" t="str">
        <f t="shared" si="5"/>
        <v>11</v>
      </c>
      <c r="X40" s="18" t="e">
        <f>IF($L40&lt;"6",INDEX(Revenue_type,MATCH(W40*1,[1]type!$A$118:$A$168,0),8),INDEX(Expenditure_type,MATCH(W40*1,[1]type!$A$2:$A$117,0),8))</f>
        <v>#N/A</v>
      </c>
      <c r="Y40" s="18" t="str">
        <f t="shared" si="6"/>
        <v>110</v>
      </c>
      <c r="Z40" s="18" t="e">
        <f>IF($L40&lt;"6",INDEX(Revenue_type,MATCH(Y40*1,[1]type!$A$118:$A$168,0),8),INDEX(Expenditure_type,MATCH(Y40*1,[1]type!$A$2:$A$117,0),8))</f>
        <v>#N/A</v>
      </c>
    </row>
    <row r="41" spans="1:26" ht="15.75" customHeight="1">
      <c r="A41" s="19">
        <v>111</v>
      </c>
      <c r="B41" s="14" t="s">
        <v>65</v>
      </c>
      <c r="C41">
        <v>1</v>
      </c>
      <c r="D41" t="str">
        <f t="shared" si="7"/>
        <v>1098001.111</v>
      </c>
      <c r="E41" s="15" t="s">
        <v>66</v>
      </c>
      <c r="F41" s="16"/>
      <c r="G41"/>
      <c r="H41" s="17">
        <v>2940000</v>
      </c>
      <c r="I41" s="17">
        <v>2863130.92</v>
      </c>
      <c r="J41" s="16">
        <v>2608598.73</v>
      </c>
      <c r="K41" s="18" t="e">
        <f>INDEX(תקציב_2013,MATCH(D41,'[1]תקציב 2015'!$D$3:$D$5960,0),8)</f>
        <v>#N/A</v>
      </c>
      <c r="L41" s="18" t="str">
        <f t="shared" si="0"/>
        <v>09</v>
      </c>
      <c r="M41" s="18" t="str">
        <f>INDEX(Chapter,MATCH(L41,[1]Chapter!$A$1:$A$681,0),8)</f>
        <v>תקציבי עזר</v>
      </c>
      <c r="N41" s="18" t="str">
        <f t="shared" si="1"/>
        <v>098</v>
      </c>
      <c r="O41" s="18" t="str">
        <f>INDEX(Chapter,MATCH(N41,[1]Chapter!$A$1:$A$681,0),8)</f>
        <v>החזקת נכסים ציבוריים</v>
      </c>
      <c r="P41" s="18" t="str">
        <f t="shared" si="2"/>
        <v>0980</v>
      </c>
      <c r="Q41" s="18" t="e">
        <f>INDEX(Chapter,MATCH(P41,[1]Chapter!$A$1:$A$681,0),8)</f>
        <v>#N/A</v>
      </c>
      <c r="R41" s="18" t="str">
        <f t="shared" si="3"/>
        <v>0980</v>
      </c>
      <c r="S41" s="18" t="e">
        <f>INDEX(Chapter,MATCH(R41,[1]Chapter!$A$1:$A$681,0),8)</f>
        <v>#N/A</v>
      </c>
      <c r="T41" s="18"/>
      <c r="U41" s="18" t="str">
        <f t="shared" si="4"/>
        <v>1</v>
      </c>
      <c r="V41" s="18" t="str">
        <f>IF($L41&lt;"6",INDEX(Revenue_type,MATCH(U41*1,[1]type!$A$118:$A$168,0),8),INDEX(Expenditure_type,MATCH(U41*1,[1]type!$A$2:$A$117,0),8))</f>
        <v>ארנונות</v>
      </c>
      <c r="W41" s="18" t="str">
        <f t="shared" si="5"/>
        <v>11</v>
      </c>
      <c r="X41" s="18" t="e">
        <f>IF($L41&lt;"6",INDEX(Revenue_type,MATCH(W41*1,[1]type!$A$118:$A$168,0),8),INDEX(Expenditure_type,MATCH(W41*1,[1]type!$A$2:$A$117,0),8))</f>
        <v>#N/A</v>
      </c>
      <c r="Y41" s="18" t="str">
        <f t="shared" si="6"/>
        <v>111</v>
      </c>
      <c r="Z41" s="18" t="e">
        <f>IF($L41&lt;"6",INDEX(Revenue_type,MATCH(Y41*1,[1]type!$A$118:$A$168,0),8),INDEX(Expenditure_type,MATCH(Y41*1,[1]type!$A$2:$A$117,0),8))</f>
        <v>#N/A</v>
      </c>
    </row>
    <row r="42" spans="1:26" ht="15.75" customHeight="1">
      <c r="A42" s="19">
        <v>130</v>
      </c>
      <c r="B42" s="14" t="s">
        <v>65</v>
      </c>
      <c r="C42">
        <v>1</v>
      </c>
      <c r="D42" t="str">
        <f t="shared" si="7"/>
        <v>1098001.130</v>
      </c>
      <c r="E42" s="15" t="s">
        <v>41</v>
      </c>
      <c r="F42" s="16"/>
      <c r="G42"/>
      <c r="H42" s="17">
        <v>0</v>
      </c>
      <c r="I42" s="17">
        <v>0</v>
      </c>
      <c r="J42" s="16">
        <v>0</v>
      </c>
      <c r="K42" s="18"/>
      <c r="L42" s="18" t="str">
        <f t="shared" si="0"/>
        <v>09</v>
      </c>
      <c r="M42" s="18" t="str">
        <f>INDEX(Chapter,MATCH(L42,[1]Chapter!$A$1:$A$681,0),8)</f>
        <v>תקציבי עזר</v>
      </c>
      <c r="N42" s="18" t="str">
        <f t="shared" si="1"/>
        <v>098</v>
      </c>
      <c r="O42" s="18" t="str">
        <f>INDEX(Chapter,MATCH(N42,[1]Chapter!$A$1:$A$681,0),8)</f>
        <v>החזקת נכסים ציבוריים</v>
      </c>
      <c r="P42" s="18" t="str">
        <f t="shared" si="2"/>
        <v>0980</v>
      </c>
      <c r="Q42" s="18" t="e">
        <f>INDEX(Chapter,MATCH(P42,[1]Chapter!$A$1:$A$681,0),8)</f>
        <v>#N/A</v>
      </c>
      <c r="R42" s="18" t="str">
        <f t="shared" si="3"/>
        <v>0980</v>
      </c>
      <c r="S42" s="18" t="e">
        <f>INDEX(Chapter,MATCH(R42,[1]Chapter!$A$1:$A$681,0),8)</f>
        <v>#N/A</v>
      </c>
      <c r="T42" s="18"/>
      <c r="U42" s="18" t="str">
        <f t="shared" si="4"/>
        <v>1</v>
      </c>
      <c r="V42" s="18" t="str">
        <f>IF($L42&lt;"6",INDEX(Revenue_type,MATCH(U42*1,[1]type!$A$118:$A$168,0),8),INDEX(Expenditure_type,MATCH(U42*1,[1]type!$A$2:$A$117,0),8))</f>
        <v>ארנונות</v>
      </c>
      <c r="W42" s="18" t="str">
        <f t="shared" si="5"/>
        <v>13</v>
      </c>
      <c r="X42" s="18" t="e">
        <f>IF($L42&lt;"6",INDEX(Revenue_type,MATCH(W42*1,[1]type!$A$118:$A$168,0),8),INDEX(Expenditure_type,MATCH(W42*1,[1]type!$A$2:$A$117,0),8))</f>
        <v>#N/A</v>
      </c>
      <c r="Y42" s="18" t="str">
        <f t="shared" si="6"/>
        <v>130</v>
      </c>
      <c r="Z42" s="18" t="e">
        <f>IF($L42&lt;"6",INDEX(Revenue_type,MATCH(Y42*1,[1]type!$A$118:$A$168,0),8),INDEX(Expenditure_type,MATCH(Y42*1,[1]type!$A$2:$A$117,0),8))</f>
        <v>#N/A</v>
      </c>
    </row>
    <row r="43" spans="1:26" ht="15.75" customHeight="1">
      <c r="A43" s="19">
        <v>131</v>
      </c>
      <c r="B43" s="14" t="s">
        <v>65</v>
      </c>
      <c r="C43">
        <v>1</v>
      </c>
      <c r="D43" t="str">
        <f t="shared" si="7"/>
        <v>1098001.131</v>
      </c>
      <c r="E43" s="15" t="s">
        <v>41</v>
      </c>
      <c r="F43" s="16"/>
      <c r="G43"/>
      <c r="H43" s="17">
        <v>250000</v>
      </c>
      <c r="I43" s="17">
        <v>339663.65</v>
      </c>
      <c r="J43" s="16">
        <v>285070.19</v>
      </c>
      <c r="K43" s="18" t="e">
        <f>INDEX(תקציב_2013,MATCH(D43,'[1]תקציב 2015'!$D$3:$D$5960,0),8)</f>
        <v>#N/A</v>
      </c>
      <c r="L43" s="18" t="str">
        <f t="shared" si="0"/>
        <v>09</v>
      </c>
      <c r="M43" s="18" t="str">
        <f>INDEX(Chapter,MATCH(L43,[1]Chapter!$A$1:$A$681,0),8)</f>
        <v>תקציבי עזר</v>
      </c>
      <c r="N43" s="18" t="str">
        <f t="shared" si="1"/>
        <v>098</v>
      </c>
      <c r="O43" s="18" t="str">
        <f>INDEX(Chapter,MATCH(N43,[1]Chapter!$A$1:$A$681,0),8)</f>
        <v>החזקת נכסים ציבוריים</v>
      </c>
      <c r="P43" s="18" t="str">
        <f t="shared" si="2"/>
        <v>0980</v>
      </c>
      <c r="Q43" s="18" t="e">
        <f>INDEX(Chapter,MATCH(P43,[1]Chapter!$A$1:$A$681,0),8)</f>
        <v>#N/A</v>
      </c>
      <c r="R43" s="18" t="str">
        <f t="shared" si="3"/>
        <v>0980</v>
      </c>
      <c r="S43" s="18" t="e">
        <f>INDEX(Chapter,MATCH(R43,[1]Chapter!$A$1:$A$681,0),8)</f>
        <v>#N/A</v>
      </c>
      <c r="T43" s="18"/>
      <c r="U43" s="18" t="str">
        <f t="shared" si="4"/>
        <v>1</v>
      </c>
      <c r="V43" s="18" t="str">
        <f>IF($L43&lt;"6",INDEX(Revenue_type,MATCH(U43*1,[1]type!$A$118:$A$168,0),8),INDEX(Expenditure_type,MATCH(U43*1,[1]type!$A$2:$A$117,0),8))</f>
        <v>ארנונות</v>
      </c>
      <c r="W43" s="18" t="str">
        <f t="shared" si="5"/>
        <v>13</v>
      </c>
      <c r="X43" s="18" t="e">
        <f>IF($L43&lt;"6",INDEX(Revenue_type,MATCH(W43*1,[1]type!$A$118:$A$168,0),8),INDEX(Expenditure_type,MATCH(W43*1,[1]type!$A$2:$A$117,0),8))</f>
        <v>#N/A</v>
      </c>
      <c r="Y43" s="18" t="str">
        <f t="shared" si="6"/>
        <v>131</v>
      </c>
      <c r="Z43" s="18" t="e">
        <f>IF($L43&lt;"6",INDEX(Revenue_type,MATCH(Y43*1,[1]type!$A$118:$A$168,0),8),INDEX(Expenditure_type,MATCH(Y43*1,[1]type!$A$2:$A$117,0),8))</f>
        <v>#N/A</v>
      </c>
    </row>
    <row r="44" spans="1:26" ht="15.75" customHeight="1">
      <c r="A44" s="19">
        <v>140</v>
      </c>
      <c r="B44" s="14" t="s">
        <v>65</v>
      </c>
      <c r="C44">
        <v>1</v>
      </c>
      <c r="D44" t="str">
        <f t="shared" si="7"/>
        <v>1098001.140</v>
      </c>
      <c r="E44" s="15" t="s">
        <v>56</v>
      </c>
      <c r="F44" s="16"/>
      <c r="G44"/>
      <c r="H44" s="17">
        <v>0</v>
      </c>
      <c r="I44" s="17">
        <v>0</v>
      </c>
      <c r="J44" s="16">
        <v>0</v>
      </c>
      <c r="K44" s="18" t="e">
        <f>INDEX(תקציב_2013,MATCH(D44,'[1]תקציב 2015'!$D$3:$D$5960,0),8)</f>
        <v>#N/A</v>
      </c>
      <c r="L44" s="18" t="str">
        <f t="shared" si="0"/>
        <v>09</v>
      </c>
      <c r="M44" s="18" t="str">
        <f>INDEX(Chapter,MATCH(L44,[1]Chapter!$A$1:$A$681,0),8)</f>
        <v>תקציבי עזר</v>
      </c>
      <c r="N44" s="18" t="str">
        <f t="shared" si="1"/>
        <v>098</v>
      </c>
      <c r="O44" s="18" t="str">
        <f>INDEX(Chapter,MATCH(N44,[1]Chapter!$A$1:$A$681,0),8)</f>
        <v>החזקת נכסים ציבוריים</v>
      </c>
      <c r="P44" s="18" t="str">
        <f t="shared" si="2"/>
        <v>0980</v>
      </c>
      <c r="Q44" s="18" t="e">
        <f>INDEX(Chapter,MATCH(P44,[1]Chapter!$A$1:$A$681,0),8)</f>
        <v>#N/A</v>
      </c>
      <c r="R44" s="18" t="str">
        <f t="shared" si="3"/>
        <v>0980</v>
      </c>
      <c r="S44" s="18" t="e">
        <f>INDEX(Chapter,MATCH(R44,[1]Chapter!$A$1:$A$681,0),8)</f>
        <v>#N/A</v>
      </c>
      <c r="T44" s="18"/>
      <c r="U44" s="18" t="str">
        <f t="shared" si="4"/>
        <v>1</v>
      </c>
      <c r="V44" s="18" t="str">
        <f>IF($L44&lt;"6",INDEX(Revenue_type,MATCH(U44*1,[1]type!$A$118:$A$168,0),8),INDEX(Expenditure_type,MATCH(U44*1,[1]type!$A$2:$A$117,0),8))</f>
        <v>ארנונות</v>
      </c>
      <c r="W44" s="18" t="str">
        <f t="shared" si="5"/>
        <v>14</v>
      </c>
      <c r="X44" s="18" t="e">
        <f>IF($L44&lt;"6",INDEX(Revenue_type,MATCH(W44*1,[1]type!$A$118:$A$168,0),8),INDEX(Expenditure_type,MATCH(W44*1,[1]type!$A$2:$A$117,0),8))</f>
        <v>#N/A</v>
      </c>
      <c r="Y44" s="18" t="str">
        <f t="shared" si="6"/>
        <v>140</v>
      </c>
      <c r="Z44" s="18" t="e">
        <f>IF($L44&lt;"6",INDEX(Revenue_type,MATCH(Y44*1,[1]type!$A$118:$A$168,0),8),INDEX(Expenditure_type,MATCH(Y44*1,[1]type!$A$2:$A$117,0),8))</f>
        <v>#N/A</v>
      </c>
    </row>
    <row r="45" spans="1:26" ht="15.75" customHeight="1">
      <c r="A45" s="19">
        <v>141</v>
      </c>
      <c r="B45" s="14" t="s">
        <v>65</v>
      </c>
      <c r="C45">
        <v>1</v>
      </c>
      <c r="D45" t="str">
        <f t="shared" si="7"/>
        <v>1098001.141</v>
      </c>
      <c r="E45" s="23" t="s">
        <v>67</v>
      </c>
      <c r="F45" s="16"/>
      <c r="G45"/>
      <c r="H45" s="17">
        <v>160000</v>
      </c>
      <c r="I45" s="17">
        <v>141541.07</v>
      </c>
      <c r="J45" s="16">
        <v>158399.51</v>
      </c>
      <c r="K45" s="18" t="e">
        <f>INDEX(תקציב_2013,MATCH(D45,'[1]תקציב 2015'!$D$3:$D$5960,0),8)</f>
        <v>#N/A</v>
      </c>
      <c r="L45" s="18" t="str">
        <f t="shared" si="0"/>
        <v>09</v>
      </c>
      <c r="M45" s="18" t="str">
        <f>INDEX(Chapter,MATCH(L45,[1]Chapter!$A$1:$A$681,0),8)</f>
        <v>תקציבי עזר</v>
      </c>
      <c r="N45" s="18" t="str">
        <f t="shared" si="1"/>
        <v>098</v>
      </c>
      <c r="O45" s="18" t="str">
        <f>INDEX(Chapter,MATCH(N45,[1]Chapter!$A$1:$A$681,0),8)</f>
        <v>החזקת נכסים ציבוריים</v>
      </c>
      <c r="P45" s="18" t="str">
        <f t="shared" si="2"/>
        <v>0980</v>
      </c>
      <c r="Q45" s="18" t="e">
        <f>INDEX(Chapter,MATCH(P45,[1]Chapter!$A$1:$A$681,0),8)</f>
        <v>#N/A</v>
      </c>
      <c r="R45" s="18" t="str">
        <f t="shared" si="3"/>
        <v>0980</v>
      </c>
      <c r="S45" s="18" t="e">
        <f>INDEX(Chapter,MATCH(R45,[1]Chapter!$A$1:$A$681,0),8)</f>
        <v>#N/A</v>
      </c>
      <c r="T45" s="18"/>
      <c r="U45" s="18" t="str">
        <f t="shared" si="4"/>
        <v>1</v>
      </c>
      <c r="V45" s="18" t="str">
        <f>IF($L45&lt;"6",INDEX(Revenue_type,MATCH(U45*1,[1]type!$A$118:$A$168,0),8),INDEX(Expenditure_type,MATCH(U45*1,[1]type!$A$2:$A$117,0),8))</f>
        <v>ארנונות</v>
      </c>
      <c r="W45" s="18" t="str">
        <f t="shared" si="5"/>
        <v>14</v>
      </c>
      <c r="X45" s="18" t="e">
        <f>IF($L45&lt;"6",INDEX(Revenue_type,MATCH(W45*1,[1]type!$A$118:$A$168,0),8),INDEX(Expenditure_type,MATCH(W45*1,[1]type!$A$2:$A$117,0),8))</f>
        <v>#N/A</v>
      </c>
      <c r="Y45" s="18" t="str">
        <f t="shared" si="6"/>
        <v>141</v>
      </c>
      <c r="Z45" s="18" t="e">
        <f>IF($L45&lt;"6",INDEX(Revenue_type,MATCH(Y45*1,[1]type!$A$118:$A$168,0),8),INDEX(Expenditure_type,MATCH(Y45*1,[1]type!$A$2:$A$117,0),8))</f>
        <v>#N/A</v>
      </c>
    </row>
    <row r="46" spans="1:26" ht="15.75" customHeight="1">
      <c r="A46" s="19">
        <v>210</v>
      </c>
      <c r="B46" s="14" t="s">
        <v>65</v>
      </c>
      <c r="C46">
        <v>1</v>
      </c>
      <c r="D46" t="str">
        <f t="shared" si="7"/>
        <v>1098001.210</v>
      </c>
      <c r="E46" s="15" t="s">
        <v>68</v>
      </c>
      <c r="F46" s="16"/>
      <c r="G46"/>
      <c r="H46" s="17">
        <v>0</v>
      </c>
      <c r="I46" s="17">
        <v>0</v>
      </c>
      <c r="J46" s="16">
        <v>152.61000000000001</v>
      </c>
      <c r="K46" s="18"/>
      <c r="L46" s="18" t="str">
        <f t="shared" si="0"/>
        <v>09</v>
      </c>
      <c r="M46" s="18" t="str">
        <f>INDEX(Chapter,MATCH(L46,[1]Chapter!$A$1:$A$681,0),8)</f>
        <v>תקציבי עזר</v>
      </c>
      <c r="N46" s="18" t="str">
        <f t="shared" si="1"/>
        <v>098</v>
      </c>
      <c r="O46" s="18" t="str">
        <f>INDEX(Chapter,MATCH(N46,[1]Chapter!$A$1:$A$681,0),8)</f>
        <v>החזקת נכסים ציבוריים</v>
      </c>
      <c r="P46" s="18" t="str">
        <f t="shared" si="2"/>
        <v>0980</v>
      </c>
      <c r="Q46" s="18" t="e">
        <f>INDEX(Chapter,MATCH(P46,[1]Chapter!$A$1:$A$681,0),8)</f>
        <v>#N/A</v>
      </c>
      <c r="R46" s="18" t="str">
        <f t="shared" si="3"/>
        <v>0980</v>
      </c>
      <c r="S46" s="18" t="e">
        <f>INDEX(Chapter,MATCH(R46,[1]Chapter!$A$1:$A$681,0),8)</f>
        <v>#N/A</v>
      </c>
      <c r="T46" s="18"/>
      <c r="U46" s="18" t="str">
        <f t="shared" si="4"/>
        <v>2</v>
      </c>
      <c r="V46" s="18" t="str">
        <f>IF($L46&lt;"6",INDEX(Revenue_type,MATCH(U46*1,[1]type!$A$118:$A$168,0),8),INDEX(Expenditure_type,MATCH(U46*1,[1]type!$A$2:$A$117,0),8))</f>
        <v>אגרות</v>
      </c>
      <c r="W46" s="18" t="str">
        <f t="shared" si="5"/>
        <v>21</v>
      </c>
      <c r="X46" s="18" t="str">
        <f>IF($L46&lt;"6",INDEX(Revenue_type,MATCH(W46*1,[1]type!$A$118:$A$168,0),8),INDEX(Expenditure_type,MATCH(W46*1,[1]type!$A$2:$A$117,0),8))</f>
        <v>אגרות מים וביוב</v>
      </c>
      <c r="Y46" s="18" t="str">
        <f t="shared" si="6"/>
        <v>210</v>
      </c>
      <c r="Z46" s="18" t="e">
        <f>IF($L46&lt;"6",INDEX(Revenue_type,MATCH(Y46*1,[1]type!$A$118:$A$168,0),8),INDEX(Expenditure_type,MATCH(Y46*1,[1]type!$A$2:$A$117,0),8))</f>
        <v>#N/A</v>
      </c>
    </row>
    <row r="47" spans="1:26" ht="15.75" customHeight="1">
      <c r="A47" s="19">
        <v>211</v>
      </c>
      <c r="B47" s="14" t="s">
        <v>65</v>
      </c>
      <c r="C47">
        <v>1</v>
      </c>
      <c r="D47" t="str">
        <f t="shared" si="7"/>
        <v>1098001.211</v>
      </c>
      <c r="E47" s="15" t="s">
        <v>69</v>
      </c>
      <c r="F47" s="16"/>
      <c r="G47"/>
      <c r="H47" s="17">
        <v>0</v>
      </c>
      <c r="I47" s="17">
        <v>67904.86</v>
      </c>
      <c r="J47" s="16">
        <v>135856.92000000001</v>
      </c>
      <c r="K47" s="18"/>
      <c r="L47" s="18" t="str">
        <f t="shared" si="0"/>
        <v>09</v>
      </c>
      <c r="M47" s="18" t="str">
        <f>INDEX(Chapter,MATCH(L47,[1]Chapter!$A$1:$A$681,0),8)</f>
        <v>תקציבי עזר</v>
      </c>
      <c r="N47" s="18" t="str">
        <f t="shared" si="1"/>
        <v>098</v>
      </c>
      <c r="O47" s="18" t="str">
        <f>INDEX(Chapter,MATCH(N47,[1]Chapter!$A$1:$A$681,0),8)</f>
        <v>החזקת נכסים ציבוריים</v>
      </c>
      <c r="P47" s="18" t="str">
        <f t="shared" si="2"/>
        <v>0980</v>
      </c>
      <c r="Q47" s="18" t="e">
        <f>INDEX(Chapter,MATCH(P47,[1]Chapter!$A$1:$A$681,0),8)</f>
        <v>#N/A</v>
      </c>
      <c r="R47" s="18" t="str">
        <f t="shared" si="3"/>
        <v>0980</v>
      </c>
      <c r="S47" s="18" t="e">
        <f>INDEX(Chapter,MATCH(R47,[1]Chapter!$A$1:$A$681,0),8)</f>
        <v>#N/A</v>
      </c>
      <c r="T47" s="18"/>
      <c r="U47" s="18" t="str">
        <f t="shared" si="4"/>
        <v>2</v>
      </c>
      <c r="V47" s="18" t="str">
        <f>IF($L47&lt;"6",INDEX(Revenue_type,MATCH(U47*1,[1]type!$A$118:$A$168,0),8),INDEX(Expenditure_type,MATCH(U47*1,[1]type!$A$2:$A$117,0),8))</f>
        <v>אגרות</v>
      </c>
      <c r="W47" s="18" t="str">
        <f t="shared" si="5"/>
        <v>21</v>
      </c>
      <c r="X47" s="18" t="str">
        <f>IF($L47&lt;"6",INDEX(Revenue_type,MATCH(W47*1,[1]type!$A$118:$A$168,0),8),INDEX(Expenditure_type,MATCH(W47*1,[1]type!$A$2:$A$117,0),8))</f>
        <v>אגרות מים וביוב</v>
      </c>
      <c r="Y47" s="18" t="str">
        <f t="shared" si="6"/>
        <v>211</v>
      </c>
      <c r="Z47" s="18" t="e">
        <f>IF($L47&lt;"6",INDEX(Revenue_type,MATCH(Y47*1,[1]type!$A$118:$A$168,0),8),INDEX(Expenditure_type,MATCH(Y47*1,[1]type!$A$2:$A$117,0),8))</f>
        <v>#N/A</v>
      </c>
    </row>
    <row r="48" spans="1:26" ht="15.75" customHeight="1">
      <c r="A48" s="19">
        <v>420</v>
      </c>
      <c r="B48" s="14" t="s">
        <v>65</v>
      </c>
      <c r="C48">
        <v>1</v>
      </c>
      <c r="D48" t="str">
        <f t="shared" si="7"/>
        <v>1098001.420</v>
      </c>
      <c r="E48" s="15" t="s">
        <v>70</v>
      </c>
      <c r="F48" s="16"/>
      <c r="G48"/>
      <c r="H48" s="17">
        <v>320000</v>
      </c>
      <c r="I48" s="17">
        <v>289619.90000000002</v>
      </c>
      <c r="J48" s="16">
        <v>177175.54</v>
      </c>
      <c r="K48" s="18" t="e">
        <f>INDEX(תקציב_2013,MATCH(D48,'[1]תקציב 2015'!$D$3:$D$5960,0),8)</f>
        <v>#N/A</v>
      </c>
      <c r="L48" s="18" t="str">
        <f t="shared" si="0"/>
        <v>09</v>
      </c>
      <c r="M48" s="18" t="str">
        <f>INDEX(Chapter,MATCH(L48,[1]Chapter!$A$1:$A$681,0),8)</f>
        <v>תקציבי עזר</v>
      </c>
      <c r="N48" s="18" t="str">
        <f t="shared" si="1"/>
        <v>098</v>
      </c>
      <c r="O48" s="18" t="str">
        <f>INDEX(Chapter,MATCH(N48,[1]Chapter!$A$1:$A$681,0),8)</f>
        <v>החזקת נכסים ציבוריים</v>
      </c>
      <c r="P48" s="18" t="str">
        <f t="shared" si="2"/>
        <v>0980</v>
      </c>
      <c r="Q48" s="18" t="e">
        <f>INDEX(Chapter,MATCH(P48,[1]Chapter!$A$1:$A$681,0),8)</f>
        <v>#N/A</v>
      </c>
      <c r="R48" s="18" t="str">
        <f t="shared" si="3"/>
        <v>0980</v>
      </c>
      <c r="S48" s="18" t="e">
        <f>INDEX(Chapter,MATCH(R48,[1]Chapter!$A$1:$A$681,0),8)</f>
        <v>#N/A</v>
      </c>
      <c r="T48" s="18"/>
      <c r="U48" s="18" t="str">
        <f t="shared" si="4"/>
        <v>4</v>
      </c>
      <c r="V48" s="18" t="str">
        <f>IF($L48&lt;"6",INDEX(Revenue_type,MATCH(U48*1,[1]type!$A$118:$A$168,0),8),INDEX(Expenditure_type,MATCH(U48*1,[1]type!$A$2:$A$117,0),8))</f>
        <v>שירותים ושכר לימוד</v>
      </c>
      <c r="W48" s="18" t="str">
        <f t="shared" si="5"/>
        <v>42</v>
      </c>
      <c r="X48" s="18" t="str">
        <f>IF($L48&lt;"6",INDEX(Revenue_type,MATCH(W48*1,[1]type!$A$118:$A$168,0),8),INDEX(Expenditure_type,MATCH(W48*1,[1]type!$A$2:$A$117,0),8))</f>
        <v>השתתפויות תושבים בשירותים משלימים</v>
      </c>
      <c r="Y48" s="18" t="str">
        <f t="shared" si="6"/>
        <v>420</v>
      </c>
      <c r="Z48" s="18" t="e">
        <f>IF($L48&lt;"6",INDEX(Revenue_type,MATCH(Y48*1,[1]type!$A$118:$A$168,0),8),INDEX(Expenditure_type,MATCH(Y48*1,[1]type!$A$2:$A$117,0),8))</f>
        <v>#N/A</v>
      </c>
    </row>
    <row r="49" spans="1:26" ht="15.75" customHeight="1">
      <c r="A49" s="19">
        <v>430</v>
      </c>
      <c r="B49" s="14" t="s">
        <v>65</v>
      </c>
      <c r="C49">
        <v>1</v>
      </c>
      <c r="D49" t="str">
        <f t="shared" si="7"/>
        <v>1098001.430</v>
      </c>
      <c r="E49" s="15" t="s">
        <v>71</v>
      </c>
      <c r="F49" s="16"/>
      <c r="G49"/>
      <c r="H49" s="17">
        <v>650000</v>
      </c>
      <c r="I49" s="17">
        <v>811523.24</v>
      </c>
      <c r="J49" s="16">
        <v>372973.67</v>
      </c>
      <c r="K49" s="18" t="e">
        <f>INDEX(תקציב_2013,MATCH(D49,'[1]תקציב 2015'!$D$3:$D$5960,0),8)</f>
        <v>#N/A</v>
      </c>
      <c r="L49" s="18" t="str">
        <f t="shared" si="0"/>
        <v>09</v>
      </c>
      <c r="M49" s="18" t="str">
        <f>INDEX(Chapter,MATCH(L49,[1]Chapter!$A$1:$A$681,0),8)</f>
        <v>תקציבי עזר</v>
      </c>
      <c r="N49" s="18" t="str">
        <f t="shared" si="1"/>
        <v>098</v>
      </c>
      <c r="O49" s="18" t="str">
        <f>INDEX(Chapter,MATCH(N49,[1]Chapter!$A$1:$A$681,0),8)</f>
        <v>החזקת נכסים ציבוריים</v>
      </c>
      <c r="P49" s="18" t="str">
        <f t="shared" si="2"/>
        <v>0980</v>
      </c>
      <c r="Q49" s="18" t="e">
        <f>INDEX(Chapter,MATCH(P49,[1]Chapter!$A$1:$A$681,0),8)</f>
        <v>#N/A</v>
      </c>
      <c r="R49" s="18" t="str">
        <f t="shared" si="3"/>
        <v>0980</v>
      </c>
      <c r="S49" s="18" t="e">
        <f>INDEX(Chapter,MATCH(R49,[1]Chapter!$A$1:$A$681,0),8)</f>
        <v>#N/A</v>
      </c>
      <c r="T49" s="18"/>
      <c r="U49" s="18" t="str">
        <f t="shared" si="4"/>
        <v>4</v>
      </c>
      <c r="V49" s="18" t="str">
        <f>IF($L49&lt;"6",INDEX(Revenue_type,MATCH(U49*1,[1]type!$A$118:$A$168,0),8),INDEX(Expenditure_type,MATCH(U49*1,[1]type!$A$2:$A$117,0),8))</f>
        <v>שירותים ושכר לימוד</v>
      </c>
      <c r="W49" s="18" t="str">
        <f t="shared" si="5"/>
        <v>43</v>
      </c>
      <c r="X49" s="18" t="str">
        <f>IF($L49&lt;"6",INDEX(Revenue_type,MATCH(W49*1,[1]type!$A$118:$A$168,0),8),INDEX(Expenditure_type,MATCH(W49*1,[1]type!$A$2:$A$117,0),8))</f>
        <v>השתתפויות מוסדות ורשויות בשכל"מ</v>
      </c>
      <c r="Y49" s="18" t="str">
        <f t="shared" si="6"/>
        <v>430</v>
      </c>
      <c r="Z49" s="18" t="e">
        <f>IF($L49&lt;"6",INDEX(Revenue_type,MATCH(Y49*1,[1]type!$A$118:$A$168,0),8),INDEX(Expenditure_type,MATCH(Y49*1,[1]type!$A$2:$A$117,0),8))</f>
        <v>#N/A</v>
      </c>
    </row>
    <row r="50" spans="1:26" ht="15.75" customHeight="1">
      <c r="A50" s="19">
        <v>431</v>
      </c>
      <c r="B50" s="14" t="s">
        <v>65</v>
      </c>
      <c r="C50">
        <v>1</v>
      </c>
      <c r="D50" t="str">
        <f t="shared" si="7"/>
        <v>1098001.431</v>
      </c>
      <c r="E50" s="15" t="s">
        <v>72</v>
      </c>
      <c r="F50" s="16"/>
      <c r="G50"/>
      <c r="H50" s="17">
        <v>40000</v>
      </c>
      <c r="I50" s="17">
        <v>39685</v>
      </c>
      <c r="J50" s="16">
        <v>29807</v>
      </c>
      <c r="K50" s="18" t="e">
        <f>INDEX(תקציב_2013,MATCH(D50,'[1]תקציב 2015'!$D$3:$D$5960,0),8)</f>
        <v>#N/A</v>
      </c>
      <c r="L50" s="18" t="str">
        <f t="shared" si="0"/>
        <v>09</v>
      </c>
      <c r="M50" s="18" t="str">
        <f>INDEX(Chapter,MATCH(L50,[1]Chapter!$A$1:$A$681,0),8)</f>
        <v>תקציבי עזר</v>
      </c>
      <c r="N50" s="18" t="str">
        <f t="shared" si="1"/>
        <v>098</v>
      </c>
      <c r="O50" s="18" t="str">
        <f>INDEX(Chapter,MATCH(N50,[1]Chapter!$A$1:$A$681,0),8)</f>
        <v>החזקת נכסים ציבוריים</v>
      </c>
      <c r="P50" s="18" t="str">
        <f t="shared" si="2"/>
        <v>0980</v>
      </c>
      <c r="Q50" s="18" t="e">
        <f>INDEX(Chapter,MATCH(P50,[1]Chapter!$A$1:$A$681,0),8)</f>
        <v>#N/A</v>
      </c>
      <c r="R50" s="18" t="str">
        <f t="shared" si="3"/>
        <v>0980</v>
      </c>
      <c r="S50" s="18" t="e">
        <f>INDEX(Chapter,MATCH(R50,[1]Chapter!$A$1:$A$681,0),8)</f>
        <v>#N/A</v>
      </c>
      <c r="T50" s="18"/>
      <c r="U50" s="18" t="str">
        <f t="shared" si="4"/>
        <v>4</v>
      </c>
      <c r="V50" s="18" t="str">
        <f>IF($L50&lt;"6",INDEX(Revenue_type,MATCH(U50*1,[1]type!$A$118:$A$168,0),8),INDEX(Expenditure_type,MATCH(U50*1,[1]type!$A$2:$A$117,0),8))</f>
        <v>שירותים ושכר לימוד</v>
      </c>
      <c r="W50" s="18" t="str">
        <f t="shared" si="5"/>
        <v>43</v>
      </c>
      <c r="X50" s="18" t="str">
        <f>IF($L50&lt;"6",INDEX(Revenue_type,MATCH(W50*1,[1]type!$A$118:$A$168,0),8),INDEX(Expenditure_type,MATCH(W50*1,[1]type!$A$2:$A$117,0),8))</f>
        <v>השתתפויות מוסדות ורשויות בשכל"מ</v>
      </c>
      <c r="Y50" s="18" t="str">
        <f t="shared" si="6"/>
        <v>431</v>
      </c>
      <c r="Z50" s="18" t="e">
        <f>IF($L50&lt;"6",INDEX(Revenue_type,MATCH(Y50*1,[1]type!$A$118:$A$168,0),8),INDEX(Expenditure_type,MATCH(Y50*1,[1]type!$A$2:$A$117,0),8))</f>
        <v>#N/A</v>
      </c>
    </row>
    <row r="51" spans="1:26" ht="18.75" customHeight="1">
      <c r="A51" s="24">
        <v>440</v>
      </c>
      <c r="B51" s="25" t="s">
        <v>65</v>
      </c>
      <c r="C51">
        <v>1</v>
      </c>
      <c r="D51" t="str">
        <f t="shared" si="7"/>
        <v>1098001.440</v>
      </c>
      <c r="E51" s="26" t="s">
        <v>73</v>
      </c>
      <c r="F51" s="16"/>
      <c r="G51"/>
      <c r="H51" s="17">
        <v>18300</v>
      </c>
      <c r="I51" s="17">
        <v>18192.7</v>
      </c>
      <c r="J51" s="16">
        <v>16121</v>
      </c>
      <c r="K51" s="18" t="e">
        <f>INDEX(תקציב_2013,MATCH(D51,'[1]תקציב 2015'!$D$3:$D$5960,0),8)</f>
        <v>#N/A</v>
      </c>
      <c r="L51" s="18" t="str">
        <f t="shared" si="0"/>
        <v>09</v>
      </c>
      <c r="M51" s="18" t="str">
        <f>INDEX(Chapter,MATCH(L51,[1]Chapter!$A$1:$A$681,0),8)</f>
        <v>תקציבי עזר</v>
      </c>
      <c r="N51" s="18" t="str">
        <f t="shared" si="1"/>
        <v>098</v>
      </c>
      <c r="O51" s="18" t="str">
        <f>INDEX(Chapter,MATCH(N51,[1]Chapter!$A$1:$A$681,0),8)</f>
        <v>החזקת נכסים ציבוריים</v>
      </c>
      <c r="P51" s="18" t="str">
        <f t="shared" si="2"/>
        <v>0980</v>
      </c>
      <c r="Q51" s="18" t="e">
        <f>INDEX(Chapter,MATCH(P51,[1]Chapter!$A$1:$A$681,0),8)</f>
        <v>#N/A</v>
      </c>
      <c r="R51" s="18" t="str">
        <f t="shared" si="3"/>
        <v>0980</v>
      </c>
      <c r="S51" s="18" t="e">
        <f>INDEX(Chapter,MATCH(R51,[1]Chapter!$A$1:$A$681,0),8)</f>
        <v>#N/A</v>
      </c>
      <c r="T51" s="18"/>
      <c r="U51" s="18" t="str">
        <f t="shared" si="4"/>
        <v>4</v>
      </c>
      <c r="V51" s="18" t="str">
        <f>IF($L51&lt;"6",INDEX(Revenue_type,MATCH(U51*1,[1]type!$A$118:$A$168,0),8),INDEX(Expenditure_type,MATCH(U51*1,[1]type!$A$2:$A$117,0),8))</f>
        <v>שירותים ושכר לימוד</v>
      </c>
      <c r="W51" s="18" t="str">
        <f t="shared" si="5"/>
        <v>44</v>
      </c>
      <c r="X51" s="18" t="str">
        <f>IF($L51&lt;"6",INDEX(Revenue_type,MATCH(W51*1,[1]type!$A$118:$A$168,0),8),INDEX(Expenditure_type,MATCH(W51*1,[1]type!$A$2:$A$117,0),8))</f>
        <v>השתתפויות מוסדות ורשויות בשירותים משלימים</v>
      </c>
      <c r="Y51" s="18" t="str">
        <f t="shared" si="6"/>
        <v>440</v>
      </c>
      <c r="Z51" s="18" t="e">
        <f>IF($L51&lt;"6",INDEX(Revenue_type,MATCH(Y51*1,[1]type!$A$118:$A$168,0),8),INDEX(Expenditure_type,MATCH(Y51*1,[1]type!$A$2:$A$117,0),8))</f>
        <v>#N/A</v>
      </c>
    </row>
    <row r="52" spans="1:26" ht="18.75" customHeight="1">
      <c r="A52" s="19">
        <v>750</v>
      </c>
      <c r="B52" s="14" t="s">
        <v>65</v>
      </c>
      <c r="C52">
        <v>1</v>
      </c>
      <c r="D52" t="str">
        <f t="shared" si="7"/>
        <v>1098001.750</v>
      </c>
      <c r="E52" s="15" t="s">
        <v>74</v>
      </c>
      <c r="F52" s="16"/>
      <c r="G52"/>
      <c r="H52" s="17">
        <v>230000</v>
      </c>
      <c r="I52" s="17">
        <v>152851</v>
      </c>
      <c r="J52" s="16">
        <v>109376.21</v>
      </c>
      <c r="K52" s="18" t="e">
        <f>INDEX(תקציב_2013,MATCH(D52,'[1]תקציב 2015'!$D$3:$D$5960,0),8)</f>
        <v>#N/A</v>
      </c>
      <c r="L52" s="18" t="str">
        <f t="shared" si="0"/>
        <v>09</v>
      </c>
      <c r="M52" s="18" t="str">
        <f>INDEX(Chapter,MATCH(L52,[1]Chapter!$A$1:$A$681,0),8)</f>
        <v>תקציבי עזר</v>
      </c>
      <c r="N52" s="18" t="str">
        <f t="shared" si="1"/>
        <v>098</v>
      </c>
      <c r="O52" s="18" t="str">
        <f>INDEX(Chapter,MATCH(N52,[1]Chapter!$A$1:$A$681,0),8)</f>
        <v>החזקת נכסים ציבוריים</v>
      </c>
      <c r="P52" s="18" t="str">
        <f t="shared" si="2"/>
        <v>0980</v>
      </c>
      <c r="Q52" s="18" t="e">
        <f>INDEX(Chapter,MATCH(P52,[1]Chapter!$A$1:$A$681,0),8)</f>
        <v>#N/A</v>
      </c>
      <c r="R52" s="18" t="str">
        <f t="shared" si="3"/>
        <v>0980</v>
      </c>
      <c r="S52" s="18" t="e">
        <f>INDEX(Chapter,MATCH(R52,[1]Chapter!$A$1:$A$681,0),8)</f>
        <v>#N/A</v>
      </c>
      <c r="T52" s="18"/>
      <c r="U52" s="18" t="str">
        <f t="shared" si="4"/>
        <v>7</v>
      </c>
      <c r="V52" s="18" t="str">
        <f>IF($L52&lt;"6",INDEX(Revenue_type,MATCH(U52*1,[1]type!$A$118:$A$168,0),8),INDEX(Expenditure_type,MATCH(U52*1,[1]type!$A$2:$A$117,0),8))</f>
        <v>השתתפות מוסדות ותרומות</v>
      </c>
      <c r="W52" s="18" t="str">
        <f t="shared" si="5"/>
        <v>75</v>
      </c>
      <c r="X52" s="18" t="str">
        <f>IF($L52&lt;"6",INDEX(Revenue_type,MATCH(W52*1,[1]type!$A$118:$A$168,0),8),INDEX(Expenditure_type,MATCH(W52*1,[1]type!$A$2:$A$117,0),8))</f>
        <v>השתתפות הסוכנות היהודית</v>
      </c>
      <c r="Y52" s="18" t="str">
        <f t="shared" si="6"/>
        <v>750</v>
      </c>
      <c r="Z52" s="18" t="e">
        <f>IF($L52&lt;"6",INDEX(Revenue_type,MATCH(Y52*1,[1]type!$A$118:$A$168,0),8),INDEX(Expenditure_type,MATCH(Y52*1,[1]type!$A$2:$A$117,0),8))</f>
        <v>#N/A</v>
      </c>
    </row>
    <row r="53" spans="1:26" ht="15.75" customHeight="1">
      <c r="A53" s="19">
        <v>751</v>
      </c>
      <c r="B53" s="14" t="s">
        <v>65</v>
      </c>
      <c r="C53">
        <v>1</v>
      </c>
      <c r="D53" t="str">
        <f t="shared" si="7"/>
        <v>1098001.751</v>
      </c>
      <c r="E53" s="15" t="s">
        <v>75</v>
      </c>
      <c r="F53" s="16"/>
      <c r="G53"/>
      <c r="H53" s="17">
        <v>417000</v>
      </c>
      <c r="I53" s="17">
        <v>363509.13</v>
      </c>
      <c r="J53" s="16">
        <v>154859.26999999999</v>
      </c>
      <c r="K53" s="18" t="e">
        <f>INDEX(תקציב_2013,MATCH(D53,'[1]תקציב 2015'!$D$3:$D$5960,0),8)</f>
        <v>#N/A</v>
      </c>
      <c r="L53" s="18" t="str">
        <f t="shared" si="0"/>
        <v>09</v>
      </c>
      <c r="M53" s="18" t="str">
        <f>INDEX(Chapter,MATCH(L53,[1]Chapter!$A$1:$A$681,0),8)</f>
        <v>תקציבי עזר</v>
      </c>
      <c r="N53" s="18" t="str">
        <f t="shared" si="1"/>
        <v>098</v>
      </c>
      <c r="O53" s="18" t="str">
        <f>INDEX(Chapter,MATCH(N53,[1]Chapter!$A$1:$A$681,0),8)</f>
        <v>החזקת נכסים ציבוריים</v>
      </c>
      <c r="P53" s="18" t="str">
        <f t="shared" si="2"/>
        <v>0980</v>
      </c>
      <c r="Q53" s="18" t="e">
        <f>INDEX(Chapter,MATCH(P53,[1]Chapter!$A$1:$A$681,0),8)</f>
        <v>#N/A</v>
      </c>
      <c r="R53" s="18" t="str">
        <f t="shared" si="3"/>
        <v>0980</v>
      </c>
      <c r="S53" s="18" t="e">
        <f>INDEX(Chapter,MATCH(R53,[1]Chapter!$A$1:$A$681,0),8)</f>
        <v>#N/A</v>
      </c>
      <c r="T53" s="18"/>
      <c r="U53" s="18" t="str">
        <f t="shared" si="4"/>
        <v>7</v>
      </c>
      <c r="V53" s="18" t="str">
        <f>IF($L53&lt;"6",INDEX(Revenue_type,MATCH(U53*1,[1]type!$A$118:$A$168,0),8),INDEX(Expenditure_type,MATCH(U53*1,[1]type!$A$2:$A$117,0),8))</f>
        <v>השתתפות מוסדות ותרומות</v>
      </c>
      <c r="W53" s="18" t="str">
        <f t="shared" si="5"/>
        <v>75</v>
      </c>
      <c r="X53" s="18" t="str">
        <f>IF($L53&lt;"6",INDEX(Revenue_type,MATCH(W53*1,[1]type!$A$118:$A$168,0),8),INDEX(Expenditure_type,MATCH(W53*1,[1]type!$A$2:$A$117,0),8))</f>
        <v>השתתפות הסוכנות היהודית</v>
      </c>
      <c r="Y53" s="18" t="str">
        <f t="shared" si="6"/>
        <v>751</v>
      </c>
      <c r="Z53" s="18" t="e">
        <f>IF($L53&lt;"6",INDEX(Revenue_type,MATCH(Y53*1,[1]type!$A$118:$A$168,0),8),INDEX(Expenditure_type,MATCH(Y53*1,[1]type!$A$2:$A$117,0),8))</f>
        <v>#N/A</v>
      </c>
    </row>
    <row r="54" spans="1:26" ht="15.75" customHeight="1">
      <c r="A54" s="19">
        <v>780</v>
      </c>
      <c r="B54" s="14" t="s">
        <v>65</v>
      </c>
      <c r="C54">
        <v>1</v>
      </c>
      <c r="D54" t="str">
        <f t="shared" si="7"/>
        <v>1098001.780</v>
      </c>
      <c r="E54" s="15" t="s">
        <v>76</v>
      </c>
      <c r="F54" s="16"/>
      <c r="G54"/>
      <c r="H54" s="17">
        <v>15000</v>
      </c>
      <c r="I54" s="17">
        <v>14237.26</v>
      </c>
      <c r="J54" s="16">
        <v>11704.83</v>
      </c>
      <c r="K54" s="18" t="e">
        <f>INDEX(תקציב_2013,MATCH(D54,'[1]תקציב 2015'!$D$3:$D$5960,0),8)</f>
        <v>#N/A</v>
      </c>
      <c r="L54" s="18" t="str">
        <f t="shared" si="0"/>
        <v>09</v>
      </c>
      <c r="M54" s="18" t="str">
        <f>INDEX(Chapter,MATCH(L54,[1]Chapter!$A$1:$A$681,0),8)</f>
        <v>תקציבי עזר</v>
      </c>
      <c r="N54" s="18" t="str">
        <f t="shared" si="1"/>
        <v>098</v>
      </c>
      <c r="O54" s="18" t="str">
        <f>INDEX(Chapter,MATCH(N54,[1]Chapter!$A$1:$A$681,0),8)</f>
        <v>החזקת נכסים ציבוריים</v>
      </c>
      <c r="P54" s="18" t="str">
        <f t="shared" si="2"/>
        <v>0980</v>
      </c>
      <c r="Q54" s="18" t="e">
        <f>INDEX(Chapter,MATCH(P54,[1]Chapter!$A$1:$A$681,0),8)</f>
        <v>#N/A</v>
      </c>
      <c r="R54" s="18" t="str">
        <f t="shared" si="3"/>
        <v>0980</v>
      </c>
      <c r="S54" s="18" t="e">
        <f>INDEX(Chapter,MATCH(R54,[1]Chapter!$A$1:$A$681,0),8)</f>
        <v>#N/A</v>
      </c>
      <c r="T54" s="18"/>
      <c r="U54" s="18" t="str">
        <f t="shared" si="4"/>
        <v>7</v>
      </c>
      <c r="V54" s="18" t="str">
        <f>IF($L54&lt;"6",INDEX(Revenue_type,MATCH(U54*1,[1]type!$A$118:$A$168,0),8),INDEX(Expenditure_type,MATCH(U54*1,[1]type!$A$2:$A$117,0),8))</f>
        <v>השתתפות מוסדות ותרומות</v>
      </c>
      <c r="W54" s="18" t="str">
        <f t="shared" si="5"/>
        <v>78</v>
      </c>
      <c r="X54" s="18" t="str">
        <f>IF($L54&lt;"6",INDEX(Revenue_type,MATCH(W54*1,[1]type!$A$118:$A$168,0),8),INDEX(Expenditure_type,MATCH(W54*1,[1]type!$A$2:$A$117,0),8))</f>
        <v>אשראי/הלוואה ממוסד בנקאי</v>
      </c>
      <c r="Y54" s="18" t="str">
        <f t="shared" si="6"/>
        <v>780</v>
      </c>
      <c r="Z54" s="18" t="e">
        <f>IF($L54&lt;"6",INDEX(Revenue_type,MATCH(Y54*1,[1]type!$A$118:$A$168,0),8),INDEX(Expenditure_type,MATCH(Y54*1,[1]type!$A$2:$A$117,0),8))</f>
        <v>#N/A</v>
      </c>
    </row>
    <row r="55" spans="1:26" ht="15.75" customHeight="1">
      <c r="A55" s="19">
        <v>810</v>
      </c>
      <c r="B55" s="14" t="s">
        <v>65</v>
      </c>
      <c r="C55">
        <v>1</v>
      </c>
      <c r="D55" t="str">
        <f t="shared" si="7"/>
        <v>1098001.810</v>
      </c>
      <c r="E55" s="15" t="s">
        <v>77</v>
      </c>
      <c r="F55" s="16"/>
      <c r="G55"/>
      <c r="H55" s="17">
        <v>0</v>
      </c>
      <c r="I55" s="17">
        <v>50000</v>
      </c>
      <c r="J55" s="16">
        <v>0</v>
      </c>
      <c r="K55" s="18" t="e">
        <f>INDEX(תקציב_2013,MATCH(D55,'[1]תקציב 2015'!$D$3:$D$5960,0),8)</f>
        <v>#N/A</v>
      </c>
      <c r="L55" s="18" t="str">
        <f t="shared" si="0"/>
        <v>09</v>
      </c>
      <c r="M55" s="18" t="str">
        <f>INDEX(Chapter,MATCH(L55,[1]Chapter!$A$1:$A$681,0),8)</f>
        <v>תקציבי עזר</v>
      </c>
      <c r="N55" s="18" t="str">
        <f t="shared" si="1"/>
        <v>098</v>
      </c>
      <c r="O55" s="18" t="str">
        <f>INDEX(Chapter,MATCH(N55,[1]Chapter!$A$1:$A$681,0),8)</f>
        <v>החזקת נכסים ציבוריים</v>
      </c>
      <c r="P55" s="18" t="str">
        <f t="shared" si="2"/>
        <v>0980</v>
      </c>
      <c r="Q55" s="18" t="e">
        <f>INDEX(Chapter,MATCH(P55,[1]Chapter!$A$1:$A$681,0),8)</f>
        <v>#N/A</v>
      </c>
      <c r="R55" s="18" t="str">
        <f t="shared" si="3"/>
        <v>0980</v>
      </c>
      <c r="S55" s="18" t="e">
        <f>INDEX(Chapter,MATCH(R55,[1]Chapter!$A$1:$A$681,0),8)</f>
        <v>#N/A</v>
      </c>
      <c r="T55" s="18"/>
      <c r="U55" s="18" t="str">
        <f t="shared" si="4"/>
        <v>8</v>
      </c>
      <c r="V55" s="18" t="str">
        <f>IF($L55&lt;"6",INDEX(Revenue_type,MATCH(U55*1,[1]type!$A$118:$A$168,0),8),INDEX(Expenditure_type,MATCH(U55*1,[1]type!$A$2:$A$117,0),8))</f>
        <v>השתתפויות בעלים ע"ח עבודות פיתוח</v>
      </c>
      <c r="W55" s="18" t="str">
        <f t="shared" si="5"/>
        <v>81</v>
      </c>
      <c r="X55" s="18" t="str">
        <f>IF($L55&lt;"6",INDEX(Revenue_type,MATCH(W55*1,[1]type!$A$118:$A$168,0),8),INDEX(Expenditure_type,MATCH(W55*1,[1]type!$A$2:$A$117,0),8))</f>
        <v>השתתפויות בעלים</v>
      </c>
      <c r="Y55" s="18" t="str">
        <f t="shared" si="6"/>
        <v>810</v>
      </c>
      <c r="Z55" s="18" t="e">
        <f>IF($L55&lt;"6",INDEX(Revenue_type,MATCH(Y55*1,[1]type!$A$118:$A$168,0),8),INDEX(Expenditure_type,MATCH(Y55*1,[1]type!$A$2:$A$117,0),8))</f>
        <v>#N/A</v>
      </c>
    </row>
    <row r="56" spans="1:26" ht="15.75" customHeight="1">
      <c r="A56" s="19">
        <v>930</v>
      </c>
      <c r="B56" s="14" t="s">
        <v>65</v>
      </c>
      <c r="C56">
        <v>1</v>
      </c>
      <c r="D56" t="str">
        <f t="shared" si="7"/>
        <v>1098001.930</v>
      </c>
      <c r="E56" s="15" t="s">
        <v>78</v>
      </c>
      <c r="F56" s="16"/>
      <c r="G56"/>
      <c r="H56" s="17">
        <v>38000</v>
      </c>
      <c r="I56" s="17">
        <v>7778.91</v>
      </c>
      <c r="J56" s="16">
        <v>6045.1</v>
      </c>
      <c r="K56" s="18" t="e">
        <f>INDEX(תקציב_2013,MATCH(D56,'[1]תקציב 2015'!$D$3:$D$5960,0),8)</f>
        <v>#N/A</v>
      </c>
      <c r="L56" s="18" t="str">
        <f t="shared" si="0"/>
        <v>09</v>
      </c>
      <c r="M56" s="18" t="str">
        <f>INDEX(Chapter,MATCH(L56,[1]Chapter!$A$1:$A$681,0),8)</f>
        <v>תקציבי עזר</v>
      </c>
      <c r="N56" s="18" t="str">
        <f t="shared" si="1"/>
        <v>098</v>
      </c>
      <c r="O56" s="18" t="str">
        <f>INDEX(Chapter,MATCH(N56,[1]Chapter!$A$1:$A$681,0),8)</f>
        <v>החזקת נכסים ציבוריים</v>
      </c>
      <c r="P56" s="18" t="str">
        <f t="shared" si="2"/>
        <v>0980</v>
      </c>
      <c r="Q56" s="18" t="e">
        <f>INDEX(Chapter,MATCH(P56,[1]Chapter!$A$1:$A$681,0),8)</f>
        <v>#N/A</v>
      </c>
      <c r="R56" s="18" t="str">
        <f t="shared" si="3"/>
        <v>0980</v>
      </c>
      <c r="S56" s="18" t="e">
        <f>INDEX(Chapter,MATCH(R56,[1]Chapter!$A$1:$A$681,0),8)</f>
        <v>#N/A</v>
      </c>
      <c r="T56" s="18"/>
      <c r="U56" s="18" t="str">
        <f t="shared" si="4"/>
        <v>9</v>
      </c>
      <c r="V56" s="18" t="str">
        <f>IF($L56&lt;"6",INDEX(Revenue_type,MATCH(U56*1,[1]type!$A$118:$A$168,0),8),INDEX(Expenditure_type,MATCH(U56*1,[1]type!$A$2:$A$117,0),8))</f>
        <v>השתתפות משרדי ממשלה</v>
      </c>
      <c r="W56" s="18" t="str">
        <f t="shared" si="5"/>
        <v>93</v>
      </c>
      <c r="X56" s="18" t="str">
        <f>IF($L56&lt;"6",INDEX(Revenue_type,MATCH(W56*1,[1]type!$A$118:$A$168,0),8),INDEX(Expenditure_type,MATCH(W56*1,[1]type!$A$2:$A$117,0),8))</f>
        <v>השתתפות משרד העבודה והרווחה</v>
      </c>
      <c r="Y56" s="18" t="str">
        <f t="shared" si="6"/>
        <v>930</v>
      </c>
      <c r="Z56" s="18" t="e">
        <f>IF($L56&lt;"6",INDEX(Revenue_type,MATCH(Y56*1,[1]type!$A$118:$A$168,0),8),INDEX(Expenditure_type,MATCH(Y56*1,[1]type!$A$2:$A$117,0),8))</f>
        <v>#N/A</v>
      </c>
    </row>
    <row r="57" spans="1:26" ht="15.75" customHeight="1">
      <c r="A57" s="19">
        <v>997</v>
      </c>
      <c r="B57" s="14" t="s">
        <v>65</v>
      </c>
      <c r="C57">
        <v>1</v>
      </c>
      <c r="D57" t="str">
        <f t="shared" si="7"/>
        <v>1098001.997</v>
      </c>
      <c r="E57" s="15" t="s">
        <v>79</v>
      </c>
      <c r="F57" s="16"/>
      <c r="G57"/>
      <c r="H57" s="17">
        <v>0</v>
      </c>
      <c r="I57" s="17">
        <v>-50000</v>
      </c>
      <c r="J57" s="16">
        <v>0</v>
      </c>
      <c r="K57" s="18" t="e">
        <f>INDEX(תקציב_2013,MATCH(D57,'[1]תקציב 2015'!$D$3:$D$5960,0),8)</f>
        <v>#N/A</v>
      </c>
      <c r="L57" s="18" t="str">
        <f t="shared" si="0"/>
        <v>09</v>
      </c>
      <c r="M57" s="18" t="str">
        <f>INDEX(Chapter,MATCH(L57,[1]Chapter!$A$1:$A$681,0),8)</f>
        <v>תקציבי עזר</v>
      </c>
      <c r="N57" s="18" t="str">
        <f t="shared" si="1"/>
        <v>098</v>
      </c>
      <c r="O57" s="18" t="str">
        <f>INDEX(Chapter,MATCH(N57,[1]Chapter!$A$1:$A$681,0),8)</f>
        <v>החזקת נכסים ציבוריים</v>
      </c>
      <c r="P57" s="18" t="str">
        <f t="shared" si="2"/>
        <v>0980</v>
      </c>
      <c r="Q57" s="18" t="e">
        <f>INDEX(Chapter,MATCH(P57,[1]Chapter!$A$1:$A$681,0),8)</f>
        <v>#N/A</v>
      </c>
      <c r="R57" s="18" t="str">
        <f t="shared" si="3"/>
        <v>0980</v>
      </c>
      <c r="S57" s="18" t="e">
        <f>INDEX(Chapter,MATCH(R57,[1]Chapter!$A$1:$A$681,0),8)</f>
        <v>#N/A</v>
      </c>
      <c r="T57" s="18"/>
      <c r="U57" s="18" t="str">
        <f t="shared" si="4"/>
        <v>9</v>
      </c>
      <c r="V57" s="18" t="str">
        <f>IF($L57&lt;"6",INDEX(Revenue_type,MATCH(U57*1,[1]type!$A$118:$A$168,0),8),INDEX(Expenditure_type,MATCH(U57*1,[1]type!$A$2:$A$117,0),8))</f>
        <v>השתתפות משרדי ממשלה</v>
      </c>
      <c r="W57" s="18" t="str">
        <f t="shared" si="5"/>
        <v>99</v>
      </c>
      <c r="X57" s="18" t="str">
        <f>IF($L57&lt;"6",INDEX(Revenue_type,MATCH(W57*1,[1]type!$A$118:$A$168,0),8),INDEX(Expenditure_type,MATCH(W57*1,[1]type!$A$2:$A$117,0),8))</f>
        <v>השתתפות משרדי ממשלה אחרים</v>
      </c>
      <c r="Y57" s="18" t="str">
        <f t="shared" si="6"/>
        <v>997</v>
      </c>
      <c r="Z57" s="18" t="e">
        <f>IF($L57&lt;"6",INDEX(Revenue_type,MATCH(Y57*1,[1]type!$A$118:$A$168,0),8),INDEX(Expenditure_type,MATCH(Y57*1,[1]type!$A$2:$A$117,0),8))</f>
        <v>#N/A</v>
      </c>
    </row>
    <row r="58" spans="1:26" ht="15.75" customHeight="1">
      <c r="A58" s="19">
        <v>998</v>
      </c>
      <c r="B58" s="14" t="s">
        <v>65</v>
      </c>
      <c r="C58">
        <v>1</v>
      </c>
      <c r="D58" t="str">
        <f t="shared" si="7"/>
        <v>1098001.998</v>
      </c>
      <c r="E58" s="15" t="s">
        <v>80</v>
      </c>
      <c r="F58" s="16"/>
      <c r="G58"/>
      <c r="H58" s="17">
        <v>-1728300</v>
      </c>
      <c r="I58" s="17">
        <v>-1697397.14</v>
      </c>
      <c r="J58" s="16">
        <v>-878062.62</v>
      </c>
      <c r="K58" s="18" t="e">
        <f>INDEX(תקציב_2013,MATCH(D58,'[1]תקציב 2015'!$D$3:$D$5960,0),8)</f>
        <v>#N/A</v>
      </c>
      <c r="L58" s="18" t="str">
        <f t="shared" si="0"/>
        <v>09</v>
      </c>
      <c r="M58" s="18" t="str">
        <f>INDEX(Chapter,MATCH(L58,[1]Chapter!$A$1:$A$681,0),8)</f>
        <v>תקציבי עזר</v>
      </c>
      <c r="N58" s="18" t="str">
        <f t="shared" si="1"/>
        <v>098</v>
      </c>
      <c r="O58" s="18" t="str">
        <f>INDEX(Chapter,MATCH(N58,[1]Chapter!$A$1:$A$681,0),8)</f>
        <v>החזקת נכסים ציבוריים</v>
      </c>
      <c r="P58" s="18" t="str">
        <f t="shared" si="2"/>
        <v>0980</v>
      </c>
      <c r="Q58" s="18" t="e">
        <f>INDEX(Chapter,MATCH(P58,[1]Chapter!$A$1:$A$681,0),8)</f>
        <v>#N/A</v>
      </c>
      <c r="R58" s="18" t="str">
        <f t="shared" si="3"/>
        <v>0980</v>
      </c>
      <c r="S58" s="18" t="e">
        <f>INDEX(Chapter,MATCH(R58,[1]Chapter!$A$1:$A$681,0),8)</f>
        <v>#N/A</v>
      </c>
      <c r="T58" s="18"/>
      <c r="U58" s="18" t="str">
        <f t="shared" si="4"/>
        <v>9</v>
      </c>
      <c r="V58" s="18" t="str">
        <f>IF($L58&lt;"6",INDEX(Revenue_type,MATCH(U58*1,[1]type!$A$118:$A$168,0),8),INDEX(Expenditure_type,MATCH(U58*1,[1]type!$A$2:$A$117,0),8))</f>
        <v>השתתפות משרדי ממשלה</v>
      </c>
      <c r="W58" s="18" t="str">
        <f t="shared" si="5"/>
        <v>99</v>
      </c>
      <c r="X58" s="18" t="str">
        <f>IF($L58&lt;"6",INDEX(Revenue_type,MATCH(W58*1,[1]type!$A$118:$A$168,0),8),INDEX(Expenditure_type,MATCH(W58*1,[1]type!$A$2:$A$117,0),8))</f>
        <v>השתתפות משרדי ממשלה אחרים</v>
      </c>
      <c r="Y58" s="18" t="str">
        <f t="shared" si="6"/>
        <v>998</v>
      </c>
      <c r="Z58" s="18" t="e">
        <f>IF($L58&lt;"6",INDEX(Revenue_type,MATCH(Y58*1,[1]type!$A$118:$A$168,0),8),INDEX(Expenditure_type,MATCH(Y58*1,[1]type!$A$2:$A$117,0),8))</f>
        <v>#N/A</v>
      </c>
    </row>
    <row r="59" spans="1:26" ht="15.75" customHeight="1">
      <c r="A59" s="19">
        <v>999</v>
      </c>
      <c r="B59" s="14" t="s">
        <v>65</v>
      </c>
      <c r="C59">
        <v>1</v>
      </c>
      <c r="D59" t="str">
        <f t="shared" si="7"/>
        <v>1098001.999</v>
      </c>
      <c r="E59" s="15" t="s">
        <v>53</v>
      </c>
      <c r="F59" s="16"/>
      <c r="G59"/>
      <c r="H59" s="17">
        <v>-3350000</v>
      </c>
      <c r="I59" s="17">
        <v>-3412240.5</v>
      </c>
      <c r="J59" s="16">
        <v>-3188077.96</v>
      </c>
      <c r="K59" s="18" t="e">
        <f>INDEX(תקציב_2013,MATCH(D59,'[1]תקציב 2015'!$D$3:$D$5960,0),8)</f>
        <v>#N/A</v>
      </c>
      <c r="L59" s="18" t="str">
        <f t="shared" si="0"/>
        <v>09</v>
      </c>
      <c r="M59" s="18" t="str">
        <f>INDEX(Chapter,MATCH(L59,[1]Chapter!$A$1:$A$681,0),8)</f>
        <v>תקציבי עזר</v>
      </c>
      <c r="N59" s="18" t="str">
        <f t="shared" si="1"/>
        <v>098</v>
      </c>
      <c r="O59" s="18" t="str">
        <f>INDEX(Chapter,MATCH(N59,[1]Chapter!$A$1:$A$681,0),8)</f>
        <v>החזקת נכסים ציבוריים</v>
      </c>
      <c r="P59" s="18" t="str">
        <f t="shared" si="2"/>
        <v>0980</v>
      </c>
      <c r="Q59" s="18" t="e">
        <f>INDEX(Chapter,MATCH(P59,[1]Chapter!$A$1:$A$681,0),8)</f>
        <v>#N/A</v>
      </c>
      <c r="R59" s="18" t="str">
        <f t="shared" si="3"/>
        <v>0980</v>
      </c>
      <c r="S59" s="18" t="e">
        <f>INDEX(Chapter,MATCH(R59,[1]Chapter!$A$1:$A$681,0),8)</f>
        <v>#N/A</v>
      </c>
      <c r="T59" s="18"/>
      <c r="U59" s="18" t="str">
        <f t="shared" si="4"/>
        <v>9</v>
      </c>
      <c r="V59" s="18" t="str">
        <f>IF($L59&lt;"6",INDEX(Revenue_type,MATCH(U59*1,[1]type!$A$118:$A$168,0),8),INDEX(Expenditure_type,MATCH(U59*1,[1]type!$A$2:$A$117,0),8))</f>
        <v>השתתפות משרדי ממשלה</v>
      </c>
      <c r="W59" s="18" t="str">
        <f t="shared" si="5"/>
        <v>99</v>
      </c>
      <c r="X59" s="18" t="str">
        <f>IF($L59&lt;"6",INDEX(Revenue_type,MATCH(W59*1,[1]type!$A$118:$A$168,0),8),INDEX(Expenditure_type,MATCH(W59*1,[1]type!$A$2:$A$117,0),8))</f>
        <v>השתתפות משרדי ממשלה אחרים</v>
      </c>
      <c r="Y59" s="18" t="str">
        <f t="shared" si="6"/>
        <v>999</v>
      </c>
      <c r="Z59" s="18" t="e">
        <f>IF($L59&lt;"6",INDEX(Revenue_type,MATCH(Y59*1,[1]type!$A$118:$A$168,0),8),INDEX(Expenditure_type,MATCH(Y59*1,[1]type!$A$2:$A$117,0),8))</f>
        <v>#N/A</v>
      </c>
    </row>
    <row r="60" spans="1:26" ht="15.75" customHeight="1">
      <c r="A60" s="19">
        <v>110</v>
      </c>
      <c r="B60" s="14" t="s">
        <v>81</v>
      </c>
      <c r="C60">
        <v>1</v>
      </c>
      <c r="D60" t="str">
        <f t="shared" si="7"/>
        <v>1098003.110</v>
      </c>
      <c r="E60" s="15" t="s">
        <v>82</v>
      </c>
      <c r="F60" s="16"/>
      <c r="G60"/>
      <c r="H60" s="17">
        <v>2405000</v>
      </c>
      <c r="I60" s="17">
        <v>1288923.8600000001</v>
      </c>
      <c r="J60" s="16">
        <v>1259120.5</v>
      </c>
      <c r="K60" s="18" t="e">
        <f>INDEX(תקציב_2013,MATCH(D60,'[1]תקציב 2015'!$D$3:$D$5960,0),8)</f>
        <v>#N/A</v>
      </c>
      <c r="L60" s="18" t="str">
        <f t="shared" si="0"/>
        <v>09</v>
      </c>
      <c r="M60" s="18" t="str">
        <f>INDEX(Chapter,MATCH(L60,[1]Chapter!$A$1:$A$681,0),8)</f>
        <v>תקציבי עזר</v>
      </c>
      <c r="N60" s="18" t="str">
        <f t="shared" si="1"/>
        <v>098</v>
      </c>
      <c r="O60" s="18" t="str">
        <f>INDEX(Chapter,MATCH(N60,[1]Chapter!$A$1:$A$681,0),8)</f>
        <v>החזקת נכסים ציבוריים</v>
      </c>
      <c r="P60" s="18" t="str">
        <f t="shared" si="2"/>
        <v>0980</v>
      </c>
      <c r="Q60" s="18" t="e">
        <f>INDEX(Chapter,MATCH(P60,[1]Chapter!$A$1:$A$681,0),8)</f>
        <v>#N/A</v>
      </c>
      <c r="R60" s="18" t="str">
        <f t="shared" si="3"/>
        <v>0980</v>
      </c>
      <c r="S60" s="18" t="e">
        <f>INDEX(Chapter,MATCH(R60,[1]Chapter!$A$1:$A$681,0),8)</f>
        <v>#N/A</v>
      </c>
      <c r="T60" s="18"/>
      <c r="U60" s="18" t="str">
        <f t="shared" si="4"/>
        <v>1</v>
      </c>
      <c r="V60" s="18" t="str">
        <f>IF($L60&lt;"6",INDEX(Revenue_type,MATCH(U60*1,[1]type!$A$118:$A$168,0),8),INDEX(Expenditure_type,MATCH(U60*1,[1]type!$A$2:$A$117,0),8))</f>
        <v>ארנונות</v>
      </c>
      <c r="W60" s="18" t="str">
        <f t="shared" si="5"/>
        <v>11</v>
      </c>
      <c r="X60" s="18" t="e">
        <f>IF($L60&lt;"6",INDEX(Revenue_type,MATCH(W60*1,[1]type!$A$118:$A$168,0),8),INDEX(Expenditure_type,MATCH(W60*1,[1]type!$A$2:$A$117,0),8))</f>
        <v>#N/A</v>
      </c>
      <c r="Y60" s="18" t="str">
        <f t="shared" si="6"/>
        <v>110</v>
      </c>
      <c r="Z60" s="18" t="e">
        <f>IF($L60&lt;"6",INDEX(Revenue_type,MATCH(Y60*1,[1]type!$A$118:$A$168,0),8),INDEX(Expenditure_type,MATCH(Y60*1,[1]type!$A$2:$A$117,0),8))</f>
        <v>#N/A</v>
      </c>
    </row>
    <row r="61" spans="1:26" ht="15.75" customHeight="1">
      <c r="A61" s="19">
        <v>130</v>
      </c>
      <c r="B61" s="14" t="s">
        <v>81</v>
      </c>
      <c r="C61">
        <v>1</v>
      </c>
      <c r="D61" t="str">
        <f t="shared" si="7"/>
        <v>1098003.130</v>
      </c>
      <c r="E61" s="23" t="s">
        <v>41</v>
      </c>
      <c r="F61" s="16"/>
      <c r="G61"/>
      <c r="H61" s="17">
        <v>100000</v>
      </c>
      <c r="I61" s="17">
        <v>101404.87</v>
      </c>
      <c r="J61" s="16">
        <v>97064.4</v>
      </c>
      <c r="K61" s="18" t="e">
        <f>INDEX(תקציב_2013,MATCH(D61,'[1]תקציב 2015'!$D$3:$D$5960,0),8)</f>
        <v>#N/A</v>
      </c>
      <c r="L61" s="18" t="str">
        <f t="shared" si="0"/>
        <v>09</v>
      </c>
      <c r="M61" s="18" t="str">
        <f>INDEX(Chapter,MATCH(L61,[1]Chapter!$A$1:$A$681,0),8)</f>
        <v>תקציבי עזר</v>
      </c>
      <c r="N61" s="18" t="str">
        <f t="shared" si="1"/>
        <v>098</v>
      </c>
      <c r="O61" s="18" t="str">
        <f>INDEX(Chapter,MATCH(N61,[1]Chapter!$A$1:$A$681,0),8)</f>
        <v>החזקת נכסים ציבוריים</v>
      </c>
      <c r="P61" s="18" t="str">
        <f t="shared" si="2"/>
        <v>0980</v>
      </c>
      <c r="Q61" s="18" t="e">
        <f>INDEX(Chapter,MATCH(P61,[1]Chapter!$A$1:$A$681,0),8)</f>
        <v>#N/A</v>
      </c>
      <c r="R61" s="18" t="str">
        <f t="shared" si="3"/>
        <v>0980</v>
      </c>
      <c r="S61" s="18" t="e">
        <f>INDEX(Chapter,MATCH(R61,[1]Chapter!$A$1:$A$681,0),8)</f>
        <v>#N/A</v>
      </c>
      <c r="T61" s="18"/>
      <c r="U61" s="18" t="str">
        <f t="shared" si="4"/>
        <v>1</v>
      </c>
      <c r="V61" s="18" t="str">
        <f>IF($L61&lt;"6",INDEX(Revenue_type,MATCH(U61*1,[1]type!$A$118:$A$168,0),8),INDEX(Expenditure_type,MATCH(U61*1,[1]type!$A$2:$A$117,0),8))</f>
        <v>ארנונות</v>
      </c>
      <c r="W61" s="18" t="str">
        <f t="shared" si="5"/>
        <v>13</v>
      </c>
      <c r="X61" s="18" t="e">
        <f>IF($L61&lt;"6",INDEX(Revenue_type,MATCH(W61*1,[1]type!$A$118:$A$168,0),8),INDEX(Expenditure_type,MATCH(W61*1,[1]type!$A$2:$A$117,0),8))</f>
        <v>#N/A</v>
      </c>
      <c r="Y61" s="18" t="str">
        <f t="shared" si="6"/>
        <v>130</v>
      </c>
      <c r="Z61" s="18" t="e">
        <f>IF($L61&lt;"6",INDEX(Revenue_type,MATCH(Y61*1,[1]type!$A$118:$A$168,0),8),INDEX(Expenditure_type,MATCH(Y61*1,[1]type!$A$2:$A$117,0),8))</f>
        <v>#N/A</v>
      </c>
    </row>
    <row r="62" spans="1:26" ht="15.75" customHeight="1">
      <c r="A62" s="19">
        <v>140</v>
      </c>
      <c r="B62" s="14" t="s">
        <v>81</v>
      </c>
      <c r="C62">
        <v>1</v>
      </c>
      <c r="D62" t="str">
        <f t="shared" si="7"/>
        <v>1098003.140</v>
      </c>
      <c r="E62" s="23" t="s">
        <v>56</v>
      </c>
      <c r="F62" s="16"/>
      <c r="G62"/>
      <c r="H62" s="17">
        <v>185000</v>
      </c>
      <c r="I62" s="17">
        <v>64397.61</v>
      </c>
      <c r="J62" s="16">
        <v>65185.61</v>
      </c>
      <c r="K62" s="18" t="e">
        <f>INDEX(תקציב_2013,MATCH(D62,'[1]תקציב 2015'!$D$3:$D$5960,0),8)</f>
        <v>#N/A</v>
      </c>
      <c r="L62" s="18" t="str">
        <f t="shared" si="0"/>
        <v>09</v>
      </c>
      <c r="M62" s="18" t="str">
        <f>INDEX(Chapter,MATCH(L62,[1]Chapter!$A$1:$A$681,0),8)</f>
        <v>תקציבי עזר</v>
      </c>
      <c r="N62" s="18" t="str">
        <f t="shared" si="1"/>
        <v>098</v>
      </c>
      <c r="O62" s="18" t="str">
        <f>INDEX(Chapter,MATCH(N62,[1]Chapter!$A$1:$A$681,0),8)</f>
        <v>החזקת נכסים ציבוריים</v>
      </c>
      <c r="P62" s="18" t="str">
        <f t="shared" si="2"/>
        <v>0980</v>
      </c>
      <c r="Q62" s="18" t="e">
        <f>INDEX(Chapter,MATCH(P62,[1]Chapter!$A$1:$A$681,0),8)</f>
        <v>#N/A</v>
      </c>
      <c r="R62" s="18" t="str">
        <f t="shared" si="3"/>
        <v>0980</v>
      </c>
      <c r="S62" s="18" t="e">
        <f>INDEX(Chapter,MATCH(R62,[1]Chapter!$A$1:$A$681,0),8)</f>
        <v>#N/A</v>
      </c>
      <c r="T62" s="18"/>
      <c r="U62" s="18" t="str">
        <f t="shared" si="4"/>
        <v>1</v>
      </c>
      <c r="V62" s="18" t="str">
        <f>IF($L62&lt;"6",INDEX(Revenue_type,MATCH(U62*1,[1]type!$A$118:$A$168,0),8),INDEX(Expenditure_type,MATCH(U62*1,[1]type!$A$2:$A$117,0),8))</f>
        <v>ארנונות</v>
      </c>
      <c r="W62" s="18" t="str">
        <f t="shared" si="5"/>
        <v>14</v>
      </c>
      <c r="X62" s="18" t="e">
        <f>IF($L62&lt;"6",INDEX(Revenue_type,MATCH(W62*1,[1]type!$A$118:$A$168,0),8),INDEX(Expenditure_type,MATCH(W62*1,[1]type!$A$2:$A$117,0),8))</f>
        <v>#N/A</v>
      </c>
      <c r="Y62" s="18" t="str">
        <f t="shared" si="6"/>
        <v>140</v>
      </c>
      <c r="Z62" s="18" t="e">
        <f>IF($L62&lt;"6",INDEX(Revenue_type,MATCH(Y62*1,[1]type!$A$118:$A$168,0),8),INDEX(Expenditure_type,MATCH(Y62*1,[1]type!$A$2:$A$117,0),8))</f>
        <v>#N/A</v>
      </c>
    </row>
    <row r="63" spans="1:26" ht="15.75" customHeight="1">
      <c r="A63" s="19">
        <v>210</v>
      </c>
      <c r="B63" s="14" t="s">
        <v>81</v>
      </c>
      <c r="C63">
        <v>1</v>
      </c>
      <c r="D63" t="str">
        <f t="shared" si="7"/>
        <v>1098003.210</v>
      </c>
      <c r="E63" s="23" t="s">
        <v>40</v>
      </c>
      <c r="F63" s="16"/>
      <c r="G63"/>
      <c r="H63" s="17">
        <v>51000</v>
      </c>
      <c r="I63" s="17">
        <v>89752.86</v>
      </c>
      <c r="J63" s="16">
        <v>176252.54</v>
      </c>
      <c r="K63" s="18" t="e">
        <f>INDEX(תקציב_2013,MATCH(D63,'[1]תקציב 2015'!$D$3:$D$5960,0),8)</f>
        <v>#N/A</v>
      </c>
      <c r="L63" s="18" t="str">
        <f t="shared" si="0"/>
        <v>09</v>
      </c>
      <c r="M63" s="18" t="str">
        <f>INDEX(Chapter,MATCH(L63,[1]Chapter!$A$1:$A$681,0),8)</f>
        <v>תקציבי עזר</v>
      </c>
      <c r="N63" s="18" t="str">
        <f t="shared" si="1"/>
        <v>098</v>
      </c>
      <c r="O63" s="18" t="str">
        <f>INDEX(Chapter,MATCH(N63,[1]Chapter!$A$1:$A$681,0),8)</f>
        <v>החזקת נכסים ציבוריים</v>
      </c>
      <c r="P63" s="18" t="str">
        <f t="shared" si="2"/>
        <v>0980</v>
      </c>
      <c r="Q63" s="18" t="e">
        <f>INDEX(Chapter,MATCH(P63,[1]Chapter!$A$1:$A$681,0),8)</f>
        <v>#N/A</v>
      </c>
      <c r="R63" s="18" t="str">
        <f t="shared" si="3"/>
        <v>0980</v>
      </c>
      <c r="S63" s="18" t="e">
        <f>INDEX(Chapter,MATCH(R63,[1]Chapter!$A$1:$A$681,0),8)</f>
        <v>#N/A</v>
      </c>
      <c r="T63" s="18"/>
      <c r="U63" s="18" t="str">
        <f t="shared" si="4"/>
        <v>2</v>
      </c>
      <c r="V63" s="18" t="str">
        <f>IF($L63&lt;"6",INDEX(Revenue_type,MATCH(U63*1,[1]type!$A$118:$A$168,0),8),INDEX(Expenditure_type,MATCH(U63*1,[1]type!$A$2:$A$117,0),8))</f>
        <v>אגרות</v>
      </c>
      <c r="W63" s="18" t="str">
        <f t="shared" si="5"/>
        <v>21</v>
      </c>
      <c r="X63" s="18" t="str">
        <f>IF($L63&lt;"6",INDEX(Revenue_type,MATCH(W63*1,[1]type!$A$118:$A$168,0),8),INDEX(Expenditure_type,MATCH(W63*1,[1]type!$A$2:$A$117,0),8))</f>
        <v>אגרות מים וביוב</v>
      </c>
      <c r="Y63" s="18" t="str">
        <f t="shared" si="6"/>
        <v>210</v>
      </c>
      <c r="Z63" s="18" t="e">
        <f>IF($L63&lt;"6",INDEX(Revenue_type,MATCH(Y63*1,[1]type!$A$118:$A$168,0),8),INDEX(Expenditure_type,MATCH(Y63*1,[1]type!$A$2:$A$117,0),8))</f>
        <v>#N/A</v>
      </c>
    </row>
    <row r="64" spans="1:26" ht="15.75" customHeight="1">
      <c r="A64" s="19">
        <v>420</v>
      </c>
      <c r="B64" s="14" t="s">
        <v>81</v>
      </c>
      <c r="C64">
        <v>1</v>
      </c>
      <c r="D64" t="str">
        <f t="shared" si="7"/>
        <v>1098003.420</v>
      </c>
      <c r="E64" s="15" t="s">
        <v>83</v>
      </c>
      <c r="F64" s="16"/>
      <c r="G64"/>
      <c r="H64" s="17">
        <v>2350000</v>
      </c>
      <c r="I64" s="17">
        <v>2211489.96</v>
      </c>
      <c r="J64" s="16">
        <v>2282370.88</v>
      </c>
      <c r="K64" s="18" t="e">
        <f>INDEX(תקציב_2013,MATCH(D64,'[1]תקציב 2015'!$D$3:$D$5960,0),8)</f>
        <v>#N/A</v>
      </c>
      <c r="L64" s="18" t="str">
        <f t="shared" si="0"/>
        <v>09</v>
      </c>
      <c r="M64" s="18" t="str">
        <f>INDEX(Chapter,MATCH(L64,[1]Chapter!$A$1:$A$681,0),8)</f>
        <v>תקציבי עזר</v>
      </c>
      <c r="N64" s="18" t="str">
        <f t="shared" si="1"/>
        <v>098</v>
      </c>
      <c r="O64" s="18" t="str">
        <f>INDEX(Chapter,MATCH(N64,[1]Chapter!$A$1:$A$681,0),8)</f>
        <v>החזקת נכסים ציבוריים</v>
      </c>
      <c r="P64" s="18" t="str">
        <f t="shared" si="2"/>
        <v>0980</v>
      </c>
      <c r="Q64" s="18" t="e">
        <f>INDEX(Chapter,MATCH(P64,[1]Chapter!$A$1:$A$681,0),8)</f>
        <v>#N/A</v>
      </c>
      <c r="R64" s="18" t="str">
        <f t="shared" si="3"/>
        <v>0980</v>
      </c>
      <c r="S64" s="18" t="e">
        <f>INDEX(Chapter,MATCH(R64,[1]Chapter!$A$1:$A$681,0),8)</f>
        <v>#N/A</v>
      </c>
      <c r="T64" s="18"/>
      <c r="U64" s="18" t="str">
        <f t="shared" si="4"/>
        <v>4</v>
      </c>
      <c r="V64" s="18" t="str">
        <f>IF($L64&lt;"6",INDEX(Revenue_type,MATCH(U64*1,[1]type!$A$118:$A$168,0),8),INDEX(Expenditure_type,MATCH(U64*1,[1]type!$A$2:$A$117,0),8))</f>
        <v>שירותים ושכר לימוד</v>
      </c>
      <c r="W64" s="18" t="str">
        <f t="shared" si="5"/>
        <v>42</v>
      </c>
      <c r="X64" s="18" t="str">
        <f>IF($L64&lt;"6",INDEX(Revenue_type,MATCH(W64*1,[1]type!$A$118:$A$168,0),8),INDEX(Expenditure_type,MATCH(W64*1,[1]type!$A$2:$A$117,0),8))</f>
        <v>השתתפויות תושבים בשירותים משלימים</v>
      </c>
      <c r="Y64" s="18" t="str">
        <f t="shared" si="6"/>
        <v>420</v>
      </c>
      <c r="Z64" s="18" t="e">
        <f>IF($L64&lt;"6",INDEX(Revenue_type,MATCH(Y64*1,[1]type!$A$118:$A$168,0),8),INDEX(Expenditure_type,MATCH(Y64*1,[1]type!$A$2:$A$117,0),8))</f>
        <v>#N/A</v>
      </c>
    </row>
    <row r="65" spans="1:26" ht="15.75" customHeight="1">
      <c r="A65" s="19">
        <v>421</v>
      </c>
      <c r="B65" s="14" t="s">
        <v>81</v>
      </c>
      <c r="C65">
        <v>1</v>
      </c>
      <c r="D65" t="str">
        <f t="shared" si="7"/>
        <v>1098003.421</v>
      </c>
      <c r="E65" s="15" t="s">
        <v>84</v>
      </c>
      <c r="F65" s="16"/>
      <c r="G65"/>
      <c r="H65" s="17">
        <v>200000</v>
      </c>
      <c r="I65" s="17">
        <v>195945.46</v>
      </c>
      <c r="J65" s="16">
        <v>204383.91</v>
      </c>
      <c r="K65" s="18" t="e">
        <f>INDEX(תקציב_2013,MATCH(D65,'[1]תקציב 2015'!$D$3:$D$5960,0),8)</f>
        <v>#N/A</v>
      </c>
      <c r="L65" s="18" t="str">
        <f t="shared" si="0"/>
        <v>09</v>
      </c>
      <c r="M65" s="18" t="str">
        <f>INDEX(Chapter,MATCH(L65,[1]Chapter!$A$1:$A$681,0),8)</f>
        <v>תקציבי עזר</v>
      </c>
      <c r="N65" s="18" t="str">
        <f t="shared" si="1"/>
        <v>098</v>
      </c>
      <c r="O65" s="18" t="str">
        <f>INDEX(Chapter,MATCH(N65,[1]Chapter!$A$1:$A$681,0),8)</f>
        <v>החזקת נכסים ציבוריים</v>
      </c>
      <c r="P65" s="18" t="str">
        <f t="shared" si="2"/>
        <v>0980</v>
      </c>
      <c r="Q65" s="18" t="e">
        <f>INDEX(Chapter,MATCH(P65,[1]Chapter!$A$1:$A$681,0),8)</f>
        <v>#N/A</v>
      </c>
      <c r="R65" s="18" t="str">
        <f t="shared" si="3"/>
        <v>0980</v>
      </c>
      <c r="S65" s="18" t="e">
        <f>INDEX(Chapter,MATCH(R65,[1]Chapter!$A$1:$A$681,0),8)</f>
        <v>#N/A</v>
      </c>
      <c r="T65" s="18"/>
      <c r="U65" s="18" t="str">
        <f t="shared" si="4"/>
        <v>4</v>
      </c>
      <c r="V65" s="18" t="str">
        <f>IF($L65&lt;"6",INDEX(Revenue_type,MATCH(U65*1,[1]type!$A$118:$A$168,0),8),INDEX(Expenditure_type,MATCH(U65*1,[1]type!$A$2:$A$117,0),8))</f>
        <v>שירותים ושכר לימוד</v>
      </c>
      <c r="W65" s="18" t="str">
        <f t="shared" si="5"/>
        <v>42</v>
      </c>
      <c r="X65" s="18" t="str">
        <f>IF($L65&lt;"6",INDEX(Revenue_type,MATCH(W65*1,[1]type!$A$118:$A$168,0),8),INDEX(Expenditure_type,MATCH(W65*1,[1]type!$A$2:$A$117,0),8))</f>
        <v>השתתפויות תושבים בשירותים משלימים</v>
      </c>
      <c r="Y65" s="18" t="str">
        <f t="shared" si="6"/>
        <v>421</v>
      </c>
      <c r="Z65" s="18" t="e">
        <f>IF($L65&lt;"6",INDEX(Revenue_type,MATCH(Y65*1,[1]type!$A$118:$A$168,0),8),INDEX(Expenditure_type,MATCH(Y65*1,[1]type!$A$2:$A$117,0),8))</f>
        <v>#N/A</v>
      </c>
    </row>
    <row r="66" spans="1:26" ht="15.75" customHeight="1">
      <c r="A66" s="19">
        <v>422</v>
      </c>
      <c r="B66" s="14" t="s">
        <v>81</v>
      </c>
      <c r="C66">
        <v>1</v>
      </c>
      <c r="D66" t="str">
        <f t="shared" si="7"/>
        <v>1098003.422</v>
      </c>
      <c r="E66" s="23" t="s">
        <v>85</v>
      </c>
      <c r="F66" s="16"/>
      <c r="G66"/>
      <c r="H66" s="17">
        <v>50000</v>
      </c>
      <c r="I66" s="17">
        <v>38303.300000000003</v>
      </c>
      <c r="J66" s="16">
        <v>40920</v>
      </c>
      <c r="K66" s="18" t="e">
        <f>INDEX(תקציב_2013,MATCH(D66,'[1]תקציב 2015'!$D$3:$D$5960,0),8)</f>
        <v>#N/A</v>
      </c>
      <c r="L66" s="18" t="str">
        <f t="shared" si="0"/>
        <v>09</v>
      </c>
      <c r="M66" s="18" t="str">
        <f>INDEX(Chapter,MATCH(L66,[1]Chapter!$A$1:$A$681,0),8)</f>
        <v>תקציבי עזר</v>
      </c>
      <c r="N66" s="18" t="str">
        <f t="shared" si="1"/>
        <v>098</v>
      </c>
      <c r="O66" s="18" t="str">
        <f>INDEX(Chapter,MATCH(N66,[1]Chapter!$A$1:$A$681,0),8)</f>
        <v>החזקת נכסים ציבוריים</v>
      </c>
      <c r="P66" s="18" t="str">
        <f t="shared" si="2"/>
        <v>0980</v>
      </c>
      <c r="Q66" s="18" t="e">
        <f>INDEX(Chapter,MATCH(P66,[1]Chapter!$A$1:$A$681,0),8)</f>
        <v>#N/A</v>
      </c>
      <c r="R66" s="18" t="str">
        <f t="shared" si="3"/>
        <v>0980</v>
      </c>
      <c r="S66" s="18" t="e">
        <f>INDEX(Chapter,MATCH(R66,[1]Chapter!$A$1:$A$681,0),8)</f>
        <v>#N/A</v>
      </c>
      <c r="T66" s="18"/>
      <c r="U66" s="18" t="str">
        <f t="shared" si="4"/>
        <v>4</v>
      </c>
      <c r="V66" s="18" t="str">
        <f>IF($L66&lt;"6",INDEX(Revenue_type,MATCH(U66*1,[1]type!$A$118:$A$168,0),8),INDEX(Expenditure_type,MATCH(U66*1,[1]type!$A$2:$A$117,0),8))</f>
        <v>שירותים ושכר לימוד</v>
      </c>
      <c r="W66" s="18" t="str">
        <f t="shared" si="5"/>
        <v>42</v>
      </c>
      <c r="X66" s="18" t="str">
        <f>IF($L66&lt;"6",INDEX(Revenue_type,MATCH(W66*1,[1]type!$A$118:$A$168,0),8),INDEX(Expenditure_type,MATCH(W66*1,[1]type!$A$2:$A$117,0),8))</f>
        <v>השתתפויות תושבים בשירותים משלימים</v>
      </c>
      <c r="Y66" s="18" t="str">
        <f t="shared" si="6"/>
        <v>422</v>
      </c>
      <c r="Z66" s="18" t="e">
        <f>IF($L66&lt;"6",INDEX(Revenue_type,MATCH(Y66*1,[1]type!$A$118:$A$168,0),8),INDEX(Expenditure_type,MATCH(Y66*1,[1]type!$A$2:$A$117,0),8))</f>
        <v>#N/A</v>
      </c>
    </row>
    <row r="67" spans="1:26" ht="15.75" customHeight="1">
      <c r="A67" s="19">
        <v>750</v>
      </c>
      <c r="B67" s="27" t="s">
        <v>81</v>
      </c>
      <c r="C67">
        <v>1</v>
      </c>
      <c r="D67" t="str">
        <f t="shared" si="7"/>
        <v>1098003.750</v>
      </c>
      <c r="E67" s="23" t="s">
        <v>86</v>
      </c>
      <c r="F67" s="16"/>
      <c r="G67"/>
      <c r="H67" s="17">
        <v>94000</v>
      </c>
      <c r="I67" s="17">
        <v>43077</v>
      </c>
      <c r="J67" s="16" t="e">
        <v>#N/A</v>
      </c>
      <c r="K67" s="18" t="e">
        <f>INDEX(תקציב_2013,MATCH(D67,'[1]תקציב 2015'!$D$3:$D$5960,0),8)</f>
        <v>#N/A</v>
      </c>
      <c r="L67" s="18" t="str">
        <f t="shared" ref="L67:L130" si="8">IF(LEFT($B67,1)*1=0,LEFT($B67,2),LEFT($B67,1))</f>
        <v>09</v>
      </c>
      <c r="M67" s="18" t="str">
        <f>INDEX(Chapter,MATCH(L67,[1]Chapter!$A$1:$A$681,0),8)</f>
        <v>תקציבי עזר</v>
      </c>
      <c r="N67" s="18" t="str">
        <f t="shared" ref="N67:N130" si="9">IF(LEFT($B67,1)*1=0,LEFT($B67,3),LEFT($B67,2))</f>
        <v>098</v>
      </c>
      <c r="O67" s="18" t="str">
        <f>INDEX(Chapter,MATCH(N67,[1]Chapter!$A$1:$A$681,0),8)</f>
        <v>החזקת נכסים ציבוריים</v>
      </c>
      <c r="P67" s="18" t="str">
        <f t="shared" ref="P67:P130" si="10">IF(LEFT($B67,1)*1=0,LEFT($B67,4),LEFT($B67,3))</f>
        <v>0980</v>
      </c>
      <c r="Q67" s="18" t="e">
        <f>INDEX(Chapter,MATCH(P67,[1]Chapter!$A$1:$A$681,0),8)</f>
        <v>#N/A</v>
      </c>
      <c r="R67" s="18" t="str">
        <f t="shared" ref="R67:R130" si="11">LEFT($B67,4)</f>
        <v>0980</v>
      </c>
      <c r="S67" s="18" t="e">
        <f>INDEX(Chapter,MATCH(R67,[1]Chapter!$A$1:$A$681,0),8)</f>
        <v>#N/A</v>
      </c>
      <c r="T67" s="18"/>
      <c r="U67" s="18" t="str">
        <f t="shared" ref="U67:U130" si="12">LEFT($A67,1)</f>
        <v>7</v>
      </c>
      <c r="V67" s="18" t="str">
        <f>IF($L67&lt;"6",INDEX(Revenue_type,MATCH(U67*1,[1]type!$A$118:$A$168,0),8),INDEX(Expenditure_type,MATCH(U67*1,[1]type!$A$2:$A$117,0),8))</f>
        <v>השתתפות מוסדות ותרומות</v>
      </c>
      <c r="W67" s="18" t="str">
        <f t="shared" ref="W67:W130" si="13">LEFT($A67,2)</f>
        <v>75</v>
      </c>
      <c r="X67" s="18" t="str">
        <f>IF($L67&lt;"6",INDEX(Revenue_type,MATCH(W67*1,[1]type!$A$118:$A$168,0),8),INDEX(Expenditure_type,MATCH(W67*1,[1]type!$A$2:$A$117,0),8))</f>
        <v>השתתפות הסוכנות היהודית</v>
      </c>
      <c r="Y67" s="18" t="str">
        <f t="shared" ref="Y67:Y130" si="14">LEFT($A67,3)</f>
        <v>750</v>
      </c>
      <c r="Z67" s="18" t="e">
        <f>IF($L67&lt;"6",INDEX(Revenue_type,MATCH(Y67*1,[1]type!$A$118:$A$168,0),8),INDEX(Expenditure_type,MATCH(Y67*1,[1]type!$A$2:$A$117,0),8))</f>
        <v>#N/A</v>
      </c>
    </row>
    <row r="68" spans="1:26" ht="15.75" customHeight="1">
      <c r="A68" s="19">
        <v>772</v>
      </c>
      <c r="B68" s="14" t="s">
        <v>81</v>
      </c>
      <c r="C68">
        <v>1</v>
      </c>
      <c r="D68" t="str">
        <f t="shared" ref="D68:D131" si="15">C68&amp;B68&amp;"."&amp;A68</f>
        <v>1098003.772</v>
      </c>
      <c r="E68" s="15" t="s">
        <v>87</v>
      </c>
      <c r="F68" s="16"/>
      <c r="G68"/>
      <c r="H68" s="17">
        <v>2750000</v>
      </c>
      <c r="I68" s="17">
        <v>2422314.1</v>
      </c>
      <c r="J68" s="16">
        <v>2819581.3</v>
      </c>
      <c r="K68" s="18" t="e">
        <f>INDEX(תקציב_2013,MATCH(D68,'[1]תקציב 2015'!$D$3:$D$5960,0),8)</f>
        <v>#N/A</v>
      </c>
      <c r="L68" s="18" t="str">
        <f t="shared" si="8"/>
        <v>09</v>
      </c>
      <c r="M68" s="18" t="str">
        <f>INDEX(Chapter,MATCH(L68,[1]Chapter!$A$1:$A$681,0),8)</f>
        <v>תקציבי עזר</v>
      </c>
      <c r="N68" s="18" t="str">
        <f t="shared" si="9"/>
        <v>098</v>
      </c>
      <c r="O68" s="18" t="str">
        <f>INDEX(Chapter,MATCH(N68,[1]Chapter!$A$1:$A$681,0),8)</f>
        <v>החזקת נכסים ציבוריים</v>
      </c>
      <c r="P68" s="18" t="str">
        <f t="shared" si="10"/>
        <v>0980</v>
      </c>
      <c r="Q68" s="18" t="e">
        <f>INDEX(Chapter,MATCH(P68,[1]Chapter!$A$1:$A$681,0),8)</f>
        <v>#N/A</v>
      </c>
      <c r="R68" s="18" t="str">
        <f t="shared" si="11"/>
        <v>0980</v>
      </c>
      <c r="S68" s="18" t="e">
        <f>INDEX(Chapter,MATCH(R68,[1]Chapter!$A$1:$A$681,0),8)</f>
        <v>#N/A</v>
      </c>
      <c r="T68" s="18"/>
      <c r="U68" s="18" t="str">
        <f t="shared" si="12"/>
        <v>7</v>
      </c>
      <c r="V68" s="18" t="str">
        <f>IF($L68&lt;"6",INDEX(Revenue_type,MATCH(U68*1,[1]type!$A$118:$A$168,0),8),INDEX(Expenditure_type,MATCH(U68*1,[1]type!$A$2:$A$117,0),8))</f>
        <v>השתתפות מוסדות ותרומות</v>
      </c>
      <c r="W68" s="18" t="str">
        <f t="shared" si="13"/>
        <v>77</v>
      </c>
      <c r="X68" s="18" t="str">
        <f>IF($L68&lt;"6",INDEX(Revenue_type,MATCH(W68*1,[1]type!$A$118:$A$168,0),8),INDEX(Expenditure_type,MATCH(W68*1,[1]type!$A$2:$A$117,0),8))</f>
        <v>השתתפות קהילות מחו"ל</v>
      </c>
      <c r="Y68" s="18" t="str">
        <f t="shared" si="14"/>
        <v>772</v>
      </c>
      <c r="Z68" s="18" t="e">
        <f>IF($L68&lt;"6",INDEX(Revenue_type,MATCH(Y68*1,[1]type!$A$118:$A$168,0),8),INDEX(Expenditure_type,MATCH(Y68*1,[1]type!$A$2:$A$117,0),8))</f>
        <v>#N/A</v>
      </c>
    </row>
    <row r="69" spans="1:26" ht="15.75" customHeight="1">
      <c r="A69" s="19">
        <v>930</v>
      </c>
      <c r="B69" s="14" t="s">
        <v>81</v>
      </c>
      <c r="C69">
        <v>1</v>
      </c>
      <c r="D69" t="str">
        <f t="shared" si="15"/>
        <v>1098003.930</v>
      </c>
      <c r="E69" s="15" t="s">
        <v>88</v>
      </c>
      <c r="F69" s="16"/>
      <c r="G69"/>
      <c r="H69" s="17">
        <v>0</v>
      </c>
      <c r="I69" s="17">
        <v>0</v>
      </c>
      <c r="J69" s="16">
        <v>0</v>
      </c>
      <c r="K69" s="18" t="e">
        <f>INDEX(תקציב_2013,MATCH(D69,'[1]תקציב 2015'!$D$3:$D$5960,0),8)</f>
        <v>#N/A</v>
      </c>
      <c r="L69" s="18" t="str">
        <f t="shared" si="8"/>
        <v>09</v>
      </c>
      <c r="M69" s="18" t="str">
        <f>INDEX(Chapter,MATCH(L69,[1]Chapter!$A$1:$A$681,0),8)</f>
        <v>תקציבי עזר</v>
      </c>
      <c r="N69" s="18" t="str">
        <f t="shared" si="9"/>
        <v>098</v>
      </c>
      <c r="O69" s="18" t="str">
        <f>INDEX(Chapter,MATCH(N69,[1]Chapter!$A$1:$A$681,0),8)</f>
        <v>החזקת נכסים ציבוריים</v>
      </c>
      <c r="P69" s="18" t="str">
        <f t="shared" si="10"/>
        <v>0980</v>
      </c>
      <c r="Q69" s="18" t="e">
        <f>INDEX(Chapter,MATCH(P69,[1]Chapter!$A$1:$A$681,0),8)</f>
        <v>#N/A</v>
      </c>
      <c r="R69" s="18" t="str">
        <f t="shared" si="11"/>
        <v>0980</v>
      </c>
      <c r="S69" s="18" t="e">
        <f>INDEX(Chapter,MATCH(R69,[1]Chapter!$A$1:$A$681,0),8)</f>
        <v>#N/A</v>
      </c>
      <c r="T69" s="18"/>
      <c r="U69" s="18" t="str">
        <f t="shared" si="12"/>
        <v>9</v>
      </c>
      <c r="V69" s="18" t="str">
        <f>IF($L69&lt;"6",INDEX(Revenue_type,MATCH(U69*1,[1]type!$A$118:$A$168,0),8),INDEX(Expenditure_type,MATCH(U69*1,[1]type!$A$2:$A$117,0),8))</f>
        <v>השתתפות משרדי ממשלה</v>
      </c>
      <c r="W69" s="18" t="str">
        <f t="shared" si="13"/>
        <v>93</v>
      </c>
      <c r="X69" s="18" t="str">
        <f>IF($L69&lt;"6",INDEX(Revenue_type,MATCH(W69*1,[1]type!$A$118:$A$168,0),8),INDEX(Expenditure_type,MATCH(W69*1,[1]type!$A$2:$A$117,0),8))</f>
        <v>השתתפות משרד העבודה והרווחה</v>
      </c>
      <c r="Y69" s="18" t="str">
        <f t="shared" si="14"/>
        <v>930</v>
      </c>
      <c r="Z69" s="18" t="e">
        <f>IF($L69&lt;"6",INDEX(Revenue_type,MATCH(Y69*1,[1]type!$A$118:$A$168,0),8),INDEX(Expenditure_type,MATCH(Y69*1,[1]type!$A$2:$A$117,0),8))</f>
        <v>#N/A</v>
      </c>
    </row>
    <row r="70" spans="1:26" ht="15.75" customHeight="1">
      <c r="A70" s="19">
        <v>998</v>
      </c>
      <c r="B70" s="14" t="s">
        <v>81</v>
      </c>
      <c r="C70">
        <v>1</v>
      </c>
      <c r="D70" t="str">
        <f t="shared" si="15"/>
        <v>1098003.998</v>
      </c>
      <c r="E70" s="23" t="s">
        <v>89</v>
      </c>
      <c r="F70" s="16"/>
      <c r="G70"/>
      <c r="H70" s="17">
        <v>-5444000</v>
      </c>
      <c r="I70" s="17">
        <v>-4911129.82</v>
      </c>
      <c r="J70" s="16">
        <v>-5347256.09</v>
      </c>
      <c r="K70" s="18" t="e">
        <f>INDEX(תקציב_2013,MATCH(D70,'[1]תקציב 2015'!$D$3:$D$5960,0),8)</f>
        <v>#N/A</v>
      </c>
      <c r="L70" s="18" t="str">
        <f t="shared" si="8"/>
        <v>09</v>
      </c>
      <c r="M70" s="18" t="str">
        <f>INDEX(Chapter,MATCH(L70,[1]Chapter!$A$1:$A$681,0),8)</f>
        <v>תקציבי עזר</v>
      </c>
      <c r="N70" s="18" t="str">
        <f t="shared" si="9"/>
        <v>098</v>
      </c>
      <c r="O70" s="18" t="str">
        <f>INDEX(Chapter,MATCH(N70,[1]Chapter!$A$1:$A$681,0),8)</f>
        <v>החזקת נכסים ציבוריים</v>
      </c>
      <c r="P70" s="18" t="str">
        <f t="shared" si="10"/>
        <v>0980</v>
      </c>
      <c r="Q70" s="18" t="e">
        <f>INDEX(Chapter,MATCH(P70,[1]Chapter!$A$1:$A$681,0),8)</f>
        <v>#N/A</v>
      </c>
      <c r="R70" s="18" t="str">
        <f t="shared" si="11"/>
        <v>0980</v>
      </c>
      <c r="S70" s="18" t="e">
        <f>INDEX(Chapter,MATCH(R70,[1]Chapter!$A$1:$A$681,0),8)</f>
        <v>#N/A</v>
      </c>
      <c r="T70" s="18"/>
      <c r="U70" s="18" t="str">
        <f t="shared" si="12"/>
        <v>9</v>
      </c>
      <c r="V70" s="18" t="str">
        <f>IF($L70&lt;"6",INDEX(Revenue_type,MATCH(U70*1,[1]type!$A$118:$A$168,0),8),INDEX(Expenditure_type,MATCH(U70*1,[1]type!$A$2:$A$117,0),8))</f>
        <v>השתתפות משרדי ממשלה</v>
      </c>
      <c r="W70" s="18" t="str">
        <f t="shared" si="13"/>
        <v>99</v>
      </c>
      <c r="X70" s="18" t="str">
        <f>IF($L70&lt;"6",INDEX(Revenue_type,MATCH(W70*1,[1]type!$A$118:$A$168,0),8),INDEX(Expenditure_type,MATCH(W70*1,[1]type!$A$2:$A$117,0),8))</f>
        <v>השתתפות משרדי ממשלה אחרים</v>
      </c>
      <c r="Y70" s="18" t="str">
        <f t="shared" si="14"/>
        <v>998</v>
      </c>
      <c r="Z70" s="18" t="e">
        <f>IF($L70&lt;"6",INDEX(Revenue_type,MATCH(Y70*1,[1]type!$A$118:$A$168,0),8),INDEX(Expenditure_type,MATCH(Y70*1,[1]type!$A$2:$A$117,0),8))</f>
        <v>#N/A</v>
      </c>
    </row>
    <row r="71" spans="1:26" ht="15.75" customHeight="1">
      <c r="A71" s="19">
        <v>999</v>
      </c>
      <c r="B71" s="14" t="s">
        <v>81</v>
      </c>
      <c r="C71">
        <v>1</v>
      </c>
      <c r="D71" t="str">
        <f t="shared" si="15"/>
        <v>1098003.999</v>
      </c>
      <c r="E71" s="23" t="s">
        <v>53</v>
      </c>
      <c r="F71" s="16"/>
      <c r="G71"/>
      <c r="H71" s="17">
        <v>-2741000</v>
      </c>
      <c r="I71" s="17">
        <v>-1544479.2</v>
      </c>
      <c r="J71" s="16">
        <v>-1597623.05</v>
      </c>
      <c r="K71" s="18" t="e">
        <f>INDEX(תקציב_2013,MATCH(D71,'[1]תקציב 2015'!$D$3:$D$5960,0),8)</f>
        <v>#N/A</v>
      </c>
      <c r="L71" s="18" t="str">
        <f t="shared" si="8"/>
        <v>09</v>
      </c>
      <c r="M71" s="18" t="str">
        <f>INDEX(Chapter,MATCH(L71,[1]Chapter!$A$1:$A$681,0),8)</f>
        <v>תקציבי עזר</v>
      </c>
      <c r="N71" s="18" t="str">
        <f t="shared" si="9"/>
        <v>098</v>
      </c>
      <c r="O71" s="18" t="str">
        <f>INDEX(Chapter,MATCH(N71,[1]Chapter!$A$1:$A$681,0),8)</f>
        <v>החזקת נכסים ציבוריים</v>
      </c>
      <c r="P71" s="18" t="str">
        <f t="shared" si="10"/>
        <v>0980</v>
      </c>
      <c r="Q71" s="18" t="e">
        <f>INDEX(Chapter,MATCH(P71,[1]Chapter!$A$1:$A$681,0),8)</f>
        <v>#N/A</v>
      </c>
      <c r="R71" s="18" t="str">
        <f t="shared" si="11"/>
        <v>0980</v>
      </c>
      <c r="S71" s="18" t="e">
        <f>INDEX(Chapter,MATCH(R71,[1]Chapter!$A$1:$A$681,0),8)</f>
        <v>#N/A</v>
      </c>
      <c r="T71" s="18"/>
      <c r="U71" s="18" t="str">
        <f t="shared" si="12"/>
        <v>9</v>
      </c>
      <c r="V71" s="18" t="str">
        <f>IF($L71&lt;"6",INDEX(Revenue_type,MATCH(U71*1,[1]type!$A$118:$A$168,0),8),INDEX(Expenditure_type,MATCH(U71*1,[1]type!$A$2:$A$117,0),8))</f>
        <v>השתתפות משרדי ממשלה</v>
      </c>
      <c r="W71" s="18" t="str">
        <f t="shared" si="13"/>
        <v>99</v>
      </c>
      <c r="X71" s="18" t="str">
        <f>IF($L71&lt;"6",INDEX(Revenue_type,MATCH(W71*1,[1]type!$A$118:$A$168,0),8),INDEX(Expenditure_type,MATCH(W71*1,[1]type!$A$2:$A$117,0),8))</f>
        <v>השתתפות משרדי ממשלה אחרים</v>
      </c>
      <c r="Y71" s="18" t="str">
        <f t="shared" si="14"/>
        <v>999</v>
      </c>
      <c r="Z71" s="18" t="e">
        <f>IF($L71&lt;"6",INDEX(Revenue_type,MATCH(Y71*1,[1]type!$A$118:$A$168,0),8),INDEX(Expenditure_type,MATCH(Y71*1,[1]type!$A$2:$A$117,0),8))</f>
        <v>#N/A</v>
      </c>
    </row>
    <row r="72" spans="1:26" ht="15.75" customHeight="1">
      <c r="A72" s="19">
        <v>110</v>
      </c>
      <c r="B72" s="14" t="s">
        <v>90</v>
      </c>
      <c r="C72">
        <v>1</v>
      </c>
      <c r="D72" t="str">
        <f t="shared" si="15"/>
        <v>1098004.110</v>
      </c>
      <c r="E72" s="15" t="s">
        <v>91</v>
      </c>
      <c r="F72" s="16"/>
      <c r="G72"/>
      <c r="H72" s="17">
        <v>2458000</v>
      </c>
      <c r="I72" s="17">
        <v>2356915.39</v>
      </c>
      <c r="J72" s="16">
        <v>1805999.99</v>
      </c>
      <c r="K72" s="18" t="e">
        <f>INDEX(תקציב_2013,MATCH(D72,'[1]תקציב 2015'!$D$3:$D$5960,0),8)</f>
        <v>#N/A</v>
      </c>
      <c r="L72" s="18" t="str">
        <f t="shared" si="8"/>
        <v>09</v>
      </c>
      <c r="M72" s="18" t="str">
        <f>INDEX(Chapter,MATCH(L72,[1]Chapter!$A$1:$A$681,0),8)</f>
        <v>תקציבי עזר</v>
      </c>
      <c r="N72" s="18" t="str">
        <f t="shared" si="9"/>
        <v>098</v>
      </c>
      <c r="O72" s="18" t="str">
        <f>INDEX(Chapter,MATCH(N72,[1]Chapter!$A$1:$A$681,0),8)</f>
        <v>החזקת נכסים ציבוריים</v>
      </c>
      <c r="P72" s="18" t="str">
        <f t="shared" si="10"/>
        <v>0980</v>
      </c>
      <c r="Q72" s="18" t="e">
        <f>INDEX(Chapter,MATCH(P72,[1]Chapter!$A$1:$A$681,0),8)</f>
        <v>#N/A</v>
      </c>
      <c r="R72" s="18" t="str">
        <f t="shared" si="11"/>
        <v>0980</v>
      </c>
      <c r="S72" s="18" t="e">
        <f>INDEX(Chapter,MATCH(R72,[1]Chapter!$A$1:$A$681,0),8)</f>
        <v>#N/A</v>
      </c>
      <c r="T72" s="18"/>
      <c r="U72" s="18" t="str">
        <f t="shared" si="12"/>
        <v>1</v>
      </c>
      <c r="V72" s="18" t="str">
        <f>IF($L72&lt;"6",INDEX(Revenue_type,MATCH(U72*1,[1]type!$A$118:$A$168,0),8),INDEX(Expenditure_type,MATCH(U72*1,[1]type!$A$2:$A$117,0),8))</f>
        <v>ארנונות</v>
      </c>
      <c r="W72" s="18" t="str">
        <f t="shared" si="13"/>
        <v>11</v>
      </c>
      <c r="X72" s="18" t="e">
        <f>IF($L72&lt;"6",INDEX(Revenue_type,MATCH(W72*1,[1]type!$A$118:$A$168,0),8),INDEX(Expenditure_type,MATCH(W72*1,[1]type!$A$2:$A$117,0),8))</f>
        <v>#N/A</v>
      </c>
      <c r="Y72" s="18" t="str">
        <f t="shared" si="14"/>
        <v>110</v>
      </c>
      <c r="Z72" s="18" t="e">
        <f>IF($L72&lt;"6",INDEX(Revenue_type,MATCH(Y72*1,[1]type!$A$118:$A$168,0),8),INDEX(Expenditure_type,MATCH(Y72*1,[1]type!$A$2:$A$117,0),8))</f>
        <v>#N/A</v>
      </c>
    </row>
    <row r="73" spans="1:26" ht="15.75" customHeight="1">
      <c r="A73" s="19">
        <v>130</v>
      </c>
      <c r="B73" s="14" t="s">
        <v>90</v>
      </c>
      <c r="C73">
        <v>1</v>
      </c>
      <c r="D73" t="str">
        <f t="shared" si="15"/>
        <v>1098004.130</v>
      </c>
      <c r="E73" s="15" t="s">
        <v>41</v>
      </c>
      <c r="F73" s="16"/>
      <c r="G73"/>
      <c r="H73" s="17">
        <v>80000</v>
      </c>
      <c r="I73" s="17">
        <v>110577.25</v>
      </c>
      <c r="J73" s="16">
        <v>67434.850000000006</v>
      </c>
      <c r="K73" s="18" t="e">
        <f>INDEX(תקציב_2013,MATCH(D73,'[1]תקציב 2015'!$D$3:$D$5960,0),8)</f>
        <v>#N/A</v>
      </c>
      <c r="L73" s="18" t="str">
        <f t="shared" si="8"/>
        <v>09</v>
      </c>
      <c r="M73" s="18" t="str">
        <f>INDEX(Chapter,MATCH(L73,[1]Chapter!$A$1:$A$681,0),8)</f>
        <v>תקציבי עזר</v>
      </c>
      <c r="N73" s="18" t="str">
        <f t="shared" si="9"/>
        <v>098</v>
      </c>
      <c r="O73" s="18" t="str">
        <f>INDEX(Chapter,MATCH(N73,[1]Chapter!$A$1:$A$681,0),8)</f>
        <v>החזקת נכסים ציבוריים</v>
      </c>
      <c r="P73" s="18" t="str">
        <f t="shared" si="10"/>
        <v>0980</v>
      </c>
      <c r="Q73" s="18" t="e">
        <f>INDEX(Chapter,MATCH(P73,[1]Chapter!$A$1:$A$681,0),8)</f>
        <v>#N/A</v>
      </c>
      <c r="R73" s="18" t="str">
        <f t="shared" si="11"/>
        <v>0980</v>
      </c>
      <c r="S73" s="18" t="e">
        <f>INDEX(Chapter,MATCH(R73,[1]Chapter!$A$1:$A$681,0),8)</f>
        <v>#N/A</v>
      </c>
      <c r="T73" s="18"/>
      <c r="U73" s="18" t="str">
        <f t="shared" si="12"/>
        <v>1</v>
      </c>
      <c r="V73" s="18" t="str">
        <f>IF($L73&lt;"6",INDEX(Revenue_type,MATCH(U73*1,[1]type!$A$118:$A$168,0),8),INDEX(Expenditure_type,MATCH(U73*1,[1]type!$A$2:$A$117,0),8))</f>
        <v>ארנונות</v>
      </c>
      <c r="W73" s="18" t="str">
        <f t="shared" si="13"/>
        <v>13</v>
      </c>
      <c r="X73" s="18" t="e">
        <f>IF($L73&lt;"6",INDEX(Revenue_type,MATCH(W73*1,[1]type!$A$118:$A$168,0),8),INDEX(Expenditure_type,MATCH(W73*1,[1]type!$A$2:$A$117,0),8))</f>
        <v>#N/A</v>
      </c>
      <c r="Y73" s="18" t="str">
        <f t="shared" si="14"/>
        <v>130</v>
      </c>
      <c r="Z73" s="18" t="e">
        <f>IF($L73&lt;"6",INDEX(Revenue_type,MATCH(Y73*1,[1]type!$A$118:$A$168,0),8),INDEX(Expenditure_type,MATCH(Y73*1,[1]type!$A$2:$A$117,0),8))</f>
        <v>#N/A</v>
      </c>
    </row>
    <row r="74" spans="1:26" ht="15.75" customHeight="1">
      <c r="A74" s="19">
        <v>140</v>
      </c>
      <c r="B74" s="14" t="s">
        <v>90</v>
      </c>
      <c r="C74">
        <v>1</v>
      </c>
      <c r="D74" t="str">
        <f t="shared" si="15"/>
        <v>1098004.140</v>
      </c>
      <c r="E74" s="15" t="s">
        <v>56</v>
      </c>
      <c r="F74" s="16"/>
      <c r="G74"/>
      <c r="H74" s="17">
        <v>230000</v>
      </c>
      <c r="I74" s="17">
        <v>282557.36</v>
      </c>
      <c r="J74" s="16">
        <v>201006.76</v>
      </c>
      <c r="K74" s="18" t="e">
        <f>INDEX(תקציב_2013,MATCH(D74,'[1]תקציב 2015'!$D$3:$D$5960,0),8)</f>
        <v>#N/A</v>
      </c>
      <c r="L74" s="18" t="str">
        <f t="shared" si="8"/>
        <v>09</v>
      </c>
      <c r="M74" s="18" t="str">
        <f>INDEX(Chapter,MATCH(L74,[1]Chapter!$A$1:$A$681,0),8)</f>
        <v>תקציבי עזר</v>
      </c>
      <c r="N74" s="18" t="str">
        <f t="shared" si="9"/>
        <v>098</v>
      </c>
      <c r="O74" s="18" t="str">
        <f>INDEX(Chapter,MATCH(N74,[1]Chapter!$A$1:$A$681,0),8)</f>
        <v>החזקת נכסים ציבוריים</v>
      </c>
      <c r="P74" s="18" t="str">
        <f t="shared" si="10"/>
        <v>0980</v>
      </c>
      <c r="Q74" s="18" t="e">
        <f>INDEX(Chapter,MATCH(P74,[1]Chapter!$A$1:$A$681,0),8)</f>
        <v>#N/A</v>
      </c>
      <c r="R74" s="18" t="str">
        <f t="shared" si="11"/>
        <v>0980</v>
      </c>
      <c r="S74" s="18" t="e">
        <f>INDEX(Chapter,MATCH(R74,[1]Chapter!$A$1:$A$681,0),8)</f>
        <v>#N/A</v>
      </c>
      <c r="T74" s="18"/>
      <c r="U74" s="18" t="str">
        <f t="shared" si="12"/>
        <v>1</v>
      </c>
      <c r="V74" s="18" t="str">
        <f>IF($L74&lt;"6",INDEX(Revenue_type,MATCH(U74*1,[1]type!$A$118:$A$168,0),8),INDEX(Expenditure_type,MATCH(U74*1,[1]type!$A$2:$A$117,0),8))</f>
        <v>ארנונות</v>
      </c>
      <c r="W74" s="18" t="str">
        <f t="shared" si="13"/>
        <v>14</v>
      </c>
      <c r="X74" s="18" t="e">
        <f>IF($L74&lt;"6",INDEX(Revenue_type,MATCH(W74*1,[1]type!$A$118:$A$168,0),8),INDEX(Expenditure_type,MATCH(W74*1,[1]type!$A$2:$A$117,0),8))</f>
        <v>#N/A</v>
      </c>
      <c r="Y74" s="18" t="str">
        <f t="shared" si="14"/>
        <v>140</v>
      </c>
      <c r="Z74" s="18" t="e">
        <f>IF($L74&lt;"6",INDEX(Revenue_type,MATCH(Y74*1,[1]type!$A$118:$A$168,0),8),INDEX(Expenditure_type,MATCH(Y74*1,[1]type!$A$2:$A$117,0),8))</f>
        <v>#N/A</v>
      </c>
    </row>
    <row r="75" spans="1:26" ht="15.75" customHeight="1">
      <c r="A75" s="28">
        <v>210</v>
      </c>
      <c r="B75" s="29" t="s">
        <v>90</v>
      </c>
      <c r="C75">
        <v>1</v>
      </c>
      <c r="D75" t="str">
        <f t="shared" si="15"/>
        <v>1098004.210</v>
      </c>
      <c r="E75" s="30" t="s">
        <v>40</v>
      </c>
      <c r="F75" s="16"/>
      <c r="G75"/>
      <c r="H75" s="17">
        <v>200000</v>
      </c>
      <c r="I75" s="17">
        <v>295248.96000000002</v>
      </c>
      <c r="J75" s="16">
        <v>35921.089999999997</v>
      </c>
      <c r="K75" s="18" t="e">
        <f>INDEX(תקציב_2013,MATCH(D75,'[1]תקציב 2015'!$D$3:$D$5960,0),8)</f>
        <v>#N/A</v>
      </c>
      <c r="L75" s="18" t="str">
        <f t="shared" si="8"/>
        <v>09</v>
      </c>
      <c r="M75" s="18" t="str">
        <f>INDEX(Chapter,MATCH(L75,[1]Chapter!$A$1:$A$681,0),8)</f>
        <v>תקציבי עזר</v>
      </c>
      <c r="N75" s="18" t="str">
        <f t="shared" si="9"/>
        <v>098</v>
      </c>
      <c r="O75" s="18" t="str">
        <f>INDEX(Chapter,MATCH(N75,[1]Chapter!$A$1:$A$681,0),8)</f>
        <v>החזקת נכסים ציבוריים</v>
      </c>
      <c r="P75" s="18" t="str">
        <f t="shared" si="10"/>
        <v>0980</v>
      </c>
      <c r="Q75" s="18" t="e">
        <f>INDEX(Chapter,MATCH(P75,[1]Chapter!$A$1:$A$681,0),8)</f>
        <v>#N/A</v>
      </c>
      <c r="R75" s="18" t="str">
        <f t="shared" si="11"/>
        <v>0980</v>
      </c>
      <c r="S75" s="18" t="e">
        <f>INDEX(Chapter,MATCH(R75,[1]Chapter!$A$1:$A$681,0),8)</f>
        <v>#N/A</v>
      </c>
      <c r="T75" s="18"/>
      <c r="U75" s="18" t="str">
        <f t="shared" si="12"/>
        <v>2</v>
      </c>
      <c r="V75" s="18" t="str">
        <f>IF($L75&lt;"6",INDEX(Revenue_type,MATCH(U75*1,[1]type!$A$118:$A$168,0),8),INDEX(Expenditure_type,MATCH(U75*1,[1]type!$A$2:$A$117,0),8))</f>
        <v>אגרות</v>
      </c>
      <c r="W75" s="18" t="str">
        <f t="shared" si="13"/>
        <v>21</v>
      </c>
      <c r="X75" s="18" t="str">
        <f>IF($L75&lt;"6",INDEX(Revenue_type,MATCH(W75*1,[1]type!$A$118:$A$168,0),8),INDEX(Expenditure_type,MATCH(W75*1,[1]type!$A$2:$A$117,0),8))</f>
        <v>אגרות מים וביוב</v>
      </c>
      <c r="Y75" s="18" t="str">
        <f t="shared" si="14"/>
        <v>210</v>
      </c>
      <c r="Z75" s="18" t="e">
        <f>IF($L75&lt;"6",INDEX(Revenue_type,MATCH(Y75*1,[1]type!$A$118:$A$168,0),8),INDEX(Expenditure_type,MATCH(Y75*1,[1]type!$A$2:$A$117,0),8))</f>
        <v>#N/A</v>
      </c>
    </row>
    <row r="76" spans="1:26" ht="15.75" customHeight="1">
      <c r="A76" s="19">
        <v>421</v>
      </c>
      <c r="B76" s="14" t="s">
        <v>90</v>
      </c>
      <c r="C76">
        <v>1</v>
      </c>
      <c r="D76" t="str">
        <f t="shared" si="15"/>
        <v>1098004.421</v>
      </c>
      <c r="E76" s="15" t="s">
        <v>92</v>
      </c>
      <c r="F76" s="16"/>
      <c r="G76"/>
      <c r="H76" s="17">
        <v>350000</v>
      </c>
      <c r="I76" s="17">
        <v>324113.37</v>
      </c>
      <c r="J76" s="16">
        <v>299256.2</v>
      </c>
      <c r="K76" s="18" t="e">
        <f>INDEX(תקציב_2013,MATCH(D76,'[1]תקציב 2015'!$D$3:$D$5960,0),8)</f>
        <v>#N/A</v>
      </c>
      <c r="L76" s="18" t="str">
        <f t="shared" si="8"/>
        <v>09</v>
      </c>
      <c r="M76" s="18" t="str">
        <f>INDEX(Chapter,MATCH(L76,[1]Chapter!$A$1:$A$681,0),8)</f>
        <v>תקציבי עזר</v>
      </c>
      <c r="N76" s="18" t="str">
        <f t="shared" si="9"/>
        <v>098</v>
      </c>
      <c r="O76" s="18" t="str">
        <f>INDEX(Chapter,MATCH(N76,[1]Chapter!$A$1:$A$681,0),8)</f>
        <v>החזקת נכסים ציבוריים</v>
      </c>
      <c r="P76" s="18" t="str">
        <f t="shared" si="10"/>
        <v>0980</v>
      </c>
      <c r="Q76" s="18" t="e">
        <f>INDEX(Chapter,MATCH(P76,[1]Chapter!$A$1:$A$681,0),8)</f>
        <v>#N/A</v>
      </c>
      <c r="R76" s="18" t="str">
        <f t="shared" si="11"/>
        <v>0980</v>
      </c>
      <c r="S76" s="18" t="e">
        <f>INDEX(Chapter,MATCH(R76,[1]Chapter!$A$1:$A$681,0),8)</f>
        <v>#N/A</v>
      </c>
      <c r="T76" s="18"/>
      <c r="U76" s="18" t="str">
        <f t="shared" si="12"/>
        <v>4</v>
      </c>
      <c r="V76" s="18" t="str">
        <f>IF($L76&lt;"6",INDEX(Revenue_type,MATCH(U76*1,[1]type!$A$118:$A$168,0),8),INDEX(Expenditure_type,MATCH(U76*1,[1]type!$A$2:$A$117,0),8))</f>
        <v>שירותים ושכר לימוד</v>
      </c>
      <c r="W76" s="18" t="str">
        <f t="shared" si="13"/>
        <v>42</v>
      </c>
      <c r="X76" s="18" t="str">
        <f>IF($L76&lt;"6",INDEX(Revenue_type,MATCH(W76*1,[1]type!$A$118:$A$168,0),8),INDEX(Expenditure_type,MATCH(W76*1,[1]type!$A$2:$A$117,0),8))</f>
        <v>השתתפויות תושבים בשירותים משלימים</v>
      </c>
      <c r="Y76" s="18" t="str">
        <f t="shared" si="14"/>
        <v>421</v>
      </c>
      <c r="Z76" s="18" t="e">
        <f>IF($L76&lt;"6",INDEX(Revenue_type,MATCH(Y76*1,[1]type!$A$118:$A$168,0),8),INDEX(Expenditure_type,MATCH(Y76*1,[1]type!$A$2:$A$117,0),8))</f>
        <v>#N/A</v>
      </c>
    </row>
    <row r="77" spans="1:26" ht="15.75" customHeight="1">
      <c r="A77" s="19">
        <v>750</v>
      </c>
      <c r="B77" s="14" t="s">
        <v>90</v>
      </c>
      <c r="C77">
        <v>1</v>
      </c>
      <c r="D77" t="str">
        <f t="shared" si="15"/>
        <v>1098004.750</v>
      </c>
      <c r="E77" s="20" t="s">
        <v>75</v>
      </c>
      <c r="F77" s="16"/>
      <c r="G77"/>
      <c r="H77" s="17">
        <v>52000</v>
      </c>
      <c r="I77" s="17">
        <v>57637.63</v>
      </c>
      <c r="J77" s="16">
        <v>22010.97</v>
      </c>
      <c r="K77" s="18" t="e">
        <f>INDEX(תקציב_2013,MATCH(D77,'[1]תקציב 2015'!$D$3:$D$5960,0),8)</f>
        <v>#N/A</v>
      </c>
      <c r="L77" s="18" t="str">
        <f t="shared" si="8"/>
        <v>09</v>
      </c>
      <c r="M77" s="18" t="str">
        <f>INDEX(Chapter,MATCH(L77,[1]Chapter!$A$1:$A$681,0),8)</f>
        <v>תקציבי עזר</v>
      </c>
      <c r="N77" s="18" t="str">
        <f t="shared" si="9"/>
        <v>098</v>
      </c>
      <c r="O77" s="18" t="str">
        <f>INDEX(Chapter,MATCH(N77,[1]Chapter!$A$1:$A$681,0),8)</f>
        <v>החזקת נכסים ציבוריים</v>
      </c>
      <c r="P77" s="18" t="str">
        <f t="shared" si="10"/>
        <v>0980</v>
      </c>
      <c r="Q77" s="18" t="e">
        <f>INDEX(Chapter,MATCH(P77,[1]Chapter!$A$1:$A$681,0),8)</f>
        <v>#N/A</v>
      </c>
      <c r="R77" s="18" t="str">
        <f t="shared" si="11"/>
        <v>0980</v>
      </c>
      <c r="S77" s="18" t="e">
        <f>INDEX(Chapter,MATCH(R77,[1]Chapter!$A$1:$A$681,0),8)</f>
        <v>#N/A</v>
      </c>
      <c r="T77" s="18"/>
      <c r="U77" s="18" t="str">
        <f t="shared" si="12"/>
        <v>7</v>
      </c>
      <c r="V77" s="18" t="str">
        <f>IF($L77&lt;"6",INDEX(Revenue_type,MATCH(U77*1,[1]type!$A$118:$A$168,0),8),INDEX(Expenditure_type,MATCH(U77*1,[1]type!$A$2:$A$117,0),8))</f>
        <v>השתתפות מוסדות ותרומות</v>
      </c>
      <c r="W77" s="18" t="str">
        <f t="shared" si="13"/>
        <v>75</v>
      </c>
      <c r="X77" s="18" t="str">
        <f>IF($L77&lt;"6",INDEX(Revenue_type,MATCH(W77*1,[1]type!$A$118:$A$168,0),8),INDEX(Expenditure_type,MATCH(W77*1,[1]type!$A$2:$A$117,0),8))</f>
        <v>השתתפות הסוכנות היהודית</v>
      </c>
      <c r="Y77" s="18" t="str">
        <f t="shared" si="14"/>
        <v>750</v>
      </c>
      <c r="Z77" s="18" t="e">
        <f>IF($L77&lt;"6",INDEX(Revenue_type,MATCH(Y77*1,[1]type!$A$118:$A$168,0),8),INDEX(Expenditure_type,MATCH(Y77*1,[1]type!$A$2:$A$117,0),8))</f>
        <v>#N/A</v>
      </c>
    </row>
    <row r="78" spans="1:26" ht="15.75" customHeight="1">
      <c r="A78" s="19">
        <v>751</v>
      </c>
      <c r="B78" s="14" t="s">
        <v>90</v>
      </c>
      <c r="C78">
        <v>1</v>
      </c>
      <c r="D78" t="str">
        <f t="shared" si="15"/>
        <v>1098004.751</v>
      </c>
      <c r="E78" s="30" t="s">
        <v>93</v>
      </c>
      <c r="F78" s="16"/>
      <c r="G78"/>
      <c r="H78" s="17">
        <v>50000</v>
      </c>
      <c r="I78" s="17">
        <v>50000</v>
      </c>
      <c r="J78" s="16">
        <v>60000</v>
      </c>
      <c r="K78" s="18" t="e">
        <f>INDEX(תקציב_2013,MATCH(D78,'[1]תקציב 2015'!$D$3:$D$5960,0),8)</f>
        <v>#N/A</v>
      </c>
      <c r="L78" s="18" t="str">
        <f t="shared" si="8"/>
        <v>09</v>
      </c>
      <c r="M78" s="18" t="str">
        <f>INDEX(Chapter,MATCH(L78,[1]Chapter!$A$1:$A$681,0),8)</f>
        <v>תקציבי עזר</v>
      </c>
      <c r="N78" s="18" t="str">
        <f t="shared" si="9"/>
        <v>098</v>
      </c>
      <c r="O78" s="18" t="str">
        <f>INDEX(Chapter,MATCH(N78,[1]Chapter!$A$1:$A$681,0),8)</f>
        <v>החזקת נכסים ציבוריים</v>
      </c>
      <c r="P78" s="18" t="str">
        <f t="shared" si="10"/>
        <v>0980</v>
      </c>
      <c r="Q78" s="18" t="e">
        <f>INDEX(Chapter,MATCH(P78,[1]Chapter!$A$1:$A$681,0),8)</f>
        <v>#N/A</v>
      </c>
      <c r="R78" s="18" t="str">
        <f t="shared" si="11"/>
        <v>0980</v>
      </c>
      <c r="S78" s="18" t="e">
        <f>INDEX(Chapter,MATCH(R78,[1]Chapter!$A$1:$A$681,0),8)</f>
        <v>#N/A</v>
      </c>
      <c r="T78" s="18"/>
      <c r="U78" s="18" t="str">
        <f t="shared" si="12"/>
        <v>7</v>
      </c>
      <c r="V78" s="18" t="str">
        <f>IF($L78&lt;"6",INDEX(Revenue_type,MATCH(U78*1,[1]type!$A$118:$A$168,0),8),INDEX(Expenditure_type,MATCH(U78*1,[1]type!$A$2:$A$117,0),8))</f>
        <v>השתתפות מוסדות ותרומות</v>
      </c>
      <c r="W78" s="18" t="str">
        <f t="shared" si="13"/>
        <v>75</v>
      </c>
      <c r="X78" s="18" t="str">
        <f>IF($L78&lt;"6",INDEX(Revenue_type,MATCH(W78*1,[1]type!$A$118:$A$168,0),8),INDEX(Expenditure_type,MATCH(W78*1,[1]type!$A$2:$A$117,0),8))</f>
        <v>השתתפות הסוכנות היהודית</v>
      </c>
      <c r="Y78" s="18" t="str">
        <f t="shared" si="14"/>
        <v>751</v>
      </c>
      <c r="Z78" s="18" t="e">
        <f>IF($L78&lt;"6",INDEX(Revenue_type,MATCH(Y78*1,[1]type!$A$118:$A$168,0),8),INDEX(Expenditure_type,MATCH(Y78*1,[1]type!$A$2:$A$117,0),8))</f>
        <v>#N/A</v>
      </c>
    </row>
    <row r="79" spans="1:26" ht="15.75" customHeight="1">
      <c r="A79" s="19">
        <v>780</v>
      </c>
      <c r="B79" s="14" t="s">
        <v>90</v>
      </c>
      <c r="C79">
        <v>1</v>
      </c>
      <c r="D79" t="str">
        <f t="shared" si="15"/>
        <v>1098004.780</v>
      </c>
      <c r="E79" s="23" t="s">
        <v>50</v>
      </c>
      <c r="F79" s="16"/>
      <c r="G79"/>
      <c r="H79" s="17">
        <v>60000</v>
      </c>
      <c r="I79" s="17">
        <v>66152.67</v>
      </c>
      <c r="J79" s="16">
        <v>63377.1</v>
      </c>
      <c r="K79" s="18" t="e">
        <f>INDEX(תקציב_2013,MATCH(D79,'[1]תקציב 2015'!$D$3:$D$5960,0),8)</f>
        <v>#N/A</v>
      </c>
      <c r="L79" s="18" t="str">
        <f t="shared" si="8"/>
        <v>09</v>
      </c>
      <c r="M79" s="18" t="str">
        <f>INDEX(Chapter,MATCH(L79,[1]Chapter!$A$1:$A$681,0),8)</f>
        <v>תקציבי עזר</v>
      </c>
      <c r="N79" s="18" t="str">
        <f t="shared" si="9"/>
        <v>098</v>
      </c>
      <c r="O79" s="18" t="str">
        <f>INDEX(Chapter,MATCH(N79,[1]Chapter!$A$1:$A$681,0),8)</f>
        <v>החזקת נכסים ציבוריים</v>
      </c>
      <c r="P79" s="18" t="str">
        <f t="shared" si="10"/>
        <v>0980</v>
      </c>
      <c r="Q79" s="18" t="e">
        <f>INDEX(Chapter,MATCH(P79,[1]Chapter!$A$1:$A$681,0),8)</f>
        <v>#N/A</v>
      </c>
      <c r="R79" s="18" t="str">
        <f t="shared" si="11"/>
        <v>0980</v>
      </c>
      <c r="S79" s="18" t="e">
        <f>INDEX(Chapter,MATCH(R79,[1]Chapter!$A$1:$A$681,0),8)</f>
        <v>#N/A</v>
      </c>
      <c r="T79" s="18"/>
      <c r="U79" s="18" t="str">
        <f t="shared" si="12"/>
        <v>7</v>
      </c>
      <c r="V79" s="18" t="str">
        <f>IF($L79&lt;"6",INDEX(Revenue_type,MATCH(U79*1,[1]type!$A$118:$A$168,0),8),INDEX(Expenditure_type,MATCH(U79*1,[1]type!$A$2:$A$117,0),8))</f>
        <v>השתתפות מוסדות ותרומות</v>
      </c>
      <c r="W79" s="18" t="str">
        <f t="shared" si="13"/>
        <v>78</v>
      </c>
      <c r="X79" s="18" t="str">
        <f>IF($L79&lt;"6",INDEX(Revenue_type,MATCH(W79*1,[1]type!$A$118:$A$168,0),8),INDEX(Expenditure_type,MATCH(W79*1,[1]type!$A$2:$A$117,0),8))</f>
        <v>אשראי/הלוואה ממוסד בנקאי</v>
      </c>
      <c r="Y79" s="18" t="str">
        <f t="shared" si="14"/>
        <v>780</v>
      </c>
      <c r="Z79" s="18" t="e">
        <f>IF($L79&lt;"6",INDEX(Revenue_type,MATCH(Y79*1,[1]type!$A$118:$A$168,0),8),INDEX(Expenditure_type,MATCH(Y79*1,[1]type!$A$2:$A$117,0),8))</f>
        <v>#N/A</v>
      </c>
    </row>
    <row r="80" spans="1:26" ht="15.75" customHeight="1">
      <c r="A80" s="19">
        <v>930</v>
      </c>
      <c r="B80" s="14" t="s">
        <v>90</v>
      </c>
      <c r="C80">
        <v>1</v>
      </c>
      <c r="D80" t="str">
        <f t="shared" si="15"/>
        <v>1098004.930</v>
      </c>
      <c r="E80" s="15" t="s">
        <v>94</v>
      </c>
      <c r="F80" s="16"/>
      <c r="G80"/>
      <c r="H80" s="17">
        <v>12000</v>
      </c>
      <c r="I80" s="17">
        <v>11675.16</v>
      </c>
      <c r="J80" s="16">
        <v>7046.92</v>
      </c>
      <c r="K80" s="18" t="e">
        <f>INDEX(תקציב_2013,MATCH(D80,'[1]תקציב 2015'!$D$3:$D$5960,0),8)</f>
        <v>#N/A</v>
      </c>
      <c r="L80" s="18" t="str">
        <f t="shared" si="8"/>
        <v>09</v>
      </c>
      <c r="M80" s="18" t="str">
        <f>INDEX(Chapter,MATCH(L80,[1]Chapter!$A$1:$A$681,0),8)</f>
        <v>תקציבי עזר</v>
      </c>
      <c r="N80" s="18" t="str">
        <f t="shared" si="9"/>
        <v>098</v>
      </c>
      <c r="O80" s="18" t="str">
        <f>INDEX(Chapter,MATCH(N80,[1]Chapter!$A$1:$A$681,0),8)</f>
        <v>החזקת נכסים ציבוריים</v>
      </c>
      <c r="P80" s="18" t="str">
        <f t="shared" si="10"/>
        <v>0980</v>
      </c>
      <c r="Q80" s="18" t="e">
        <f>INDEX(Chapter,MATCH(P80,[1]Chapter!$A$1:$A$681,0),8)</f>
        <v>#N/A</v>
      </c>
      <c r="R80" s="18" t="str">
        <f t="shared" si="11"/>
        <v>0980</v>
      </c>
      <c r="S80" s="18" t="e">
        <f>INDEX(Chapter,MATCH(R80,[1]Chapter!$A$1:$A$681,0),8)</f>
        <v>#N/A</v>
      </c>
      <c r="T80" s="18"/>
      <c r="U80" s="18" t="str">
        <f t="shared" si="12"/>
        <v>9</v>
      </c>
      <c r="V80" s="18" t="str">
        <f>IF($L80&lt;"6",INDEX(Revenue_type,MATCH(U80*1,[1]type!$A$118:$A$168,0),8),INDEX(Expenditure_type,MATCH(U80*1,[1]type!$A$2:$A$117,0),8))</f>
        <v>השתתפות משרדי ממשלה</v>
      </c>
      <c r="W80" s="18" t="str">
        <f t="shared" si="13"/>
        <v>93</v>
      </c>
      <c r="X80" s="18" t="str">
        <f>IF($L80&lt;"6",INDEX(Revenue_type,MATCH(W80*1,[1]type!$A$118:$A$168,0),8),INDEX(Expenditure_type,MATCH(W80*1,[1]type!$A$2:$A$117,0),8))</f>
        <v>השתתפות משרד העבודה והרווחה</v>
      </c>
      <c r="Y80" s="18" t="str">
        <f t="shared" si="14"/>
        <v>930</v>
      </c>
      <c r="Z80" s="18" t="e">
        <f>IF($L80&lt;"6",INDEX(Revenue_type,MATCH(Y80*1,[1]type!$A$118:$A$168,0),8),INDEX(Expenditure_type,MATCH(Y80*1,[1]type!$A$2:$A$117,0),8))</f>
        <v>#N/A</v>
      </c>
    </row>
    <row r="81" spans="1:26" ht="15.75" customHeight="1">
      <c r="A81" s="19">
        <v>998</v>
      </c>
      <c r="B81" s="14" t="s">
        <v>90</v>
      </c>
      <c r="C81">
        <v>1</v>
      </c>
      <c r="D81" t="str">
        <f t="shared" si="15"/>
        <v>1098004.998</v>
      </c>
      <c r="E81" s="15" t="s">
        <v>95</v>
      </c>
      <c r="F81" s="16"/>
      <c r="G81"/>
      <c r="H81" s="17">
        <v>-524000</v>
      </c>
      <c r="I81" s="17">
        <v>-509578.83</v>
      </c>
      <c r="J81" s="16">
        <v>-451691.19</v>
      </c>
      <c r="K81" s="18" t="e">
        <f>INDEX(תקציב_2013,MATCH(D81,'[1]תקציב 2015'!$D$3:$D$5960,0),8)</f>
        <v>#N/A</v>
      </c>
      <c r="L81" s="18" t="str">
        <f t="shared" si="8"/>
        <v>09</v>
      </c>
      <c r="M81" s="18" t="str">
        <f>INDEX(Chapter,MATCH(L81,[1]Chapter!$A$1:$A$681,0),8)</f>
        <v>תקציבי עזר</v>
      </c>
      <c r="N81" s="18" t="str">
        <f t="shared" si="9"/>
        <v>098</v>
      </c>
      <c r="O81" s="18" t="str">
        <f>INDEX(Chapter,MATCH(N81,[1]Chapter!$A$1:$A$681,0),8)</f>
        <v>החזקת נכסים ציבוריים</v>
      </c>
      <c r="P81" s="18" t="str">
        <f t="shared" si="10"/>
        <v>0980</v>
      </c>
      <c r="Q81" s="18" t="e">
        <f>INDEX(Chapter,MATCH(P81,[1]Chapter!$A$1:$A$681,0),8)</f>
        <v>#N/A</v>
      </c>
      <c r="R81" s="18" t="str">
        <f t="shared" si="11"/>
        <v>0980</v>
      </c>
      <c r="S81" s="18" t="e">
        <f>INDEX(Chapter,MATCH(R81,[1]Chapter!$A$1:$A$681,0),8)</f>
        <v>#N/A</v>
      </c>
      <c r="T81" s="18"/>
      <c r="U81" s="18" t="str">
        <f t="shared" si="12"/>
        <v>9</v>
      </c>
      <c r="V81" s="18" t="str">
        <f>IF($L81&lt;"6",INDEX(Revenue_type,MATCH(U81*1,[1]type!$A$118:$A$168,0),8),INDEX(Expenditure_type,MATCH(U81*1,[1]type!$A$2:$A$117,0),8))</f>
        <v>השתתפות משרדי ממשלה</v>
      </c>
      <c r="W81" s="18" t="str">
        <f t="shared" si="13"/>
        <v>99</v>
      </c>
      <c r="X81" s="18" t="str">
        <f>IF($L81&lt;"6",INDEX(Revenue_type,MATCH(W81*1,[1]type!$A$118:$A$168,0),8),INDEX(Expenditure_type,MATCH(W81*1,[1]type!$A$2:$A$117,0),8))</f>
        <v>השתתפות משרדי ממשלה אחרים</v>
      </c>
      <c r="Y81" s="18" t="str">
        <f t="shared" si="14"/>
        <v>998</v>
      </c>
      <c r="Z81" s="18" t="e">
        <f>IF($L81&lt;"6",INDEX(Revenue_type,MATCH(Y81*1,[1]type!$A$118:$A$168,0),8),INDEX(Expenditure_type,MATCH(Y81*1,[1]type!$A$2:$A$117,0),8))</f>
        <v>#N/A</v>
      </c>
    </row>
    <row r="82" spans="1:26" ht="15.75" customHeight="1">
      <c r="A82" s="19">
        <v>999</v>
      </c>
      <c r="B82" s="14" t="s">
        <v>90</v>
      </c>
      <c r="C82">
        <v>1</v>
      </c>
      <c r="D82" t="str">
        <f t="shared" si="15"/>
        <v>1098004.999</v>
      </c>
      <c r="E82" s="15" t="s">
        <v>53</v>
      </c>
      <c r="F82" s="16"/>
      <c r="G82"/>
      <c r="H82" s="17">
        <v>-2968000</v>
      </c>
      <c r="I82" s="17">
        <v>-3045298.96</v>
      </c>
      <c r="J82" s="16">
        <v>-2110362.69</v>
      </c>
      <c r="K82" s="18"/>
      <c r="L82" s="18" t="str">
        <f t="shared" si="8"/>
        <v>09</v>
      </c>
      <c r="M82" s="18" t="str">
        <f>INDEX(Chapter,MATCH(L82,[1]Chapter!$A$1:$A$681,0),8)</f>
        <v>תקציבי עזר</v>
      </c>
      <c r="N82" s="18" t="str">
        <f t="shared" si="9"/>
        <v>098</v>
      </c>
      <c r="O82" s="18" t="str">
        <f>INDEX(Chapter,MATCH(N82,[1]Chapter!$A$1:$A$681,0),8)</f>
        <v>החזקת נכסים ציבוריים</v>
      </c>
      <c r="P82" s="18" t="str">
        <f t="shared" si="10"/>
        <v>0980</v>
      </c>
      <c r="Q82" s="18" t="e">
        <f>INDEX(Chapter,MATCH(P82,[1]Chapter!$A$1:$A$681,0),8)</f>
        <v>#N/A</v>
      </c>
      <c r="R82" s="18" t="str">
        <f t="shared" si="11"/>
        <v>0980</v>
      </c>
      <c r="S82" s="18" t="e">
        <f>INDEX(Chapter,MATCH(R82,[1]Chapter!$A$1:$A$681,0),8)</f>
        <v>#N/A</v>
      </c>
      <c r="T82" s="18"/>
      <c r="U82" s="18" t="str">
        <f t="shared" si="12"/>
        <v>9</v>
      </c>
      <c r="V82" s="18" t="str">
        <f>IF($L82&lt;"6",INDEX(Revenue_type,MATCH(U82*1,[1]type!$A$118:$A$168,0),8),INDEX(Expenditure_type,MATCH(U82*1,[1]type!$A$2:$A$117,0),8))</f>
        <v>השתתפות משרדי ממשלה</v>
      </c>
      <c r="W82" s="18" t="str">
        <f t="shared" si="13"/>
        <v>99</v>
      </c>
      <c r="X82" s="18" t="str">
        <f>IF($L82&lt;"6",INDEX(Revenue_type,MATCH(W82*1,[1]type!$A$118:$A$168,0),8),INDEX(Expenditure_type,MATCH(W82*1,[1]type!$A$2:$A$117,0),8))</f>
        <v>השתתפות משרדי ממשלה אחרים</v>
      </c>
      <c r="Y82" s="18" t="str">
        <f t="shared" si="14"/>
        <v>999</v>
      </c>
      <c r="Z82" s="18" t="e">
        <f>IF($L82&lt;"6",INDEX(Revenue_type,MATCH(Y82*1,[1]type!$A$118:$A$168,0),8),INDEX(Expenditure_type,MATCH(Y82*1,[1]type!$A$2:$A$117,0),8))</f>
        <v>#N/A</v>
      </c>
    </row>
    <row r="83" spans="1:26" ht="15.75" customHeight="1">
      <c r="A83" s="19">
        <v>100</v>
      </c>
      <c r="B83" s="14">
        <v>111100</v>
      </c>
      <c r="C83">
        <v>1</v>
      </c>
      <c r="D83" t="str">
        <f t="shared" si="15"/>
        <v>1111100.100</v>
      </c>
      <c r="E83" s="22" t="s">
        <v>96</v>
      </c>
      <c r="F83" s="16"/>
      <c r="G83"/>
      <c r="H83" s="17">
        <v>-311300000</v>
      </c>
      <c r="I83" s="17">
        <v>-300590526.35000002</v>
      </c>
      <c r="J83" s="16">
        <v>-283334541.49000001</v>
      </c>
      <c r="K83" s="18" t="e">
        <f>INDEX(תקציב_2013,MATCH(D83,'[1]תקציב 2015'!$D$3:$D$5960,0),8)</f>
        <v>#N/A</v>
      </c>
      <c r="L83" s="18" t="str">
        <f t="shared" si="8"/>
        <v>1</v>
      </c>
      <c r="M83" s="18" t="str">
        <f>INDEX(Chapter,MATCH(L83,[1]Chapter!$A$1:$A$681,0),8)</f>
        <v>מסים ומענק כללי</v>
      </c>
      <c r="N83" s="18" t="str">
        <f t="shared" si="9"/>
        <v>11</v>
      </c>
      <c r="O83" s="18" t="str">
        <f>INDEX(Chapter,MATCH(N83,[1]Chapter!$A$1:$A$681,0),8)</f>
        <v>ארנונות</v>
      </c>
      <c r="P83" s="18" t="str">
        <f t="shared" si="10"/>
        <v>111</v>
      </c>
      <c r="Q83" s="18" t="str">
        <f>INDEX(Chapter,MATCH(P83,[1]Chapter!$A$1:$A$681,0),8)</f>
        <v>ארנונה כללית</v>
      </c>
      <c r="R83" s="18" t="str">
        <f t="shared" si="11"/>
        <v>1111</v>
      </c>
      <c r="S83" s="18" t="str">
        <f>INDEX(Chapter,MATCH(R83,[1]Chapter!$A$1:$A$681,0),8)</f>
        <v>ארנונה כללית למגורים - גביה שוטפת</v>
      </c>
      <c r="T83" s="18"/>
      <c r="U83" s="18" t="str">
        <f t="shared" si="12"/>
        <v>1</v>
      </c>
      <c r="V83" s="18" t="str">
        <f>IF($L83&lt;"6",INDEX(Revenue_type,MATCH(U83*1,[1]type!$A$118:$A$168,0),8),INDEX(Expenditure_type,MATCH(U83*1,[1]type!$A$2:$A$117,0),8))</f>
        <v>ארנונות</v>
      </c>
      <c r="W83" s="18" t="str">
        <f t="shared" si="13"/>
        <v>10</v>
      </c>
      <c r="X83" s="18" t="e">
        <f>IF($L83&lt;"6",INDEX(Revenue_type,MATCH(W83*1,[1]type!$A$118:$A$168,0),8),INDEX(Expenditure_type,MATCH(W83*1,[1]type!$A$2:$A$117,0),8))</f>
        <v>#N/A</v>
      </c>
      <c r="Y83" s="18" t="str">
        <f t="shared" si="14"/>
        <v>100</v>
      </c>
      <c r="Z83" s="18" t="e">
        <f>IF($L83&lt;"6",INDEX(Revenue_type,MATCH(Y83*1,[1]type!$A$118:$A$168,0),8),INDEX(Expenditure_type,MATCH(Y83*1,[1]type!$A$2:$A$117,0),8))</f>
        <v>#N/A</v>
      </c>
    </row>
    <row r="84" spans="1:26" ht="15.75" customHeight="1">
      <c r="A84" s="19">
        <v>100</v>
      </c>
      <c r="B84" s="14">
        <v>111200</v>
      </c>
      <c r="C84">
        <v>1</v>
      </c>
      <c r="D84" t="str">
        <f t="shared" si="15"/>
        <v>1111200.100</v>
      </c>
      <c r="E84" s="31" t="s">
        <v>97</v>
      </c>
      <c r="F84" s="16"/>
      <c r="G84"/>
      <c r="H84" s="17">
        <v>-15000000</v>
      </c>
      <c r="I84" s="17">
        <v>-9908097.2100000009</v>
      </c>
      <c r="J84" s="16">
        <v>-9793078.5199999996</v>
      </c>
      <c r="K84" s="18"/>
      <c r="L84" s="18" t="str">
        <f t="shared" si="8"/>
        <v>1</v>
      </c>
      <c r="M84" s="18" t="str">
        <f>INDEX(Chapter,MATCH(L84,[1]Chapter!$A$1:$A$681,0),8)</f>
        <v>מסים ומענק כללי</v>
      </c>
      <c r="N84" s="18" t="str">
        <f t="shared" si="9"/>
        <v>11</v>
      </c>
      <c r="O84" s="18" t="str">
        <f>INDEX(Chapter,MATCH(N84,[1]Chapter!$A$1:$A$681,0),8)</f>
        <v>ארנונות</v>
      </c>
      <c r="P84" s="18" t="str">
        <f t="shared" si="10"/>
        <v>111</v>
      </c>
      <c r="Q84" s="18" t="str">
        <f>INDEX(Chapter,MATCH(P84,[1]Chapter!$A$1:$A$681,0),8)</f>
        <v>ארנונה כללית</v>
      </c>
      <c r="R84" s="18" t="str">
        <f t="shared" si="11"/>
        <v>1112</v>
      </c>
      <c r="S84" s="18" t="str">
        <f>INDEX(Chapter,MATCH(R84,[1]Chapter!$A$1:$A$681,0),8)</f>
        <v>ארנונה כללית למגורים - גביה מיתרת פיגורים</v>
      </c>
      <c r="T84" s="18"/>
      <c r="U84" s="18" t="str">
        <f t="shared" si="12"/>
        <v>1</v>
      </c>
      <c r="V84" s="18" t="str">
        <f>IF($L84&lt;"6",INDEX(Revenue_type,MATCH(U84*1,[1]type!$A$118:$A$168,0),8),INDEX(Expenditure_type,MATCH(U84*1,[1]type!$A$2:$A$117,0),8))</f>
        <v>ארנונות</v>
      </c>
      <c r="W84" s="18" t="str">
        <f t="shared" si="13"/>
        <v>10</v>
      </c>
      <c r="X84" s="18" t="e">
        <f>IF($L84&lt;"6",INDEX(Revenue_type,MATCH(W84*1,[1]type!$A$118:$A$168,0),8),INDEX(Expenditure_type,MATCH(W84*1,[1]type!$A$2:$A$117,0),8))</f>
        <v>#N/A</v>
      </c>
      <c r="Y84" s="18" t="str">
        <f t="shared" si="14"/>
        <v>100</v>
      </c>
      <c r="Z84" s="18" t="e">
        <f>IF($L84&lt;"6",INDEX(Revenue_type,MATCH(Y84*1,[1]type!$A$118:$A$168,0),8),INDEX(Expenditure_type,MATCH(Y84*1,[1]type!$A$2:$A$117,0),8))</f>
        <v>#N/A</v>
      </c>
    </row>
    <row r="85" spans="1:26" ht="15.75" customHeight="1">
      <c r="A85" s="19">
        <v>110</v>
      </c>
      <c r="B85" s="14">
        <v>113000</v>
      </c>
      <c r="C85">
        <v>1</v>
      </c>
      <c r="D85" t="str">
        <f t="shared" si="15"/>
        <v>1113000.110</v>
      </c>
      <c r="E85" s="15" t="s">
        <v>98</v>
      </c>
      <c r="F85" s="16"/>
      <c r="G85"/>
      <c r="H85" s="17">
        <v>0</v>
      </c>
      <c r="I85" s="17">
        <v>0</v>
      </c>
      <c r="J85" s="16">
        <v>0</v>
      </c>
      <c r="K85" s="18" t="e">
        <f>INDEX(תקציב_2013,MATCH(D85,'[1]תקציב 2015'!$D$3:$D$5960,0),8)</f>
        <v>#N/A</v>
      </c>
      <c r="L85" s="18" t="str">
        <f t="shared" si="8"/>
        <v>1</v>
      </c>
      <c r="M85" s="18" t="str">
        <f>INDEX(Chapter,MATCH(L85,[1]Chapter!$A$1:$A$681,0),8)</f>
        <v>מסים ומענק כללי</v>
      </c>
      <c r="N85" s="18" t="str">
        <f t="shared" si="9"/>
        <v>11</v>
      </c>
      <c r="O85" s="18" t="str">
        <f>INDEX(Chapter,MATCH(N85,[1]Chapter!$A$1:$A$681,0),8)</f>
        <v>ארנונות</v>
      </c>
      <c r="P85" s="18" t="str">
        <f t="shared" si="10"/>
        <v>113</v>
      </c>
      <c r="Q85" s="18" t="str">
        <f>INDEX(Chapter,MATCH(P85,[1]Chapter!$A$1:$A$681,0),8)</f>
        <v>הנחות מימון (ארנונה מראש והסדרי תשלומים)</v>
      </c>
      <c r="R85" s="18" t="str">
        <f t="shared" si="11"/>
        <v>1130</v>
      </c>
      <c r="S85" s="18" t="e">
        <f>INDEX(Chapter,MATCH(R85,[1]Chapter!$A$1:$A$681,0),8)</f>
        <v>#N/A</v>
      </c>
      <c r="T85" s="18"/>
      <c r="U85" s="18" t="str">
        <f t="shared" si="12"/>
        <v>1</v>
      </c>
      <c r="V85" s="18" t="str">
        <f>IF($L85&lt;"6",INDEX(Revenue_type,MATCH(U85*1,[1]type!$A$118:$A$168,0),8),INDEX(Expenditure_type,MATCH(U85*1,[1]type!$A$2:$A$117,0),8))</f>
        <v>ארנונות</v>
      </c>
      <c r="W85" s="18" t="str">
        <f t="shared" si="13"/>
        <v>11</v>
      </c>
      <c r="X85" s="18" t="e">
        <f>IF($L85&lt;"6",INDEX(Revenue_type,MATCH(W85*1,[1]type!$A$118:$A$168,0),8),INDEX(Expenditure_type,MATCH(W85*1,[1]type!$A$2:$A$117,0),8))</f>
        <v>#N/A</v>
      </c>
      <c r="Y85" s="18" t="str">
        <f t="shared" si="14"/>
        <v>110</v>
      </c>
      <c r="Z85" s="18" t="e">
        <f>IF($L85&lt;"6",INDEX(Revenue_type,MATCH(Y85*1,[1]type!$A$118:$A$168,0),8),INDEX(Expenditure_type,MATCH(Y85*1,[1]type!$A$2:$A$117,0),8))</f>
        <v>#N/A</v>
      </c>
    </row>
    <row r="86" spans="1:26" ht="15.75" customHeight="1">
      <c r="A86" s="19">
        <v>110</v>
      </c>
      <c r="B86" s="14">
        <v>117000</v>
      </c>
      <c r="C86">
        <v>1</v>
      </c>
      <c r="D86" t="str">
        <f t="shared" si="15"/>
        <v>1117000.110</v>
      </c>
      <c r="E86" s="15" t="s">
        <v>99</v>
      </c>
      <c r="F86" s="16"/>
      <c r="G86"/>
      <c r="H86" s="17">
        <v>-47000000</v>
      </c>
      <c r="I86" s="17">
        <v>-46645000</v>
      </c>
      <c r="J86" s="16">
        <v>-44183000</v>
      </c>
      <c r="K86" s="18" t="e">
        <f>INDEX(תקציב_2013,MATCH(D86,'[1]תקציב 2015'!$D$3:$D$5960,0),8)</f>
        <v>#N/A</v>
      </c>
      <c r="L86" s="18" t="str">
        <f t="shared" si="8"/>
        <v>1</v>
      </c>
      <c r="M86" s="18" t="str">
        <f>INDEX(Chapter,MATCH(L86,[1]Chapter!$A$1:$A$681,0),8)</f>
        <v>מסים ומענק כללי</v>
      </c>
      <c r="N86" s="18" t="str">
        <f t="shared" si="9"/>
        <v>11</v>
      </c>
      <c r="O86" s="18" t="str">
        <f>INDEX(Chapter,MATCH(N86,[1]Chapter!$A$1:$A$681,0),8)</f>
        <v>ארנונות</v>
      </c>
      <c r="P86" s="18" t="str">
        <f t="shared" si="10"/>
        <v>117</v>
      </c>
      <c r="Q86" s="18" t="str">
        <f>INDEX(Chapter,MATCH(P86,[1]Chapter!$A$1:$A$681,0),8)</f>
        <v>הנחות ועדה אחרות</v>
      </c>
      <c r="R86" s="18" t="str">
        <f t="shared" si="11"/>
        <v>1170</v>
      </c>
      <c r="S86" s="18" t="e">
        <f>INDEX(Chapter,MATCH(R86,[1]Chapter!$A$1:$A$681,0),8)</f>
        <v>#N/A</v>
      </c>
      <c r="T86" s="18"/>
      <c r="U86" s="18" t="str">
        <f t="shared" si="12"/>
        <v>1</v>
      </c>
      <c r="V86" s="18" t="str">
        <f>IF($L86&lt;"6",INDEX(Revenue_type,MATCH(U86*1,[1]type!$A$118:$A$168,0),8),INDEX(Expenditure_type,MATCH(U86*1,[1]type!$A$2:$A$117,0),8))</f>
        <v>ארנונות</v>
      </c>
      <c r="W86" s="18" t="str">
        <f t="shared" si="13"/>
        <v>11</v>
      </c>
      <c r="X86" s="18" t="e">
        <f>IF($L86&lt;"6",INDEX(Revenue_type,MATCH(W86*1,[1]type!$A$118:$A$168,0),8),INDEX(Expenditure_type,MATCH(W86*1,[1]type!$A$2:$A$117,0),8))</f>
        <v>#N/A</v>
      </c>
      <c r="Y86" s="18" t="str">
        <f t="shared" si="14"/>
        <v>110</v>
      </c>
      <c r="Z86" s="18" t="e">
        <f>IF($L86&lt;"6",INDEX(Revenue_type,MATCH(Y86*1,[1]type!$A$118:$A$168,0),8),INDEX(Expenditure_type,MATCH(Y86*1,[1]type!$A$2:$A$117,0),8))</f>
        <v>#N/A</v>
      </c>
    </row>
    <row r="87" spans="1:26" ht="15.75" customHeight="1">
      <c r="A87" s="19">
        <v>690</v>
      </c>
      <c r="B87" s="14">
        <v>117000</v>
      </c>
      <c r="C87">
        <v>1</v>
      </c>
      <c r="D87" t="str">
        <f t="shared" si="15"/>
        <v>1117000.690</v>
      </c>
      <c r="E87" s="20" t="s">
        <v>100</v>
      </c>
      <c r="F87" s="16"/>
      <c r="G87"/>
      <c r="H87" s="17">
        <v>-175000</v>
      </c>
      <c r="I87" s="17">
        <v>-134086.01999999999</v>
      </c>
      <c r="J87" s="16">
        <v>-144885.45000000001</v>
      </c>
      <c r="K87" s="18" t="e">
        <f>INDEX(תקציב_2013,MATCH(D87,'[1]תקציב 2015'!$D$3:$D$5960,0),8)</f>
        <v>#N/A</v>
      </c>
      <c r="L87" s="18" t="str">
        <f t="shared" si="8"/>
        <v>1</v>
      </c>
      <c r="M87" s="18" t="str">
        <f>INDEX(Chapter,MATCH(L87,[1]Chapter!$A$1:$A$681,0),8)</f>
        <v>מסים ומענק כללי</v>
      </c>
      <c r="N87" s="18" t="str">
        <f t="shared" si="9"/>
        <v>11</v>
      </c>
      <c r="O87" s="18" t="str">
        <f>INDEX(Chapter,MATCH(N87,[1]Chapter!$A$1:$A$681,0),8)</f>
        <v>ארנונות</v>
      </c>
      <c r="P87" s="18" t="str">
        <f t="shared" si="10"/>
        <v>117</v>
      </c>
      <c r="Q87" s="18" t="str">
        <f>INDEX(Chapter,MATCH(P87,[1]Chapter!$A$1:$A$681,0),8)</f>
        <v>הנחות ועדה אחרות</v>
      </c>
      <c r="R87" s="18" t="str">
        <f t="shared" si="11"/>
        <v>1170</v>
      </c>
      <c r="S87" s="18" t="e">
        <f>INDEX(Chapter,MATCH(R87,[1]Chapter!$A$1:$A$681,0),8)</f>
        <v>#N/A</v>
      </c>
      <c r="T87" s="18"/>
      <c r="U87" s="18" t="str">
        <f t="shared" si="12"/>
        <v>6</v>
      </c>
      <c r="V87" s="18" t="str">
        <f>IF($L87&lt;"6",INDEX(Revenue_type,MATCH(U87*1,[1]type!$A$118:$A$168,0),8),INDEX(Expenditure_type,MATCH(U87*1,[1]type!$A$2:$A$117,0),8))</f>
        <v>הכנסות מרכוש ומפעלים</v>
      </c>
      <c r="W87" s="18" t="str">
        <f t="shared" si="13"/>
        <v>69</v>
      </c>
      <c r="X87" s="18" t="str">
        <f>IF($L87&lt;"6",INDEX(Revenue_type,MATCH(W87*1,[1]type!$A$118:$A$168,0),8),INDEX(Expenditure_type,MATCH(W87*1,[1]type!$A$2:$A$117,0),8))</f>
        <v>הכנסות שונות</v>
      </c>
      <c r="Y87" s="18" t="str">
        <f t="shared" si="14"/>
        <v>690</v>
      </c>
      <c r="Z87" s="18" t="e">
        <f>IF($L87&lt;"6",INDEX(Revenue_type,MATCH(Y87*1,[1]type!$A$118:$A$168,0),8),INDEX(Expenditure_type,MATCH(Y87*1,[1]type!$A$2:$A$117,0),8))</f>
        <v>#N/A</v>
      </c>
    </row>
    <row r="88" spans="1:26" ht="15.75" customHeight="1">
      <c r="A88" s="19">
        <v>220</v>
      </c>
      <c r="B88" s="14">
        <v>121000</v>
      </c>
      <c r="C88">
        <v>1</v>
      </c>
      <c r="D88" t="str">
        <f t="shared" si="15"/>
        <v>1121000.220</v>
      </c>
      <c r="E88" s="15" t="s">
        <v>101</v>
      </c>
      <c r="F88" s="16"/>
      <c r="G88"/>
      <c r="H88" s="17">
        <v>-170000</v>
      </c>
      <c r="I88" s="17">
        <v>-153443.04</v>
      </c>
      <c r="J88" s="16">
        <v>-165896.20000000001</v>
      </c>
      <c r="K88" s="18" t="e">
        <f>INDEX(תקציב_2013,MATCH(D88,'[1]תקציב 2015'!$D$3:$D$5960,0),8)</f>
        <v>#N/A</v>
      </c>
      <c r="L88" s="18" t="str">
        <f t="shared" si="8"/>
        <v>1</v>
      </c>
      <c r="M88" s="18" t="str">
        <f>INDEX(Chapter,MATCH(L88,[1]Chapter!$A$1:$A$681,0),8)</f>
        <v>מסים ומענק כללי</v>
      </c>
      <c r="N88" s="18" t="str">
        <f t="shared" si="9"/>
        <v>12</v>
      </c>
      <c r="O88" s="18" t="str">
        <f>INDEX(Chapter,MATCH(N88,[1]Chapter!$A$1:$A$681,0),8)</f>
        <v>אגרות</v>
      </c>
      <c r="P88" s="18" t="str">
        <f t="shared" si="10"/>
        <v>121</v>
      </c>
      <c r="Q88" s="18" t="str">
        <f>INDEX(Chapter,MATCH(P88,[1]Chapter!$A$1:$A$681,0),8)</f>
        <v>תעודות ואישורים</v>
      </c>
      <c r="R88" s="18" t="str">
        <f t="shared" si="11"/>
        <v>1210</v>
      </c>
      <c r="S88" s="18" t="e">
        <f>INDEX(Chapter,MATCH(R88,[1]Chapter!$A$1:$A$681,0),8)</f>
        <v>#N/A</v>
      </c>
      <c r="T88" s="18"/>
      <c r="U88" s="18" t="str">
        <f t="shared" si="12"/>
        <v>2</v>
      </c>
      <c r="V88" s="18" t="str">
        <f>IF($L88&lt;"6",INDEX(Revenue_type,MATCH(U88*1,[1]type!$A$118:$A$168,0),8),INDEX(Expenditure_type,MATCH(U88*1,[1]type!$A$2:$A$117,0),8))</f>
        <v>אגרות</v>
      </c>
      <c r="W88" s="18" t="str">
        <f t="shared" si="13"/>
        <v>22</v>
      </c>
      <c r="X88" s="18" t="str">
        <f>IF($L88&lt;"6",INDEX(Revenue_type,MATCH(W88*1,[1]type!$A$118:$A$168,0),8),INDEX(Expenditure_type,MATCH(W88*1,[1]type!$A$2:$A$117,0),8))</f>
        <v>אגרות בגין שירותים וחומרים</v>
      </c>
      <c r="Y88" s="18" t="str">
        <f t="shared" si="14"/>
        <v>220</v>
      </c>
      <c r="Z88" s="18" t="e">
        <f>IF($L88&lt;"6",INDEX(Revenue_type,MATCH(Y88*1,[1]type!$A$118:$A$168,0),8),INDEX(Expenditure_type,MATCH(Y88*1,[1]type!$A$2:$A$117,0),8))</f>
        <v>#N/A</v>
      </c>
    </row>
    <row r="89" spans="1:26" ht="15.75" customHeight="1">
      <c r="A89" s="19">
        <v>220</v>
      </c>
      <c r="B89" s="14">
        <v>122000</v>
      </c>
      <c r="C89">
        <v>1</v>
      </c>
      <c r="D89" t="str">
        <f t="shared" si="15"/>
        <v>1122000.220</v>
      </c>
      <c r="E89" s="15" t="s">
        <v>102</v>
      </c>
      <c r="F89" s="16"/>
      <c r="G89"/>
      <c r="H89" s="17">
        <v>-2240000</v>
      </c>
      <c r="I89" s="17">
        <v>-2170011</v>
      </c>
      <c r="J89" s="16">
        <v>-2161492</v>
      </c>
      <c r="K89" s="18" t="e">
        <f>INDEX(תקציב_2013,MATCH(D89,'[1]תקציב 2015'!$D$3:$D$5960,0),8)</f>
        <v>#N/A</v>
      </c>
      <c r="L89" s="18" t="str">
        <f t="shared" si="8"/>
        <v>1</v>
      </c>
      <c r="M89" s="18" t="str">
        <f>INDEX(Chapter,MATCH(L89,[1]Chapter!$A$1:$A$681,0),8)</f>
        <v>מסים ומענק כללי</v>
      </c>
      <c r="N89" s="18" t="str">
        <f t="shared" si="9"/>
        <v>12</v>
      </c>
      <c r="O89" s="18" t="str">
        <f>INDEX(Chapter,MATCH(N89,[1]Chapter!$A$1:$A$681,0),8)</f>
        <v>אגרות</v>
      </c>
      <c r="P89" s="18" t="str">
        <f t="shared" si="10"/>
        <v>122</v>
      </c>
      <c r="Q89" s="18" t="str">
        <f>INDEX(Chapter,MATCH(P89,[1]Chapter!$A$1:$A$681,0),8)</f>
        <v>אגרת רשיונות לשלטים</v>
      </c>
      <c r="R89" s="18" t="str">
        <f t="shared" si="11"/>
        <v>1220</v>
      </c>
      <c r="S89" s="18" t="e">
        <f>INDEX(Chapter,MATCH(R89,[1]Chapter!$A$1:$A$681,0),8)</f>
        <v>#N/A</v>
      </c>
      <c r="T89" s="18"/>
      <c r="U89" s="18" t="str">
        <f t="shared" si="12"/>
        <v>2</v>
      </c>
      <c r="V89" s="18" t="str">
        <f>IF($L89&lt;"6",INDEX(Revenue_type,MATCH(U89*1,[1]type!$A$118:$A$168,0),8),INDEX(Expenditure_type,MATCH(U89*1,[1]type!$A$2:$A$117,0),8))</f>
        <v>אגרות</v>
      </c>
      <c r="W89" s="18" t="str">
        <f t="shared" si="13"/>
        <v>22</v>
      </c>
      <c r="X89" s="18" t="str">
        <f>IF($L89&lt;"6",INDEX(Revenue_type,MATCH(W89*1,[1]type!$A$118:$A$168,0),8),INDEX(Expenditure_type,MATCH(W89*1,[1]type!$A$2:$A$117,0),8))</f>
        <v>אגרות בגין שירותים וחומרים</v>
      </c>
      <c r="Y89" s="18" t="str">
        <f t="shared" si="14"/>
        <v>220</v>
      </c>
      <c r="Z89" s="18" t="e">
        <f>IF($L89&lt;"6",INDEX(Revenue_type,MATCH(Y89*1,[1]type!$A$118:$A$168,0),8),INDEX(Expenditure_type,MATCH(Y89*1,[1]type!$A$2:$A$117,0),8))</f>
        <v>#N/A</v>
      </c>
    </row>
    <row r="90" spans="1:26" ht="15.75" customHeight="1">
      <c r="A90" s="19">
        <v>221</v>
      </c>
      <c r="B90" s="14">
        <v>122000</v>
      </c>
      <c r="C90">
        <v>1</v>
      </c>
      <c r="D90" t="str">
        <f t="shared" si="15"/>
        <v>1122000.221</v>
      </c>
      <c r="E90" s="15" t="s">
        <v>103</v>
      </c>
      <c r="F90" s="16"/>
      <c r="G90"/>
      <c r="H90" s="17">
        <v>-4100000</v>
      </c>
      <c r="I90" s="17">
        <v>-5084168.63</v>
      </c>
      <c r="J90" s="16">
        <v>-3611738.78</v>
      </c>
      <c r="K90" s="18" t="e">
        <f>INDEX(תקציב_2013,MATCH(D90,'[1]תקציב 2015'!$D$3:$D$5960,0),8)</f>
        <v>#N/A</v>
      </c>
      <c r="L90" s="18" t="str">
        <f t="shared" si="8"/>
        <v>1</v>
      </c>
      <c r="M90" s="18" t="str">
        <f>INDEX(Chapter,MATCH(L90,[1]Chapter!$A$1:$A$681,0),8)</f>
        <v>מסים ומענק כללי</v>
      </c>
      <c r="N90" s="18" t="str">
        <f t="shared" si="9"/>
        <v>12</v>
      </c>
      <c r="O90" s="18" t="str">
        <f>INDEX(Chapter,MATCH(N90,[1]Chapter!$A$1:$A$681,0),8)</f>
        <v>אגרות</v>
      </c>
      <c r="P90" s="18" t="str">
        <f t="shared" si="10"/>
        <v>122</v>
      </c>
      <c r="Q90" s="18" t="str">
        <f>INDEX(Chapter,MATCH(P90,[1]Chapter!$A$1:$A$681,0),8)</f>
        <v>אגרת רשיונות לשלטים</v>
      </c>
      <c r="R90" s="18" t="str">
        <f t="shared" si="11"/>
        <v>1220</v>
      </c>
      <c r="S90" s="18" t="e">
        <f>INDEX(Chapter,MATCH(R90,[1]Chapter!$A$1:$A$681,0),8)</f>
        <v>#N/A</v>
      </c>
      <c r="T90" s="18"/>
      <c r="U90" s="18" t="str">
        <f t="shared" si="12"/>
        <v>2</v>
      </c>
      <c r="V90" s="18" t="str">
        <f>IF($L90&lt;"6",INDEX(Revenue_type,MATCH(U90*1,[1]type!$A$118:$A$168,0),8),INDEX(Expenditure_type,MATCH(U90*1,[1]type!$A$2:$A$117,0),8))</f>
        <v>אגרות</v>
      </c>
      <c r="W90" s="18" t="str">
        <f t="shared" si="13"/>
        <v>22</v>
      </c>
      <c r="X90" s="18" t="str">
        <f>IF($L90&lt;"6",INDEX(Revenue_type,MATCH(W90*1,[1]type!$A$118:$A$168,0),8),INDEX(Expenditure_type,MATCH(W90*1,[1]type!$A$2:$A$117,0),8))</f>
        <v>אגרות בגין שירותים וחומרים</v>
      </c>
      <c r="Y90" s="18" t="str">
        <f t="shared" si="14"/>
        <v>221</v>
      </c>
      <c r="Z90" s="18" t="e">
        <f>IF($L90&lt;"6",INDEX(Revenue_type,MATCH(Y90*1,[1]type!$A$118:$A$168,0),8),INDEX(Expenditure_type,MATCH(Y90*1,[1]type!$A$2:$A$117,0),8))</f>
        <v>#N/A</v>
      </c>
    </row>
    <row r="91" spans="1:26" ht="15.75" customHeight="1">
      <c r="A91" s="19">
        <v>220</v>
      </c>
      <c r="B91" s="14">
        <v>124000</v>
      </c>
      <c r="C91">
        <v>1</v>
      </c>
      <c r="D91" t="str">
        <f t="shared" si="15"/>
        <v>1124000.220</v>
      </c>
      <c r="E91" s="15" t="s">
        <v>104</v>
      </c>
      <c r="F91" s="16"/>
      <c r="G91"/>
      <c r="H91" s="17">
        <v>-120000</v>
      </c>
      <c r="I91" s="17">
        <v>-69837.81</v>
      </c>
      <c r="J91" s="16">
        <v>-120697.2</v>
      </c>
      <c r="K91" s="18" t="e">
        <f>INDEX(תקציב_2013,MATCH(D91,'[1]תקציב 2015'!$D$3:$D$5960,0),8)</f>
        <v>#N/A</v>
      </c>
      <c r="L91" s="18" t="str">
        <f t="shared" si="8"/>
        <v>1</v>
      </c>
      <c r="M91" s="18" t="str">
        <f>INDEX(Chapter,MATCH(L91,[1]Chapter!$A$1:$A$681,0),8)</f>
        <v>מסים ומענק כללי</v>
      </c>
      <c r="N91" s="18" t="str">
        <f t="shared" si="9"/>
        <v>12</v>
      </c>
      <c r="O91" s="18" t="str">
        <f>INDEX(Chapter,MATCH(N91,[1]Chapter!$A$1:$A$681,0),8)</f>
        <v>אגרות</v>
      </c>
      <c r="P91" s="18" t="str">
        <f t="shared" si="10"/>
        <v>124</v>
      </c>
      <c r="Q91" s="18" t="str">
        <f>INDEX(Chapter,MATCH(P91,[1]Chapter!$A$1:$A$681,0),8)</f>
        <v>מודעות ופרסומים</v>
      </c>
      <c r="R91" s="18" t="str">
        <f t="shared" si="11"/>
        <v>1240</v>
      </c>
      <c r="S91" s="18" t="e">
        <f>INDEX(Chapter,MATCH(R91,[1]Chapter!$A$1:$A$681,0),8)</f>
        <v>#N/A</v>
      </c>
      <c r="T91" s="18"/>
      <c r="U91" s="18" t="str">
        <f t="shared" si="12"/>
        <v>2</v>
      </c>
      <c r="V91" s="18" t="str">
        <f>IF($L91&lt;"6",INDEX(Revenue_type,MATCH(U91*1,[1]type!$A$118:$A$168,0),8),INDEX(Expenditure_type,MATCH(U91*1,[1]type!$A$2:$A$117,0),8))</f>
        <v>אגרות</v>
      </c>
      <c r="W91" s="18" t="str">
        <f t="shared" si="13"/>
        <v>22</v>
      </c>
      <c r="X91" s="18" t="str">
        <f>IF($L91&lt;"6",INDEX(Revenue_type,MATCH(W91*1,[1]type!$A$118:$A$168,0),8),INDEX(Expenditure_type,MATCH(W91*1,[1]type!$A$2:$A$117,0),8))</f>
        <v>אגרות בגין שירותים וחומרים</v>
      </c>
      <c r="Y91" s="18" t="str">
        <f t="shared" si="14"/>
        <v>220</v>
      </c>
      <c r="Z91" s="18" t="e">
        <f>IF($L91&lt;"6",INDEX(Revenue_type,MATCH(Y91*1,[1]type!$A$118:$A$168,0),8),INDEX(Expenditure_type,MATCH(Y91*1,[1]type!$A$2:$A$117,0),8))</f>
        <v>#N/A</v>
      </c>
    </row>
    <row r="92" spans="1:26" ht="15.75" customHeight="1">
      <c r="A92" s="19">
        <v>440</v>
      </c>
      <c r="B92" s="14">
        <v>157000</v>
      </c>
      <c r="C92">
        <v>1</v>
      </c>
      <c r="D92" t="str">
        <f t="shared" si="15"/>
        <v>1157000.440</v>
      </c>
      <c r="E92" s="15" t="s">
        <v>105</v>
      </c>
      <c r="F92" s="16"/>
      <c r="G92"/>
      <c r="H92" s="17">
        <v>0</v>
      </c>
      <c r="I92" s="17"/>
      <c r="J92" s="16"/>
      <c r="K92" s="18" t="e">
        <f>INDEX(תקציב_2013,MATCH(D92,'[1]תקציב 2015'!$D$3:$D$5960,0),8)</f>
        <v>#N/A</v>
      </c>
      <c r="L92" s="18" t="str">
        <f t="shared" si="8"/>
        <v>1</v>
      </c>
      <c r="M92" s="18" t="str">
        <f>INDEX(Chapter,MATCH(L92,[1]Chapter!$A$1:$A$681,0),8)</f>
        <v>מסים ומענק כללי</v>
      </c>
      <c r="N92" s="18" t="str">
        <f t="shared" si="9"/>
        <v>15</v>
      </c>
      <c r="O92" s="18" t="str">
        <f>INDEX(Chapter,MATCH(N92,[1]Chapter!$A$1:$A$681,0),8)</f>
        <v>השתתפויות כלליות של מוסדות</v>
      </c>
      <c r="P92" s="18" t="str">
        <f t="shared" si="10"/>
        <v>157</v>
      </c>
      <c r="Q92" s="18" t="str">
        <f>INDEX(Chapter,MATCH(P92,[1]Chapter!$A$1:$A$681,0),8)</f>
        <v>השתתפות מוסדות אחרים</v>
      </c>
      <c r="R92" s="18" t="str">
        <f t="shared" si="11"/>
        <v>1570</v>
      </c>
      <c r="S92" s="18" t="e">
        <f>INDEX(Chapter,MATCH(R92,[1]Chapter!$A$1:$A$681,0),8)</f>
        <v>#N/A</v>
      </c>
      <c r="T92" s="18"/>
      <c r="U92" s="18" t="str">
        <f t="shared" si="12"/>
        <v>4</v>
      </c>
      <c r="V92" s="18" t="str">
        <f>IF($L92&lt;"6",INDEX(Revenue_type,MATCH(U92*1,[1]type!$A$118:$A$168,0),8),INDEX(Expenditure_type,MATCH(U92*1,[1]type!$A$2:$A$117,0),8))</f>
        <v>שירותים ושכר לימוד</v>
      </c>
      <c r="W92" s="18" t="str">
        <f t="shared" si="13"/>
        <v>44</v>
      </c>
      <c r="X92" s="18" t="str">
        <f>IF($L92&lt;"6",INDEX(Revenue_type,MATCH(W92*1,[1]type!$A$118:$A$168,0),8),INDEX(Expenditure_type,MATCH(W92*1,[1]type!$A$2:$A$117,0),8))</f>
        <v>השתתפויות מוסדות ורשויות בשירותים משלימים</v>
      </c>
      <c r="Y92" s="18" t="str">
        <f t="shared" si="14"/>
        <v>440</v>
      </c>
      <c r="Z92" s="18" t="e">
        <f>IF($L92&lt;"6",INDEX(Revenue_type,MATCH(Y92*1,[1]type!$A$118:$A$168,0),8),INDEX(Expenditure_type,MATCH(Y92*1,[1]type!$A$2:$A$117,0),8))</f>
        <v>#N/A</v>
      </c>
    </row>
    <row r="93" spans="1:26" ht="15.75" customHeight="1">
      <c r="A93" s="19">
        <v>913</v>
      </c>
      <c r="B93" s="14">
        <v>190000</v>
      </c>
      <c r="C93">
        <v>1</v>
      </c>
      <c r="D93" t="str">
        <f t="shared" si="15"/>
        <v>1190000.913</v>
      </c>
      <c r="E93" s="15" t="s">
        <v>106</v>
      </c>
      <c r="F93" s="16"/>
      <c r="G93"/>
      <c r="H93" s="17">
        <v>-60000</v>
      </c>
      <c r="I93" s="17">
        <v>-19561</v>
      </c>
      <c r="J93" s="16">
        <v>-35554</v>
      </c>
      <c r="K93" s="18" t="e">
        <f>INDEX(תקציב_2013,MATCH(D93,'[1]תקציב 2015'!$D$3:$D$5960,0),8)</f>
        <v>#N/A</v>
      </c>
      <c r="L93" s="18" t="str">
        <f t="shared" si="8"/>
        <v>1</v>
      </c>
      <c r="M93" s="18" t="str">
        <f>INDEX(Chapter,MATCH(L93,[1]Chapter!$A$1:$A$681,0),8)</f>
        <v>מסים ומענק כללי</v>
      </c>
      <c r="N93" s="18" t="str">
        <f t="shared" si="9"/>
        <v>19</v>
      </c>
      <c r="O93" s="18" t="str">
        <f>INDEX(Chapter,MATCH(N93,[1]Chapter!$A$1:$A$681,0),8)</f>
        <v>מענקים כלליים</v>
      </c>
      <c r="P93" s="18" t="str">
        <f t="shared" si="10"/>
        <v>190</v>
      </c>
      <c r="Q93" s="18" t="e">
        <f>INDEX(Chapter,MATCH(P93,[1]Chapter!$A$1:$A$681,0),8)</f>
        <v>#N/A</v>
      </c>
      <c r="R93" s="18" t="str">
        <f t="shared" si="11"/>
        <v>1900</v>
      </c>
      <c r="S93" s="18" t="e">
        <f>INDEX(Chapter,MATCH(R93,[1]Chapter!$A$1:$A$681,0),8)</f>
        <v>#N/A</v>
      </c>
      <c r="T93" s="18"/>
      <c r="U93" s="18" t="str">
        <f t="shared" si="12"/>
        <v>9</v>
      </c>
      <c r="V93" s="18" t="str">
        <f>IF($L93&lt;"6",INDEX(Revenue_type,MATCH(U93*1,[1]type!$A$118:$A$168,0),8),INDEX(Expenditure_type,MATCH(U93*1,[1]type!$A$2:$A$117,0),8))</f>
        <v>השתתפות משרדי ממשלה</v>
      </c>
      <c r="W93" s="18" t="str">
        <f t="shared" si="13"/>
        <v>91</v>
      </c>
      <c r="X93" s="18" t="str">
        <f>IF($L93&lt;"6",INDEX(Revenue_type,MATCH(W93*1,[1]type!$A$118:$A$168,0),8),INDEX(Expenditure_type,MATCH(W93*1,[1]type!$A$2:$A$117,0),8))</f>
        <v>השתתפות משרד הפנים</v>
      </c>
      <c r="Y93" s="18" t="str">
        <f t="shared" si="14"/>
        <v>913</v>
      </c>
      <c r="Z93" s="18" t="e">
        <f>IF($L93&lt;"6",INDEX(Revenue_type,MATCH(Y93*1,[1]type!$A$118:$A$168,0),8),INDEX(Expenditure_type,MATCH(Y93*1,[1]type!$A$2:$A$117,0),8))</f>
        <v>#N/A</v>
      </c>
    </row>
    <row r="94" spans="1:26" ht="15.75" customHeight="1" outlineLevel="2">
      <c r="A94" s="19">
        <v>916</v>
      </c>
      <c r="B94" s="14">
        <v>190000</v>
      </c>
      <c r="C94">
        <v>1</v>
      </c>
      <c r="D94" t="str">
        <f t="shared" si="15"/>
        <v>1190000.916</v>
      </c>
      <c r="E94" s="15" t="s">
        <v>107</v>
      </c>
      <c r="F94" s="16"/>
      <c r="G94"/>
      <c r="H94" s="17">
        <v>-250000</v>
      </c>
      <c r="I94" s="17">
        <v>-37542</v>
      </c>
      <c r="J94" s="16">
        <v>-218107</v>
      </c>
      <c r="K94" s="18" t="e">
        <f>INDEX(תקציב_2013,MATCH(D94,'[1]תקציב 2015'!$D$3:$D$5960,0),8)</f>
        <v>#N/A</v>
      </c>
      <c r="L94" s="18" t="str">
        <f t="shared" si="8"/>
        <v>1</v>
      </c>
      <c r="M94" s="18" t="str">
        <f>INDEX(Chapter,MATCH(L94,[1]Chapter!$A$1:$A$681,0),8)</f>
        <v>מסים ומענק כללי</v>
      </c>
      <c r="N94" s="18" t="str">
        <f t="shared" si="9"/>
        <v>19</v>
      </c>
      <c r="O94" s="18" t="str">
        <f>INDEX(Chapter,MATCH(N94,[1]Chapter!$A$1:$A$681,0),8)</f>
        <v>מענקים כלליים</v>
      </c>
      <c r="P94" s="18" t="str">
        <f t="shared" si="10"/>
        <v>190</v>
      </c>
      <c r="Q94" s="18" t="e">
        <f>INDEX(Chapter,MATCH(P94,[1]Chapter!$A$1:$A$681,0),8)</f>
        <v>#N/A</v>
      </c>
      <c r="R94" s="18" t="str">
        <f t="shared" si="11"/>
        <v>1900</v>
      </c>
      <c r="S94" s="18" t="e">
        <f>INDEX(Chapter,MATCH(R94,[1]Chapter!$A$1:$A$681,0),8)</f>
        <v>#N/A</v>
      </c>
      <c r="T94" s="18"/>
      <c r="U94" s="18" t="str">
        <f t="shared" si="12"/>
        <v>9</v>
      </c>
      <c r="V94" s="18" t="str">
        <f>IF($L94&lt;"6",INDEX(Revenue_type,MATCH(U94*1,[1]type!$A$118:$A$168,0),8),INDEX(Expenditure_type,MATCH(U94*1,[1]type!$A$2:$A$117,0),8))</f>
        <v>השתתפות משרדי ממשלה</v>
      </c>
      <c r="W94" s="18" t="str">
        <f t="shared" si="13"/>
        <v>91</v>
      </c>
      <c r="X94" s="18" t="str">
        <f>IF($L94&lt;"6",INDEX(Revenue_type,MATCH(W94*1,[1]type!$A$118:$A$168,0),8),INDEX(Expenditure_type,MATCH(W94*1,[1]type!$A$2:$A$117,0),8))</f>
        <v>השתתפות משרד הפנים</v>
      </c>
      <c r="Y94" s="18" t="str">
        <f t="shared" si="14"/>
        <v>916</v>
      </c>
      <c r="Z94" s="18" t="e">
        <f>IF($L94&lt;"6",INDEX(Revenue_type,MATCH(Y94*1,[1]type!$A$118:$A$168,0),8),INDEX(Expenditure_type,MATCH(Y94*1,[1]type!$A$2:$A$117,0),8))</f>
        <v>#N/A</v>
      </c>
    </row>
    <row r="95" spans="1:26" ht="15.75" customHeight="1" outlineLevel="2">
      <c r="A95" s="19">
        <v>910</v>
      </c>
      <c r="B95" s="14">
        <v>191000</v>
      </c>
      <c r="C95">
        <v>1</v>
      </c>
      <c r="D95" t="str">
        <f t="shared" si="15"/>
        <v>1191000.910</v>
      </c>
      <c r="E95" s="15" t="s">
        <v>108</v>
      </c>
      <c r="F95" s="16"/>
      <c r="G95"/>
      <c r="H95" s="17">
        <v>0</v>
      </c>
      <c r="I95" s="17">
        <v>0</v>
      </c>
      <c r="J95" s="16">
        <v>0</v>
      </c>
      <c r="K95" s="18" t="e">
        <f>INDEX(תקציב_2013,MATCH(D95,'[1]תקציב 2015'!$D$3:$D$5960,0),8)</f>
        <v>#N/A</v>
      </c>
      <c r="L95" s="18" t="str">
        <f t="shared" si="8"/>
        <v>1</v>
      </c>
      <c r="M95" s="18" t="str">
        <f>INDEX(Chapter,MATCH(L95,[1]Chapter!$A$1:$A$681,0),8)</f>
        <v>מסים ומענק כללי</v>
      </c>
      <c r="N95" s="18" t="str">
        <f t="shared" si="9"/>
        <v>19</v>
      </c>
      <c r="O95" s="18" t="str">
        <f>INDEX(Chapter,MATCH(N95,[1]Chapter!$A$1:$A$681,0),8)</f>
        <v>מענקים כלליים</v>
      </c>
      <c r="P95" s="18" t="str">
        <f t="shared" si="10"/>
        <v>191</v>
      </c>
      <c r="Q95" s="18" t="str">
        <f>INDEX(Chapter,MATCH(P95,[1]Chapter!$A$1:$A$681,0),8)</f>
        <v>מענק כללי לאיזון</v>
      </c>
      <c r="R95" s="18" t="str">
        <f t="shared" si="11"/>
        <v>1910</v>
      </c>
      <c r="S95" s="18" t="e">
        <f>INDEX(Chapter,MATCH(R95,[1]Chapter!$A$1:$A$681,0),8)</f>
        <v>#N/A</v>
      </c>
      <c r="T95" s="18"/>
      <c r="U95" s="18" t="str">
        <f t="shared" si="12"/>
        <v>9</v>
      </c>
      <c r="V95" s="18" t="str">
        <f>IF($L95&lt;"6",INDEX(Revenue_type,MATCH(U95*1,[1]type!$A$118:$A$168,0),8),INDEX(Expenditure_type,MATCH(U95*1,[1]type!$A$2:$A$117,0),8))</f>
        <v>השתתפות משרדי ממשלה</v>
      </c>
      <c r="W95" s="18" t="str">
        <f t="shared" si="13"/>
        <v>91</v>
      </c>
      <c r="X95" s="18" t="str">
        <f>IF($L95&lt;"6",INDEX(Revenue_type,MATCH(W95*1,[1]type!$A$118:$A$168,0),8),INDEX(Expenditure_type,MATCH(W95*1,[1]type!$A$2:$A$117,0),8))</f>
        <v>השתתפות משרד הפנים</v>
      </c>
      <c r="Y95" s="18" t="str">
        <f t="shared" si="14"/>
        <v>910</v>
      </c>
      <c r="Z95" s="18" t="e">
        <f>IF($L95&lt;"6",INDEX(Revenue_type,MATCH(Y95*1,[1]type!$A$118:$A$168,0),8),INDEX(Expenditure_type,MATCH(Y95*1,[1]type!$A$2:$A$117,0),8))</f>
        <v>#N/A</v>
      </c>
    </row>
    <row r="96" spans="1:26" ht="15.75" customHeight="1" outlineLevel="2">
      <c r="A96" s="19">
        <v>910</v>
      </c>
      <c r="B96" s="14">
        <v>192000</v>
      </c>
      <c r="C96">
        <v>1</v>
      </c>
      <c r="D96" t="str">
        <f t="shared" si="15"/>
        <v>1192000.910</v>
      </c>
      <c r="E96" s="15" t="s">
        <v>109</v>
      </c>
      <c r="F96" s="16"/>
      <c r="G96"/>
      <c r="H96" s="17">
        <v>0</v>
      </c>
      <c r="I96" s="17">
        <v>-100000</v>
      </c>
      <c r="J96" s="16">
        <v>0</v>
      </c>
      <c r="K96" s="18">
        <f>INDEX(תקציב_2013,MATCH(D96,'[1]תקציב 2015'!$D$3:$D$5960,0),8)</f>
        <v>-360000</v>
      </c>
      <c r="L96" s="18" t="str">
        <f t="shared" si="8"/>
        <v>1</v>
      </c>
      <c r="M96" s="18" t="str">
        <f>INDEX(Chapter,MATCH(L96,[1]Chapter!$A$1:$A$681,0),8)</f>
        <v>מסים ומענק כללי</v>
      </c>
      <c r="N96" s="18" t="str">
        <f t="shared" si="9"/>
        <v>19</v>
      </c>
      <c r="O96" s="18" t="str">
        <f>INDEX(Chapter,MATCH(N96,[1]Chapter!$A$1:$A$681,0),8)</f>
        <v>מענקים כלליים</v>
      </c>
      <c r="P96" s="18" t="str">
        <f t="shared" si="10"/>
        <v>192</v>
      </c>
      <c r="Q96" s="18" t="str">
        <f>INDEX(Chapter,MATCH(P96,[1]Chapter!$A$1:$A$681,0),8)</f>
        <v>מענקים חד פעמיים</v>
      </c>
      <c r="R96" s="18" t="str">
        <f t="shared" si="11"/>
        <v>1920</v>
      </c>
      <c r="S96" s="18" t="e">
        <f>INDEX(Chapter,MATCH(R96,[1]Chapter!$A$1:$A$681,0),8)</f>
        <v>#N/A</v>
      </c>
      <c r="T96" s="18"/>
      <c r="U96" s="18" t="str">
        <f t="shared" si="12"/>
        <v>9</v>
      </c>
      <c r="V96" s="18" t="str">
        <f>IF($L96&lt;"6",INDEX(Revenue_type,MATCH(U96*1,[1]type!$A$118:$A$168,0),8),INDEX(Expenditure_type,MATCH(U96*1,[1]type!$A$2:$A$117,0),8))</f>
        <v>השתתפות משרדי ממשלה</v>
      </c>
      <c r="W96" s="18" t="str">
        <f t="shared" si="13"/>
        <v>91</v>
      </c>
      <c r="X96" s="18" t="str">
        <f>IF($L96&lt;"6",INDEX(Revenue_type,MATCH(W96*1,[1]type!$A$118:$A$168,0),8),INDEX(Expenditure_type,MATCH(W96*1,[1]type!$A$2:$A$117,0),8))</f>
        <v>השתתפות משרד הפנים</v>
      </c>
      <c r="Y96" s="18" t="str">
        <f t="shared" si="14"/>
        <v>910</v>
      </c>
      <c r="Z96" s="18" t="e">
        <f>IF($L96&lt;"6",INDEX(Revenue_type,MATCH(Y96*1,[1]type!$A$118:$A$168,0),8),INDEX(Expenditure_type,MATCH(Y96*1,[1]type!$A$2:$A$117,0),8))</f>
        <v>#N/A</v>
      </c>
    </row>
    <row r="97" spans="1:26" ht="15.75" customHeight="1" outlineLevel="2">
      <c r="A97" s="19">
        <v>990</v>
      </c>
      <c r="B97" s="14">
        <v>196000</v>
      </c>
      <c r="C97">
        <v>1</v>
      </c>
      <c r="D97" t="str">
        <f t="shared" si="15"/>
        <v>1196000.990</v>
      </c>
      <c r="E97" s="15" t="s">
        <v>110</v>
      </c>
      <c r="F97" s="16"/>
      <c r="G97"/>
      <c r="H97" s="17">
        <v>0</v>
      </c>
      <c r="I97" s="17">
        <v>0</v>
      </c>
      <c r="J97" s="16">
        <v>0</v>
      </c>
      <c r="K97" s="18" t="e">
        <f>INDEX(תקציב_2013,MATCH(D97,'[1]תקציב 2015'!$D$3:$D$5960,0),8)</f>
        <v>#N/A</v>
      </c>
      <c r="L97" s="18" t="str">
        <f t="shared" si="8"/>
        <v>1</v>
      </c>
      <c r="M97" s="18" t="str">
        <f>INDEX(Chapter,MATCH(L97,[1]Chapter!$A$1:$A$681,0),8)</f>
        <v>מסים ומענק כללי</v>
      </c>
      <c r="N97" s="18" t="str">
        <f t="shared" si="9"/>
        <v>19</v>
      </c>
      <c r="O97" s="18" t="str">
        <f>INDEX(Chapter,MATCH(N97,[1]Chapter!$A$1:$A$681,0),8)</f>
        <v>מענקים כלליים</v>
      </c>
      <c r="P97" s="18" t="str">
        <f t="shared" si="10"/>
        <v>196</v>
      </c>
      <c r="Q97" s="18" t="str">
        <f>INDEX(Chapter,MATCH(P97,[1]Chapter!$A$1:$A$681,0),8)</f>
        <v>מענקים אחרים</v>
      </c>
      <c r="R97" s="18" t="str">
        <f t="shared" si="11"/>
        <v>1960</v>
      </c>
      <c r="S97" s="18" t="e">
        <f>INDEX(Chapter,MATCH(R97,[1]Chapter!$A$1:$A$681,0),8)</f>
        <v>#N/A</v>
      </c>
      <c r="T97" s="18"/>
      <c r="U97" s="18" t="str">
        <f t="shared" si="12"/>
        <v>9</v>
      </c>
      <c r="V97" s="18" t="str">
        <f>IF($L97&lt;"6",INDEX(Revenue_type,MATCH(U97*1,[1]type!$A$118:$A$168,0),8),INDEX(Expenditure_type,MATCH(U97*1,[1]type!$A$2:$A$117,0),8))</f>
        <v>השתתפות משרדי ממשלה</v>
      </c>
      <c r="W97" s="18" t="str">
        <f t="shared" si="13"/>
        <v>99</v>
      </c>
      <c r="X97" s="18" t="str">
        <f>IF($L97&lt;"6",INDEX(Revenue_type,MATCH(W97*1,[1]type!$A$118:$A$168,0),8),INDEX(Expenditure_type,MATCH(W97*1,[1]type!$A$2:$A$117,0),8))</f>
        <v>השתתפות משרדי ממשלה אחרים</v>
      </c>
      <c r="Y97" s="18" t="str">
        <f t="shared" si="14"/>
        <v>990</v>
      </c>
      <c r="Z97" s="18" t="e">
        <f>IF($L97&lt;"6",INDEX(Revenue_type,MATCH(Y97*1,[1]type!$A$118:$A$168,0),8),INDEX(Expenditure_type,MATCH(Y97*1,[1]type!$A$2:$A$117,0),8))</f>
        <v>#N/A</v>
      </c>
    </row>
    <row r="98" spans="1:26" ht="15.75" customHeight="1" outlineLevel="2">
      <c r="A98" s="19">
        <v>590</v>
      </c>
      <c r="B98" s="14">
        <v>211000</v>
      </c>
      <c r="C98">
        <v>1</v>
      </c>
      <c r="D98" t="str">
        <f t="shared" si="15"/>
        <v>1211000.590</v>
      </c>
      <c r="E98" s="15" t="s">
        <v>111</v>
      </c>
      <c r="F98" s="16"/>
      <c r="G98"/>
      <c r="H98" s="17">
        <v>-126000</v>
      </c>
      <c r="I98" s="17"/>
      <c r="J98" s="16"/>
      <c r="K98" s="18" t="e">
        <f>INDEX(תקציב_2013,MATCH(D98,'[1]תקציב 2015'!$D$3:$D$5960,0),8)</f>
        <v>#N/A</v>
      </c>
      <c r="L98" s="18" t="str">
        <f t="shared" si="8"/>
        <v>2</v>
      </c>
      <c r="M98" s="18" t="str">
        <f>INDEX(Chapter,MATCH(L98,[1]Chapter!$A$1:$A$681,0),8)</f>
        <v>שירותים מקומיים</v>
      </c>
      <c r="N98" s="18" t="str">
        <f t="shared" si="9"/>
        <v>21</v>
      </c>
      <c r="O98" s="18" t="str">
        <f>INDEX(Chapter,MATCH(N98,[1]Chapter!$A$1:$A$681,0),8)</f>
        <v>תברואה</v>
      </c>
      <c r="P98" s="18" t="str">
        <f t="shared" si="10"/>
        <v>211</v>
      </c>
      <c r="Q98" s="18" t="e">
        <f>INDEX(Chapter,MATCH(P98,[1]Chapter!$A$1:$A$681,0),8)</f>
        <v>#N/A</v>
      </c>
      <c r="R98" s="18" t="str">
        <f t="shared" si="11"/>
        <v>2110</v>
      </c>
      <c r="S98" s="18" t="e">
        <f>INDEX(Chapter,MATCH(R98,[1]Chapter!$A$1:$A$681,0),8)</f>
        <v>#N/A</v>
      </c>
      <c r="T98" s="18"/>
      <c r="U98" s="18" t="str">
        <f t="shared" si="12"/>
        <v>5</v>
      </c>
      <c r="V98" s="18" t="str">
        <f>IF($L98&lt;"6",INDEX(Revenue_type,MATCH(U98*1,[1]type!$A$118:$A$168,0),8),INDEX(Expenditure_type,MATCH(U98*1,[1]type!$A$2:$A$117,0),8))</f>
        <v>החזרות</v>
      </c>
      <c r="W98" s="18" t="str">
        <f t="shared" si="13"/>
        <v>59</v>
      </c>
      <c r="X98" s="18" t="str">
        <f>IF($L98&lt;"6",INDEX(Revenue_type,MATCH(W98*1,[1]type!$A$118:$A$168,0),8),INDEX(Expenditure_type,MATCH(W98*1,[1]type!$A$2:$A$117,0),8))</f>
        <v>החזרות אחרות</v>
      </c>
      <c r="Y98" s="18" t="str">
        <f t="shared" si="14"/>
        <v>590</v>
      </c>
      <c r="Z98" s="18" t="e">
        <f>IF($L98&lt;"6",INDEX(Revenue_type,MATCH(Y98*1,[1]type!$A$118:$A$168,0),8),INDEX(Expenditure_type,MATCH(Y98*1,[1]type!$A$2:$A$117,0),8))</f>
        <v>#N/A</v>
      </c>
    </row>
    <row r="99" spans="1:26" ht="15.75" customHeight="1" outlineLevel="2">
      <c r="A99" s="19">
        <v>710</v>
      </c>
      <c r="B99" s="14">
        <v>212000</v>
      </c>
      <c r="C99">
        <v>1</v>
      </c>
      <c r="D99" t="str">
        <f t="shared" si="15"/>
        <v>1212000.710</v>
      </c>
      <c r="E99" s="15" t="s">
        <v>112</v>
      </c>
      <c r="F99" s="16"/>
      <c r="G99"/>
      <c r="H99" s="17">
        <v>0</v>
      </c>
      <c r="I99" s="17">
        <v>0</v>
      </c>
      <c r="J99" s="16">
        <v>0</v>
      </c>
      <c r="K99" s="18" t="e">
        <f>INDEX(תקציב_2013,MATCH(D99,'[1]תקציב 2015'!$D$3:$D$5960,0),8)</f>
        <v>#N/A</v>
      </c>
      <c r="L99" s="18" t="str">
        <f t="shared" si="8"/>
        <v>2</v>
      </c>
      <c r="M99" s="18" t="str">
        <f>INDEX(Chapter,MATCH(L99,[1]Chapter!$A$1:$A$681,0),8)</f>
        <v>שירותים מקומיים</v>
      </c>
      <c r="N99" s="18" t="str">
        <f t="shared" si="9"/>
        <v>21</v>
      </c>
      <c r="O99" s="18" t="str">
        <f>INDEX(Chapter,MATCH(N99,[1]Chapter!$A$1:$A$681,0),8)</f>
        <v>תברואה</v>
      </c>
      <c r="P99" s="18" t="str">
        <f t="shared" si="10"/>
        <v>212</v>
      </c>
      <c r="Q99" s="18" t="str">
        <f>INDEX(Chapter,MATCH(P99,[1]Chapter!$A$1:$A$681,0),8)</f>
        <v>שירותי ניקיון</v>
      </c>
      <c r="R99" s="18" t="str">
        <f t="shared" si="11"/>
        <v>2120</v>
      </c>
      <c r="S99" s="18" t="e">
        <f>INDEX(Chapter,MATCH(R99,[1]Chapter!$A$1:$A$681,0),8)</f>
        <v>#N/A</v>
      </c>
      <c r="T99" s="18"/>
      <c r="U99" s="18" t="str">
        <f t="shared" si="12"/>
        <v>7</v>
      </c>
      <c r="V99" s="18" t="str">
        <f>IF($L99&lt;"6",INDEX(Revenue_type,MATCH(U99*1,[1]type!$A$118:$A$168,0),8),INDEX(Expenditure_type,MATCH(U99*1,[1]type!$A$2:$A$117,0),8))</f>
        <v>השתתפות מוסדות ותרומות</v>
      </c>
      <c r="W99" s="18" t="str">
        <f t="shared" si="13"/>
        <v>71</v>
      </c>
      <c r="X99" s="18" t="str">
        <f>IF($L99&lt;"6",INDEX(Revenue_type,MATCH(W99*1,[1]type!$A$118:$A$168,0),8),INDEX(Expenditure_type,MATCH(W99*1,[1]type!$A$2:$A$117,0),8))</f>
        <v>השתתפות ועדים מקומיים</v>
      </c>
      <c r="Y99" s="18" t="str">
        <f t="shared" si="14"/>
        <v>710</v>
      </c>
      <c r="Z99" s="18" t="e">
        <f>IF($L99&lt;"6",INDEX(Revenue_type,MATCH(Y99*1,[1]type!$A$118:$A$168,0),8),INDEX(Expenditure_type,MATCH(Y99*1,[1]type!$A$2:$A$117,0),8))</f>
        <v>#N/A</v>
      </c>
    </row>
    <row r="100" spans="1:26" ht="15.75" customHeight="1" outlineLevel="2">
      <c r="A100" s="19">
        <v>220</v>
      </c>
      <c r="B100" s="14">
        <v>212300</v>
      </c>
      <c r="C100">
        <v>1</v>
      </c>
      <c r="D100" t="str">
        <f t="shared" si="15"/>
        <v>1212300.220</v>
      </c>
      <c r="E100" s="15" t="s">
        <v>113</v>
      </c>
      <c r="F100" s="16"/>
      <c r="G100"/>
      <c r="H100" s="17">
        <v>0</v>
      </c>
      <c r="I100" s="17">
        <v>0</v>
      </c>
      <c r="J100" s="16">
        <v>0</v>
      </c>
      <c r="K100" s="18">
        <f>INDEX(תקציב_2013,MATCH(D100,'[1]תקציב 2015'!$D$3:$D$5960,0),8)</f>
        <v>-1000000</v>
      </c>
      <c r="L100" s="18" t="str">
        <f t="shared" si="8"/>
        <v>2</v>
      </c>
      <c r="M100" s="18" t="str">
        <f>INDEX(Chapter,MATCH(L100,[1]Chapter!$A$1:$A$681,0),8)</f>
        <v>שירותים מקומיים</v>
      </c>
      <c r="N100" s="18" t="str">
        <f t="shared" si="9"/>
        <v>21</v>
      </c>
      <c r="O100" s="18" t="str">
        <f>INDEX(Chapter,MATCH(N100,[1]Chapter!$A$1:$A$681,0),8)</f>
        <v>תברואה</v>
      </c>
      <c r="P100" s="18" t="str">
        <f t="shared" si="10"/>
        <v>212</v>
      </c>
      <c r="Q100" s="18" t="str">
        <f>INDEX(Chapter,MATCH(P100,[1]Chapter!$A$1:$A$681,0),8)</f>
        <v>שירותי ניקיון</v>
      </c>
      <c r="R100" s="18" t="str">
        <f t="shared" si="11"/>
        <v>2123</v>
      </c>
      <c r="S100" s="18" t="str">
        <f>INDEX(Chapter,MATCH(R100,[1]Chapter!$A$1:$A$681,0),8)</f>
        <v>אסוף ובעור אשפה</v>
      </c>
      <c r="T100" s="18"/>
      <c r="U100" s="18" t="str">
        <f t="shared" si="12"/>
        <v>2</v>
      </c>
      <c r="V100" s="18" t="str">
        <f>IF($L100&lt;"6",INDEX(Revenue_type,MATCH(U100*1,[1]type!$A$118:$A$168,0),8),INDEX(Expenditure_type,MATCH(U100*1,[1]type!$A$2:$A$117,0),8))</f>
        <v>אגרות</v>
      </c>
      <c r="W100" s="18" t="str">
        <f t="shared" si="13"/>
        <v>22</v>
      </c>
      <c r="X100" s="18" t="str">
        <f>IF($L100&lt;"6",INDEX(Revenue_type,MATCH(W100*1,[1]type!$A$118:$A$168,0),8),INDEX(Expenditure_type,MATCH(W100*1,[1]type!$A$2:$A$117,0),8))</f>
        <v>אגרות בגין שירותים וחומרים</v>
      </c>
      <c r="Y100" s="18" t="str">
        <f t="shared" si="14"/>
        <v>220</v>
      </c>
      <c r="Z100" s="18" t="e">
        <f>IF($L100&lt;"6",INDEX(Revenue_type,MATCH(Y100*1,[1]type!$A$118:$A$168,0),8),INDEX(Expenditure_type,MATCH(Y100*1,[1]type!$A$2:$A$117,0),8))</f>
        <v>#N/A</v>
      </c>
    </row>
    <row r="101" spans="1:26" ht="15.75" customHeight="1" outlineLevel="2">
      <c r="A101" s="19">
        <v>690</v>
      </c>
      <c r="B101" s="14">
        <v>212300</v>
      </c>
      <c r="C101">
        <v>1</v>
      </c>
      <c r="D101" t="str">
        <f t="shared" si="15"/>
        <v>1212300.690</v>
      </c>
      <c r="E101" s="15" t="s">
        <v>114</v>
      </c>
      <c r="F101" s="16"/>
      <c r="G101"/>
      <c r="H101" s="17">
        <v>-470000</v>
      </c>
      <c r="I101" s="17">
        <v>-723208.74</v>
      </c>
      <c r="J101" s="16">
        <v>-881604.06</v>
      </c>
      <c r="K101" s="18" t="e">
        <f>INDEX(תקציב_2013,MATCH(D101,'[1]תקציב 2015'!$D$3:$D$5960,0),8)</f>
        <v>#N/A</v>
      </c>
      <c r="L101" s="18" t="str">
        <f t="shared" si="8"/>
        <v>2</v>
      </c>
      <c r="M101" s="18" t="str">
        <f>INDEX(Chapter,MATCH(L101,[1]Chapter!$A$1:$A$681,0),8)</f>
        <v>שירותים מקומיים</v>
      </c>
      <c r="N101" s="18" t="str">
        <f t="shared" si="9"/>
        <v>21</v>
      </c>
      <c r="O101" s="18" t="str">
        <f>INDEX(Chapter,MATCH(N101,[1]Chapter!$A$1:$A$681,0),8)</f>
        <v>תברואה</v>
      </c>
      <c r="P101" s="18" t="str">
        <f t="shared" si="10"/>
        <v>212</v>
      </c>
      <c r="Q101" s="18" t="str">
        <f>INDEX(Chapter,MATCH(P101,[1]Chapter!$A$1:$A$681,0),8)</f>
        <v>שירותי ניקיון</v>
      </c>
      <c r="R101" s="18" t="str">
        <f t="shared" si="11"/>
        <v>2123</v>
      </c>
      <c r="S101" s="18" t="str">
        <f>INDEX(Chapter,MATCH(R101,[1]Chapter!$A$1:$A$681,0),8)</f>
        <v>אסוף ובעור אשפה</v>
      </c>
      <c r="T101" s="18"/>
      <c r="U101" s="18" t="str">
        <f t="shared" si="12"/>
        <v>6</v>
      </c>
      <c r="V101" s="18" t="str">
        <f>IF($L101&lt;"6",INDEX(Revenue_type,MATCH(U101*1,[1]type!$A$118:$A$168,0),8),INDEX(Expenditure_type,MATCH(U101*1,[1]type!$A$2:$A$117,0),8))</f>
        <v>הכנסות מרכוש ומפעלים</v>
      </c>
      <c r="W101" s="18" t="str">
        <f t="shared" si="13"/>
        <v>69</v>
      </c>
      <c r="X101" s="18" t="str">
        <f>IF($L101&lt;"6",INDEX(Revenue_type,MATCH(W101*1,[1]type!$A$118:$A$168,0),8),INDEX(Expenditure_type,MATCH(W101*1,[1]type!$A$2:$A$117,0),8))</f>
        <v>הכנסות שונות</v>
      </c>
      <c r="Y101" s="18" t="str">
        <f t="shared" si="14"/>
        <v>690</v>
      </c>
      <c r="Z101" s="18" t="e">
        <f>IF($L101&lt;"6",INDEX(Revenue_type,MATCH(Y101*1,[1]type!$A$118:$A$168,0),8),INDEX(Expenditure_type,MATCH(Y101*1,[1]type!$A$2:$A$117,0),8))</f>
        <v>#N/A</v>
      </c>
    </row>
    <row r="102" spans="1:26" ht="15.75" customHeight="1" outlineLevel="2">
      <c r="A102" s="19">
        <v>990</v>
      </c>
      <c r="B102" s="14">
        <v>212300</v>
      </c>
      <c r="C102">
        <v>1</v>
      </c>
      <c r="D102" t="str">
        <f t="shared" si="15"/>
        <v>1212300.990</v>
      </c>
      <c r="E102" s="15" t="s">
        <v>115</v>
      </c>
      <c r="F102" s="16"/>
      <c r="G102"/>
      <c r="H102" s="17">
        <v>0</v>
      </c>
      <c r="I102" s="17">
        <v>0</v>
      </c>
      <c r="J102" s="16">
        <v>-5171152</v>
      </c>
      <c r="K102" s="18" t="e">
        <f>INDEX(תקציב_2013,MATCH(D102,'[1]תקציב 2015'!$D$3:$D$5960,0),8)</f>
        <v>#N/A</v>
      </c>
      <c r="L102" s="18" t="str">
        <f t="shared" si="8"/>
        <v>2</v>
      </c>
      <c r="M102" s="18" t="str">
        <f>INDEX(Chapter,MATCH(L102,[1]Chapter!$A$1:$A$681,0),8)</f>
        <v>שירותים מקומיים</v>
      </c>
      <c r="N102" s="18" t="str">
        <f t="shared" si="9"/>
        <v>21</v>
      </c>
      <c r="O102" s="18" t="str">
        <f>INDEX(Chapter,MATCH(N102,[1]Chapter!$A$1:$A$681,0),8)</f>
        <v>תברואה</v>
      </c>
      <c r="P102" s="18" t="str">
        <f t="shared" si="10"/>
        <v>212</v>
      </c>
      <c r="Q102" s="18" t="str">
        <f>INDEX(Chapter,MATCH(P102,[1]Chapter!$A$1:$A$681,0),8)</f>
        <v>שירותי ניקיון</v>
      </c>
      <c r="R102" s="18" t="str">
        <f t="shared" si="11"/>
        <v>2123</v>
      </c>
      <c r="S102" s="18" t="str">
        <f>INDEX(Chapter,MATCH(R102,[1]Chapter!$A$1:$A$681,0),8)</f>
        <v>אסוף ובעור אשפה</v>
      </c>
      <c r="T102" s="18"/>
      <c r="U102" s="18" t="str">
        <f t="shared" si="12"/>
        <v>9</v>
      </c>
      <c r="V102" s="18" t="str">
        <f>IF($L102&lt;"6",INDEX(Revenue_type,MATCH(U102*1,[1]type!$A$118:$A$168,0),8),INDEX(Expenditure_type,MATCH(U102*1,[1]type!$A$2:$A$117,0),8))</f>
        <v>השתתפות משרדי ממשלה</v>
      </c>
      <c r="W102" s="18" t="str">
        <f t="shared" si="13"/>
        <v>99</v>
      </c>
      <c r="X102" s="18" t="str">
        <f>IF($L102&lt;"6",INDEX(Revenue_type,MATCH(W102*1,[1]type!$A$118:$A$168,0),8),INDEX(Expenditure_type,MATCH(W102*1,[1]type!$A$2:$A$117,0),8))</f>
        <v>השתתפות משרדי ממשלה אחרים</v>
      </c>
      <c r="Y102" s="18" t="str">
        <f t="shared" si="14"/>
        <v>990</v>
      </c>
      <c r="Z102" s="18" t="e">
        <f>IF($L102&lt;"6",INDEX(Revenue_type,MATCH(Y102*1,[1]type!$A$118:$A$168,0),8),INDEX(Expenditure_type,MATCH(Y102*1,[1]type!$A$2:$A$117,0),8))</f>
        <v>#N/A</v>
      </c>
    </row>
    <row r="103" spans="1:26" ht="15.75" customHeight="1" outlineLevel="2">
      <c r="A103" s="19">
        <v>990</v>
      </c>
      <c r="B103" s="14">
        <v>212310</v>
      </c>
      <c r="C103">
        <v>1</v>
      </c>
      <c r="D103" t="str">
        <f t="shared" si="15"/>
        <v>1212310.990</v>
      </c>
      <c r="E103" s="20" t="s">
        <v>116</v>
      </c>
      <c r="F103" s="16"/>
      <c r="G103"/>
      <c r="H103" s="17">
        <v>0</v>
      </c>
      <c r="I103" s="17">
        <v>0</v>
      </c>
      <c r="J103" s="16">
        <v>0</v>
      </c>
      <c r="K103" s="18" t="e">
        <f>INDEX(תקציב_2013,MATCH(D103,'[1]תקציב 2015'!$D$3:$D$5960,0),8)</f>
        <v>#N/A</v>
      </c>
      <c r="L103" s="18" t="str">
        <f t="shared" si="8"/>
        <v>2</v>
      </c>
      <c r="M103" s="18" t="str">
        <f>INDEX(Chapter,MATCH(L103,[1]Chapter!$A$1:$A$681,0),8)</f>
        <v>שירותים מקומיים</v>
      </c>
      <c r="N103" s="18" t="str">
        <f t="shared" si="9"/>
        <v>21</v>
      </c>
      <c r="O103" s="18" t="str">
        <f>INDEX(Chapter,MATCH(N103,[1]Chapter!$A$1:$A$681,0),8)</f>
        <v>תברואה</v>
      </c>
      <c r="P103" s="18" t="str">
        <f t="shared" si="10"/>
        <v>212</v>
      </c>
      <c r="Q103" s="18" t="str">
        <f>INDEX(Chapter,MATCH(P103,[1]Chapter!$A$1:$A$681,0),8)</f>
        <v>שירותי ניקיון</v>
      </c>
      <c r="R103" s="18" t="str">
        <f t="shared" si="11"/>
        <v>2123</v>
      </c>
      <c r="S103" s="18" t="str">
        <f>INDEX(Chapter,MATCH(R103,[1]Chapter!$A$1:$A$681,0),8)</f>
        <v>אסוף ובעור אשפה</v>
      </c>
      <c r="T103" s="18"/>
      <c r="U103" s="18" t="str">
        <f t="shared" si="12"/>
        <v>9</v>
      </c>
      <c r="V103" s="18" t="str">
        <f>IF($L103&lt;"6",INDEX(Revenue_type,MATCH(U103*1,[1]type!$A$118:$A$168,0),8),INDEX(Expenditure_type,MATCH(U103*1,[1]type!$A$2:$A$117,0),8))</f>
        <v>השתתפות משרדי ממשלה</v>
      </c>
      <c r="W103" s="18" t="str">
        <f t="shared" si="13"/>
        <v>99</v>
      </c>
      <c r="X103" s="18" t="str">
        <f>IF($L103&lt;"6",INDEX(Revenue_type,MATCH(W103*1,[1]type!$A$118:$A$168,0),8),INDEX(Expenditure_type,MATCH(W103*1,[1]type!$A$2:$A$117,0),8))</f>
        <v>השתתפות משרדי ממשלה אחרים</v>
      </c>
      <c r="Y103" s="18" t="str">
        <f t="shared" si="14"/>
        <v>990</v>
      </c>
      <c r="Z103" s="18" t="e">
        <f>IF($L103&lt;"6",INDEX(Revenue_type,MATCH(Y103*1,[1]type!$A$118:$A$168,0),8),INDEX(Expenditure_type,MATCH(Y103*1,[1]type!$A$2:$A$117,0),8))</f>
        <v>#N/A</v>
      </c>
    </row>
    <row r="104" spans="1:26" ht="15.75" customHeight="1" outlineLevel="2">
      <c r="A104" s="19">
        <v>210</v>
      </c>
      <c r="B104" s="14">
        <v>213000</v>
      </c>
      <c r="C104">
        <v>1</v>
      </c>
      <c r="D104" t="str">
        <f t="shared" si="15"/>
        <v>1213000.210</v>
      </c>
      <c r="E104" s="15" t="s">
        <v>117</v>
      </c>
      <c r="F104" s="16"/>
      <c r="G104"/>
      <c r="H104" s="17">
        <v>-1240000</v>
      </c>
      <c r="I104" s="17">
        <v>-901387.76</v>
      </c>
      <c r="J104" s="16">
        <v>-1422426.74</v>
      </c>
      <c r="K104" s="18"/>
      <c r="L104" s="18" t="str">
        <f t="shared" si="8"/>
        <v>2</v>
      </c>
      <c r="M104" s="18" t="str">
        <f>INDEX(Chapter,MATCH(L104,[1]Chapter!$A$1:$A$681,0),8)</f>
        <v>שירותים מקומיים</v>
      </c>
      <c r="N104" s="18" t="str">
        <f t="shared" si="9"/>
        <v>21</v>
      </c>
      <c r="O104" s="18" t="str">
        <f>INDEX(Chapter,MATCH(N104,[1]Chapter!$A$1:$A$681,0),8)</f>
        <v>תברואה</v>
      </c>
      <c r="P104" s="18" t="str">
        <f t="shared" si="10"/>
        <v>213</v>
      </c>
      <c r="Q104" s="18" t="str">
        <f>INDEX(Chapter,MATCH(P104,[1]Chapter!$A$1:$A$681,0),8)</f>
        <v>פיקוח תברואי</v>
      </c>
      <c r="R104" s="18" t="str">
        <f t="shared" si="11"/>
        <v>2130</v>
      </c>
      <c r="S104" s="18" t="e">
        <f>INDEX(Chapter,MATCH(R104,[1]Chapter!$A$1:$A$681,0),8)</f>
        <v>#N/A</v>
      </c>
      <c r="T104" s="18"/>
      <c r="U104" s="18" t="str">
        <f t="shared" si="12"/>
        <v>2</v>
      </c>
      <c r="V104" s="18" t="str">
        <f>IF($L104&lt;"6",INDEX(Revenue_type,MATCH(U104*1,[1]type!$A$118:$A$168,0),8),INDEX(Expenditure_type,MATCH(U104*1,[1]type!$A$2:$A$117,0),8))</f>
        <v>אגרות</v>
      </c>
      <c r="W104" s="18" t="str">
        <f t="shared" si="13"/>
        <v>21</v>
      </c>
      <c r="X104" s="18" t="str">
        <f>IF($L104&lt;"6",INDEX(Revenue_type,MATCH(W104*1,[1]type!$A$118:$A$168,0),8),INDEX(Expenditure_type,MATCH(W104*1,[1]type!$A$2:$A$117,0),8))</f>
        <v>אגרות מים וביוב</v>
      </c>
      <c r="Y104" s="18" t="str">
        <f t="shared" si="14"/>
        <v>210</v>
      </c>
      <c r="Z104" s="18" t="e">
        <f>IF($L104&lt;"6",INDEX(Revenue_type,MATCH(Y104*1,[1]type!$A$118:$A$168,0),8),INDEX(Expenditure_type,MATCH(Y104*1,[1]type!$A$2:$A$117,0),8))</f>
        <v>#N/A</v>
      </c>
    </row>
    <row r="105" spans="1:26" ht="15.75" customHeight="1" outlineLevel="2">
      <c r="A105" s="19">
        <v>220</v>
      </c>
      <c r="B105" s="14">
        <v>213000</v>
      </c>
      <c r="C105">
        <v>1</v>
      </c>
      <c r="D105" t="str">
        <f t="shared" si="15"/>
        <v>1213000.220</v>
      </c>
      <c r="E105" s="15" t="s">
        <v>118</v>
      </c>
      <c r="F105" s="16"/>
      <c r="G105"/>
      <c r="H105" s="17">
        <v>-150000</v>
      </c>
      <c r="I105" s="17">
        <v>-147165.70000000001</v>
      </c>
      <c r="J105" s="16">
        <v>-154049.60000000001</v>
      </c>
      <c r="K105" s="18" t="e">
        <f>INDEX(תקציב_2013,MATCH(D105,'[1]תקציב 2015'!$D$3:$D$5960,0),8)</f>
        <v>#N/A</v>
      </c>
      <c r="L105" s="18" t="str">
        <f t="shared" si="8"/>
        <v>2</v>
      </c>
      <c r="M105" s="18" t="str">
        <f>INDEX(Chapter,MATCH(L105,[1]Chapter!$A$1:$A$681,0),8)</f>
        <v>שירותים מקומיים</v>
      </c>
      <c r="N105" s="18" t="str">
        <f t="shared" si="9"/>
        <v>21</v>
      </c>
      <c r="O105" s="18" t="str">
        <f>INDEX(Chapter,MATCH(N105,[1]Chapter!$A$1:$A$681,0),8)</f>
        <v>תברואה</v>
      </c>
      <c r="P105" s="18" t="str">
        <f t="shared" si="10"/>
        <v>213</v>
      </c>
      <c r="Q105" s="18" t="str">
        <f>INDEX(Chapter,MATCH(P105,[1]Chapter!$A$1:$A$681,0),8)</f>
        <v>פיקוח תברואי</v>
      </c>
      <c r="R105" s="18" t="str">
        <f t="shared" si="11"/>
        <v>2130</v>
      </c>
      <c r="S105" s="18" t="e">
        <f>INDEX(Chapter,MATCH(R105,[1]Chapter!$A$1:$A$681,0),8)</f>
        <v>#N/A</v>
      </c>
      <c r="T105" s="18"/>
      <c r="U105" s="18" t="str">
        <f t="shared" si="12"/>
        <v>2</v>
      </c>
      <c r="V105" s="18" t="str">
        <f>IF($L105&lt;"6",INDEX(Revenue_type,MATCH(U105*1,[1]type!$A$118:$A$168,0),8),INDEX(Expenditure_type,MATCH(U105*1,[1]type!$A$2:$A$117,0),8))</f>
        <v>אגרות</v>
      </c>
      <c r="W105" s="18" t="str">
        <f t="shared" si="13"/>
        <v>22</v>
      </c>
      <c r="X105" s="18" t="str">
        <f>IF($L105&lt;"6",INDEX(Revenue_type,MATCH(W105*1,[1]type!$A$118:$A$168,0),8),INDEX(Expenditure_type,MATCH(W105*1,[1]type!$A$2:$A$117,0),8))</f>
        <v>אגרות בגין שירותים וחומרים</v>
      </c>
      <c r="Y105" s="18" t="str">
        <f t="shared" si="14"/>
        <v>220</v>
      </c>
      <c r="Z105" s="18" t="e">
        <f>IF($L105&lt;"6",INDEX(Revenue_type,MATCH(Y105*1,[1]type!$A$118:$A$168,0),8),INDEX(Expenditure_type,MATCH(Y105*1,[1]type!$A$2:$A$117,0),8))</f>
        <v>#N/A</v>
      </c>
    </row>
    <row r="106" spans="1:26" ht="15.75" customHeight="1" outlineLevel="2">
      <c r="A106" s="19">
        <v>610</v>
      </c>
      <c r="B106" s="14">
        <v>213300</v>
      </c>
      <c r="C106">
        <v>1</v>
      </c>
      <c r="D106" t="str">
        <f t="shared" si="15"/>
        <v>1213300.610</v>
      </c>
      <c r="E106" s="15" t="s">
        <v>119</v>
      </c>
      <c r="F106" s="16"/>
      <c r="G106"/>
      <c r="H106" s="17">
        <v>0</v>
      </c>
      <c r="I106" s="17">
        <v>0</v>
      </c>
      <c r="J106" s="16">
        <v>0</v>
      </c>
      <c r="K106" s="18"/>
      <c r="L106" s="18" t="str">
        <f t="shared" si="8"/>
        <v>2</v>
      </c>
      <c r="M106" s="18" t="str">
        <f>INDEX(Chapter,MATCH(L106,[1]Chapter!$A$1:$A$681,0),8)</f>
        <v>שירותים מקומיים</v>
      </c>
      <c r="N106" s="18" t="str">
        <f t="shared" si="9"/>
        <v>21</v>
      </c>
      <c r="O106" s="18" t="str">
        <f>INDEX(Chapter,MATCH(N106,[1]Chapter!$A$1:$A$681,0),8)</f>
        <v>תברואה</v>
      </c>
      <c r="P106" s="18" t="str">
        <f t="shared" si="10"/>
        <v>213</v>
      </c>
      <c r="Q106" s="18" t="str">
        <f>INDEX(Chapter,MATCH(P106,[1]Chapter!$A$1:$A$681,0),8)</f>
        <v>פיקוח תברואי</v>
      </c>
      <c r="R106" s="18" t="str">
        <f t="shared" si="11"/>
        <v>2133</v>
      </c>
      <c r="S106" s="18" t="str">
        <f>INDEX(Chapter,MATCH(R106,[1]Chapter!$A$1:$A$681,0),8)</f>
        <v>פיקוח על עסקים ומוסדות</v>
      </c>
      <c r="T106" s="18"/>
      <c r="U106" s="18" t="str">
        <f t="shared" si="12"/>
        <v>6</v>
      </c>
      <c r="V106" s="18" t="str">
        <f>IF($L106&lt;"6",INDEX(Revenue_type,MATCH(U106*1,[1]type!$A$118:$A$168,0),8),INDEX(Expenditure_type,MATCH(U106*1,[1]type!$A$2:$A$117,0),8))</f>
        <v>הכנסות מרכוש ומפעלים</v>
      </c>
      <c r="W106" s="18" t="str">
        <f t="shared" si="13"/>
        <v>61</v>
      </c>
      <c r="X106" s="18" t="str">
        <f>IF($L106&lt;"6",INDEX(Revenue_type,MATCH(W106*1,[1]type!$A$118:$A$168,0),8),INDEX(Expenditure_type,MATCH(W106*1,[1]type!$A$2:$A$117,0),8))</f>
        <v>מכירת חומרים</v>
      </c>
      <c r="Y106" s="18" t="str">
        <f t="shared" si="14"/>
        <v>610</v>
      </c>
      <c r="Z106" s="18" t="e">
        <f>IF($L106&lt;"6",INDEX(Revenue_type,MATCH(Y106*1,[1]type!$A$118:$A$168,0),8),INDEX(Expenditure_type,MATCH(Y106*1,[1]type!$A$2:$A$117,0),8))</f>
        <v>#N/A</v>
      </c>
    </row>
    <row r="107" spans="1:26" ht="15.75" customHeight="1" outlineLevel="2">
      <c r="A107" s="19">
        <v>220</v>
      </c>
      <c r="B107" s="14">
        <v>214200</v>
      </c>
      <c r="C107">
        <v>1</v>
      </c>
      <c r="D107" t="str">
        <f t="shared" si="15"/>
        <v>1214200.220</v>
      </c>
      <c r="E107" s="21" t="s">
        <v>120</v>
      </c>
      <c r="F107" s="16"/>
      <c r="G107"/>
      <c r="H107" s="17">
        <v>-120000</v>
      </c>
      <c r="I107" s="17">
        <v>-116278</v>
      </c>
      <c r="J107" s="16">
        <v>-88067</v>
      </c>
      <c r="K107" s="18" t="e">
        <f>INDEX(תקציב_2013,MATCH(D107,'[1]תקציב 2015'!$D$3:$D$5960,0),8)</f>
        <v>#N/A</v>
      </c>
      <c r="L107" s="18" t="str">
        <f t="shared" si="8"/>
        <v>2</v>
      </c>
      <c r="M107" s="18" t="str">
        <f>INDEX(Chapter,MATCH(L107,[1]Chapter!$A$1:$A$681,0),8)</f>
        <v>שירותים מקומיים</v>
      </c>
      <c r="N107" s="18" t="str">
        <f t="shared" si="9"/>
        <v>21</v>
      </c>
      <c r="O107" s="18" t="str">
        <f>INDEX(Chapter,MATCH(N107,[1]Chapter!$A$1:$A$681,0),8)</f>
        <v>תברואה</v>
      </c>
      <c r="P107" s="18" t="str">
        <f t="shared" si="10"/>
        <v>214</v>
      </c>
      <c r="Q107" s="18" t="str">
        <f>INDEX(Chapter,MATCH(P107,[1]Chapter!$A$1:$A$681,0),8)</f>
        <v>שרות וטרינרי</v>
      </c>
      <c r="R107" s="18" t="str">
        <f t="shared" si="11"/>
        <v>2142</v>
      </c>
      <c r="S107" s="18" t="str">
        <f>INDEX(Chapter,MATCH(R107,[1]Chapter!$A$1:$A$681,0),8)</f>
        <v>פיקוח וטרינרי</v>
      </c>
      <c r="T107" s="18"/>
      <c r="U107" s="18" t="str">
        <f t="shared" si="12"/>
        <v>2</v>
      </c>
      <c r="V107" s="18" t="str">
        <f>IF($L107&lt;"6",INDEX(Revenue_type,MATCH(U107*1,[1]type!$A$118:$A$168,0),8),INDEX(Expenditure_type,MATCH(U107*1,[1]type!$A$2:$A$117,0),8))</f>
        <v>אגרות</v>
      </c>
      <c r="W107" s="18" t="str">
        <f t="shared" si="13"/>
        <v>22</v>
      </c>
      <c r="X107" s="18" t="str">
        <f>IF($L107&lt;"6",INDEX(Revenue_type,MATCH(W107*1,[1]type!$A$118:$A$168,0),8),INDEX(Expenditure_type,MATCH(W107*1,[1]type!$A$2:$A$117,0),8))</f>
        <v>אגרות בגין שירותים וחומרים</v>
      </c>
      <c r="Y107" s="18" t="str">
        <f t="shared" si="14"/>
        <v>220</v>
      </c>
      <c r="Z107" s="18" t="e">
        <f>IF($L107&lt;"6",INDEX(Revenue_type,MATCH(Y107*1,[1]type!$A$118:$A$168,0),8),INDEX(Expenditure_type,MATCH(Y107*1,[1]type!$A$2:$A$117,0),8))</f>
        <v>#N/A</v>
      </c>
    </row>
    <row r="108" spans="1:26" ht="15.75" customHeight="1" outlineLevel="2">
      <c r="A108" s="19">
        <v>420</v>
      </c>
      <c r="B108" s="14">
        <v>214300</v>
      </c>
      <c r="C108">
        <v>1</v>
      </c>
      <c r="D108" t="str">
        <f t="shared" si="15"/>
        <v>1214300.420</v>
      </c>
      <c r="E108" s="21" t="s">
        <v>121</v>
      </c>
      <c r="F108" s="16"/>
      <c r="G108"/>
      <c r="H108" s="17">
        <v>-20000</v>
      </c>
      <c r="I108" s="17">
        <v>-22300</v>
      </c>
      <c r="J108" s="16">
        <v>-26000</v>
      </c>
      <c r="K108" s="18" t="e">
        <f>INDEX(תקציב_2013,MATCH(D108,'[1]תקציב 2015'!$D$3:$D$5960,0),8)</f>
        <v>#N/A</v>
      </c>
      <c r="L108" s="18" t="str">
        <f t="shared" si="8"/>
        <v>2</v>
      </c>
      <c r="M108" s="18" t="str">
        <f>INDEX(Chapter,MATCH(L108,[1]Chapter!$A$1:$A$681,0),8)</f>
        <v>שירותים מקומיים</v>
      </c>
      <c r="N108" s="18" t="str">
        <f t="shared" si="9"/>
        <v>21</v>
      </c>
      <c r="O108" s="18" t="str">
        <f>INDEX(Chapter,MATCH(N108,[1]Chapter!$A$1:$A$681,0),8)</f>
        <v>תברואה</v>
      </c>
      <c r="P108" s="18" t="str">
        <f t="shared" si="10"/>
        <v>214</v>
      </c>
      <c r="Q108" s="18" t="str">
        <f>INDEX(Chapter,MATCH(P108,[1]Chapter!$A$1:$A$681,0),8)</f>
        <v>שרות וטרינרי</v>
      </c>
      <c r="R108" s="18" t="str">
        <f t="shared" si="11"/>
        <v>2143</v>
      </c>
      <c r="S108" s="18" t="str">
        <f>INDEX(Chapter,MATCH(R108,[1]Chapter!$A$1:$A$681,0),8)</f>
        <v>מלחמה בכלבת</v>
      </c>
      <c r="T108" s="18"/>
      <c r="U108" s="18" t="str">
        <f t="shared" si="12"/>
        <v>4</v>
      </c>
      <c r="V108" s="18" t="str">
        <f>IF($L108&lt;"6",INDEX(Revenue_type,MATCH(U108*1,[1]type!$A$118:$A$168,0),8),INDEX(Expenditure_type,MATCH(U108*1,[1]type!$A$2:$A$117,0),8))</f>
        <v>שירותים ושכר לימוד</v>
      </c>
      <c r="W108" s="18" t="str">
        <f t="shared" si="13"/>
        <v>42</v>
      </c>
      <c r="X108" s="18" t="str">
        <f>IF($L108&lt;"6",INDEX(Revenue_type,MATCH(W108*1,[1]type!$A$118:$A$168,0),8),INDEX(Expenditure_type,MATCH(W108*1,[1]type!$A$2:$A$117,0),8))</f>
        <v>השתתפויות תושבים בשירותים משלימים</v>
      </c>
      <c r="Y108" s="18" t="str">
        <f t="shared" si="14"/>
        <v>420</v>
      </c>
      <c r="Z108" s="18" t="e">
        <f>IF($L108&lt;"6",INDEX(Revenue_type,MATCH(Y108*1,[1]type!$A$118:$A$168,0),8),INDEX(Expenditure_type,MATCH(Y108*1,[1]type!$A$2:$A$117,0),8))</f>
        <v>#N/A</v>
      </c>
    </row>
    <row r="109" spans="1:26" ht="15.75" customHeight="1" outlineLevel="2">
      <c r="A109" s="19">
        <v>990</v>
      </c>
      <c r="B109" s="14">
        <v>215000</v>
      </c>
      <c r="C109">
        <v>1</v>
      </c>
      <c r="D109" t="str">
        <f t="shared" si="15"/>
        <v>1215000.990</v>
      </c>
      <c r="E109" s="21" t="s">
        <v>122</v>
      </c>
      <c r="F109" s="16"/>
      <c r="G109"/>
      <c r="H109" s="17">
        <v>0</v>
      </c>
      <c r="I109" s="17">
        <v>0</v>
      </c>
      <c r="J109" s="16">
        <v>0</v>
      </c>
      <c r="K109" s="18"/>
      <c r="L109" s="18" t="str">
        <f t="shared" si="8"/>
        <v>2</v>
      </c>
      <c r="M109" s="18" t="str">
        <f>INDEX(Chapter,MATCH(L109,[1]Chapter!$A$1:$A$681,0),8)</f>
        <v>שירותים מקומיים</v>
      </c>
      <c r="N109" s="18" t="str">
        <f t="shared" si="9"/>
        <v>21</v>
      </c>
      <c r="O109" s="18" t="str">
        <f>INDEX(Chapter,MATCH(N109,[1]Chapter!$A$1:$A$681,0),8)</f>
        <v>תברואה</v>
      </c>
      <c r="P109" s="18" t="str">
        <f t="shared" si="10"/>
        <v>215</v>
      </c>
      <c r="Q109" s="18" t="str">
        <f>INDEX(Chapter,MATCH(P109,[1]Chapter!$A$1:$A$681,0),8)</f>
        <v>תברואה מונעת</v>
      </c>
      <c r="R109" s="18" t="str">
        <f t="shared" si="11"/>
        <v>2150</v>
      </c>
      <c r="S109" s="18" t="e">
        <f>INDEX(Chapter,MATCH(R109,[1]Chapter!$A$1:$A$681,0),8)</f>
        <v>#N/A</v>
      </c>
      <c r="T109" s="18"/>
      <c r="U109" s="18" t="str">
        <f t="shared" si="12"/>
        <v>9</v>
      </c>
      <c r="V109" s="18" t="str">
        <f>IF($L109&lt;"6",INDEX(Revenue_type,MATCH(U109*1,[1]type!$A$118:$A$168,0),8),INDEX(Expenditure_type,MATCH(U109*1,[1]type!$A$2:$A$117,0),8))</f>
        <v>השתתפות משרדי ממשלה</v>
      </c>
      <c r="W109" s="18" t="str">
        <f t="shared" si="13"/>
        <v>99</v>
      </c>
      <c r="X109" s="18" t="str">
        <f>IF($L109&lt;"6",INDEX(Revenue_type,MATCH(W109*1,[1]type!$A$118:$A$168,0),8),INDEX(Expenditure_type,MATCH(W109*1,[1]type!$A$2:$A$117,0),8))</f>
        <v>השתתפות משרדי ממשלה אחרים</v>
      </c>
      <c r="Y109" s="18" t="str">
        <f t="shared" si="14"/>
        <v>990</v>
      </c>
      <c r="Z109" s="18" t="e">
        <f>IF($L109&lt;"6",INDEX(Revenue_type,MATCH(Y109*1,[1]type!$A$118:$A$168,0),8),INDEX(Expenditure_type,MATCH(Y109*1,[1]type!$A$2:$A$117,0),8))</f>
        <v>#N/A</v>
      </c>
    </row>
    <row r="110" spans="1:26" ht="15.75" customHeight="1" outlineLevel="2">
      <c r="A110" s="19">
        <v>990</v>
      </c>
      <c r="B110" s="14">
        <v>220000</v>
      </c>
      <c r="C110">
        <v>1</v>
      </c>
      <c r="D110" t="str">
        <f t="shared" si="15"/>
        <v>1220000.990</v>
      </c>
      <c r="E110" s="15" t="s">
        <v>123</v>
      </c>
      <c r="F110" s="16"/>
      <c r="G110"/>
      <c r="H110" s="17">
        <v>0</v>
      </c>
      <c r="I110" s="17">
        <v>0</v>
      </c>
      <c r="J110" s="16">
        <v>0</v>
      </c>
      <c r="K110" s="18" t="e">
        <f>INDEX(תקציב_2013,MATCH(D110,'[1]תקציב 2015'!$D$3:$D$5960,0),8)</f>
        <v>#N/A</v>
      </c>
      <c r="L110" s="18" t="str">
        <f t="shared" si="8"/>
        <v>2</v>
      </c>
      <c r="M110" s="18" t="str">
        <f>INDEX(Chapter,MATCH(L110,[1]Chapter!$A$1:$A$681,0),8)</f>
        <v>שירותים מקומיים</v>
      </c>
      <c r="N110" s="18" t="str">
        <f t="shared" si="9"/>
        <v>22</v>
      </c>
      <c r="O110" s="18" t="str">
        <f>INDEX(Chapter,MATCH(N110,[1]Chapter!$A$1:$A$681,0),8)</f>
        <v>שמירה ובטחון</v>
      </c>
      <c r="P110" s="18" t="str">
        <f t="shared" si="10"/>
        <v>220</v>
      </c>
      <c r="Q110" s="18" t="e">
        <f>INDEX(Chapter,MATCH(P110,[1]Chapter!$A$1:$A$681,0),8)</f>
        <v>#N/A</v>
      </c>
      <c r="R110" s="18" t="str">
        <f t="shared" si="11"/>
        <v>2200</v>
      </c>
      <c r="S110" s="18" t="e">
        <f>INDEX(Chapter,MATCH(R110,[1]Chapter!$A$1:$A$681,0),8)</f>
        <v>#N/A</v>
      </c>
      <c r="T110" s="18"/>
      <c r="U110" s="18" t="str">
        <f t="shared" si="12"/>
        <v>9</v>
      </c>
      <c r="V110" s="18" t="str">
        <f>IF($L110&lt;"6",INDEX(Revenue_type,MATCH(U110*1,[1]type!$A$118:$A$168,0),8),INDEX(Expenditure_type,MATCH(U110*1,[1]type!$A$2:$A$117,0),8))</f>
        <v>השתתפות משרדי ממשלה</v>
      </c>
      <c r="W110" s="18" t="str">
        <f t="shared" si="13"/>
        <v>99</v>
      </c>
      <c r="X110" s="18" t="str">
        <f>IF($L110&lt;"6",INDEX(Revenue_type,MATCH(W110*1,[1]type!$A$118:$A$168,0),8),INDEX(Expenditure_type,MATCH(W110*1,[1]type!$A$2:$A$117,0),8))</f>
        <v>השתתפות משרדי ממשלה אחרים</v>
      </c>
      <c r="Y110" s="18" t="str">
        <f t="shared" si="14"/>
        <v>990</v>
      </c>
      <c r="Z110" s="18" t="e">
        <f>IF($L110&lt;"6",INDEX(Revenue_type,MATCH(Y110*1,[1]type!$A$118:$A$168,0),8),INDEX(Expenditure_type,MATCH(Y110*1,[1]type!$A$2:$A$117,0),8))</f>
        <v>#N/A</v>
      </c>
    </row>
    <row r="111" spans="1:26" ht="15.75" customHeight="1" outlineLevel="2">
      <c r="A111" s="19">
        <v>990</v>
      </c>
      <c r="B111" s="14">
        <v>221000</v>
      </c>
      <c r="C111">
        <v>1</v>
      </c>
      <c r="D111" t="str">
        <f t="shared" si="15"/>
        <v>1221000.990</v>
      </c>
      <c r="E111" s="15" t="s">
        <v>123</v>
      </c>
      <c r="F111" s="16"/>
      <c r="G111"/>
      <c r="H111" s="17">
        <v>0</v>
      </c>
      <c r="I111" s="17">
        <v>0</v>
      </c>
      <c r="J111" s="16">
        <v>0</v>
      </c>
      <c r="K111" s="18" t="e">
        <f>INDEX(תקציב_2013,MATCH(D111,'[1]תקציב 2015'!$D$3:$D$5960,0),8)</f>
        <v>#N/A</v>
      </c>
      <c r="L111" s="18" t="str">
        <f t="shared" si="8"/>
        <v>2</v>
      </c>
      <c r="M111" s="18" t="str">
        <f>INDEX(Chapter,MATCH(L111,[1]Chapter!$A$1:$A$681,0),8)</f>
        <v>שירותים מקומיים</v>
      </c>
      <c r="N111" s="18" t="str">
        <f t="shared" si="9"/>
        <v>22</v>
      </c>
      <c r="O111" s="18" t="str">
        <f>INDEX(Chapter,MATCH(N111,[1]Chapter!$A$1:$A$681,0),8)</f>
        <v>שמירה ובטחון</v>
      </c>
      <c r="P111" s="18" t="str">
        <f t="shared" si="10"/>
        <v>221</v>
      </c>
      <c r="Q111" s="18" t="str">
        <f>INDEX(Chapter,MATCH(P111,[1]Chapter!$A$1:$A$681,0),8)</f>
        <v>מינהל שמירה וביטחון</v>
      </c>
      <c r="R111" s="18" t="str">
        <f t="shared" si="11"/>
        <v>2210</v>
      </c>
      <c r="S111" s="18" t="e">
        <f>INDEX(Chapter,MATCH(R111,[1]Chapter!$A$1:$A$681,0),8)</f>
        <v>#N/A</v>
      </c>
      <c r="T111" s="18"/>
      <c r="U111" s="18" t="str">
        <f t="shared" si="12"/>
        <v>9</v>
      </c>
      <c r="V111" s="18" t="str">
        <f>IF($L111&lt;"6",INDEX(Revenue_type,MATCH(U111*1,[1]type!$A$118:$A$168,0),8),INDEX(Expenditure_type,MATCH(U111*1,[1]type!$A$2:$A$117,0),8))</f>
        <v>השתתפות משרדי ממשלה</v>
      </c>
      <c r="W111" s="18" t="str">
        <f t="shared" si="13"/>
        <v>99</v>
      </c>
      <c r="X111" s="18" t="str">
        <f>IF($L111&lt;"6",INDEX(Revenue_type,MATCH(W111*1,[1]type!$A$118:$A$168,0),8),INDEX(Expenditure_type,MATCH(W111*1,[1]type!$A$2:$A$117,0),8))</f>
        <v>השתתפות משרדי ממשלה אחרים</v>
      </c>
      <c r="Y111" s="18" t="str">
        <f t="shared" si="14"/>
        <v>990</v>
      </c>
      <c r="Z111" s="18" t="e">
        <f>IF($L111&lt;"6",INDEX(Revenue_type,MATCH(Y111*1,[1]type!$A$118:$A$168,0),8),INDEX(Expenditure_type,MATCH(Y111*1,[1]type!$A$2:$A$117,0),8))</f>
        <v>#N/A</v>
      </c>
    </row>
    <row r="112" spans="1:26" ht="15.75" customHeight="1" outlineLevel="2">
      <c r="A112" s="19">
        <v>991</v>
      </c>
      <c r="B112" s="14">
        <v>221000</v>
      </c>
      <c r="C112">
        <v>1</v>
      </c>
      <c r="D112" t="str">
        <f t="shared" si="15"/>
        <v>1221000.991</v>
      </c>
      <c r="E112" s="23" t="s">
        <v>124</v>
      </c>
      <c r="F112" s="16"/>
      <c r="G112"/>
      <c r="H112" s="17">
        <v>-993500</v>
      </c>
      <c r="I112" s="17">
        <v>-923300</v>
      </c>
      <c r="J112" s="16">
        <v>-1164231</v>
      </c>
      <c r="K112" s="18" t="e">
        <f>INDEX(תקציב_2013,MATCH(D112,'[1]תקציב 2015'!$D$3:$D$5960,0),8)</f>
        <v>#N/A</v>
      </c>
      <c r="L112" s="18" t="str">
        <f t="shared" si="8"/>
        <v>2</v>
      </c>
      <c r="M112" s="18" t="str">
        <f>INDEX(Chapter,MATCH(L112,[1]Chapter!$A$1:$A$681,0),8)</f>
        <v>שירותים מקומיים</v>
      </c>
      <c r="N112" s="18" t="str">
        <f t="shared" si="9"/>
        <v>22</v>
      </c>
      <c r="O112" s="18" t="str">
        <f>INDEX(Chapter,MATCH(N112,[1]Chapter!$A$1:$A$681,0),8)</f>
        <v>שמירה ובטחון</v>
      </c>
      <c r="P112" s="18" t="str">
        <f t="shared" si="10"/>
        <v>221</v>
      </c>
      <c r="Q112" s="18" t="str">
        <f>INDEX(Chapter,MATCH(P112,[1]Chapter!$A$1:$A$681,0),8)</f>
        <v>מינהל שמירה וביטחון</v>
      </c>
      <c r="R112" s="18" t="str">
        <f t="shared" si="11"/>
        <v>2210</v>
      </c>
      <c r="S112" s="18" t="e">
        <f>INDEX(Chapter,MATCH(R112,[1]Chapter!$A$1:$A$681,0),8)</f>
        <v>#N/A</v>
      </c>
      <c r="T112" s="18"/>
      <c r="U112" s="18" t="str">
        <f t="shared" si="12"/>
        <v>9</v>
      </c>
      <c r="V112" s="18" t="str">
        <f>IF($L112&lt;"6",INDEX(Revenue_type,MATCH(U112*1,[1]type!$A$118:$A$168,0),8),INDEX(Expenditure_type,MATCH(U112*1,[1]type!$A$2:$A$117,0),8))</f>
        <v>השתתפות משרדי ממשלה</v>
      </c>
      <c r="W112" s="18" t="str">
        <f t="shared" si="13"/>
        <v>99</v>
      </c>
      <c r="X112" s="18" t="str">
        <f>IF($L112&lt;"6",INDEX(Revenue_type,MATCH(W112*1,[1]type!$A$118:$A$168,0),8),INDEX(Expenditure_type,MATCH(W112*1,[1]type!$A$2:$A$117,0),8))</f>
        <v>השתתפות משרדי ממשלה אחרים</v>
      </c>
      <c r="Y112" s="18" t="str">
        <f t="shared" si="14"/>
        <v>991</v>
      </c>
      <c r="Z112" s="18" t="e">
        <f>IF($L112&lt;"6",INDEX(Revenue_type,MATCH(Y112*1,[1]type!$A$118:$A$168,0),8),INDEX(Expenditure_type,MATCH(Y112*1,[1]type!$A$2:$A$117,0),8))</f>
        <v>#N/A</v>
      </c>
    </row>
    <row r="113" spans="1:26" ht="15.75" customHeight="1" outlineLevel="2">
      <c r="A113" s="19">
        <v>910</v>
      </c>
      <c r="B113" s="14">
        <v>222000</v>
      </c>
      <c r="C113">
        <v>1</v>
      </c>
      <c r="D113" t="str">
        <f t="shared" si="15"/>
        <v>1222000.910</v>
      </c>
      <c r="E113" s="23" t="s">
        <v>125</v>
      </c>
      <c r="F113" s="16"/>
      <c r="G113"/>
      <c r="H113" s="17">
        <v>-25000</v>
      </c>
      <c r="I113" s="17">
        <v>-3163</v>
      </c>
      <c r="J113" s="16">
        <v>-11142</v>
      </c>
      <c r="K113" s="18" t="e">
        <f>INDEX(תקציב_2013,MATCH(D113,'[1]תקציב 2015'!$D$3:$D$5960,0),8)</f>
        <v>#N/A</v>
      </c>
      <c r="L113" s="18" t="str">
        <f t="shared" si="8"/>
        <v>2</v>
      </c>
      <c r="M113" s="18" t="str">
        <f>INDEX(Chapter,MATCH(L113,[1]Chapter!$A$1:$A$681,0),8)</f>
        <v>שירותים מקומיים</v>
      </c>
      <c r="N113" s="18" t="str">
        <f t="shared" si="9"/>
        <v>22</v>
      </c>
      <c r="O113" s="18" t="str">
        <f>INDEX(Chapter,MATCH(N113,[1]Chapter!$A$1:$A$681,0),8)</f>
        <v>שמירה ובטחון</v>
      </c>
      <c r="P113" s="18" t="str">
        <f t="shared" si="10"/>
        <v>222</v>
      </c>
      <c r="Q113" s="18" t="str">
        <f>INDEX(Chapter,MATCH(P113,[1]Chapter!$A$1:$A$681,0),8)</f>
        <v>שמירה ביטחונית</v>
      </c>
      <c r="R113" s="18" t="str">
        <f t="shared" si="11"/>
        <v>2220</v>
      </c>
      <c r="S113" s="18" t="e">
        <f>INDEX(Chapter,MATCH(R113,[1]Chapter!$A$1:$A$681,0),8)</f>
        <v>#N/A</v>
      </c>
      <c r="T113" s="18"/>
      <c r="U113" s="18" t="str">
        <f t="shared" si="12"/>
        <v>9</v>
      </c>
      <c r="V113" s="18" t="str">
        <f>IF($L113&lt;"6",INDEX(Revenue_type,MATCH(U113*1,[1]type!$A$118:$A$168,0),8),INDEX(Expenditure_type,MATCH(U113*1,[1]type!$A$2:$A$117,0),8))</f>
        <v>השתתפות משרדי ממשלה</v>
      </c>
      <c r="W113" s="18" t="str">
        <f t="shared" si="13"/>
        <v>91</v>
      </c>
      <c r="X113" s="18" t="str">
        <f>IF($L113&lt;"6",INDEX(Revenue_type,MATCH(W113*1,[1]type!$A$118:$A$168,0),8),INDEX(Expenditure_type,MATCH(W113*1,[1]type!$A$2:$A$117,0),8))</f>
        <v>השתתפות משרד הפנים</v>
      </c>
      <c r="Y113" s="18" t="str">
        <f t="shared" si="14"/>
        <v>910</v>
      </c>
      <c r="Z113" s="18" t="e">
        <f>IF($L113&lt;"6",INDEX(Revenue_type,MATCH(Y113*1,[1]type!$A$118:$A$168,0),8),INDEX(Expenditure_type,MATCH(Y113*1,[1]type!$A$2:$A$117,0),8))</f>
        <v>#N/A</v>
      </c>
    </row>
    <row r="114" spans="1:26" ht="15.75" customHeight="1" outlineLevel="2">
      <c r="A114" s="19">
        <v>710</v>
      </c>
      <c r="B114" s="14">
        <v>223000</v>
      </c>
      <c r="C114">
        <v>1</v>
      </c>
      <c r="D114" t="str">
        <f t="shared" si="15"/>
        <v>1223000.710</v>
      </c>
      <c r="E114" s="23" t="s">
        <v>126</v>
      </c>
      <c r="F114" s="16"/>
      <c r="G114"/>
      <c r="H114" s="17">
        <v>-125000</v>
      </c>
      <c r="I114" s="17">
        <v>0</v>
      </c>
      <c r="J114" s="16">
        <v>-118639</v>
      </c>
      <c r="K114" s="18" t="e">
        <f>INDEX(תקציב_2013,MATCH(D114,'[1]תקציב 2015'!$D$3:$D$5960,0),8)</f>
        <v>#N/A</v>
      </c>
      <c r="L114" s="18" t="str">
        <f t="shared" si="8"/>
        <v>2</v>
      </c>
      <c r="M114" s="18" t="str">
        <f>INDEX(Chapter,MATCH(L114,[1]Chapter!$A$1:$A$681,0),8)</f>
        <v>שירותים מקומיים</v>
      </c>
      <c r="N114" s="18" t="str">
        <f t="shared" si="9"/>
        <v>22</v>
      </c>
      <c r="O114" s="18" t="str">
        <f>INDEX(Chapter,MATCH(N114,[1]Chapter!$A$1:$A$681,0),8)</f>
        <v>שמירה ובטחון</v>
      </c>
      <c r="P114" s="18" t="str">
        <f t="shared" si="10"/>
        <v>223</v>
      </c>
      <c r="Q114" s="18" t="str">
        <f>INDEX(Chapter,MATCH(P114,[1]Chapter!$A$1:$A$681,0),8)</f>
        <v>הג״א</v>
      </c>
      <c r="R114" s="18" t="str">
        <f t="shared" si="11"/>
        <v>2230</v>
      </c>
      <c r="S114" s="18" t="e">
        <f>INDEX(Chapter,MATCH(R114,[1]Chapter!$A$1:$A$681,0),8)</f>
        <v>#N/A</v>
      </c>
      <c r="T114" s="18"/>
      <c r="U114" s="18" t="str">
        <f t="shared" si="12"/>
        <v>7</v>
      </c>
      <c r="V114" s="18" t="str">
        <f>IF($L114&lt;"6",INDEX(Revenue_type,MATCH(U114*1,[1]type!$A$118:$A$168,0),8),INDEX(Expenditure_type,MATCH(U114*1,[1]type!$A$2:$A$117,0),8))</f>
        <v>השתתפות מוסדות ותרומות</v>
      </c>
      <c r="W114" s="18" t="str">
        <f t="shared" si="13"/>
        <v>71</v>
      </c>
      <c r="X114" s="18" t="str">
        <f>IF($L114&lt;"6",INDEX(Revenue_type,MATCH(W114*1,[1]type!$A$118:$A$168,0),8),INDEX(Expenditure_type,MATCH(W114*1,[1]type!$A$2:$A$117,0),8))</f>
        <v>השתתפות ועדים מקומיים</v>
      </c>
      <c r="Y114" s="18" t="str">
        <f t="shared" si="14"/>
        <v>710</v>
      </c>
      <c r="Z114" s="18" t="e">
        <f>IF($L114&lt;"6",INDEX(Revenue_type,MATCH(Y114*1,[1]type!$A$118:$A$168,0),8),INDEX(Expenditure_type,MATCH(Y114*1,[1]type!$A$2:$A$117,0),8))</f>
        <v>#N/A</v>
      </c>
    </row>
    <row r="115" spans="1:26" ht="15.75" customHeight="1" outlineLevel="2">
      <c r="A115" s="19">
        <v>220</v>
      </c>
      <c r="B115" s="14">
        <v>224000</v>
      </c>
      <c r="C115">
        <v>1</v>
      </c>
      <c r="D115" t="str">
        <f t="shared" si="15"/>
        <v>1224000.220</v>
      </c>
      <c r="E115" s="23" t="s">
        <v>127</v>
      </c>
      <c r="F115" s="16"/>
      <c r="G115"/>
      <c r="H115" s="17">
        <v>-5209000</v>
      </c>
      <c r="I115" s="17">
        <v>-2153892.23</v>
      </c>
      <c r="J115" s="16" t="e">
        <v>#N/A</v>
      </c>
      <c r="K115" s="18" t="e">
        <f>INDEX(תקציב_2013,MATCH(D115,'[1]תקציב 2015'!$D$3:$D$5960,0),8)</f>
        <v>#N/A</v>
      </c>
      <c r="L115" s="18" t="str">
        <f t="shared" si="8"/>
        <v>2</v>
      </c>
      <c r="M115" s="18" t="str">
        <f>INDEX(Chapter,MATCH(L115,[1]Chapter!$A$1:$A$681,0),8)</f>
        <v>שירותים מקומיים</v>
      </c>
      <c r="N115" s="18" t="str">
        <f t="shared" si="9"/>
        <v>22</v>
      </c>
      <c r="O115" s="18" t="str">
        <f>INDEX(Chapter,MATCH(N115,[1]Chapter!$A$1:$A$681,0),8)</f>
        <v>שמירה ובטחון</v>
      </c>
      <c r="P115" s="18" t="str">
        <f t="shared" si="10"/>
        <v>224</v>
      </c>
      <c r="Q115" s="18" t="str">
        <f>INDEX(Chapter,MATCH(P115,[1]Chapter!$A$1:$A$681,0),8)</f>
        <v>כבוי אש</v>
      </c>
      <c r="R115" s="18" t="str">
        <f t="shared" si="11"/>
        <v>2240</v>
      </c>
      <c r="S115" s="18" t="e">
        <f>INDEX(Chapter,MATCH(R115,[1]Chapter!$A$1:$A$681,0),8)</f>
        <v>#N/A</v>
      </c>
      <c r="T115" s="18"/>
      <c r="U115" s="18" t="str">
        <f t="shared" si="12"/>
        <v>2</v>
      </c>
      <c r="V115" s="18" t="str">
        <f>IF($L115&lt;"6",INDEX(Revenue_type,MATCH(U115*1,[1]type!$A$118:$A$168,0),8),INDEX(Expenditure_type,MATCH(U115*1,[1]type!$A$2:$A$117,0),8))</f>
        <v>אגרות</v>
      </c>
      <c r="W115" s="18" t="str">
        <f t="shared" si="13"/>
        <v>22</v>
      </c>
      <c r="X115" s="18" t="str">
        <f>IF($L115&lt;"6",INDEX(Revenue_type,MATCH(W115*1,[1]type!$A$118:$A$168,0),8),INDEX(Expenditure_type,MATCH(W115*1,[1]type!$A$2:$A$117,0),8))</f>
        <v>אגרות בגין שירותים וחומרים</v>
      </c>
      <c r="Y115" s="18" t="str">
        <f t="shared" si="14"/>
        <v>220</v>
      </c>
      <c r="Z115" s="18" t="e">
        <f>IF($L115&lt;"6",INDEX(Revenue_type,MATCH(Y115*1,[1]type!$A$118:$A$168,0),8),INDEX(Expenditure_type,MATCH(Y115*1,[1]type!$A$2:$A$117,0),8))</f>
        <v>#N/A</v>
      </c>
    </row>
    <row r="116" spans="1:26" ht="15.75" customHeight="1" outlineLevel="2">
      <c r="A116" s="19">
        <v>220</v>
      </c>
      <c r="B116" s="14">
        <v>231000</v>
      </c>
      <c r="C116">
        <v>1</v>
      </c>
      <c r="D116" t="str">
        <f t="shared" si="15"/>
        <v>1231000.220</v>
      </c>
      <c r="E116" s="23" t="s">
        <v>128</v>
      </c>
      <c r="F116" s="16"/>
      <c r="G116"/>
      <c r="H116" s="17">
        <v>-250000</v>
      </c>
      <c r="I116" s="17">
        <v>-138693</v>
      </c>
      <c r="J116" s="16">
        <v>-236044.46</v>
      </c>
      <c r="K116" s="18" t="e">
        <f>INDEX(תקציב_2013,MATCH(D116,'[1]תקציב 2015'!$D$3:$D$5960,0),8)</f>
        <v>#N/A</v>
      </c>
      <c r="L116" s="18" t="str">
        <f t="shared" si="8"/>
        <v>2</v>
      </c>
      <c r="M116" s="18" t="str">
        <f>INDEX(Chapter,MATCH(L116,[1]Chapter!$A$1:$A$681,0),8)</f>
        <v>שירותים מקומיים</v>
      </c>
      <c r="N116" s="18" t="str">
        <f t="shared" si="9"/>
        <v>23</v>
      </c>
      <c r="O116" s="18" t="str">
        <f>INDEX(Chapter,MATCH(N116,[1]Chapter!$A$1:$A$681,0),8)</f>
        <v>תכנון ובנין עיר</v>
      </c>
      <c r="P116" s="18" t="str">
        <f t="shared" si="10"/>
        <v>231</v>
      </c>
      <c r="Q116" s="18" t="str">
        <f>INDEX(Chapter,MATCH(P116,[1]Chapter!$A$1:$A$681,0),8)</f>
        <v>משרד מהנדס הרשות</v>
      </c>
      <c r="R116" s="18" t="str">
        <f t="shared" si="11"/>
        <v>2310</v>
      </c>
      <c r="S116" s="18" t="e">
        <f>INDEX(Chapter,MATCH(R116,[1]Chapter!$A$1:$A$681,0),8)</f>
        <v>#N/A</v>
      </c>
      <c r="T116" s="18"/>
      <c r="U116" s="18" t="str">
        <f t="shared" si="12"/>
        <v>2</v>
      </c>
      <c r="V116" s="18" t="str">
        <f>IF($L116&lt;"6",INDEX(Revenue_type,MATCH(U116*1,[1]type!$A$118:$A$168,0),8),INDEX(Expenditure_type,MATCH(U116*1,[1]type!$A$2:$A$117,0),8))</f>
        <v>אגרות</v>
      </c>
      <c r="W116" s="18" t="str">
        <f t="shared" si="13"/>
        <v>22</v>
      </c>
      <c r="X116" s="18" t="str">
        <f>IF($L116&lt;"6",INDEX(Revenue_type,MATCH(W116*1,[1]type!$A$118:$A$168,0),8),INDEX(Expenditure_type,MATCH(W116*1,[1]type!$A$2:$A$117,0),8))</f>
        <v>אגרות בגין שירותים וחומרים</v>
      </c>
      <c r="Y116" s="18" t="str">
        <f t="shared" si="14"/>
        <v>220</v>
      </c>
      <c r="Z116" s="18" t="e">
        <f>IF($L116&lt;"6",INDEX(Revenue_type,MATCH(Y116*1,[1]type!$A$118:$A$168,0),8),INDEX(Expenditure_type,MATCH(Y116*1,[1]type!$A$2:$A$117,0),8))</f>
        <v>#N/A</v>
      </c>
    </row>
    <row r="117" spans="1:26" ht="15.75" customHeight="1" outlineLevel="2">
      <c r="A117" s="19">
        <v>221</v>
      </c>
      <c r="B117" s="14">
        <v>231000</v>
      </c>
      <c r="C117">
        <v>1</v>
      </c>
      <c r="D117" t="str">
        <f t="shared" si="15"/>
        <v>1231000.221</v>
      </c>
      <c r="E117" s="32" t="s">
        <v>129</v>
      </c>
      <c r="F117" s="16"/>
      <c r="G117"/>
      <c r="H117" s="17">
        <v>0</v>
      </c>
      <c r="I117" s="17">
        <v>0</v>
      </c>
      <c r="J117" s="16">
        <v>0</v>
      </c>
      <c r="K117" s="18" t="e">
        <f>INDEX(תקציב_2013,MATCH(D117,'[1]תקציב 2015'!$D$3:$D$5960,0),8)</f>
        <v>#N/A</v>
      </c>
      <c r="L117" s="18" t="str">
        <f t="shared" si="8"/>
        <v>2</v>
      </c>
      <c r="M117" s="18" t="str">
        <f>INDEX(Chapter,MATCH(L117,[1]Chapter!$A$1:$A$681,0),8)</f>
        <v>שירותים מקומיים</v>
      </c>
      <c r="N117" s="18" t="str">
        <f t="shared" si="9"/>
        <v>23</v>
      </c>
      <c r="O117" s="18" t="str">
        <f>INDEX(Chapter,MATCH(N117,[1]Chapter!$A$1:$A$681,0),8)</f>
        <v>תכנון ובנין עיר</v>
      </c>
      <c r="P117" s="18" t="str">
        <f t="shared" si="10"/>
        <v>231</v>
      </c>
      <c r="Q117" s="18" t="str">
        <f>INDEX(Chapter,MATCH(P117,[1]Chapter!$A$1:$A$681,0),8)</f>
        <v>משרד מהנדס הרשות</v>
      </c>
      <c r="R117" s="18" t="str">
        <f t="shared" si="11"/>
        <v>2310</v>
      </c>
      <c r="S117" s="18" t="e">
        <f>INDEX(Chapter,MATCH(R117,[1]Chapter!$A$1:$A$681,0),8)</f>
        <v>#N/A</v>
      </c>
      <c r="T117" s="18"/>
      <c r="U117" s="18" t="str">
        <f t="shared" si="12"/>
        <v>2</v>
      </c>
      <c r="V117" s="18" t="str">
        <f>IF($L117&lt;"6",INDEX(Revenue_type,MATCH(U117*1,[1]type!$A$118:$A$168,0),8),INDEX(Expenditure_type,MATCH(U117*1,[1]type!$A$2:$A$117,0),8))</f>
        <v>אגרות</v>
      </c>
      <c r="W117" s="18" t="str">
        <f t="shared" si="13"/>
        <v>22</v>
      </c>
      <c r="X117" s="18" t="str">
        <f>IF($L117&lt;"6",INDEX(Revenue_type,MATCH(W117*1,[1]type!$A$118:$A$168,0),8),INDEX(Expenditure_type,MATCH(W117*1,[1]type!$A$2:$A$117,0),8))</f>
        <v>אגרות בגין שירותים וחומרים</v>
      </c>
      <c r="Y117" s="18" t="str">
        <f t="shared" si="14"/>
        <v>221</v>
      </c>
      <c r="Z117" s="18" t="e">
        <f>IF($L117&lt;"6",INDEX(Revenue_type,MATCH(Y117*1,[1]type!$A$118:$A$168,0),8),INDEX(Expenditure_type,MATCH(Y117*1,[1]type!$A$2:$A$117,0),8))</f>
        <v>#N/A</v>
      </c>
    </row>
    <row r="118" spans="1:26" ht="15.75" customHeight="1" outlineLevel="2">
      <c r="A118" s="19">
        <v>410</v>
      </c>
      <c r="B118" s="14">
        <v>231000</v>
      </c>
      <c r="C118">
        <v>1</v>
      </c>
      <c r="D118" t="str">
        <f t="shared" si="15"/>
        <v>1231000.410</v>
      </c>
      <c r="E118" s="32" t="s">
        <v>130</v>
      </c>
      <c r="F118" s="16"/>
      <c r="G118"/>
      <c r="H118" s="17">
        <v>0</v>
      </c>
      <c r="I118" s="17">
        <v>0</v>
      </c>
      <c r="J118" s="16">
        <v>0</v>
      </c>
      <c r="K118" s="18" t="e">
        <f>INDEX(תקציב_2013,MATCH(D118,'[1]תקציב 2015'!$D$3:$D$5960,0),8)</f>
        <v>#N/A</v>
      </c>
      <c r="L118" s="18" t="str">
        <f t="shared" si="8"/>
        <v>2</v>
      </c>
      <c r="M118" s="18" t="str">
        <f>INDEX(Chapter,MATCH(L118,[1]Chapter!$A$1:$A$681,0),8)</f>
        <v>שירותים מקומיים</v>
      </c>
      <c r="N118" s="18" t="str">
        <f t="shared" si="9"/>
        <v>23</v>
      </c>
      <c r="O118" s="18" t="str">
        <f>INDEX(Chapter,MATCH(N118,[1]Chapter!$A$1:$A$681,0),8)</f>
        <v>תכנון ובנין עיר</v>
      </c>
      <c r="P118" s="18" t="str">
        <f t="shared" si="10"/>
        <v>231</v>
      </c>
      <c r="Q118" s="18" t="str">
        <f>INDEX(Chapter,MATCH(P118,[1]Chapter!$A$1:$A$681,0),8)</f>
        <v>משרד מהנדס הרשות</v>
      </c>
      <c r="R118" s="18" t="str">
        <f t="shared" si="11"/>
        <v>2310</v>
      </c>
      <c r="S118" s="18" t="e">
        <f>INDEX(Chapter,MATCH(R118,[1]Chapter!$A$1:$A$681,0),8)</f>
        <v>#N/A</v>
      </c>
      <c r="T118" s="18"/>
      <c r="U118" s="18" t="str">
        <f t="shared" si="12"/>
        <v>4</v>
      </c>
      <c r="V118" s="18" t="str">
        <f>IF($L118&lt;"6",INDEX(Revenue_type,MATCH(U118*1,[1]type!$A$118:$A$168,0),8),INDEX(Expenditure_type,MATCH(U118*1,[1]type!$A$2:$A$117,0),8))</f>
        <v>שירותים ושכר לימוד</v>
      </c>
      <c r="W118" s="18" t="str">
        <f t="shared" si="13"/>
        <v>41</v>
      </c>
      <c r="X118" s="18" t="str">
        <f>IF($L118&lt;"6",INDEX(Revenue_type,MATCH(W118*1,[1]type!$A$118:$A$168,0),8),INDEX(Expenditure_type,MATCH(W118*1,[1]type!$A$2:$A$117,0),8))</f>
        <v>שכל"מ מתושבים</v>
      </c>
      <c r="Y118" s="18" t="str">
        <f t="shared" si="14"/>
        <v>410</v>
      </c>
      <c r="Z118" s="18" t="e">
        <f>IF($L118&lt;"6",INDEX(Revenue_type,MATCH(Y118*1,[1]type!$A$118:$A$168,0),8),INDEX(Expenditure_type,MATCH(Y118*1,[1]type!$A$2:$A$117,0),8))</f>
        <v>#N/A</v>
      </c>
    </row>
    <row r="119" spans="1:26" ht="15.75" customHeight="1" outlineLevel="2">
      <c r="A119" s="19">
        <v>220</v>
      </c>
      <c r="B119" s="14">
        <v>233100</v>
      </c>
      <c r="C119">
        <v>1</v>
      </c>
      <c r="D119" t="str">
        <f t="shared" si="15"/>
        <v>1233100.220</v>
      </c>
      <c r="E119" s="32" t="s">
        <v>131</v>
      </c>
      <c r="F119" s="16"/>
      <c r="G119"/>
      <c r="H119" s="17">
        <v>-3000000</v>
      </c>
      <c r="I119" s="17">
        <v>-5497281.9000000004</v>
      </c>
      <c r="J119" s="16">
        <v>-4751846.01</v>
      </c>
      <c r="K119" s="18" t="e">
        <f>INDEX(תקציב_2013,MATCH(D119,'[1]תקציב 2015'!$D$3:$D$5960,0),8)</f>
        <v>#N/A</v>
      </c>
      <c r="L119" s="18" t="str">
        <f t="shared" si="8"/>
        <v>2</v>
      </c>
      <c r="M119" s="18" t="str">
        <f>INDEX(Chapter,MATCH(L119,[1]Chapter!$A$1:$A$681,0),8)</f>
        <v>שירותים מקומיים</v>
      </c>
      <c r="N119" s="18" t="str">
        <f t="shared" si="9"/>
        <v>23</v>
      </c>
      <c r="O119" s="18" t="str">
        <f>INDEX(Chapter,MATCH(N119,[1]Chapter!$A$1:$A$681,0),8)</f>
        <v>תכנון ובנין עיר</v>
      </c>
      <c r="P119" s="18" t="str">
        <f t="shared" si="10"/>
        <v>233</v>
      </c>
      <c r="Q119" s="18" t="str">
        <f>INDEX(Chapter,MATCH(P119,[1]Chapter!$A$1:$A$681,0),8)</f>
        <v>רישוי ופיקוח על הבניה</v>
      </c>
      <c r="R119" s="18" t="str">
        <f t="shared" si="11"/>
        <v>2331</v>
      </c>
      <c r="S119" s="18" t="str">
        <f>INDEX(Chapter,MATCH(R119,[1]Chapter!$A$1:$A$681,0),8)</f>
        <v>אגרות, רישיונות בניה</v>
      </c>
      <c r="T119" s="18"/>
      <c r="U119" s="18" t="str">
        <f t="shared" si="12"/>
        <v>2</v>
      </c>
      <c r="V119" s="18" t="str">
        <f>IF($L119&lt;"6",INDEX(Revenue_type,MATCH(U119*1,[1]type!$A$118:$A$168,0),8),INDEX(Expenditure_type,MATCH(U119*1,[1]type!$A$2:$A$117,0),8))</f>
        <v>אגרות</v>
      </c>
      <c r="W119" s="18" t="str">
        <f t="shared" si="13"/>
        <v>22</v>
      </c>
      <c r="X119" s="18" t="str">
        <f>IF($L119&lt;"6",INDEX(Revenue_type,MATCH(W119*1,[1]type!$A$118:$A$168,0),8),INDEX(Expenditure_type,MATCH(W119*1,[1]type!$A$2:$A$117,0),8))</f>
        <v>אגרות בגין שירותים וחומרים</v>
      </c>
      <c r="Y119" s="18" t="str">
        <f t="shared" si="14"/>
        <v>220</v>
      </c>
      <c r="Z119" s="18" t="e">
        <f>IF($L119&lt;"6",INDEX(Revenue_type,MATCH(Y119*1,[1]type!$A$118:$A$168,0),8),INDEX(Expenditure_type,MATCH(Y119*1,[1]type!$A$2:$A$117,0),8))</f>
        <v>#N/A</v>
      </c>
    </row>
    <row r="120" spans="1:26" ht="15.75" customHeight="1" outlineLevel="2">
      <c r="A120" s="19">
        <v>540</v>
      </c>
      <c r="B120" s="14">
        <v>242000</v>
      </c>
      <c r="C120">
        <v>1</v>
      </c>
      <c r="D120" t="str">
        <f t="shared" si="15"/>
        <v>1242000.540</v>
      </c>
      <c r="E120" s="22" t="s">
        <v>132</v>
      </c>
      <c r="F120" s="16"/>
      <c r="G120"/>
      <c r="H120" s="17">
        <v>0</v>
      </c>
      <c r="I120" s="17">
        <v>0</v>
      </c>
      <c r="J120" s="16">
        <v>0</v>
      </c>
      <c r="K120" s="18" t="e">
        <f>INDEX(תקציב_2013,MATCH(D120,'[1]תקציב 2015'!$D$3:$D$5960,0),8)</f>
        <v>#N/A</v>
      </c>
      <c r="L120" s="18" t="str">
        <f t="shared" si="8"/>
        <v>2</v>
      </c>
      <c r="M120" s="18" t="str">
        <f>INDEX(Chapter,MATCH(L120,[1]Chapter!$A$1:$A$681,0),8)</f>
        <v>שירותים מקומיים</v>
      </c>
      <c r="N120" s="18" t="str">
        <f t="shared" si="9"/>
        <v>24</v>
      </c>
      <c r="O120" s="18" t="str">
        <f>INDEX(Chapter,MATCH(N120,[1]Chapter!$A$1:$A$681,0),8)</f>
        <v>נכסים ציבוריים</v>
      </c>
      <c r="P120" s="18" t="str">
        <f t="shared" si="10"/>
        <v>242</v>
      </c>
      <c r="Q120" s="18" t="str">
        <f>INDEX(Chapter,MATCH(P120,[1]Chapter!$A$1:$A$681,0),8)</f>
        <v>דרכים ומדרכות</v>
      </c>
      <c r="R120" s="18" t="str">
        <f t="shared" si="11"/>
        <v>2420</v>
      </c>
      <c r="S120" s="18" t="e">
        <f>INDEX(Chapter,MATCH(R120,[1]Chapter!$A$1:$A$681,0),8)</f>
        <v>#N/A</v>
      </c>
      <c r="T120" s="18"/>
      <c r="U120" s="18" t="str">
        <f t="shared" si="12"/>
        <v>5</v>
      </c>
      <c r="V120" s="18" t="str">
        <f>IF($L120&lt;"6",INDEX(Revenue_type,MATCH(U120*1,[1]type!$A$118:$A$168,0),8),INDEX(Expenditure_type,MATCH(U120*1,[1]type!$A$2:$A$117,0),8))</f>
        <v>החזרות</v>
      </c>
      <c r="W120" s="18" t="str">
        <f t="shared" si="13"/>
        <v>54</v>
      </c>
      <c r="X120" s="18" t="str">
        <f>IF($L120&lt;"6",INDEX(Revenue_type,MATCH(W120*1,[1]type!$A$118:$A$168,0),8),INDEX(Expenditure_type,MATCH(W120*1,[1]type!$A$2:$A$117,0),8))</f>
        <v>החזר מחברת ביטוח</v>
      </c>
      <c r="Y120" s="18" t="str">
        <f t="shared" si="14"/>
        <v>540</v>
      </c>
      <c r="Z120" s="18" t="e">
        <f>IF($L120&lt;"6",INDEX(Revenue_type,MATCH(Y120*1,[1]type!$A$118:$A$168,0),8),INDEX(Expenditure_type,MATCH(Y120*1,[1]type!$A$2:$A$117,0),8))</f>
        <v>#N/A</v>
      </c>
    </row>
    <row r="121" spans="1:26" ht="15.75" customHeight="1" outlineLevel="2">
      <c r="A121" s="19">
        <v>540</v>
      </c>
      <c r="B121" s="14">
        <v>243000</v>
      </c>
      <c r="C121">
        <v>1</v>
      </c>
      <c r="D121" t="str">
        <f t="shared" si="15"/>
        <v>1243000.540</v>
      </c>
      <c r="E121" s="22" t="s">
        <v>132</v>
      </c>
      <c r="F121" s="16"/>
      <c r="G121"/>
      <c r="H121" s="17">
        <v>-80000</v>
      </c>
      <c r="I121" s="17">
        <v>-86679</v>
      </c>
      <c r="J121" s="16">
        <v>-99100</v>
      </c>
      <c r="K121" s="18" t="e">
        <f>INDEX(תקציב_2013,MATCH(D121,'[1]תקציב 2015'!$D$3:$D$5960,0),8)</f>
        <v>#N/A</v>
      </c>
      <c r="L121" s="18" t="str">
        <f t="shared" si="8"/>
        <v>2</v>
      </c>
      <c r="M121" s="18" t="str">
        <f>INDEX(Chapter,MATCH(L121,[1]Chapter!$A$1:$A$681,0),8)</f>
        <v>שירותים מקומיים</v>
      </c>
      <c r="N121" s="18" t="str">
        <f t="shared" si="9"/>
        <v>24</v>
      </c>
      <c r="O121" s="18" t="str">
        <f>INDEX(Chapter,MATCH(N121,[1]Chapter!$A$1:$A$681,0),8)</f>
        <v>נכסים ציבוריים</v>
      </c>
      <c r="P121" s="18" t="str">
        <f t="shared" si="10"/>
        <v>243</v>
      </c>
      <c r="Q121" s="18" t="str">
        <f>INDEX(Chapter,MATCH(P121,[1]Chapter!$A$1:$A$681,0),8)</f>
        <v>תאורת רחובות</v>
      </c>
      <c r="R121" s="18" t="str">
        <f t="shared" si="11"/>
        <v>2430</v>
      </c>
      <c r="S121" s="18" t="e">
        <f>INDEX(Chapter,MATCH(R121,[1]Chapter!$A$1:$A$681,0),8)</f>
        <v>#N/A</v>
      </c>
      <c r="T121" s="18"/>
      <c r="U121" s="18" t="str">
        <f t="shared" si="12"/>
        <v>5</v>
      </c>
      <c r="V121" s="18" t="str">
        <f>IF($L121&lt;"6",INDEX(Revenue_type,MATCH(U121*1,[1]type!$A$118:$A$168,0),8),INDEX(Expenditure_type,MATCH(U121*1,[1]type!$A$2:$A$117,0),8))</f>
        <v>החזרות</v>
      </c>
      <c r="W121" s="18" t="str">
        <f t="shared" si="13"/>
        <v>54</v>
      </c>
      <c r="X121" s="18" t="str">
        <f>IF($L121&lt;"6",INDEX(Revenue_type,MATCH(W121*1,[1]type!$A$118:$A$168,0),8),INDEX(Expenditure_type,MATCH(W121*1,[1]type!$A$2:$A$117,0),8))</f>
        <v>החזר מחברת ביטוח</v>
      </c>
      <c r="Y121" s="18" t="str">
        <f t="shared" si="14"/>
        <v>540</v>
      </c>
      <c r="Z121" s="18" t="e">
        <f>IF($L121&lt;"6",INDEX(Revenue_type,MATCH(Y121*1,[1]type!$A$118:$A$168,0),8),INDEX(Expenditure_type,MATCH(Y121*1,[1]type!$A$2:$A$117,0),8))</f>
        <v>#N/A</v>
      </c>
    </row>
    <row r="122" spans="1:26" ht="15.75" customHeight="1" outlineLevel="2">
      <c r="A122" s="19">
        <v>410</v>
      </c>
      <c r="B122" s="14">
        <v>246100</v>
      </c>
      <c r="C122">
        <v>1</v>
      </c>
      <c r="D122" t="str">
        <f t="shared" si="15"/>
        <v>1246100.410</v>
      </c>
      <c r="E122" s="22" t="s">
        <v>133</v>
      </c>
      <c r="F122" s="16"/>
      <c r="G122"/>
      <c r="H122" s="17">
        <v>-90000</v>
      </c>
      <c r="I122" s="17">
        <v>-102511.08</v>
      </c>
      <c r="J122" s="16">
        <v>-77578.399999999994</v>
      </c>
      <c r="K122" s="18" t="e">
        <f>INDEX(תקציב_2013,MATCH(D122,'[1]תקציב 2015'!$D$3:$D$5960,0),8)</f>
        <v>#N/A</v>
      </c>
      <c r="L122" s="18" t="str">
        <f t="shared" si="8"/>
        <v>2</v>
      </c>
      <c r="M122" s="18" t="str">
        <f>INDEX(Chapter,MATCH(L122,[1]Chapter!$A$1:$A$681,0),8)</f>
        <v>שירותים מקומיים</v>
      </c>
      <c r="N122" s="18" t="str">
        <f t="shared" si="9"/>
        <v>24</v>
      </c>
      <c r="O122" s="18" t="str">
        <f>INDEX(Chapter,MATCH(N122,[1]Chapter!$A$1:$A$681,0),8)</f>
        <v>נכסים ציבוריים</v>
      </c>
      <c r="P122" s="18" t="str">
        <f t="shared" si="10"/>
        <v>246</v>
      </c>
      <c r="Q122" s="18" t="str">
        <f>INDEX(Chapter,MATCH(P122,[1]Chapter!$A$1:$A$681,0),8)</f>
        <v>גנים ונטיעות</v>
      </c>
      <c r="R122" s="18" t="str">
        <f t="shared" si="11"/>
        <v>2461</v>
      </c>
      <c r="S122" s="18" t="str">
        <f>INDEX(Chapter,MATCH(R122,[1]Chapter!$A$1:$A$681,0),8)</f>
        <v>גינות ציבוריות</v>
      </c>
      <c r="T122" s="18"/>
      <c r="U122" s="18" t="str">
        <f t="shared" si="12"/>
        <v>4</v>
      </c>
      <c r="V122" s="18" t="str">
        <f>IF($L122&lt;"6",INDEX(Revenue_type,MATCH(U122*1,[1]type!$A$118:$A$168,0),8),INDEX(Expenditure_type,MATCH(U122*1,[1]type!$A$2:$A$117,0),8))</f>
        <v>שירותים ושכר לימוד</v>
      </c>
      <c r="W122" s="18" t="str">
        <f t="shared" si="13"/>
        <v>41</v>
      </c>
      <c r="X122" s="18" t="str">
        <f>IF($L122&lt;"6",INDEX(Revenue_type,MATCH(W122*1,[1]type!$A$118:$A$168,0),8),INDEX(Expenditure_type,MATCH(W122*1,[1]type!$A$2:$A$117,0),8))</f>
        <v>שכל"מ מתושבים</v>
      </c>
      <c r="Y122" s="18" t="str">
        <f t="shared" si="14"/>
        <v>410</v>
      </c>
      <c r="Z122" s="18" t="e">
        <f>IF($L122&lt;"6",INDEX(Revenue_type,MATCH(Y122*1,[1]type!$A$118:$A$168,0),8),INDEX(Expenditure_type,MATCH(Y122*1,[1]type!$A$2:$A$117,0),8))</f>
        <v>#N/A</v>
      </c>
    </row>
    <row r="123" spans="1:26" ht="15.75" customHeight="1" outlineLevel="2">
      <c r="A123" s="19">
        <v>410</v>
      </c>
      <c r="B123" s="14">
        <v>246101</v>
      </c>
      <c r="C123">
        <v>1</v>
      </c>
      <c r="D123" t="str">
        <f t="shared" si="15"/>
        <v>1246101.410</v>
      </c>
      <c r="E123" s="22" t="s">
        <v>134</v>
      </c>
      <c r="F123" s="16"/>
      <c r="G123"/>
      <c r="H123" s="17">
        <v>-130000</v>
      </c>
      <c r="I123" s="17">
        <v>-134419.4</v>
      </c>
      <c r="J123" s="16">
        <v>-44731.4</v>
      </c>
      <c r="K123" s="18" t="e">
        <f>INDEX(תקציב_2013,MATCH(D123,'[1]תקציב 2015'!$D$3:$D$5960,0),8)</f>
        <v>#N/A</v>
      </c>
      <c r="L123" s="18" t="str">
        <f t="shared" si="8"/>
        <v>2</v>
      </c>
      <c r="M123" s="18" t="str">
        <f>INDEX(Chapter,MATCH(L123,[1]Chapter!$A$1:$A$681,0),8)</f>
        <v>שירותים מקומיים</v>
      </c>
      <c r="N123" s="18" t="str">
        <f t="shared" si="9"/>
        <v>24</v>
      </c>
      <c r="O123" s="18" t="str">
        <f>INDEX(Chapter,MATCH(N123,[1]Chapter!$A$1:$A$681,0),8)</f>
        <v>נכסים ציבוריים</v>
      </c>
      <c r="P123" s="18" t="str">
        <f t="shared" si="10"/>
        <v>246</v>
      </c>
      <c r="Q123" s="18" t="str">
        <f>INDEX(Chapter,MATCH(P123,[1]Chapter!$A$1:$A$681,0),8)</f>
        <v>גנים ונטיעות</v>
      </c>
      <c r="R123" s="18" t="str">
        <f t="shared" si="11"/>
        <v>2461</v>
      </c>
      <c r="S123" s="18" t="str">
        <f>INDEX(Chapter,MATCH(R123,[1]Chapter!$A$1:$A$681,0),8)</f>
        <v>גינות ציבוריות</v>
      </c>
      <c r="T123" s="18"/>
      <c r="U123" s="18" t="str">
        <f t="shared" si="12"/>
        <v>4</v>
      </c>
      <c r="V123" s="18" t="str">
        <f>IF($L123&lt;"6",INDEX(Revenue_type,MATCH(U123*1,[1]type!$A$118:$A$168,0),8),INDEX(Expenditure_type,MATCH(U123*1,[1]type!$A$2:$A$117,0),8))</f>
        <v>שירותים ושכר לימוד</v>
      </c>
      <c r="W123" s="18" t="str">
        <f t="shared" si="13"/>
        <v>41</v>
      </c>
      <c r="X123" s="18" t="str">
        <f>IF($L123&lt;"6",INDEX(Revenue_type,MATCH(W123*1,[1]type!$A$118:$A$168,0),8),INDEX(Expenditure_type,MATCH(W123*1,[1]type!$A$2:$A$117,0),8))</f>
        <v>שכל"מ מתושבים</v>
      </c>
      <c r="Y123" s="18" t="str">
        <f t="shared" si="14"/>
        <v>410</v>
      </c>
      <c r="Z123" s="18" t="e">
        <f>IF($L123&lt;"6",INDEX(Revenue_type,MATCH(Y123*1,[1]type!$A$118:$A$168,0),8),INDEX(Expenditure_type,MATCH(Y123*1,[1]type!$A$2:$A$117,0),8))</f>
        <v>#N/A</v>
      </c>
    </row>
    <row r="124" spans="1:26" ht="15.75" customHeight="1" outlineLevel="2">
      <c r="A124" s="19">
        <v>410</v>
      </c>
      <c r="B124" s="14">
        <v>252100</v>
      </c>
      <c r="C124">
        <v>1</v>
      </c>
      <c r="D124" t="str">
        <f t="shared" si="15"/>
        <v>1252100.410</v>
      </c>
      <c r="E124" s="15" t="s">
        <v>135</v>
      </c>
      <c r="F124" s="16"/>
      <c r="G124"/>
      <c r="H124" s="17">
        <v>-61200</v>
      </c>
      <c r="I124" s="17">
        <v>-83418</v>
      </c>
      <c r="J124" s="16">
        <v>-51785</v>
      </c>
      <c r="K124" s="18" t="e">
        <f>INDEX(תקציב_2013,MATCH(D124,'[1]תקציב 2015'!$D$3:$D$5960,0),8)</f>
        <v>#N/A</v>
      </c>
      <c r="L124" s="18" t="str">
        <f t="shared" si="8"/>
        <v>2</v>
      </c>
      <c r="M124" s="18" t="str">
        <f>INDEX(Chapter,MATCH(L124,[1]Chapter!$A$1:$A$681,0),8)</f>
        <v>שירותים מקומיים</v>
      </c>
      <c r="N124" s="18" t="str">
        <f t="shared" si="9"/>
        <v>25</v>
      </c>
      <c r="O124" s="18" t="str">
        <f>INDEX(Chapter,MATCH(N124,[1]Chapter!$A$1:$A$681,0),8)</f>
        <v>חגיגות מבצעים ואירועים</v>
      </c>
      <c r="P124" s="18" t="str">
        <f t="shared" si="10"/>
        <v>252</v>
      </c>
      <c r="Q124" s="18" t="str">
        <f>INDEX(Chapter,MATCH(P124,[1]Chapter!$A$1:$A$681,0),8)</f>
        <v>חגיגת וטכסים אחרים</v>
      </c>
      <c r="R124" s="18" t="str">
        <f t="shared" si="11"/>
        <v>2521</v>
      </c>
      <c r="S124" s="18" t="e">
        <f>INDEX(Chapter,MATCH(R124,[1]Chapter!$A$1:$A$681,0),8)</f>
        <v>#N/A</v>
      </c>
      <c r="T124" s="18"/>
      <c r="U124" s="18" t="str">
        <f t="shared" si="12"/>
        <v>4</v>
      </c>
      <c r="V124" s="18" t="str">
        <f>IF($L124&lt;"6",INDEX(Revenue_type,MATCH(U124*1,[1]type!$A$118:$A$168,0),8),INDEX(Expenditure_type,MATCH(U124*1,[1]type!$A$2:$A$117,0),8))</f>
        <v>שירותים ושכר לימוד</v>
      </c>
      <c r="W124" s="18" t="str">
        <f t="shared" si="13"/>
        <v>41</v>
      </c>
      <c r="X124" s="18" t="str">
        <f>IF($L124&lt;"6",INDEX(Revenue_type,MATCH(W124*1,[1]type!$A$118:$A$168,0),8),INDEX(Expenditure_type,MATCH(W124*1,[1]type!$A$2:$A$117,0),8))</f>
        <v>שכל"מ מתושבים</v>
      </c>
      <c r="Y124" s="18" t="str">
        <f t="shared" si="14"/>
        <v>410</v>
      </c>
      <c r="Z124" s="18" t="e">
        <f>IF($L124&lt;"6",INDEX(Revenue_type,MATCH(Y124*1,[1]type!$A$118:$A$168,0),8),INDEX(Expenditure_type,MATCH(Y124*1,[1]type!$A$2:$A$117,0),8))</f>
        <v>#N/A</v>
      </c>
    </row>
    <row r="125" spans="1:26" ht="15.75" customHeight="1" outlineLevel="2">
      <c r="A125" s="19">
        <v>410</v>
      </c>
      <c r="B125" s="14">
        <v>255000</v>
      </c>
      <c r="C125">
        <v>1</v>
      </c>
      <c r="D125" t="str">
        <f t="shared" si="15"/>
        <v>1255000.410</v>
      </c>
      <c r="E125" s="15" t="s">
        <v>135</v>
      </c>
      <c r="F125" s="16"/>
      <c r="G125"/>
      <c r="H125" s="17">
        <v>0</v>
      </c>
      <c r="I125" s="17">
        <v>0</v>
      </c>
      <c r="J125" s="16">
        <v>0</v>
      </c>
      <c r="K125" s="18" t="e">
        <f>INDEX(תקציב_2013,MATCH(D125,'[1]תקציב 2015'!$D$3:$D$5960,0),8)</f>
        <v>#N/A</v>
      </c>
      <c r="L125" s="18" t="str">
        <f t="shared" si="8"/>
        <v>2</v>
      </c>
      <c r="M125" s="18" t="str">
        <f>INDEX(Chapter,MATCH(L125,[1]Chapter!$A$1:$A$681,0),8)</f>
        <v>שירותים מקומיים</v>
      </c>
      <c r="N125" s="18" t="str">
        <f t="shared" si="9"/>
        <v>25</v>
      </c>
      <c r="O125" s="18" t="str">
        <f>INDEX(Chapter,MATCH(N125,[1]Chapter!$A$1:$A$681,0),8)</f>
        <v>חגיגות מבצעים ואירועים</v>
      </c>
      <c r="P125" s="18" t="str">
        <f t="shared" si="10"/>
        <v>255</v>
      </c>
      <c r="Q125" s="18" t="e">
        <f>INDEX(Chapter,MATCH(P125,[1]Chapter!$A$1:$A$681,0),8)</f>
        <v>#N/A</v>
      </c>
      <c r="R125" s="18" t="str">
        <f t="shared" si="11"/>
        <v>2550</v>
      </c>
      <c r="S125" s="18" t="e">
        <f>INDEX(Chapter,MATCH(R125,[1]Chapter!$A$1:$A$681,0),8)</f>
        <v>#N/A</v>
      </c>
      <c r="T125" s="18"/>
      <c r="U125" s="18" t="str">
        <f t="shared" si="12"/>
        <v>4</v>
      </c>
      <c r="V125" s="18" t="str">
        <f>IF($L125&lt;"6",INDEX(Revenue_type,MATCH(U125*1,[1]type!$A$118:$A$168,0),8),INDEX(Expenditure_type,MATCH(U125*1,[1]type!$A$2:$A$117,0),8))</f>
        <v>שירותים ושכר לימוד</v>
      </c>
      <c r="W125" s="18" t="str">
        <f t="shared" si="13"/>
        <v>41</v>
      </c>
      <c r="X125" s="18" t="str">
        <f>IF($L125&lt;"6",INDEX(Revenue_type,MATCH(W125*1,[1]type!$A$118:$A$168,0),8),INDEX(Expenditure_type,MATCH(W125*1,[1]type!$A$2:$A$117,0),8))</f>
        <v>שכל"מ מתושבים</v>
      </c>
      <c r="Y125" s="18" t="str">
        <f t="shared" si="14"/>
        <v>410</v>
      </c>
      <c r="Z125" s="18" t="e">
        <f>IF($L125&lt;"6",INDEX(Revenue_type,MATCH(Y125*1,[1]type!$A$118:$A$168,0),8),INDEX(Expenditure_type,MATCH(Y125*1,[1]type!$A$2:$A$117,0),8))</f>
        <v>#N/A</v>
      </c>
    </row>
    <row r="126" spans="1:26" ht="15.75" customHeight="1" outlineLevel="2">
      <c r="A126" s="19">
        <v>410</v>
      </c>
      <c r="B126" s="14">
        <v>269000</v>
      </c>
      <c r="C126">
        <v>1</v>
      </c>
      <c r="D126" t="str">
        <f t="shared" si="15"/>
        <v>1269000.410</v>
      </c>
      <c r="E126" s="15" t="s">
        <v>136</v>
      </c>
      <c r="F126" s="16"/>
      <c r="G126"/>
      <c r="H126" s="17">
        <v>-10000</v>
      </c>
      <c r="I126" s="17">
        <v>-15000</v>
      </c>
      <c r="J126" s="16">
        <v>0</v>
      </c>
      <c r="K126" s="18" t="e">
        <f>INDEX(תקציב_2013,MATCH(D126,'[1]תקציב 2015'!$D$3:$D$5960,0),8)</f>
        <v>#N/A</v>
      </c>
      <c r="L126" s="18" t="str">
        <f t="shared" si="8"/>
        <v>2</v>
      </c>
      <c r="M126" s="18" t="str">
        <f>INDEX(Chapter,MATCH(L126,[1]Chapter!$A$1:$A$681,0),8)</f>
        <v>שירותים מקומיים</v>
      </c>
      <c r="N126" s="18" t="str">
        <f t="shared" si="9"/>
        <v>26</v>
      </c>
      <c r="O126" s="18" t="str">
        <f>INDEX(Chapter,MATCH(N126,[1]Chapter!$A$1:$A$681,0),8)</f>
        <v>שירותים עירוניים שונים</v>
      </c>
      <c r="P126" s="18" t="str">
        <f t="shared" si="10"/>
        <v>269</v>
      </c>
      <c r="Q126" s="18" t="str">
        <f>INDEX(Chapter,MATCH(P126,[1]Chapter!$A$1:$A$681,0),8)</f>
        <v>הכנסות שונות</v>
      </c>
      <c r="R126" s="18" t="str">
        <f t="shared" si="11"/>
        <v>2690</v>
      </c>
      <c r="S126" s="18" t="e">
        <f>INDEX(Chapter,MATCH(R126,[1]Chapter!$A$1:$A$681,0),8)</f>
        <v>#N/A</v>
      </c>
      <c r="T126" s="18"/>
      <c r="U126" s="18" t="str">
        <f t="shared" si="12"/>
        <v>4</v>
      </c>
      <c r="V126" s="18" t="str">
        <f>IF($L126&lt;"6",INDEX(Revenue_type,MATCH(U126*1,[1]type!$A$118:$A$168,0),8),INDEX(Expenditure_type,MATCH(U126*1,[1]type!$A$2:$A$117,0),8))</f>
        <v>שירותים ושכר לימוד</v>
      </c>
      <c r="W126" s="18" t="str">
        <f t="shared" si="13"/>
        <v>41</v>
      </c>
      <c r="X126" s="18" t="str">
        <f>IF($L126&lt;"6",INDEX(Revenue_type,MATCH(W126*1,[1]type!$A$118:$A$168,0),8),INDEX(Expenditure_type,MATCH(W126*1,[1]type!$A$2:$A$117,0),8))</f>
        <v>שכל"מ מתושבים</v>
      </c>
      <c r="Y126" s="18" t="str">
        <f t="shared" si="14"/>
        <v>410</v>
      </c>
      <c r="Z126" s="18" t="e">
        <f>IF($L126&lt;"6",INDEX(Revenue_type,MATCH(Y126*1,[1]type!$A$118:$A$168,0),8),INDEX(Expenditure_type,MATCH(Y126*1,[1]type!$A$2:$A$117,0),8))</f>
        <v>#N/A</v>
      </c>
    </row>
    <row r="127" spans="1:26" ht="15.75" customHeight="1" outlineLevel="2">
      <c r="A127" s="19">
        <v>420</v>
      </c>
      <c r="B127" s="14">
        <v>269000</v>
      </c>
      <c r="C127">
        <v>1</v>
      </c>
      <c r="D127" t="str">
        <f t="shared" si="15"/>
        <v>1269000.420</v>
      </c>
      <c r="E127" s="15" t="s">
        <v>137</v>
      </c>
      <c r="F127" s="16"/>
      <c r="G127"/>
      <c r="H127" s="17">
        <v>-30000</v>
      </c>
      <c r="I127" s="17">
        <v>0</v>
      </c>
      <c r="J127" s="16">
        <v>-27671</v>
      </c>
      <c r="K127" s="18" t="e">
        <f>INDEX(תקציב_2013,MATCH(D127,'[1]תקציב 2015'!$D$3:$D$5960,0),8)</f>
        <v>#N/A</v>
      </c>
      <c r="L127" s="18" t="str">
        <f t="shared" si="8"/>
        <v>2</v>
      </c>
      <c r="M127" s="18" t="str">
        <f>INDEX(Chapter,MATCH(L127,[1]Chapter!$A$1:$A$681,0),8)</f>
        <v>שירותים מקומיים</v>
      </c>
      <c r="N127" s="18" t="str">
        <f t="shared" si="9"/>
        <v>26</v>
      </c>
      <c r="O127" s="18" t="str">
        <f>INDEX(Chapter,MATCH(N127,[1]Chapter!$A$1:$A$681,0),8)</f>
        <v>שירותים עירוניים שונים</v>
      </c>
      <c r="P127" s="18" t="str">
        <f t="shared" si="10"/>
        <v>269</v>
      </c>
      <c r="Q127" s="18" t="str">
        <f>INDEX(Chapter,MATCH(P127,[1]Chapter!$A$1:$A$681,0),8)</f>
        <v>הכנסות שונות</v>
      </c>
      <c r="R127" s="18" t="str">
        <f t="shared" si="11"/>
        <v>2690</v>
      </c>
      <c r="S127" s="18" t="e">
        <f>INDEX(Chapter,MATCH(R127,[1]Chapter!$A$1:$A$681,0),8)</f>
        <v>#N/A</v>
      </c>
      <c r="T127" s="18"/>
      <c r="U127" s="18" t="str">
        <f t="shared" si="12"/>
        <v>4</v>
      </c>
      <c r="V127" s="18" t="str">
        <f>IF($L127&lt;"6",INDEX(Revenue_type,MATCH(U127*1,[1]type!$A$118:$A$168,0),8),INDEX(Expenditure_type,MATCH(U127*1,[1]type!$A$2:$A$117,0),8))</f>
        <v>שירותים ושכר לימוד</v>
      </c>
      <c r="W127" s="18" t="str">
        <f t="shared" si="13"/>
        <v>42</v>
      </c>
      <c r="X127" s="18" t="str">
        <f>IF($L127&lt;"6",INDEX(Revenue_type,MATCH(W127*1,[1]type!$A$118:$A$168,0),8),INDEX(Expenditure_type,MATCH(W127*1,[1]type!$A$2:$A$117,0),8))</f>
        <v>השתתפויות תושבים בשירותים משלימים</v>
      </c>
      <c r="Y127" s="18" t="str">
        <f t="shared" si="14"/>
        <v>420</v>
      </c>
      <c r="Z127" s="18" t="e">
        <f>IF($L127&lt;"6",INDEX(Revenue_type,MATCH(Y127*1,[1]type!$A$118:$A$168,0),8),INDEX(Expenditure_type,MATCH(Y127*1,[1]type!$A$2:$A$117,0),8))</f>
        <v>#N/A</v>
      </c>
    </row>
    <row r="128" spans="1:26" ht="15.75" customHeight="1" outlineLevel="2">
      <c r="A128" s="19">
        <v>510</v>
      </c>
      <c r="B128" s="14">
        <v>269000</v>
      </c>
      <c r="C128">
        <v>1</v>
      </c>
      <c r="D128" t="str">
        <f t="shared" si="15"/>
        <v>1269000.510</v>
      </c>
      <c r="E128" s="15" t="s">
        <v>138</v>
      </c>
      <c r="F128" s="16"/>
      <c r="G128"/>
      <c r="H128" s="17">
        <v>-4000000</v>
      </c>
      <c r="I128" s="17">
        <v>-8084674.9199999999</v>
      </c>
      <c r="J128" s="16">
        <v>-6694428.0800000001</v>
      </c>
      <c r="K128" s="18" t="e">
        <f>INDEX(תקציב_2013,MATCH(D128,'[1]תקציב 2015'!$D$3:$D$5960,0),8)</f>
        <v>#N/A</v>
      </c>
      <c r="L128" s="18" t="str">
        <f t="shared" si="8"/>
        <v>2</v>
      </c>
      <c r="M128" s="18" t="str">
        <f>INDEX(Chapter,MATCH(L128,[1]Chapter!$A$1:$A$681,0),8)</f>
        <v>שירותים מקומיים</v>
      </c>
      <c r="N128" s="18" t="str">
        <f t="shared" si="9"/>
        <v>26</v>
      </c>
      <c r="O128" s="18" t="str">
        <f>INDEX(Chapter,MATCH(N128,[1]Chapter!$A$1:$A$681,0),8)</f>
        <v>שירותים עירוניים שונים</v>
      </c>
      <c r="P128" s="18" t="str">
        <f t="shared" si="10"/>
        <v>269</v>
      </c>
      <c r="Q128" s="18" t="str">
        <f>INDEX(Chapter,MATCH(P128,[1]Chapter!$A$1:$A$681,0),8)</f>
        <v>הכנסות שונות</v>
      </c>
      <c r="R128" s="18" t="str">
        <f t="shared" si="11"/>
        <v>2690</v>
      </c>
      <c r="S128" s="18" t="e">
        <f>INDEX(Chapter,MATCH(R128,[1]Chapter!$A$1:$A$681,0),8)</f>
        <v>#N/A</v>
      </c>
      <c r="T128" s="18"/>
      <c r="U128" s="18" t="str">
        <f t="shared" si="12"/>
        <v>5</v>
      </c>
      <c r="V128" s="18" t="str">
        <f>IF($L128&lt;"6",INDEX(Revenue_type,MATCH(U128*1,[1]type!$A$118:$A$168,0),8),INDEX(Expenditure_type,MATCH(U128*1,[1]type!$A$2:$A$117,0),8))</f>
        <v>החזרות</v>
      </c>
      <c r="W128" s="18" t="str">
        <f t="shared" si="13"/>
        <v>51</v>
      </c>
      <c r="X128" s="18" t="str">
        <f>IF($L128&lt;"6",INDEX(Revenue_type,MATCH(W128*1,[1]type!$A$118:$A$168,0),8),INDEX(Expenditure_type,MATCH(W128*1,[1]type!$A$2:$A$117,0),8))</f>
        <v>החזרות מתקציב רגיל קודם</v>
      </c>
      <c r="Y128" s="18" t="str">
        <f t="shared" si="14"/>
        <v>510</v>
      </c>
      <c r="Z128" s="18" t="e">
        <f>IF($L128&lt;"6",INDEX(Revenue_type,MATCH(Y128*1,[1]type!$A$118:$A$168,0),8),INDEX(Expenditure_type,MATCH(Y128*1,[1]type!$A$2:$A$117,0),8))</f>
        <v>#N/A</v>
      </c>
    </row>
    <row r="129" spans="1:26" ht="15.75" customHeight="1" outlineLevel="2">
      <c r="A129" s="19">
        <v>661</v>
      </c>
      <c r="B129" s="14">
        <v>269000</v>
      </c>
      <c r="C129">
        <v>1</v>
      </c>
      <c r="D129" t="str">
        <f t="shared" si="15"/>
        <v>1269000.661</v>
      </c>
      <c r="E129" s="15" t="s">
        <v>139</v>
      </c>
      <c r="F129" s="16"/>
      <c r="G129"/>
      <c r="H129" s="17">
        <v>-300000</v>
      </c>
      <c r="I129" s="17">
        <v>-159161.14000000001</v>
      </c>
      <c r="J129" s="16">
        <v>-314215.94</v>
      </c>
      <c r="K129" s="18" t="e">
        <f>INDEX(תקציב_2013,MATCH(D129,'[1]תקציב 2015'!$D$3:$D$5960,0),8)</f>
        <v>#N/A</v>
      </c>
      <c r="L129" s="18" t="str">
        <f t="shared" si="8"/>
        <v>2</v>
      </c>
      <c r="M129" s="18" t="str">
        <f>INDEX(Chapter,MATCH(L129,[1]Chapter!$A$1:$A$681,0),8)</f>
        <v>שירותים מקומיים</v>
      </c>
      <c r="N129" s="18" t="str">
        <f t="shared" si="9"/>
        <v>26</v>
      </c>
      <c r="O129" s="18" t="str">
        <f>INDEX(Chapter,MATCH(N129,[1]Chapter!$A$1:$A$681,0),8)</f>
        <v>שירותים עירוניים שונים</v>
      </c>
      <c r="P129" s="18" t="str">
        <f t="shared" si="10"/>
        <v>269</v>
      </c>
      <c r="Q129" s="18" t="str">
        <f>INDEX(Chapter,MATCH(P129,[1]Chapter!$A$1:$A$681,0),8)</f>
        <v>הכנסות שונות</v>
      </c>
      <c r="R129" s="18" t="str">
        <f t="shared" si="11"/>
        <v>2690</v>
      </c>
      <c r="S129" s="18" t="e">
        <f>INDEX(Chapter,MATCH(R129,[1]Chapter!$A$1:$A$681,0),8)</f>
        <v>#N/A</v>
      </c>
      <c r="T129" s="18"/>
      <c r="U129" s="18" t="str">
        <f t="shared" si="12"/>
        <v>6</v>
      </c>
      <c r="V129" s="18" t="str">
        <f>IF($L129&lt;"6",INDEX(Revenue_type,MATCH(U129*1,[1]type!$A$118:$A$168,0),8),INDEX(Expenditure_type,MATCH(U129*1,[1]type!$A$2:$A$117,0),8))</f>
        <v>הכנסות מרכוש ומפעלים</v>
      </c>
      <c r="W129" s="18" t="str">
        <f t="shared" si="13"/>
        <v>66</v>
      </c>
      <c r="X129" s="18" t="str">
        <f>IF($L129&lt;"6",INDEX(Revenue_type,MATCH(W129*1,[1]type!$A$118:$A$168,0),8),INDEX(Expenditure_type,MATCH(W129*1,[1]type!$A$2:$A$117,0),8))</f>
        <v>הכנסות מימון</v>
      </c>
      <c r="Y129" s="18" t="str">
        <f t="shared" si="14"/>
        <v>661</v>
      </c>
      <c r="Z129" s="18" t="str">
        <f>IF($L129&lt;"6",INDEX(Revenue_type,MATCH(Y129*1,[1]type!$A$118:$A$168,0),8),INDEX(Expenditure_type,MATCH(Y129*1,[1]type!$A$2:$A$117,0),8))</f>
        <v>ריבית והצמדה והפרשי שער</v>
      </c>
    </row>
    <row r="130" spans="1:26" ht="15.75" customHeight="1" outlineLevel="2">
      <c r="A130" s="19">
        <v>662</v>
      </c>
      <c r="B130" s="14">
        <v>269000</v>
      </c>
      <c r="C130">
        <v>1</v>
      </c>
      <c r="D130" t="str">
        <f t="shared" si="15"/>
        <v>1269000.662</v>
      </c>
      <c r="E130" s="15" t="s">
        <v>140</v>
      </c>
      <c r="F130" s="16"/>
      <c r="G130"/>
      <c r="H130" s="17">
        <v>-250000</v>
      </c>
      <c r="I130" s="17">
        <v>-214449.46</v>
      </c>
      <c r="J130" s="16">
        <v>-570409.4</v>
      </c>
      <c r="K130" s="18"/>
      <c r="L130" s="18" t="str">
        <f t="shared" si="8"/>
        <v>2</v>
      </c>
      <c r="M130" s="18" t="str">
        <f>INDEX(Chapter,MATCH(L130,[1]Chapter!$A$1:$A$681,0),8)</f>
        <v>שירותים מקומיים</v>
      </c>
      <c r="N130" s="18" t="str">
        <f t="shared" si="9"/>
        <v>26</v>
      </c>
      <c r="O130" s="18" t="str">
        <f>INDEX(Chapter,MATCH(N130,[1]Chapter!$A$1:$A$681,0),8)</f>
        <v>שירותים עירוניים שונים</v>
      </c>
      <c r="P130" s="18" t="str">
        <f t="shared" si="10"/>
        <v>269</v>
      </c>
      <c r="Q130" s="18" t="str">
        <f>INDEX(Chapter,MATCH(P130,[1]Chapter!$A$1:$A$681,0),8)</f>
        <v>הכנסות שונות</v>
      </c>
      <c r="R130" s="18" t="str">
        <f t="shared" si="11"/>
        <v>2690</v>
      </c>
      <c r="S130" s="18" t="e">
        <f>INDEX(Chapter,MATCH(R130,[1]Chapter!$A$1:$A$681,0),8)</f>
        <v>#N/A</v>
      </c>
      <c r="T130" s="18"/>
      <c r="U130" s="18" t="str">
        <f t="shared" si="12"/>
        <v>6</v>
      </c>
      <c r="V130" s="18" t="str">
        <f>IF($L130&lt;"6",INDEX(Revenue_type,MATCH(U130*1,[1]type!$A$118:$A$168,0),8),INDEX(Expenditure_type,MATCH(U130*1,[1]type!$A$2:$A$117,0),8))</f>
        <v>הכנסות מרכוש ומפעלים</v>
      </c>
      <c r="W130" s="18" t="str">
        <f t="shared" si="13"/>
        <v>66</v>
      </c>
      <c r="X130" s="18" t="str">
        <f>IF($L130&lt;"6",INDEX(Revenue_type,MATCH(W130*1,[1]type!$A$118:$A$168,0),8),INDEX(Expenditure_type,MATCH(W130*1,[1]type!$A$2:$A$117,0),8))</f>
        <v>הכנסות מימון</v>
      </c>
      <c r="Y130" s="18" t="str">
        <f t="shared" si="14"/>
        <v>662</v>
      </c>
      <c r="Z130" s="18" t="str">
        <f>IF($L130&lt;"6",INDEX(Revenue_type,MATCH(Y130*1,[1]type!$A$118:$A$168,0),8),INDEX(Expenditure_type,MATCH(Y130*1,[1]type!$A$2:$A$117,0),8))</f>
        <v>מדיבידנד</v>
      </c>
    </row>
    <row r="131" spans="1:26" ht="15.75" customHeight="1" outlineLevel="2">
      <c r="A131" s="19">
        <v>690</v>
      </c>
      <c r="B131" s="14">
        <v>269000</v>
      </c>
      <c r="C131">
        <v>1</v>
      </c>
      <c r="D131" t="str">
        <f t="shared" si="15"/>
        <v>1269000.690</v>
      </c>
      <c r="E131" s="15" t="s">
        <v>141</v>
      </c>
      <c r="F131" s="16"/>
      <c r="G131"/>
      <c r="H131" s="17">
        <v>0</v>
      </c>
      <c r="I131" s="17">
        <v>0</v>
      </c>
      <c r="J131" s="16">
        <v>0</v>
      </c>
      <c r="K131" s="18" t="e">
        <f>INDEX(תקציב_2013,MATCH(D131,'[1]תקציב 2015'!$D$3:$D$5960,0),8)</f>
        <v>#N/A</v>
      </c>
      <c r="L131" s="18" t="str">
        <f t="shared" ref="L131:L194" si="16">IF(LEFT($B131,1)*1=0,LEFT($B131,2),LEFT($B131,1))</f>
        <v>2</v>
      </c>
      <c r="M131" s="18" t="str">
        <f>INDEX(Chapter,MATCH(L131,[1]Chapter!$A$1:$A$681,0),8)</f>
        <v>שירותים מקומיים</v>
      </c>
      <c r="N131" s="18" t="str">
        <f t="shared" ref="N131:N194" si="17">IF(LEFT($B131,1)*1=0,LEFT($B131,3),LEFT($B131,2))</f>
        <v>26</v>
      </c>
      <c r="O131" s="18" t="str">
        <f>INDEX(Chapter,MATCH(N131,[1]Chapter!$A$1:$A$681,0),8)</f>
        <v>שירותים עירוניים שונים</v>
      </c>
      <c r="P131" s="18" t="str">
        <f t="shared" ref="P131:P194" si="18">IF(LEFT($B131,1)*1=0,LEFT($B131,4),LEFT($B131,3))</f>
        <v>269</v>
      </c>
      <c r="Q131" s="18" t="str">
        <f>INDEX(Chapter,MATCH(P131,[1]Chapter!$A$1:$A$681,0),8)</f>
        <v>הכנסות שונות</v>
      </c>
      <c r="R131" s="18" t="str">
        <f t="shared" ref="R131:R194" si="19">LEFT($B131,4)</f>
        <v>2690</v>
      </c>
      <c r="S131" s="18" t="e">
        <f>INDEX(Chapter,MATCH(R131,[1]Chapter!$A$1:$A$681,0),8)</f>
        <v>#N/A</v>
      </c>
      <c r="T131" s="18"/>
      <c r="U131" s="18" t="str">
        <f t="shared" ref="U131:U194" si="20">LEFT($A131,1)</f>
        <v>6</v>
      </c>
      <c r="V131" s="18" t="str">
        <f>IF($L131&lt;"6",INDEX(Revenue_type,MATCH(U131*1,[1]type!$A$118:$A$168,0),8),INDEX(Expenditure_type,MATCH(U131*1,[1]type!$A$2:$A$117,0),8))</f>
        <v>הכנסות מרכוש ומפעלים</v>
      </c>
      <c r="W131" s="18" t="str">
        <f t="shared" ref="W131:W194" si="21">LEFT($A131,2)</f>
        <v>69</v>
      </c>
      <c r="X131" s="18" t="str">
        <f>IF($L131&lt;"6",INDEX(Revenue_type,MATCH(W131*1,[1]type!$A$118:$A$168,0),8),INDEX(Expenditure_type,MATCH(W131*1,[1]type!$A$2:$A$117,0),8))</f>
        <v>הכנסות שונות</v>
      </c>
      <c r="Y131" s="18" t="str">
        <f t="shared" ref="Y131:Y194" si="22">LEFT($A131,3)</f>
        <v>690</v>
      </c>
      <c r="Z131" s="18" t="e">
        <f>IF($L131&lt;"6",INDEX(Revenue_type,MATCH(Y131*1,[1]type!$A$118:$A$168,0),8),INDEX(Expenditure_type,MATCH(Y131*1,[1]type!$A$2:$A$117,0),8))</f>
        <v>#N/A</v>
      </c>
    </row>
    <row r="132" spans="1:26" ht="15.75" customHeight="1" outlineLevel="2">
      <c r="A132" s="19">
        <v>790</v>
      </c>
      <c r="B132" s="14">
        <v>269000</v>
      </c>
      <c r="C132">
        <v>1</v>
      </c>
      <c r="D132" t="str">
        <f t="shared" ref="D132:D195" si="23">C132&amp;B132&amp;"."&amp;A132</f>
        <v>1269000.790</v>
      </c>
      <c r="E132" s="15" t="s">
        <v>142</v>
      </c>
      <c r="F132" s="16"/>
      <c r="G132"/>
      <c r="H132" s="17">
        <v>-150000</v>
      </c>
      <c r="I132" s="17">
        <v>-127273.71</v>
      </c>
      <c r="J132" s="16">
        <v>-154164.03</v>
      </c>
      <c r="K132" s="18" t="e">
        <f>INDEX(תקציב_2013,MATCH(D132,'[1]תקציב 2015'!$D$3:$D$5960,0),8)</f>
        <v>#N/A</v>
      </c>
      <c r="L132" s="18" t="str">
        <f t="shared" si="16"/>
        <v>2</v>
      </c>
      <c r="M132" s="18" t="str">
        <f>INDEX(Chapter,MATCH(L132,[1]Chapter!$A$1:$A$681,0),8)</f>
        <v>שירותים מקומיים</v>
      </c>
      <c r="N132" s="18" t="str">
        <f t="shared" si="17"/>
        <v>26</v>
      </c>
      <c r="O132" s="18" t="str">
        <f>INDEX(Chapter,MATCH(N132,[1]Chapter!$A$1:$A$681,0),8)</f>
        <v>שירותים עירוניים שונים</v>
      </c>
      <c r="P132" s="18" t="str">
        <f t="shared" si="18"/>
        <v>269</v>
      </c>
      <c r="Q132" s="18" t="str">
        <f>INDEX(Chapter,MATCH(P132,[1]Chapter!$A$1:$A$681,0),8)</f>
        <v>הכנסות שונות</v>
      </c>
      <c r="R132" s="18" t="str">
        <f t="shared" si="19"/>
        <v>2690</v>
      </c>
      <c r="S132" s="18" t="e">
        <f>INDEX(Chapter,MATCH(R132,[1]Chapter!$A$1:$A$681,0),8)</f>
        <v>#N/A</v>
      </c>
      <c r="T132" s="18"/>
      <c r="U132" s="18" t="str">
        <f t="shared" si="20"/>
        <v>7</v>
      </c>
      <c r="V132" s="18" t="str">
        <f>IF($L132&lt;"6",INDEX(Revenue_type,MATCH(U132*1,[1]type!$A$118:$A$168,0),8),INDEX(Expenditure_type,MATCH(U132*1,[1]type!$A$2:$A$117,0),8))</f>
        <v>השתתפות מוסדות ותרומות</v>
      </c>
      <c r="W132" s="18" t="str">
        <f t="shared" si="21"/>
        <v>79</v>
      </c>
      <c r="X132" s="18" t="str">
        <f>IF($L132&lt;"6",INDEX(Revenue_type,MATCH(W132*1,[1]type!$A$118:$A$168,0),8),INDEX(Expenditure_type,MATCH(W132*1,[1]type!$A$2:$A$117,0),8))</f>
        <v>השתתפות מוסדות אחרים</v>
      </c>
      <c r="Y132" s="18" t="str">
        <f t="shared" si="22"/>
        <v>790</v>
      </c>
      <c r="Z132" s="18" t="e">
        <f>IF($L132&lt;"6",INDEX(Revenue_type,MATCH(Y132*1,[1]type!$A$118:$A$168,0),8),INDEX(Expenditure_type,MATCH(Y132*1,[1]type!$A$2:$A$117,0),8))</f>
        <v>#N/A</v>
      </c>
    </row>
    <row r="133" spans="1:26" ht="15.75" customHeight="1" outlineLevel="2">
      <c r="A133" s="19">
        <v>692</v>
      </c>
      <c r="B133" s="14">
        <v>269001</v>
      </c>
      <c r="C133">
        <v>1</v>
      </c>
      <c r="D133" t="str">
        <f t="shared" si="23"/>
        <v>1269001.692</v>
      </c>
      <c r="E133" s="15" t="s">
        <v>143</v>
      </c>
      <c r="F133" s="16"/>
      <c r="G133"/>
      <c r="H133" s="17">
        <v>0</v>
      </c>
      <c r="I133" s="17">
        <v>0</v>
      </c>
      <c r="J133" s="16">
        <v>0</v>
      </c>
      <c r="K133" s="18" t="e">
        <f>INDEX(תקציב_2013,MATCH(D133,'[1]תקציב 2015'!$D$3:$D$5960,0),8)</f>
        <v>#N/A</v>
      </c>
      <c r="L133" s="18" t="str">
        <f t="shared" si="16"/>
        <v>2</v>
      </c>
      <c r="M133" s="18" t="str">
        <f>INDEX(Chapter,MATCH(L133,[1]Chapter!$A$1:$A$681,0),8)</f>
        <v>שירותים מקומיים</v>
      </c>
      <c r="N133" s="18" t="str">
        <f t="shared" si="17"/>
        <v>26</v>
      </c>
      <c r="O133" s="18" t="str">
        <f>INDEX(Chapter,MATCH(N133,[1]Chapter!$A$1:$A$681,0),8)</f>
        <v>שירותים עירוניים שונים</v>
      </c>
      <c r="P133" s="18" t="str">
        <f t="shared" si="18"/>
        <v>269</v>
      </c>
      <c r="Q133" s="18" t="str">
        <f>INDEX(Chapter,MATCH(P133,[1]Chapter!$A$1:$A$681,0),8)</f>
        <v>הכנסות שונות</v>
      </c>
      <c r="R133" s="18" t="str">
        <f t="shared" si="19"/>
        <v>2690</v>
      </c>
      <c r="S133" s="18" t="e">
        <f>INDEX(Chapter,MATCH(R133,[1]Chapter!$A$1:$A$681,0),8)</f>
        <v>#N/A</v>
      </c>
      <c r="T133" s="18"/>
      <c r="U133" s="18" t="str">
        <f t="shared" si="20"/>
        <v>6</v>
      </c>
      <c r="V133" s="18" t="str">
        <f>IF($L133&lt;"6",INDEX(Revenue_type,MATCH(U133*1,[1]type!$A$118:$A$168,0),8),INDEX(Expenditure_type,MATCH(U133*1,[1]type!$A$2:$A$117,0),8))</f>
        <v>הכנסות מרכוש ומפעלים</v>
      </c>
      <c r="W133" s="18" t="str">
        <f t="shared" si="21"/>
        <v>69</v>
      </c>
      <c r="X133" s="18" t="str">
        <f>IF($L133&lt;"6",INDEX(Revenue_type,MATCH(W133*1,[1]type!$A$118:$A$168,0),8),INDEX(Expenditure_type,MATCH(W133*1,[1]type!$A$2:$A$117,0),8))</f>
        <v>הכנסות שונות</v>
      </c>
      <c r="Y133" s="18" t="str">
        <f t="shared" si="22"/>
        <v>692</v>
      </c>
      <c r="Z133" s="18" t="e">
        <f>IF($L133&lt;"6",INDEX(Revenue_type,MATCH(Y133*1,[1]type!$A$118:$A$168,0),8),INDEX(Expenditure_type,MATCH(Y133*1,[1]type!$A$2:$A$117,0),8))</f>
        <v>#N/A</v>
      </c>
    </row>
    <row r="134" spans="1:26" ht="15.75" customHeight="1" outlineLevel="2">
      <c r="A134" s="19">
        <v>290</v>
      </c>
      <c r="B134" s="14">
        <v>281000</v>
      </c>
      <c r="C134">
        <v>1</v>
      </c>
      <c r="D134" t="str">
        <f t="shared" si="23"/>
        <v>1281000.290</v>
      </c>
      <c r="E134" s="20" t="s">
        <v>144</v>
      </c>
      <c r="F134" s="16"/>
      <c r="G134"/>
      <c r="H134" s="17">
        <v>-306000</v>
      </c>
      <c r="I134" s="17">
        <v>-212198.69</v>
      </c>
      <c r="J134" s="16" t="e">
        <v>#N/A</v>
      </c>
      <c r="K134" s="18" t="e">
        <f>INDEX(תקציב_2013,MATCH(D134,'[1]תקציב 2015'!$D$3:$D$5960,0),8)</f>
        <v>#N/A</v>
      </c>
      <c r="L134" s="18" t="str">
        <f t="shared" si="16"/>
        <v>2</v>
      </c>
      <c r="M134" s="18" t="str">
        <f>INDEX(Chapter,MATCH(L134,[1]Chapter!$A$1:$A$681,0),8)</f>
        <v>שירותים מקומיים</v>
      </c>
      <c r="N134" s="18" t="str">
        <f t="shared" si="17"/>
        <v>28</v>
      </c>
      <c r="O134" s="18" t="str">
        <f>INDEX(Chapter,MATCH(N134,[1]Chapter!$A$1:$A$681,0),8)</f>
        <v>פיקוח עירוני</v>
      </c>
      <c r="P134" s="18" t="str">
        <f t="shared" si="18"/>
        <v>281</v>
      </c>
      <c r="Q134" s="18" t="str">
        <f>INDEX(Chapter,MATCH(P134,[1]Chapter!$A$1:$A$681,0),8)</f>
        <v>פיקוח על חוקי עזר</v>
      </c>
      <c r="R134" s="18" t="str">
        <f t="shared" si="19"/>
        <v>2810</v>
      </c>
      <c r="S134" s="18" t="e">
        <f>INDEX(Chapter,MATCH(R134,[1]Chapter!$A$1:$A$681,0),8)</f>
        <v>#N/A</v>
      </c>
      <c r="T134" s="18"/>
      <c r="U134" s="18" t="str">
        <f t="shared" si="20"/>
        <v>2</v>
      </c>
      <c r="V134" s="18" t="str">
        <f>IF($L134&lt;"6",INDEX(Revenue_type,MATCH(U134*1,[1]type!$A$118:$A$168,0),8),INDEX(Expenditure_type,MATCH(U134*1,[1]type!$A$2:$A$117,0),8))</f>
        <v>אגרות</v>
      </c>
      <c r="W134" s="18" t="str">
        <f t="shared" si="21"/>
        <v>29</v>
      </c>
      <c r="X134" s="18" t="str">
        <f>IF($L134&lt;"6",INDEX(Revenue_type,MATCH(W134*1,[1]type!$A$118:$A$168,0),8),INDEX(Expenditure_type,MATCH(W134*1,[1]type!$A$2:$A$117,0),8))</f>
        <v>אגרות אחרות</v>
      </c>
      <c r="Y134" s="18" t="str">
        <f t="shared" si="22"/>
        <v>290</v>
      </c>
      <c r="Z134" s="18" t="e">
        <f>IF($L134&lt;"6",INDEX(Revenue_type,MATCH(Y134*1,[1]type!$A$118:$A$168,0),8),INDEX(Expenditure_type,MATCH(Y134*1,[1]type!$A$2:$A$117,0),8))</f>
        <v>#N/A</v>
      </c>
    </row>
    <row r="135" spans="1:26" ht="15.75" customHeight="1" outlineLevel="2">
      <c r="A135" s="19">
        <v>690</v>
      </c>
      <c r="B135" s="14">
        <v>282000</v>
      </c>
      <c r="C135">
        <v>1</v>
      </c>
      <c r="D135" t="str">
        <f t="shared" si="23"/>
        <v>1282000.690</v>
      </c>
      <c r="E135" s="20" t="s">
        <v>145</v>
      </c>
      <c r="F135" s="16"/>
      <c r="G135"/>
      <c r="H135" s="17">
        <v>-300000</v>
      </c>
      <c r="I135" s="17">
        <v>-153363</v>
      </c>
      <c r="J135" s="16">
        <v>-199022.15</v>
      </c>
      <c r="K135" s="18" t="e">
        <f>INDEX(תקציב_2013,MATCH(D135,'[1]תקציב 2015'!$D$3:$D$5960,0),8)</f>
        <v>#N/A</v>
      </c>
      <c r="L135" s="18" t="str">
        <f t="shared" si="16"/>
        <v>2</v>
      </c>
      <c r="M135" s="18" t="str">
        <f>INDEX(Chapter,MATCH(L135,[1]Chapter!$A$1:$A$681,0),8)</f>
        <v>שירותים מקומיים</v>
      </c>
      <c r="N135" s="18" t="str">
        <f t="shared" si="17"/>
        <v>28</v>
      </c>
      <c r="O135" s="18" t="str">
        <f>INDEX(Chapter,MATCH(N135,[1]Chapter!$A$1:$A$681,0),8)</f>
        <v>פיקוח עירוני</v>
      </c>
      <c r="P135" s="18" t="str">
        <f t="shared" si="18"/>
        <v>282</v>
      </c>
      <c r="Q135" s="18" t="str">
        <f>INDEX(Chapter,MATCH(P135,[1]Chapter!$A$1:$A$681,0),8)</f>
        <v>בית משפט עירוני</v>
      </c>
      <c r="R135" s="18" t="str">
        <f t="shared" si="19"/>
        <v>2820</v>
      </c>
      <c r="S135" s="18" t="e">
        <f>INDEX(Chapter,MATCH(R135,[1]Chapter!$A$1:$A$681,0),8)</f>
        <v>#N/A</v>
      </c>
      <c r="T135" s="18"/>
      <c r="U135" s="18" t="str">
        <f t="shared" si="20"/>
        <v>6</v>
      </c>
      <c r="V135" s="18" t="str">
        <f>IF($L135&lt;"6",INDEX(Revenue_type,MATCH(U135*1,[1]type!$A$118:$A$168,0),8),INDEX(Expenditure_type,MATCH(U135*1,[1]type!$A$2:$A$117,0),8))</f>
        <v>הכנסות מרכוש ומפעלים</v>
      </c>
      <c r="W135" s="18" t="str">
        <f t="shared" si="21"/>
        <v>69</v>
      </c>
      <c r="X135" s="18" t="str">
        <f>IF($L135&lt;"6",INDEX(Revenue_type,MATCH(W135*1,[1]type!$A$118:$A$168,0),8),INDEX(Expenditure_type,MATCH(W135*1,[1]type!$A$2:$A$117,0),8))</f>
        <v>הכנסות שונות</v>
      </c>
      <c r="Y135" s="18" t="str">
        <f t="shared" si="22"/>
        <v>690</v>
      </c>
      <c r="Z135" s="18" t="e">
        <f>IF($L135&lt;"6",INDEX(Revenue_type,MATCH(Y135*1,[1]type!$A$118:$A$168,0),8),INDEX(Expenditure_type,MATCH(Y135*1,[1]type!$A$2:$A$117,0),8))</f>
        <v>#N/A</v>
      </c>
    </row>
    <row r="136" spans="1:26" ht="15.75" customHeight="1" outlineLevel="2">
      <c r="A136" s="19">
        <v>691</v>
      </c>
      <c r="B136" s="14">
        <v>282000</v>
      </c>
      <c r="C136">
        <v>1</v>
      </c>
      <c r="D136" t="str">
        <f t="shared" si="23"/>
        <v>1282000.691</v>
      </c>
      <c r="E136" s="20" t="s">
        <v>146</v>
      </c>
      <c r="F136" s="16"/>
      <c r="G136"/>
      <c r="H136" s="17">
        <v>-60000</v>
      </c>
      <c r="I136" s="17">
        <v>-61951.97</v>
      </c>
      <c r="J136" s="16">
        <v>-66418.5</v>
      </c>
      <c r="K136" s="18" t="e">
        <f>INDEX(תקציב_2013,MATCH(D136,'[1]תקציב 2015'!$D$3:$D$5960,0),8)</f>
        <v>#N/A</v>
      </c>
      <c r="L136" s="18" t="str">
        <f t="shared" si="16"/>
        <v>2</v>
      </c>
      <c r="M136" s="18" t="str">
        <f>INDEX(Chapter,MATCH(L136,[1]Chapter!$A$1:$A$681,0),8)</f>
        <v>שירותים מקומיים</v>
      </c>
      <c r="N136" s="18" t="str">
        <f t="shared" si="17"/>
        <v>28</v>
      </c>
      <c r="O136" s="18" t="str">
        <f>INDEX(Chapter,MATCH(N136,[1]Chapter!$A$1:$A$681,0),8)</f>
        <v>פיקוח עירוני</v>
      </c>
      <c r="P136" s="18" t="str">
        <f t="shared" si="18"/>
        <v>282</v>
      </c>
      <c r="Q136" s="18" t="str">
        <f>INDEX(Chapter,MATCH(P136,[1]Chapter!$A$1:$A$681,0),8)</f>
        <v>בית משפט עירוני</v>
      </c>
      <c r="R136" s="18" t="str">
        <f t="shared" si="19"/>
        <v>2820</v>
      </c>
      <c r="S136" s="18" t="e">
        <f>INDEX(Chapter,MATCH(R136,[1]Chapter!$A$1:$A$681,0),8)</f>
        <v>#N/A</v>
      </c>
      <c r="T136" s="18"/>
      <c r="U136" s="18" t="str">
        <f t="shared" si="20"/>
        <v>6</v>
      </c>
      <c r="V136" s="18" t="str">
        <f>IF($L136&lt;"6",INDEX(Revenue_type,MATCH(U136*1,[1]type!$A$118:$A$168,0),8),INDEX(Expenditure_type,MATCH(U136*1,[1]type!$A$2:$A$117,0),8))</f>
        <v>הכנסות מרכוש ומפעלים</v>
      </c>
      <c r="W136" s="18" t="str">
        <f t="shared" si="21"/>
        <v>69</v>
      </c>
      <c r="X136" s="18" t="str">
        <f>IF($L136&lt;"6",INDEX(Revenue_type,MATCH(W136*1,[1]type!$A$118:$A$168,0),8),INDEX(Expenditure_type,MATCH(W136*1,[1]type!$A$2:$A$117,0),8))</f>
        <v>הכנסות שונות</v>
      </c>
      <c r="Y136" s="18" t="str">
        <f t="shared" si="22"/>
        <v>691</v>
      </c>
      <c r="Z136" s="18" t="e">
        <f>IF($L136&lt;"6",INDEX(Revenue_type,MATCH(Y136*1,[1]type!$A$118:$A$168,0),8),INDEX(Expenditure_type,MATCH(Y136*1,[1]type!$A$2:$A$117,0),8))</f>
        <v>#N/A</v>
      </c>
    </row>
    <row r="137" spans="1:26" ht="15.75" customHeight="1" outlineLevel="2">
      <c r="A137" s="19">
        <v>692</v>
      </c>
      <c r="B137" s="14">
        <v>282000</v>
      </c>
      <c r="C137">
        <v>1</v>
      </c>
      <c r="D137" t="str">
        <f t="shared" si="23"/>
        <v>1282000.692</v>
      </c>
      <c r="E137" s="20" t="s">
        <v>147</v>
      </c>
      <c r="F137" s="16"/>
      <c r="G137"/>
      <c r="H137" s="17">
        <v>-100000</v>
      </c>
      <c r="I137" s="17">
        <v>-51800</v>
      </c>
      <c r="J137" s="16">
        <v>-61929</v>
      </c>
      <c r="K137" s="18" t="e">
        <f>INDEX(תקציב_2013,MATCH(D137,'[1]תקציב 2015'!$D$3:$D$5960,0),8)</f>
        <v>#N/A</v>
      </c>
      <c r="L137" s="18" t="str">
        <f t="shared" si="16"/>
        <v>2</v>
      </c>
      <c r="M137" s="18" t="str">
        <f>INDEX(Chapter,MATCH(L137,[1]Chapter!$A$1:$A$681,0),8)</f>
        <v>שירותים מקומיים</v>
      </c>
      <c r="N137" s="18" t="str">
        <f t="shared" si="17"/>
        <v>28</v>
      </c>
      <c r="O137" s="18" t="str">
        <f>INDEX(Chapter,MATCH(N137,[1]Chapter!$A$1:$A$681,0),8)</f>
        <v>פיקוח עירוני</v>
      </c>
      <c r="P137" s="18" t="str">
        <f t="shared" si="18"/>
        <v>282</v>
      </c>
      <c r="Q137" s="18" t="str">
        <f>INDEX(Chapter,MATCH(P137,[1]Chapter!$A$1:$A$681,0),8)</f>
        <v>בית משפט עירוני</v>
      </c>
      <c r="R137" s="18" t="str">
        <f t="shared" si="19"/>
        <v>2820</v>
      </c>
      <c r="S137" s="18" t="e">
        <f>INDEX(Chapter,MATCH(R137,[1]Chapter!$A$1:$A$681,0),8)</f>
        <v>#N/A</v>
      </c>
      <c r="T137" s="18"/>
      <c r="U137" s="18" t="str">
        <f t="shared" si="20"/>
        <v>6</v>
      </c>
      <c r="V137" s="18" t="str">
        <f>IF($L137&lt;"6",INDEX(Revenue_type,MATCH(U137*1,[1]type!$A$118:$A$168,0),8),INDEX(Expenditure_type,MATCH(U137*1,[1]type!$A$2:$A$117,0),8))</f>
        <v>הכנסות מרכוש ומפעלים</v>
      </c>
      <c r="W137" s="18" t="str">
        <f t="shared" si="21"/>
        <v>69</v>
      </c>
      <c r="X137" s="18" t="str">
        <f>IF($L137&lt;"6",INDEX(Revenue_type,MATCH(W137*1,[1]type!$A$118:$A$168,0),8),INDEX(Expenditure_type,MATCH(W137*1,[1]type!$A$2:$A$117,0),8))</f>
        <v>הכנסות שונות</v>
      </c>
      <c r="Y137" s="18" t="str">
        <f t="shared" si="22"/>
        <v>692</v>
      </c>
      <c r="Z137" s="18" t="e">
        <f>IF($L137&lt;"6",INDEX(Revenue_type,MATCH(Y137*1,[1]type!$A$118:$A$168,0),8),INDEX(Expenditure_type,MATCH(Y137*1,[1]type!$A$2:$A$117,0),8))</f>
        <v>#N/A</v>
      </c>
    </row>
    <row r="138" spans="1:26" ht="15.75" customHeight="1" outlineLevel="2">
      <c r="A138" s="19">
        <v>693</v>
      </c>
      <c r="B138" s="14">
        <v>282000</v>
      </c>
      <c r="C138">
        <v>1</v>
      </c>
      <c r="D138" t="str">
        <f t="shared" si="23"/>
        <v>1282000.693</v>
      </c>
      <c r="E138" s="20" t="s">
        <v>148</v>
      </c>
      <c r="F138" s="16"/>
      <c r="G138"/>
      <c r="H138" s="17">
        <v>-60000</v>
      </c>
      <c r="I138" s="17">
        <v>-90536.42</v>
      </c>
      <c r="J138" s="16">
        <v>-27618.03</v>
      </c>
      <c r="K138" s="18" t="e">
        <f>INDEX(תקציב_2013,MATCH(D138,'[1]תקציב 2015'!$D$3:$D$5960,0),8)</f>
        <v>#N/A</v>
      </c>
      <c r="L138" s="18" t="str">
        <f t="shared" si="16"/>
        <v>2</v>
      </c>
      <c r="M138" s="18" t="str">
        <f>INDEX(Chapter,MATCH(L138,[1]Chapter!$A$1:$A$681,0),8)</f>
        <v>שירותים מקומיים</v>
      </c>
      <c r="N138" s="18" t="str">
        <f t="shared" si="17"/>
        <v>28</v>
      </c>
      <c r="O138" s="18" t="str">
        <f>INDEX(Chapter,MATCH(N138,[1]Chapter!$A$1:$A$681,0),8)</f>
        <v>פיקוח עירוני</v>
      </c>
      <c r="P138" s="18" t="str">
        <f t="shared" si="18"/>
        <v>282</v>
      </c>
      <c r="Q138" s="18" t="str">
        <f>INDEX(Chapter,MATCH(P138,[1]Chapter!$A$1:$A$681,0),8)</f>
        <v>בית משפט עירוני</v>
      </c>
      <c r="R138" s="18" t="str">
        <f t="shared" si="19"/>
        <v>2820</v>
      </c>
      <c r="S138" s="18" t="e">
        <f>INDEX(Chapter,MATCH(R138,[1]Chapter!$A$1:$A$681,0),8)</f>
        <v>#N/A</v>
      </c>
      <c r="T138" s="18"/>
      <c r="U138" s="18" t="str">
        <f t="shared" si="20"/>
        <v>6</v>
      </c>
      <c r="V138" s="18" t="str">
        <f>IF($L138&lt;"6",INDEX(Revenue_type,MATCH(U138*1,[1]type!$A$118:$A$168,0),8),INDEX(Expenditure_type,MATCH(U138*1,[1]type!$A$2:$A$117,0),8))</f>
        <v>הכנסות מרכוש ומפעלים</v>
      </c>
      <c r="W138" s="18" t="str">
        <f t="shared" si="21"/>
        <v>69</v>
      </c>
      <c r="X138" s="18" t="str">
        <f>IF($L138&lt;"6",INDEX(Revenue_type,MATCH(W138*1,[1]type!$A$118:$A$168,0),8),INDEX(Expenditure_type,MATCH(W138*1,[1]type!$A$2:$A$117,0),8))</f>
        <v>הכנסות שונות</v>
      </c>
      <c r="Y138" s="18" t="str">
        <f t="shared" si="22"/>
        <v>693</v>
      </c>
      <c r="Z138" s="18" t="e">
        <f>IF($L138&lt;"6",INDEX(Revenue_type,MATCH(Y138*1,[1]type!$A$118:$A$168,0),8),INDEX(Expenditure_type,MATCH(Y138*1,[1]type!$A$2:$A$117,0),8))</f>
        <v>#N/A</v>
      </c>
    </row>
    <row r="139" spans="1:26" ht="15.75" customHeight="1" outlineLevel="2">
      <c r="A139" s="19">
        <v>694</v>
      </c>
      <c r="B139" s="14">
        <v>282000</v>
      </c>
      <c r="C139">
        <v>1</v>
      </c>
      <c r="D139" t="str">
        <f t="shared" si="23"/>
        <v>1282000.694</v>
      </c>
      <c r="E139" s="20" t="s">
        <v>149</v>
      </c>
      <c r="F139" s="16"/>
      <c r="G139"/>
      <c r="H139" s="17">
        <v>-200000</v>
      </c>
      <c r="I139" s="17">
        <v>-101175</v>
      </c>
      <c r="J139" s="16">
        <v>-99148.5</v>
      </c>
      <c r="K139" s="18"/>
      <c r="L139" s="18" t="str">
        <f t="shared" si="16"/>
        <v>2</v>
      </c>
      <c r="M139" s="18" t="str">
        <f>INDEX(Chapter,MATCH(L139,[1]Chapter!$A$1:$A$681,0),8)</f>
        <v>שירותים מקומיים</v>
      </c>
      <c r="N139" s="18" t="str">
        <f t="shared" si="17"/>
        <v>28</v>
      </c>
      <c r="O139" s="18" t="str">
        <f>INDEX(Chapter,MATCH(N139,[1]Chapter!$A$1:$A$681,0),8)</f>
        <v>פיקוח עירוני</v>
      </c>
      <c r="P139" s="18" t="str">
        <f t="shared" si="18"/>
        <v>282</v>
      </c>
      <c r="Q139" s="18" t="str">
        <f>INDEX(Chapter,MATCH(P139,[1]Chapter!$A$1:$A$681,0),8)</f>
        <v>בית משפט עירוני</v>
      </c>
      <c r="R139" s="18" t="str">
        <f t="shared" si="19"/>
        <v>2820</v>
      </c>
      <c r="S139" s="18" t="e">
        <f>INDEX(Chapter,MATCH(R139,[1]Chapter!$A$1:$A$681,0),8)</f>
        <v>#N/A</v>
      </c>
      <c r="T139" s="18"/>
      <c r="U139" s="18" t="str">
        <f t="shared" si="20"/>
        <v>6</v>
      </c>
      <c r="V139" s="18" t="str">
        <f>IF($L139&lt;"6",INDEX(Revenue_type,MATCH(U139*1,[1]type!$A$118:$A$168,0),8),INDEX(Expenditure_type,MATCH(U139*1,[1]type!$A$2:$A$117,0),8))</f>
        <v>הכנסות מרכוש ומפעלים</v>
      </c>
      <c r="W139" s="18" t="str">
        <f t="shared" si="21"/>
        <v>69</v>
      </c>
      <c r="X139" s="18" t="str">
        <f>IF($L139&lt;"6",INDEX(Revenue_type,MATCH(W139*1,[1]type!$A$118:$A$168,0),8),INDEX(Expenditure_type,MATCH(W139*1,[1]type!$A$2:$A$117,0),8))</f>
        <v>הכנסות שונות</v>
      </c>
      <c r="Y139" s="18" t="str">
        <f t="shared" si="22"/>
        <v>694</v>
      </c>
      <c r="Z139" s="18" t="e">
        <f>IF($L139&lt;"6",INDEX(Revenue_type,MATCH(Y139*1,[1]type!$A$118:$A$168,0),8),INDEX(Expenditure_type,MATCH(Y139*1,[1]type!$A$2:$A$117,0),8))</f>
        <v>#N/A</v>
      </c>
    </row>
    <row r="140" spans="1:26" ht="15.75" customHeight="1" outlineLevel="2">
      <c r="A140" s="19">
        <v>695</v>
      </c>
      <c r="B140" s="14">
        <v>282000</v>
      </c>
      <c r="C140">
        <v>1</v>
      </c>
      <c r="D140" t="str">
        <f t="shared" si="23"/>
        <v>1282000.695</v>
      </c>
      <c r="E140" s="20" t="s">
        <v>150</v>
      </c>
      <c r="F140" s="16"/>
      <c r="G140"/>
      <c r="H140" s="17">
        <v>-350000</v>
      </c>
      <c r="I140" s="17">
        <v>-42779.13</v>
      </c>
      <c r="J140" s="16">
        <v>-282014.68</v>
      </c>
      <c r="K140" s="18" t="e">
        <f>INDEX(תקציב_2013,MATCH(D140,'[1]תקציב 2015'!$D$3:$D$5960,0),8)</f>
        <v>#N/A</v>
      </c>
      <c r="L140" s="18" t="str">
        <f t="shared" si="16"/>
        <v>2</v>
      </c>
      <c r="M140" s="18" t="str">
        <f>INDEX(Chapter,MATCH(L140,[1]Chapter!$A$1:$A$681,0),8)</f>
        <v>שירותים מקומיים</v>
      </c>
      <c r="N140" s="18" t="str">
        <f t="shared" si="17"/>
        <v>28</v>
      </c>
      <c r="O140" s="18" t="str">
        <f>INDEX(Chapter,MATCH(N140,[1]Chapter!$A$1:$A$681,0),8)</f>
        <v>פיקוח עירוני</v>
      </c>
      <c r="P140" s="18" t="str">
        <f t="shared" si="18"/>
        <v>282</v>
      </c>
      <c r="Q140" s="18" t="str">
        <f>INDEX(Chapter,MATCH(P140,[1]Chapter!$A$1:$A$681,0),8)</f>
        <v>בית משפט עירוני</v>
      </c>
      <c r="R140" s="18" t="str">
        <f t="shared" si="19"/>
        <v>2820</v>
      </c>
      <c r="S140" s="18" t="e">
        <f>INDEX(Chapter,MATCH(R140,[1]Chapter!$A$1:$A$681,0),8)</f>
        <v>#N/A</v>
      </c>
      <c r="T140" s="18"/>
      <c r="U140" s="18" t="str">
        <f t="shared" si="20"/>
        <v>6</v>
      </c>
      <c r="V140" s="18" t="str">
        <f>IF($L140&lt;"6",INDEX(Revenue_type,MATCH(U140*1,[1]type!$A$118:$A$168,0),8),INDEX(Expenditure_type,MATCH(U140*1,[1]type!$A$2:$A$117,0),8))</f>
        <v>הכנסות מרכוש ומפעלים</v>
      </c>
      <c r="W140" s="18" t="str">
        <f t="shared" si="21"/>
        <v>69</v>
      </c>
      <c r="X140" s="18" t="str">
        <f>IF($L140&lt;"6",INDEX(Revenue_type,MATCH(W140*1,[1]type!$A$118:$A$168,0),8),INDEX(Expenditure_type,MATCH(W140*1,[1]type!$A$2:$A$117,0),8))</f>
        <v>הכנסות שונות</v>
      </c>
      <c r="Y140" s="18" t="str">
        <f t="shared" si="22"/>
        <v>695</v>
      </c>
      <c r="Z140" s="18" t="e">
        <f>IF($L140&lt;"6",INDEX(Revenue_type,MATCH(Y140*1,[1]type!$A$118:$A$168,0),8),INDEX(Expenditure_type,MATCH(Y140*1,[1]type!$A$2:$A$117,0),8))</f>
        <v>#N/A</v>
      </c>
    </row>
    <row r="141" spans="1:26" ht="15.75" customHeight="1" outlineLevel="2">
      <c r="A141" s="19">
        <v>696</v>
      </c>
      <c r="B141" s="14">
        <v>282000</v>
      </c>
      <c r="C141">
        <v>1</v>
      </c>
      <c r="D141" t="str">
        <f t="shared" si="23"/>
        <v>1282000.696</v>
      </c>
      <c r="E141" s="20" t="s">
        <v>151</v>
      </c>
      <c r="F141" s="16"/>
      <c r="G141"/>
      <c r="H141" s="17">
        <v>0</v>
      </c>
      <c r="I141" s="17">
        <v>2522.54</v>
      </c>
      <c r="J141" s="16">
        <v>3991.29</v>
      </c>
      <c r="K141" s="18" t="e">
        <f>INDEX(תקציב_2013,MATCH(D141,'[1]תקציב 2015'!$D$3:$D$5960,0),8)</f>
        <v>#N/A</v>
      </c>
      <c r="L141" s="18" t="str">
        <f t="shared" si="16"/>
        <v>2</v>
      </c>
      <c r="M141" s="18" t="str">
        <f>INDEX(Chapter,MATCH(L141,[1]Chapter!$A$1:$A$681,0),8)</f>
        <v>שירותים מקומיים</v>
      </c>
      <c r="N141" s="18" t="str">
        <f t="shared" si="17"/>
        <v>28</v>
      </c>
      <c r="O141" s="18" t="str">
        <f>INDEX(Chapter,MATCH(N141,[1]Chapter!$A$1:$A$681,0),8)</f>
        <v>פיקוח עירוני</v>
      </c>
      <c r="P141" s="18" t="str">
        <f t="shared" si="18"/>
        <v>282</v>
      </c>
      <c r="Q141" s="18" t="str">
        <f>INDEX(Chapter,MATCH(P141,[1]Chapter!$A$1:$A$681,0),8)</f>
        <v>בית משפט עירוני</v>
      </c>
      <c r="R141" s="18" t="str">
        <f t="shared" si="19"/>
        <v>2820</v>
      </c>
      <c r="S141" s="18" t="e">
        <f>INDEX(Chapter,MATCH(R141,[1]Chapter!$A$1:$A$681,0),8)</f>
        <v>#N/A</v>
      </c>
      <c r="T141" s="18"/>
      <c r="U141" s="18" t="str">
        <f t="shared" si="20"/>
        <v>6</v>
      </c>
      <c r="V141" s="18" t="str">
        <f>IF($L141&lt;"6",INDEX(Revenue_type,MATCH(U141*1,[1]type!$A$118:$A$168,0),8),INDEX(Expenditure_type,MATCH(U141*1,[1]type!$A$2:$A$117,0),8))</f>
        <v>הכנסות מרכוש ומפעלים</v>
      </c>
      <c r="W141" s="18" t="str">
        <f t="shared" si="21"/>
        <v>69</v>
      </c>
      <c r="X141" s="18" t="str">
        <f>IF($L141&lt;"6",INDEX(Revenue_type,MATCH(W141*1,[1]type!$A$118:$A$168,0),8),INDEX(Expenditure_type,MATCH(W141*1,[1]type!$A$2:$A$117,0),8))</f>
        <v>הכנסות שונות</v>
      </c>
      <c r="Y141" s="18" t="str">
        <f t="shared" si="22"/>
        <v>696</v>
      </c>
      <c r="Z141" s="18" t="e">
        <f>IF($L141&lt;"6",INDEX(Revenue_type,MATCH(Y141*1,[1]type!$A$118:$A$168,0),8),INDEX(Expenditure_type,MATCH(Y141*1,[1]type!$A$2:$A$117,0),8))</f>
        <v>#N/A</v>
      </c>
    </row>
    <row r="142" spans="1:26" ht="15.75" customHeight="1" outlineLevel="2">
      <c r="A142" s="19">
        <v>697</v>
      </c>
      <c r="B142" s="14">
        <v>282000</v>
      </c>
      <c r="C142">
        <v>1</v>
      </c>
      <c r="D142" t="str">
        <f t="shared" si="23"/>
        <v>1282000.697</v>
      </c>
      <c r="E142" s="20" t="s">
        <v>152</v>
      </c>
      <c r="F142" s="16"/>
      <c r="G142"/>
      <c r="H142" s="17">
        <v>0</v>
      </c>
      <c r="I142" s="17">
        <v>-185832</v>
      </c>
      <c r="J142" s="16" t="e">
        <v>#N/A</v>
      </c>
      <c r="K142" s="18" t="e">
        <f>INDEX(תקציב_2013,MATCH(D142,'[1]תקציב 2015'!$D$3:$D$5960,0),8)</f>
        <v>#N/A</v>
      </c>
      <c r="L142" s="18" t="str">
        <f t="shared" si="16"/>
        <v>2</v>
      </c>
      <c r="M142" s="18" t="str">
        <f>INDEX(Chapter,MATCH(L142,[1]Chapter!$A$1:$A$681,0),8)</f>
        <v>שירותים מקומיים</v>
      </c>
      <c r="N142" s="18" t="str">
        <f t="shared" si="17"/>
        <v>28</v>
      </c>
      <c r="O142" s="18" t="str">
        <f>INDEX(Chapter,MATCH(N142,[1]Chapter!$A$1:$A$681,0),8)</f>
        <v>פיקוח עירוני</v>
      </c>
      <c r="P142" s="18" t="str">
        <f t="shared" si="18"/>
        <v>282</v>
      </c>
      <c r="Q142" s="18" t="str">
        <f>INDEX(Chapter,MATCH(P142,[1]Chapter!$A$1:$A$681,0),8)</f>
        <v>בית משפט עירוני</v>
      </c>
      <c r="R142" s="18" t="str">
        <f t="shared" si="19"/>
        <v>2820</v>
      </c>
      <c r="S142" s="18" t="e">
        <f>INDEX(Chapter,MATCH(R142,[1]Chapter!$A$1:$A$681,0),8)</f>
        <v>#N/A</v>
      </c>
      <c r="T142" s="18"/>
      <c r="U142" s="18" t="str">
        <f t="shared" si="20"/>
        <v>6</v>
      </c>
      <c r="V142" s="18" t="str">
        <f>IF($L142&lt;"6",INDEX(Revenue_type,MATCH(U142*1,[1]type!$A$118:$A$168,0),8),INDEX(Expenditure_type,MATCH(U142*1,[1]type!$A$2:$A$117,0),8))</f>
        <v>הכנסות מרכוש ומפעלים</v>
      </c>
      <c r="W142" s="18" t="str">
        <f t="shared" si="21"/>
        <v>69</v>
      </c>
      <c r="X142" s="18" t="str">
        <f>IF($L142&lt;"6",INDEX(Revenue_type,MATCH(W142*1,[1]type!$A$118:$A$168,0),8),INDEX(Expenditure_type,MATCH(W142*1,[1]type!$A$2:$A$117,0),8))</f>
        <v>הכנסות שונות</v>
      </c>
      <c r="Y142" s="18" t="str">
        <f t="shared" si="22"/>
        <v>697</v>
      </c>
      <c r="Z142" s="18" t="e">
        <f>IF($L142&lt;"6",INDEX(Revenue_type,MATCH(Y142*1,[1]type!$A$118:$A$168,0),8),INDEX(Expenditure_type,MATCH(Y142*1,[1]type!$A$2:$A$117,0),8))</f>
        <v>#N/A</v>
      </c>
    </row>
    <row r="143" spans="1:26" ht="15.75" customHeight="1" outlineLevel="2">
      <c r="A143" s="19">
        <v>698</v>
      </c>
      <c r="B143" s="14">
        <v>282000</v>
      </c>
      <c r="C143">
        <v>1</v>
      </c>
      <c r="D143" t="str">
        <f t="shared" si="23"/>
        <v>1282000.698</v>
      </c>
      <c r="E143" s="20" t="s">
        <v>153</v>
      </c>
      <c r="F143" s="16"/>
      <c r="G143"/>
      <c r="H143" s="17">
        <v>0</v>
      </c>
      <c r="I143" s="17">
        <v>0</v>
      </c>
      <c r="J143" s="16" t="e">
        <v>#N/A</v>
      </c>
      <c r="K143" s="18" t="e">
        <f>INDEX(תקציב_2013,MATCH(D143,'[1]תקציב 2015'!$D$3:$D$5960,0),8)</f>
        <v>#N/A</v>
      </c>
      <c r="L143" s="18" t="str">
        <f t="shared" si="16"/>
        <v>2</v>
      </c>
      <c r="M143" s="18" t="str">
        <f>INDEX(Chapter,MATCH(L143,[1]Chapter!$A$1:$A$681,0),8)</f>
        <v>שירותים מקומיים</v>
      </c>
      <c r="N143" s="18" t="str">
        <f t="shared" si="17"/>
        <v>28</v>
      </c>
      <c r="O143" s="18" t="str">
        <f>INDEX(Chapter,MATCH(N143,[1]Chapter!$A$1:$A$681,0),8)</f>
        <v>פיקוח עירוני</v>
      </c>
      <c r="P143" s="18" t="str">
        <f t="shared" si="18"/>
        <v>282</v>
      </c>
      <c r="Q143" s="18" t="str">
        <f>INDEX(Chapter,MATCH(P143,[1]Chapter!$A$1:$A$681,0),8)</f>
        <v>בית משפט עירוני</v>
      </c>
      <c r="R143" s="18" t="str">
        <f t="shared" si="19"/>
        <v>2820</v>
      </c>
      <c r="S143" s="18" t="e">
        <f>INDEX(Chapter,MATCH(R143,[1]Chapter!$A$1:$A$681,0),8)</f>
        <v>#N/A</v>
      </c>
      <c r="T143" s="18"/>
      <c r="U143" s="18" t="str">
        <f t="shared" si="20"/>
        <v>6</v>
      </c>
      <c r="V143" s="18" t="str">
        <f>IF($L143&lt;"6",INDEX(Revenue_type,MATCH(U143*1,[1]type!$A$118:$A$168,0),8),INDEX(Expenditure_type,MATCH(U143*1,[1]type!$A$2:$A$117,0),8))</f>
        <v>הכנסות מרכוש ומפעלים</v>
      </c>
      <c r="W143" s="18" t="str">
        <f t="shared" si="21"/>
        <v>69</v>
      </c>
      <c r="X143" s="18" t="str">
        <f>IF($L143&lt;"6",INDEX(Revenue_type,MATCH(W143*1,[1]type!$A$118:$A$168,0),8),INDEX(Expenditure_type,MATCH(W143*1,[1]type!$A$2:$A$117,0),8))</f>
        <v>הכנסות שונות</v>
      </c>
      <c r="Y143" s="18" t="str">
        <f t="shared" si="22"/>
        <v>698</v>
      </c>
      <c r="Z143" s="18" t="e">
        <f>IF($L143&lt;"6",INDEX(Revenue_type,MATCH(Y143*1,[1]type!$A$118:$A$168,0),8),INDEX(Expenditure_type,MATCH(Y143*1,[1]type!$A$2:$A$117,0),8))</f>
        <v>#N/A</v>
      </c>
    </row>
    <row r="144" spans="1:26" ht="15.75" customHeight="1" outlineLevel="2">
      <c r="A144" s="19">
        <v>710</v>
      </c>
      <c r="B144" s="14">
        <v>282000</v>
      </c>
      <c r="C144">
        <v>1</v>
      </c>
      <c r="D144" t="str">
        <f t="shared" si="23"/>
        <v>1282000.710</v>
      </c>
      <c r="E144" s="20" t="s">
        <v>154</v>
      </c>
      <c r="F144" s="16"/>
      <c r="G144"/>
      <c r="H144" s="17">
        <v>-17000</v>
      </c>
      <c r="I144" s="17">
        <v>-4506.3900000000003</v>
      </c>
      <c r="J144" s="16">
        <v>-1673.4</v>
      </c>
      <c r="K144" s="18" t="e">
        <f>INDEX(תקציב_2013,MATCH(D144,'[1]תקציב 2015'!$D$3:$D$5960,0),8)</f>
        <v>#N/A</v>
      </c>
      <c r="L144" s="18" t="str">
        <f t="shared" si="16"/>
        <v>2</v>
      </c>
      <c r="M144" s="18" t="str">
        <f>INDEX(Chapter,MATCH(L144,[1]Chapter!$A$1:$A$681,0),8)</f>
        <v>שירותים מקומיים</v>
      </c>
      <c r="N144" s="18" t="str">
        <f t="shared" si="17"/>
        <v>28</v>
      </c>
      <c r="O144" s="18" t="str">
        <f>INDEX(Chapter,MATCH(N144,[1]Chapter!$A$1:$A$681,0),8)</f>
        <v>פיקוח עירוני</v>
      </c>
      <c r="P144" s="18" t="str">
        <f t="shared" si="18"/>
        <v>282</v>
      </c>
      <c r="Q144" s="18" t="str">
        <f>INDEX(Chapter,MATCH(P144,[1]Chapter!$A$1:$A$681,0),8)</f>
        <v>בית משפט עירוני</v>
      </c>
      <c r="R144" s="18" t="str">
        <f t="shared" si="19"/>
        <v>2820</v>
      </c>
      <c r="S144" s="18" t="e">
        <f>INDEX(Chapter,MATCH(R144,[1]Chapter!$A$1:$A$681,0),8)</f>
        <v>#N/A</v>
      </c>
      <c r="T144" s="18"/>
      <c r="U144" s="18" t="str">
        <f t="shared" si="20"/>
        <v>7</v>
      </c>
      <c r="V144" s="18" t="str">
        <f>IF($L144&lt;"6",INDEX(Revenue_type,MATCH(U144*1,[1]type!$A$118:$A$168,0),8),INDEX(Expenditure_type,MATCH(U144*1,[1]type!$A$2:$A$117,0),8))</f>
        <v>השתתפות מוסדות ותרומות</v>
      </c>
      <c r="W144" s="18" t="str">
        <f t="shared" si="21"/>
        <v>71</v>
      </c>
      <c r="X144" s="18" t="str">
        <f>IF($L144&lt;"6",INDEX(Revenue_type,MATCH(W144*1,[1]type!$A$118:$A$168,0),8),INDEX(Expenditure_type,MATCH(W144*1,[1]type!$A$2:$A$117,0),8))</f>
        <v>השתתפות ועדים מקומיים</v>
      </c>
      <c r="Y144" s="18" t="str">
        <f t="shared" si="22"/>
        <v>710</v>
      </c>
      <c r="Z144" s="18" t="e">
        <f>IF($L144&lt;"6",INDEX(Revenue_type,MATCH(Y144*1,[1]type!$A$118:$A$168,0),8),INDEX(Expenditure_type,MATCH(Y144*1,[1]type!$A$2:$A$117,0),8))</f>
        <v>#N/A</v>
      </c>
    </row>
    <row r="145" spans="1:26" ht="15.75" customHeight="1" outlineLevel="2">
      <c r="A145" s="19">
        <v>100</v>
      </c>
      <c r="B145" s="14">
        <v>291000</v>
      </c>
      <c r="C145">
        <v>1</v>
      </c>
      <c r="D145" t="str">
        <f t="shared" si="23"/>
        <v>1291000.100</v>
      </c>
      <c r="E145" s="20" t="s">
        <v>155</v>
      </c>
      <c r="F145" s="16"/>
      <c r="G145"/>
      <c r="H145" s="17">
        <v>-200000</v>
      </c>
      <c r="I145" s="17">
        <v>-176000</v>
      </c>
      <c r="J145" s="16">
        <v>-216000</v>
      </c>
      <c r="K145" s="18" t="e">
        <f>INDEX(תקציב_2013,MATCH(D145,'[1]תקציב 2015'!$D$3:$D$5960,0),8)</f>
        <v>#N/A</v>
      </c>
      <c r="L145" s="18" t="str">
        <f t="shared" si="16"/>
        <v>2</v>
      </c>
      <c r="M145" s="18" t="str">
        <f>INDEX(Chapter,MATCH(L145,[1]Chapter!$A$1:$A$681,0),8)</f>
        <v>שירותים מקומיים</v>
      </c>
      <c r="N145" s="18" t="str">
        <f t="shared" si="17"/>
        <v>29</v>
      </c>
      <c r="O145" s="18" t="str">
        <f>INDEX(Chapter,MATCH(N145,[1]Chapter!$A$1:$A$681,0),8)</f>
        <v>שירותים חקלאיים</v>
      </c>
      <c r="P145" s="18" t="str">
        <f t="shared" si="18"/>
        <v>291</v>
      </c>
      <c r="Q145" s="18" t="str">
        <f>INDEX(Chapter,MATCH(P145,[1]Chapter!$A$1:$A$681,0),8)</f>
        <v>ארנונה כללית על אדמה חקלאית</v>
      </c>
      <c r="R145" s="18" t="str">
        <f t="shared" si="19"/>
        <v>2910</v>
      </c>
      <c r="S145" s="18" t="e">
        <f>INDEX(Chapter,MATCH(R145,[1]Chapter!$A$1:$A$681,0),8)</f>
        <v>#N/A</v>
      </c>
      <c r="T145" s="18"/>
      <c r="U145" s="18" t="str">
        <f t="shared" si="20"/>
        <v>1</v>
      </c>
      <c r="V145" s="18" t="str">
        <f>IF($L145&lt;"6",INDEX(Revenue_type,MATCH(U145*1,[1]type!$A$118:$A$168,0),8),INDEX(Expenditure_type,MATCH(U145*1,[1]type!$A$2:$A$117,0),8))</f>
        <v>ארנונות</v>
      </c>
      <c r="W145" s="18" t="str">
        <f t="shared" si="21"/>
        <v>10</v>
      </c>
      <c r="X145" s="18" t="e">
        <f>IF($L145&lt;"6",INDEX(Revenue_type,MATCH(W145*1,[1]type!$A$118:$A$168,0),8),INDEX(Expenditure_type,MATCH(W145*1,[1]type!$A$2:$A$117,0),8))</f>
        <v>#N/A</v>
      </c>
      <c r="Y145" s="18" t="str">
        <f t="shared" si="22"/>
        <v>100</v>
      </c>
      <c r="Z145" s="18" t="e">
        <f>IF($L145&lt;"6",INDEX(Revenue_type,MATCH(Y145*1,[1]type!$A$118:$A$168,0),8),INDEX(Expenditure_type,MATCH(Y145*1,[1]type!$A$2:$A$117,0),8))</f>
        <v>#N/A</v>
      </c>
    </row>
    <row r="146" spans="1:26" ht="15.75" customHeight="1" outlineLevel="2">
      <c r="A146" s="19">
        <v>540</v>
      </c>
      <c r="B146" s="14">
        <v>311000</v>
      </c>
      <c r="C146">
        <v>1</v>
      </c>
      <c r="D146" t="str">
        <f t="shared" si="23"/>
        <v>1311000.540</v>
      </c>
      <c r="E146" s="15" t="s">
        <v>156</v>
      </c>
      <c r="F146" s="16"/>
      <c r="G146"/>
      <c r="H146" s="17">
        <v>-100000</v>
      </c>
      <c r="I146" s="17">
        <v>0</v>
      </c>
      <c r="J146" s="16">
        <v>-10383.5</v>
      </c>
      <c r="K146" s="18">
        <f>INDEX(תקציב_2013,MATCH(D146,'[1]תקציב 2015'!$D$3:$D$5960,0),8)</f>
        <v>-100</v>
      </c>
      <c r="L146" s="18" t="str">
        <f t="shared" si="16"/>
        <v>3</v>
      </c>
      <c r="M146" s="18" t="str">
        <f>INDEX(Chapter,MATCH(L146,[1]Chapter!$A$1:$A$681,0),8)</f>
        <v>שירותים ממלכתיים</v>
      </c>
      <c r="N146" s="18" t="str">
        <f t="shared" si="17"/>
        <v>31</v>
      </c>
      <c r="O146" s="18" t="str">
        <f>INDEX(Chapter,MATCH(N146,[1]Chapter!$A$1:$A$681,0),8)</f>
        <v>חינוך</v>
      </c>
      <c r="P146" s="18" t="str">
        <f t="shared" si="18"/>
        <v>311</v>
      </c>
      <c r="Q146" s="18" t="str">
        <f>INDEX(Chapter,MATCH(P146,[1]Chapter!$A$1:$A$681,0),8)</f>
        <v>מינהל החינוך</v>
      </c>
      <c r="R146" s="18" t="str">
        <f t="shared" si="19"/>
        <v>3110</v>
      </c>
      <c r="S146" s="18" t="e">
        <f>INDEX(Chapter,MATCH(R146,[1]Chapter!$A$1:$A$681,0),8)</f>
        <v>#N/A</v>
      </c>
      <c r="T146" s="18"/>
      <c r="U146" s="18" t="str">
        <f t="shared" si="20"/>
        <v>5</v>
      </c>
      <c r="V146" s="18" t="str">
        <f>IF($L146&lt;"6",INDEX(Revenue_type,MATCH(U146*1,[1]type!$A$118:$A$168,0),8),INDEX(Expenditure_type,MATCH(U146*1,[1]type!$A$2:$A$117,0),8))</f>
        <v>החזרות</v>
      </c>
      <c r="W146" s="18" t="str">
        <f t="shared" si="21"/>
        <v>54</v>
      </c>
      <c r="X146" s="18" t="str">
        <f>IF($L146&lt;"6",INDEX(Revenue_type,MATCH(W146*1,[1]type!$A$118:$A$168,0),8),INDEX(Expenditure_type,MATCH(W146*1,[1]type!$A$2:$A$117,0),8))</f>
        <v>החזר מחברת ביטוח</v>
      </c>
      <c r="Y146" s="18" t="str">
        <f t="shared" si="22"/>
        <v>540</v>
      </c>
      <c r="Z146" s="18" t="e">
        <f>IF($L146&lt;"6",INDEX(Revenue_type,MATCH(Y146*1,[1]type!$A$118:$A$168,0),8),INDEX(Expenditure_type,MATCH(Y146*1,[1]type!$A$2:$A$117,0),8))</f>
        <v>#N/A</v>
      </c>
    </row>
    <row r="147" spans="1:26" ht="15.75" customHeight="1" outlineLevel="2">
      <c r="A147" s="19">
        <v>920</v>
      </c>
      <c r="B147" s="14">
        <v>311000</v>
      </c>
      <c r="C147">
        <v>1</v>
      </c>
      <c r="D147" t="str">
        <f t="shared" si="23"/>
        <v>1311000.920</v>
      </c>
      <c r="E147" s="20" t="s">
        <v>157</v>
      </c>
      <c r="F147" s="16"/>
      <c r="G147"/>
      <c r="H147" s="17">
        <v>-290000</v>
      </c>
      <c r="I147" s="17">
        <v>-195552.65</v>
      </c>
      <c r="J147" s="16">
        <v>-556463.99</v>
      </c>
      <c r="K147" s="18">
        <f>INDEX(תקציב_2013,MATCH(D147,'[1]תקציב 2015'!$D$3:$D$5960,0),8)</f>
        <v>0</v>
      </c>
      <c r="L147" s="18" t="str">
        <f t="shared" si="16"/>
        <v>3</v>
      </c>
      <c r="M147" s="18" t="str">
        <f>INDEX(Chapter,MATCH(L147,[1]Chapter!$A$1:$A$681,0),8)</f>
        <v>שירותים ממלכתיים</v>
      </c>
      <c r="N147" s="18" t="str">
        <f t="shared" si="17"/>
        <v>31</v>
      </c>
      <c r="O147" s="18" t="str">
        <f>INDEX(Chapter,MATCH(N147,[1]Chapter!$A$1:$A$681,0),8)</f>
        <v>חינוך</v>
      </c>
      <c r="P147" s="18" t="str">
        <f t="shared" si="18"/>
        <v>311</v>
      </c>
      <c r="Q147" s="18" t="str">
        <f>INDEX(Chapter,MATCH(P147,[1]Chapter!$A$1:$A$681,0),8)</f>
        <v>מינהל החינוך</v>
      </c>
      <c r="R147" s="18" t="str">
        <f t="shared" si="19"/>
        <v>3110</v>
      </c>
      <c r="S147" s="18" t="e">
        <f>INDEX(Chapter,MATCH(R147,[1]Chapter!$A$1:$A$681,0),8)</f>
        <v>#N/A</v>
      </c>
      <c r="T147" s="18"/>
      <c r="U147" s="18" t="str">
        <f t="shared" si="20"/>
        <v>9</v>
      </c>
      <c r="V147" s="18" t="str">
        <f>IF($L147&lt;"6",INDEX(Revenue_type,MATCH(U147*1,[1]type!$A$118:$A$168,0),8),INDEX(Expenditure_type,MATCH(U147*1,[1]type!$A$2:$A$117,0),8))</f>
        <v>השתתפות משרדי ממשלה</v>
      </c>
      <c r="W147" s="18" t="str">
        <f t="shared" si="21"/>
        <v>92</v>
      </c>
      <c r="X147" s="18" t="str">
        <f>IF($L147&lt;"6",INDEX(Revenue_type,MATCH(W147*1,[1]type!$A$118:$A$168,0),8),INDEX(Expenditure_type,MATCH(W147*1,[1]type!$A$2:$A$117,0),8))</f>
        <v>השתתפות משרד החינוך והתרבות</v>
      </c>
      <c r="Y147" s="18" t="str">
        <f t="shared" si="22"/>
        <v>920</v>
      </c>
      <c r="Z147" s="18" t="e">
        <f>IF($L147&lt;"6",INDEX(Revenue_type,MATCH(Y147*1,[1]type!$A$118:$A$168,0),8),INDEX(Expenditure_type,MATCH(Y147*1,[1]type!$A$2:$A$117,0),8))</f>
        <v>#N/A</v>
      </c>
    </row>
    <row r="148" spans="1:26" ht="15.75" customHeight="1" outlineLevel="2">
      <c r="A148" s="19">
        <v>220</v>
      </c>
      <c r="B148" s="14">
        <v>312000</v>
      </c>
      <c r="C148">
        <v>1</v>
      </c>
      <c r="D148" t="str">
        <f t="shared" si="23"/>
        <v>1312000.220</v>
      </c>
      <c r="E148" s="20" t="s">
        <v>158</v>
      </c>
      <c r="F148" s="16"/>
      <c r="G148"/>
      <c r="H148" s="17">
        <v>-200000</v>
      </c>
      <c r="I148" s="17">
        <v>-97860</v>
      </c>
      <c r="J148" s="16">
        <v>-158520</v>
      </c>
      <c r="K148" s="18" t="e">
        <f>INDEX(תקציב_2013,MATCH(D148,'[1]תקציב 2015'!$D$3:$D$5960,0),8)</f>
        <v>#N/A</v>
      </c>
      <c r="L148" s="18" t="str">
        <f t="shared" si="16"/>
        <v>3</v>
      </c>
      <c r="M148" s="18" t="str">
        <f>INDEX(Chapter,MATCH(L148,[1]Chapter!$A$1:$A$681,0),8)</f>
        <v>שירותים ממלכתיים</v>
      </c>
      <c r="N148" s="18" t="str">
        <f t="shared" si="17"/>
        <v>31</v>
      </c>
      <c r="O148" s="18" t="str">
        <f>INDEX(Chapter,MATCH(N148,[1]Chapter!$A$1:$A$681,0),8)</f>
        <v>חינוך</v>
      </c>
      <c r="P148" s="18" t="str">
        <f t="shared" si="18"/>
        <v>312</v>
      </c>
      <c r="Q148" s="18" t="str">
        <f>INDEX(Chapter,MATCH(P148,[1]Chapter!$A$1:$A$681,0),8)</f>
        <v>חינוך קדם יסודי</v>
      </c>
      <c r="R148" s="18" t="str">
        <f t="shared" si="19"/>
        <v>3120</v>
      </c>
      <c r="S148" s="18" t="e">
        <f>INDEX(Chapter,MATCH(R148,[1]Chapter!$A$1:$A$681,0),8)</f>
        <v>#N/A</v>
      </c>
      <c r="T148" s="18"/>
      <c r="U148" s="18" t="str">
        <f t="shared" si="20"/>
        <v>2</v>
      </c>
      <c r="V148" s="18" t="str">
        <f>IF($L148&lt;"6",INDEX(Revenue_type,MATCH(U148*1,[1]type!$A$118:$A$168,0),8),INDEX(Expenditure_type,MATCH(U148*1,[1]type!$A$2:$A$117,0),8))</f>
        <v>אגרות</v>
      </c>
      <c r="W148" s="18" t="str">
        <f t="shared" si="21"/>
        <v>22</v>
      </c>
      <c r="X148" s="18" t="str">
        <f>IF($L148&lt;"6",INDEX(Revenue_type,MATCH(W148*1,[1]type!$A$118:$A$168,0),8),INDEX(Expenditure_type,MATCH(W148*1,[1]type!$A$2:$A$117,0),8))</f>
        <v>אגרות בגין שירותים וחומרים</v>
      </c>
      <c r="Y148" s="18" t="str">
        <f t="shared" si="22"/>
        <v>220</v>
      </c>
      <c r="Z148" s="18" t="e">
        <f>IF($L148&lt;"6",INDEX(Revenue_type,MATCH(Y148*1,[1]type!$A$118:$A$168,0),8),INDEX(Expenditure_type,MATCH(Y148*1,[1]type!$A$2:$A$117,0),8))</f>
        <v>#N/A</v>
      </c>
    </row>
    <row r="149" spans="1:26" ht="15.75" customHeight="1" outlineLevel="2">
      <c r="A149" s="19">
        <v>220</v>
      </c>
      <c r="B149" s="14">
        <v>312200</v>
      </c>
      <c r="C149">
        <v>1</v>
      </c>
      <c r="D149" t="str">
        <f t="shared" si="23"/>
        <v>1312200.220</v>
      </c>
      <c r="E149" s="20" t="s">
        <v>159</v>
      </c>
      <c r="F149" s="16"/>
      <c r="G149"/>
      <c r="H149" s="17">
        <v>-278000</v>
      </c>
      <c r="I149" s="17">
        <v>-58149.279999999999</v>
      </c>
      <c r="J149" s="16">
        <v>-57318.84</v>
      </c>
      <c r="K149" s="18" t="e">
        <f>INDEX(תקציב_2013,MATCH(D149,'[1]תקציב 2015'!$D$3:$D$5960,0),8)</f>
        <v>#N/A</v>
      </c>
      <c r="L149" s="18" t="str">
        <f t="shared" si="16"/>
        <v>3</v>
      </c>
      <c r="M149" s="18" t="str">
        <f>INDEX(Chapter,MATCH(L149,[1]Chapter!$A$1:$A$681,0),8)</f>
        <v>שירותים ממלכתיים</v>
      </c>
      <c r="N149" s="18" t="str">
        <f t="shared" si="17"/>
        <v>31</v>
      </c>
      <c r="O149" s="18" t="str">
        <f>INDEX(Chapter,MATCH(N149,[1]Chapter!$A$1:$A$681,0),8)</f>
        <v>חינוך</v>
      </c>
      <c r="P149" s="18" t="str">
        <f t="shared" si="18"/>
        <v>312</v>
      </c>
      <c r="Q149" s="18" t="str">
        <f>INDEX(Chapter,MATCH(P149,[1]Chapter!$A$1:$A$681,0),8)</f>
        <v>חינוך קדם יסודי</v>
      </c>
      <c r="R149" s="18" t="str">
        <f t="shared" si="19"/>
        <v>3122</v>
      </c>
      <c r="S149" s="18" t="str">
        <f>INDEX(Chapter,MATCH(R149,[1]Chapter!$A$1:$A$681,0),8)</f>
        <v>גני ילדים גיל חובה</v>
      </c>
      <c r="T149" s="18"/>
      <c r="U149" s="18" t="str">
        <f t="shared" si="20"/>
        <v>2</v>
      </c>
      <c r="V149" s="18" t="str">
        <f>IF($L149&lt;"6",INDEX(Revenue_type,MATCH(U149*1,[1]type!$A$118:$A$168,0),8),INDEX(Expenditure_type,MATCH(U149*1,[1]type!$A$2:$A$117,0),8))</f>
        <v>אגרות</v>
      </c>
      <c r="W149" s="18" t="str">
        <f t="shared" si="21"/>
        <v>22</v>
      </c>
      <c r="X149" s="18" t="str">
        <f>IF($L149&lt;"6",INDEX(Revenue_type,MATCH(W149*1,[1]type!$A$118:$A$168,0),8),INDEX(Expenditure_type,MATCH(W149*1,[1]type!$A$2:$A$117,0),8))</f>
        <v>אגרות בגין שירותים וחומרים</v>
      </c>
      <c r="Y149" s="18" t="str">
        <f t="shared" si="22"/>
        <v>220</v>
      </c>
      <c r="Z149" s="18" t="e">
        <f>IF($L149&lt;"6",INDEX(Revenue_type,MATCH(Y149*1,[1]type!$A$118:$A$168,0),8),INDEX(Expenditure_type,MATCH(Y149*1,[1]type!$A$2:$A$117,0),8))</f>
        <v>#N/A</v>
      </c>
    </row>
    <row r="150" spans="1:26" ht="15.75" customHeight="1" outlineLevel="2">
      <c r="A150" s="19">
        <v>410</v>
      </c>
      <c r="B150" s="14">
        <v>312200</v>
      </c>
      <c r="C150">
        <v>1</v>
      </c>
      <c r="D150" t="str">
        <f t="shared" si="23"/>
        <v>1312200.410</v>
      </c>
      <c r="E150" s="20" t="s">
        <v>160</v>
      </c>
      <c r="F150" s="16"/>
      <c r="G150"/>
      <c r="H150" s="17">
        <v>-173000</v>
      </c>
      <c r="I150" s="17">
        <v>-411264.5</v>
      </c>
      <c r="J150" s="16">
        <v>-222605</v>
      </c>
      <c r="K150" s="18" t="e">
        <f>INDEX(תקציב_2013,MATCH(D150,'[1]תקציב 2015'!$D$3:$D$5960,0),8)</f>
        <v>#N/A</v>
      </c>
      <c r="L150" s="18" t="str">
        <f t="shared" si="16"/>
        <v>3</v>
      </c>
      <c r="M150" s="18" t="str">
        <f>INDEX(Chapter,MATCH(L150,[1]Chapter!$A$1:$A$681,0),8)</f>
        <v>שירותים ממלכתיים</v>
      </c>
      <c r="N150" s="18" t="str">
        <f t="shared" si="17"/>
        <v>31</v>
      </c>
      <c r="O150" s="18" t="str">
        <f>INDEX(Chapter,MATCH(N150,[1]Chapter!$A$1:$A$681,0),8)</f>
        <v>חינוך</v>
      </c>
      <c r="P150" s="18" t="str">
        <f t="shared" si="18"/>
        <v>312</v>
      </c>
      <c r="Q150" s="18" t="str">
        <f>INDEX(Chapter,MATCH(P150,[1]Chapter!$A$1:$A$681,0),8)</f>
        <v>חינוך קדם יסודי</v>
      </c>
      <c r="R150" s="18" t="str">
        <f t="shared" si="19"/>
        <v>3122</v>
      </c>
      <c r="S150" s="18" t="str">
        <f>INDEX(Chapter,MATCH(R150,[1]Chapter!$A$1:$A$681,0),8)</f>
        <v>גני ילדים גיל חובה</v>
      </c>
      <c r="T150" s="18"/>
      <c r="U150" s="18" t="str">
        <f t="shared" si="20"/>
        <v>4</v>
      </c>
      <c r="V150" s="18" t="str">
        <f>IF($L150&lt;"6",INDEX(Revenue_type,MATCH(U150*1,[1]type!$A$118:$A$168,0),8),INDEX(Expenditure_type,MATCH(U150*1,[1]type!$A$2:$A$117,0),8))</f>
        <v>שירותים ושכר לימוד</v>
      </c>
      <c r="W150" s="18" t="str">
        <f t="shared" si="21"/>
        <v>41</v>
      </c>
      <c r="X150" s="18" t="str">
        <f>IF($L150&lt;"6",INDEX(Revenue_type,MATCH(W150*1,[1]type!$A$118:$A$168,0),8),INDEX(Expenditure_type,MATCH(W150*1,[1]type!$A$2:$A$117,0),8))</f>
        <v>שכל"מ מתושבים</v>
      </c>
      <c r="Y150" s="18" t="str">
        <f t="shared" si="22"/>
        <v>410</v>
      </c>
      <c r="Z150" s="18" t="e">
        <f>IF($L150&lt;"6",INDEX(Revenue_type,MATCH(Y150*1,[1]type!$A$118:$A$168,0),8),INDEX(Expenditure_type,MATCH(Y150*1,[1]type!$A$2:$A$117,0),8))</f>
        <v>#N/A</v>
      </c>
    </row>
    <row r="151" spans="1:26" ht="15.75" customHeight="1" outlineLevel="2">
      <c r="A151" s="19">
        <v>920</v>
      </c>
      <c r="B151" s="14">
        <v>312200</v>
      </c>
      <c r="C151">
        <v>1</v>
      </c>
      <c r="D151" t="str">
        <f t="shared" si="23"/>
        <v>1312200.920</v>
      </c>
      <c r="E151" s="20" t="s">
        <v>161</v>
      </c>
      <c r="F151" s="16"/>
      <c r="G151"/>
      <c r="H151" s="17">
        <v>-8480000</v>
      </c>
      <c r="I151" s="17">
        <v>-7338958.2599999998</v>
      </c>
      <c r="J151" s="16">
        <v>-7440444.5099999998</v>
      </c>
      <c r="K151" s="18">
        <f>INDEX(תקציב_2013,MATCH(D151,'[1]תקציב 2015'!$D$3:$D$5960,0),8)</f>
        <v>-3700000</v>
      </c>
      <c r="L151" s="18" t="str">
        <f t="shared" si="16"/>
        <v>3</v>
      </c>
      <c r="M151" s="18" t="str">
        <f>INDEX(Chapter,MATCH(L151,[1]Chapter!$A$1:$A$681,0),8)</f>
        <v>שירותים ממלכתיים</v>
      </c>
      <c r="N151" s="18" t="str">
        <f t="shared" si="17"/>
        <v>31</v>
      </c>
      <c r="O151" s="18" t="str">
        <f>INDEX(Chapter,MATCH(N151,[1]Chapter!$A$1:$A$681,0),8)</f>
        <v>חינוך</v>
      </c>
      <c r="P151" s="18" t="str">
        <f t="shared" si="18"/>
        <v>312</v>
      </c>
      <c r="Q151" s="18" t="str">
        <f>INDEX(Chapter,MATCH(P151,[1]Chapter!$A$1:$A$681,0),8)</f>
        <v>חינוך קדם יסודי</v>
      </c>
      <c r="R151" s="18" t="str">
        <f t="shared" si="19"/>
        <v>3122</v>
      </c>
      <c r="S151" s="18" t="str">
        <f>INDEX(Chapter,MATCH(R151,[1]Chapter!$A$1:$A$681,0),8)</f>
        <v>גני ילדים גיל חובה</v>
      </c>
      <c r="T151" s="18"/>
      <c r="U151" s="18" t="str">
        <f t="shared" si="20"/>
        <v>9</v>
      </c>
      <c r="V151" s="18" t="str">
        <f>IF($L151&lt;"6",INDEX(Revenue_type,MATCH(U151*1,[1]type!$A$118:$A$168,0),8),INDEX(Expenditure_type,MATCH(U151*1,[1]type!$A$2:$A$117,0),8))</f>
        <v>השתתפות משרדי ממשלה</v>
      </c>
      <c r="W151" s="18" t="str">
        <f t="shared" si="21"/>
        <v>92</v>
      </c>
      <c r="X151" s="18" t="str">
        <f>IF($L151&lt;"6",INDEX(Revenue_type,MATCH(W151*1,[1]type!$A$118:$A$168,0),8),INDEX(Expenditure_type,MATCH(W151*1,[1]type!$A$2:$A$117,0),8))</f>
        <v>השתתפות משרד החינוך והתרבות</v>
      </c>
      <c r="Y151" s="18" t="str">
        <f t="shared" si="22"/>
        <v>920</v>
      </c>
      <c r="Z151" s="18" t="e">
        <f>IF($L151&lt;"6",INDEX(Revenue_type,MATCH(Y151*1,[1]type!$A$118:$A$168,0),8),INDEX(Expenditure_type,MATCH(Y151*1,[1]type!$A$2:$A$117,0),8))</f>
        <v>#N/A</v>
      </c>
    </row>
    <row r="152" spans="1:26" ht="15.75" customHeight="1" outlineLevel="2">
      <c r="A152" s="19">
        <v>921</v>
      </c>
      <c r="B152" s="14">
        <v>312200</v>
      </c>
      <c r="C152">
        <v>1</v>
      </c>
      <c r="D152" t="str">
        <f t="shared" si="23"/>
        <v>1312200.921</v>
      </c>
      <c r="E152" s="20" t="s">
        <v>162</v>
      </c>
      <c r="F152" s="16"/>
      <c r="G152"/>
      <c r="H152" s="17">
        <v>-73000</v>
      </c>
      <c r="I152" s="17">
        <v>-56048.5</v>
      </c>
      <c r="J152" s="16">
        <v>-68731</v>
      </c>
      <c r="K152" s="18">
        <f>INDEX(תקציב_2013,MATCH(D152,'[1]תקציב 2015'!$D$3:$D$5960,0),8)</f>
        <v>-11295245</v>
      </c>
      <c r="L152" s="18" t="str">
        <f t="shared" si="16"/>
        <v>3</v>
      </c>
      <c r="M152" s="18" t="str">
        <f>INDEX(Chapter,MATCH(L152,[1]Chapter!$A$1:$A$681,0),8)</f>
        <v>שירותים ממלכתיים</v>
      </c>
      <c r="N152" s="18" t="str">
        <f t="shared" si="17"/>
        <v>31</v>
      </c>
      <c r="O152" s="18" t="str">
        <f>INDEX(Chapter,MATCH(N152,[1]Chapter!$A$1:$A$681,0),8)</f>
        <v>חינוך</v>
      </c>
      <c r="P152" s="18" t="str">
        <f t="shared" si="18"/>
        <v>312</v>
      </c>
      <c r="Q152" s="18" t="str">
        <f>INDEX(Chapter,MATCH(P152,[1]Chapter!$A$1:$A$681,0),8)</f>
        <v>חינוך קדם יסודי</v>
      </c>
      <c r="R152" s="18" t="str">
        <f t="shared" si="19"/>
        <v>3122</v>
      </c>
      <c r="S152" s="18" t="str">
        <f>INDEX(Chapter,MATCH(R152,[1]Chapter!$A$1:$A$681,0),8)</f>
        <v>גני ילדים גיל חובה</v>
      </c>
      <c r="T152" s="18"/>
      <c r="U152" s="18" t="str">
        <f t="shared" si="20"/>
        <v>9</v>
      </c>
      <c r="V152" s="18" t="str">
        <f>IF($L152&lt;"6",INDEX(Revenue_type,MATCH(U152*1,[1]type!$A$118:$A$168,0),8),INDEX(Expenditure_type,MATCH(U152*1,[1]type!$A$2:$A$117,0),8))</f>
        <v>השתתפות משרדי ממשלה</v>
      </c>
      <c r="W152" s="18" t="str">
        <f t="shared" si="21"/>
        <v>92</v>
      </c>
      <c r="X152" s="18" t="str">
        <f>IF($L152&lt;"6",INDEX(Revenue_type,MATCH(W152*1,[1]type!$A$118:$A$168,0),8),INDEX(Expenditure_type,MATCH(W152*1,[1]type!$A$2:$A$117,0),8))</f>
        <v>השתתפות משרד החינוך והתרבות</v>
      </c>
      <c r="Y152" s="18" t="str">
        <f t="shared" si="22"/>
        <v>921</v>
      </c>
      <c r="Z152" s="18" t="e">
        <f>IF($L152&lt;"6",INDEX(Revenue_type,MATCH(Y152*1,[1]type!$A$118:$A$168,0),8),INDEX(Expenditure_type,MATCH(Y152*1,[1]type!$A$2:$A$117,0),8))</f>
        <v>#N/A</v>
      </c>
    </row>
    <row r="153" spans="1:26" ht="15.75" customHeight="1" outlineLevel="2">
      <c r="A153" s="19">
        <v>928</v>
      </c>
      <c r="B153" s="14">
        <v>312200</v>
      </c>
      <c r="C153">
        <v>1</v>
      </c>
      <c r="D153" t="str">
        <f t="shared" si="23"/>
        <v>1312200.928</v>
      </c>
      <c r="E153" s="20" t="s">
        <v>163</v>
      </c>
      <c r="F153" s="16"/>
      <c r="G153"/>
      <c r="H153" s="17">
        <v>-11390000</v>
      </c>
      <c r="I153" s="17">
        <v>-10414020</v>
      </c>
      <c r="J153" s="16">
        <v>-9639310</v>
      </c>
      <c r="K153" s="18" t="e">
        <f>INDEX(תקציב_2013,MATCH(D153,'[1]תקציב 2015'!$D$3:$D$5960,0),8)</f>
        <v>#N/A</v>
      </c>
      <c r="L153" s="18" t="str">
        <f t="shared" si="16"/>
        <v>3</v>
      </c>
      <c r="M153" s="18" t="str">
        <f>INDEX(Chapter,MATCH(L153,[1]Chapter!$A$1:$A$681,0),8)</f>
        <v>שירותים ממלכתיים</v>
      </c>
      <c r="N153" s="18" t="str">
        <f t="shared" si="17"/>
        <v>31</v>
      </c>
      <c r="O153" s="18" t="str">
        <f>INDEX(Chapter,MATCH(N153,[1]Chapter!$A$1:$A$681,0),8)</f>
        <v>חינוך</v>
      </c>
      <c r="P153" s="18" t="str">
        <f t="shared" si="18"/>
        <v>312</v>
      </c>
      <c r="Q153" s="18" t="str">
        <f>INDEX(Chapter,MATCH(P153,[1]Chapter!$A$1:$A$681,0),8)</f>
        <v>חינוך קדם יסודי</v>
      </c>
      <c r="R153" s="18" t="str">
        <f t="shared" si="19"/>
        <v>3122</v>
      </c>
      <c r="S153" s="18" t="str">
        <f>INDEX(Chapter,MATCH(R153,[1]Chapter!$A$1:$A$681,0),8)</f>
        <v>גני ילדים גיל חובה</v>
      </c>
      <c r="T153" s="18"/>
      <c r="U153" s="18" t="str">
        <f t="shared" si="20"/>
        <v>9</v>
      </c>
      <c r="V153" s="18" t="str">
        <f>IF($L153&lt;"6",INDEX(Revenue_type,MATCH(U153*1,[1]type!$A$118:$A$168,0),8),INDEX(Expenditure_type,MATCH(U153*1,[1]type!$A$2:$A$117,0),8))</f>
        <v>השתתפות משרדי ממשלה</v>
      </c>
      <c r="W153" s="18" t="str">
        <f t="shared" si="21"/>
        <v>92</v>
      </c>
      <c r="X153" s="18" t="str">
        <f>IF($L153&lt;"6",INDEX(Revenue_type,MATCH(W153*1,[1]type!$A$118:$A$168,0),8),INDEX(Expenditure_type,MATCH(W153*1,[1]type!$A$2:$A$117,0),8))</f>
        <v>השתתפות משרד החינוך והתרבות</v>
      </c>
      <c r="Y153" s="18" t="str">
        <f t="shared" si="22"/>
        <v>928</v>
      </c>
      <c r="Z153" s="18" t="e">
        <f>IF($L153&lt;"6",INDEX(Revenue_type,MATCH(Y153*1,[1]type!$A$118:$A$168,0),8),INDEX(Expenditure_type,MATCH(Y153*1,[1]type!$A$2:$A$117,0),8))</f>
        <v>#N/A</v>
      </c>
    </row>
    <row r="154" spans="1:26" ht="15.75" customHeight="1" outlineLevel="2">
      <c r="A154" s="19">
        <v>410</v>
      </c>
      <c r="B154" s="14">
        <v>312201</v>
      </c>
      <c r="C154">
        <v>1</v>
      </c>
      <c r="D154" t="str">
        <f t="shared" si="23"/>
        <v>1312201.410</v>
      </c>
      <c r="E154" s="20" t="s">
        <v>164</v>
      </c>
      <c r="F154" s="16"/>
      <c r="G154"/>
      <c r="H154" s="17">
        <v>-414000</v>
      </c>
      <c r="I154" s="17">
        <v>-334258.33</v>
      </c>
      <c r="J154" s="16">
        <v>-335006.45</v>
      </c>
      <c r="K154" s="18" t="e">
        <f>INDEX(תקציב_2013,MATCH(D154,'[1]תקציב 2015'!$D$3:$D$5960,0),8)</f>
        <v>#N/A</v>
      </c>
      <c r="L154" s="18" t="str">
        <f t="shared" si="16"/>
        <v>3</v>
      </c>
      <c r="M154" s="18" t="str">
        <f>INDEX(Chapter,MATCH(L154,[1]Chapter!$A$1:$A$681,0),8)</f>
        <v>שירותים ממלכתיים</v>
      </c>
      <c r="N154" s="18" t="str">
        <f t="shared" si="17"/>
        <v>31</v>
      </c>
      <c r="O154" s="18" t="str">
        <f>INDEX(Chapter,MATCH(N154,[1]Chapter!$A$1:$A$681,0),8)</f>
        <v>חינוך</v>
      </c>
      <c r="P154" s="18" t="str">
        <f t="shared" si="18"/>
        <v>312</v>
      </c>
      <c r="Q154" s="18" t="str">
        <f>INDEX(Chapter,MATCH(P154,[1]Chapter!$A$1:$A$681,0),8)</f>
        <v>חינוך קדם יסודי</v>
      </c>
      <c r="R154" s="18" t="str">
        <f t="shared" si="19"/>
        <v>3122</v>
      </c>
      <c r="S154" s="18" t="str">
        <f>INDEX(Chapter,MATCH(R154,[1]Chapter!$A$1:$A$681,0),8)</f>
        <v>גני ילדים גיל חובה</v>
      </c>
      <c r="T154" s="18"/>
      <c r="U154" s="18" t="str">
        <f t="shared" si="20"/>
        <v>4</v>
      </c>
      <c r="V154" s="18" t="str">
        <f>IF($L154&lt;"6",INDEX(Revenue_type,MATCH(U154*1,[1]type!$A$118:$A$168,0),8),INDEX(Expenditure_type,MATCH(U154*1,[1]type!$A$2:$A$117,0),8))</f>
        <v>שירותים ושכר לימוד</v>
      </c>
      <c r="W154" s="18" t="str">
        <f t="shared" si="21"/>
        <v>41</v>
      </c>
      <c r="X154" s="18" t="str">
        <f>IF($L154&lt;"6",INDEX(Revenue_type,MATCH(W154*1,[1]type!$A$118:$A$168,0),8),INDEX(Expenditure_type,MATCH(W154*1,[1]type!$A$2:$A$117,0),8))</f>
        <v>שכל"מ מתושבים</v>
      </c>
      <c r="Y154" s="18" t="str">
        <f t="shared" si="22"/>
        <v>410</v>
      </c>
      <c r="Z154" s="18" t="e">
        <f>IF($L154&lt;"6",INDEX(Revenue_type,MATCH(Y154*1,[1]type!$A$118:$A$168,0),8),INDEX(Expenditure_type,MATCH(Y154*1,[1]type!$A$2:$A$117,0),8))</f>
        <v>#N/A</v>
      </c>
    </row>
    <row r="155" spans="1:26" ht="15.75" customHeight="1" outlineLevel="2">
      <c r="A155" s="19">
        <v>922</v>
      </c>
      <c r="B155" s="14">
        <v>312210</v>
      </c>
      <c r="C155">
        <v>1</v>
      </c>
      <c r="D155" t="str">
        <f t="shared" si="23"/>
        <v>1312210.922</v>
      </c>
      <c r="E155" s="20" t="s">
        <v>165</v>
      </c>
      <c r="F155" s="16"/>
      <c r="G155"/>
      <c r="H155" s="17">
        <v>-2470000</v>
      </c>
      <c r="I155" s="17">
        <v>-2773405.67</v>
      </c>
      <c r="J155" s="16">
        <v>-770541.08</v>
      </c>
      <c r="K155" s="18"/>
      <c r="L155" s="18" t="str">
        <f t="shared" si="16"/>
        <v>3</v>
      </c>
      <c r="M155" s="18" t="str">
        <f>INDEX(Chapter,MATCH(L155,[1]Chapter!$A$1:$A$681,0),8)</f>
        <v>שירותים ממלכתיים</v>
      </c>
      <c r="N155" s="18" t="str">
        <f t="shared" si="17"/>
        <v>31</v>
      </c>
      <c r="O155" s="18" t="str">
        <f>INDEX(Chapter,MATCH(N155,[1]Chapter!$A$1:$A$681,0),8)</f>
        <v>חינוך</v>
      </c>
      <c r="P155" s="18" t="str">
        <f t="shared" si="18"/>
        <v>312</v>
      </c>
      <c r="Q155" s="18" t="str">
        <f>INDEX(Chapter,MATCH(P155,[1]Chapter!$A$1:$A$681,0),8)</f>
        <v>חינוך קדם יסודי</v>
      </c>
      <c r="R155" s="18" t="str">
        <f t="shared" si="19"/>
        <v>3122</v>
      </c>
      <c r="S155" s="18" t="str">
        <f>INDEX(Chapter,MATCH(R155,[1]Chapter!$A$1:$A$681,0),8)</f>
        <v>גני ילדים גיל חובה</v>
      </c>
      <c r="T155" s="18"/>
      <c r="U155" s="18" t="str">
        <f t="shared" si="20"/>
        <v>9</v>
      </c>
      <c r="V155" s="18" t="str">
        <f>IF($L155&lt;"6",INDEX(Revenue_type,MATCH(U155*1,[1]type!$A$118:$A$168,0),8),INDEX(Expenditure_type,MATCH(U155*1,[1]type!$A$2:$A$117,0),8))</f>
        <v>השתתפות משרדי ממשלה</v>
      </c>
      <c r="W155" s="18" t="str">
        <f t="shared" si="21"/>
        <v>92</v>
      </c>
      <c r="X155" s="18" t="str">
        <f>IF($L155&lt;"6",INDEX(Revenue_type,MATCH(W155*1,[1]type!$A$118:$A$168,0),8),INDEX(Expenditure_type,MATCH(W155*1,[1]type!$A$2:$A$117,0),8))</f>
        <v>השתתפות משרד החינוך והתרבות</v>
      </c>
      <c r="Y155" s="18" t="str">
        <f t="shared" si="22"/>
        <v>922</v>
      </c>
      <c r="Z155" s="18" t="e">
        <f>IF($L155&lt;"6",INDEX(Revenue_type,MATCH(Y155*1,[1]type!$A$118:$A$168,0),8),INDEX(Expenditure_type,MATCH(Y155*1,[1]type!$A$2:$A$117,0),8))</f>
        <v>#N/A</v>
      </c>
    </row>
    <row r="156" spans="1:26" ht="15.75" customHeight="1" outlineLevel="2">
      <c r="A156" s="19">
        <v>410</v>
      </c>
      <c r="B156" s="14">
        <v>312300</v>
      </c>
      <c r="C156">
        <v>1</v>
      </c>
      <c r="D156" t="str">
        <f t="shared" si="23"/>
        <v>1312300.410</v>
      </c>
      <c r="E156" s="20" t="s">
        <v>166</v>
      </c>
      <c r="F156" s="16"/>
      <c r="G156"/>
      <c r="H156" s="17">
        <v>0</v>
      </c>
      <c r="I156" s="17">
        <v>-25652.65</v>
      </c>
      <c r="J156" s="16">
        <v>-24653.08</v>
      </c>
      <c r="K156" s="18"/>
      <c r="L156" s="18" t="str">
        <f t="shared" si="16"/>
        <v>3</v>
      </c>
      <c r="M156" s="18" t="str">
        <f>INDEX(Chapter,MATCH(L156,[1]Chapter!$A$1:$A$681,0),8)</f>
        <v>שירותים ממלכתיים</v>
      </c>
      <c r="N156" s="18" t="str">
        <f t="shared" si="17"/>
        <v>31</v>
      </c>
      <c r="O156" s="18" t="str">
        <f>INDEX(Chapter,MATCH(N156,[1]Chapter!$A$1:$A$681,0),8)</f>
        <v>חינוך</v>
      </c>
      <c r="P156" s="18" t="str">
        <f t="shared" si="18"/>
        <v>312</v>
      </c>
      <c r="Q156" s="18" t="str">
        <f>INDEX(Chapter,MATCH(P156,[1]Chapter!$A$1:$A$681,0),8)</f>
        <v>חינוך קדם יסודי</v>
      </c>
      <c r="R156" s="18" t="str">
        <f t="shared" si="19"/>
        <v>3123</v>
      </c>
      <c r="S156" s="18" t="str">
        <f>INDEX(Chapter,MATCH(R156,[1]Chapter!$A$1:$A$681,0),8)</f>
        <v>גני ילדים טרום חובה</v>
      </c>
      <c r="T156" s="18"/>
      <c r="U156" s="18" t="str">
        <f t="shared" si="20"/>
        <v>4</v>
      </c>
      <c r="V156" s="18" t="str">
        <f>IF($L156&lt;"6",INDEX(Revenue_type,MATCH(U156*1,[1]type!$A$118:$A$168,0),8),INDEX(Expenditure_type,MATCH(U156*1,[1]type!$A$2:$A$117,0),8))</f>
        <v>שירותים ושכר לימוד</v>
      </c>
      <c r="W156" s="18" t="str">
        <f t="shared" si="21"/>
        <v>41</v>
      </c>
      <c r="X156" s="18" t="str">
        <f>IF($L156&lt;"6",INDEX(Revenue_type,MATCH(W156*1,[1]type!$A$118:$A$168,0),8),INDEX(Expenditure_type,MATCH(W156*1,[1]type!$A$2:$A$117,0),8))</f>
        <v>שכל"מ מתושבים</v>
      </c>
      <c r="Y156" s="18" t="str">
        <f t="shared" si="22"/>
        <v>410</v>
      </c>
      <c r="Z156" s="18" t="e">
        <f>IF($L156&lt;"6",INDEX(Revenue_type,MATCH(Y156*1,[1]type!$A$118:$A$168,0),8),INDEX(Expenditure_type,MATCH(Y156*1,[1]type!$A$2:$A$117,0),8))</f>
        <v>#N/A</v>
      </c>
    </row>
    <row r="157" spans="1:26" ht="15.75" customHeight="1" outlineLevel="2">
      <c r="A157" s="19">
        <v>440</v>
      </c>
      <c r="B157" s="14">
        <v>312300</v>
      </c>
      <c r="C157">
        <v>1</v>
      </c>
      <c r="D157" t="str">
        <f t="shared" si="23"/>
        <v>1312300.440</v>
      </c>
      <c r="E157" s="20" t="s">
        <v>167</v>
      </c>
      <c r="F157" s="16"/>
      <c r="G157"/>
      <c r="H157" s="17">
        <v>0</v>
      </c>
      <c r="I157" s="17">
        <v>0</v>
      </c>
      <c r="J157" s="16">
        <v>0</v>
      </c>
      <c r="K157" s="18"/>
      <c r="L157" s="18" t="str">
        <f t="shared" si="16"/>
        <v>3</v>
      </c>
      <c r="M157" s="18" t="str">
        <f>INDEX(Chapter,MATCH(L157,[1]Chapter!$A$1:$A$681,0),8)</f>
        <v>שירותים ממלכתיים</v>
      </c>
      <c r="N157" s="18" t="str">
        <f t="shared" si="17"/>
        <v>31</v>
      </c>
      <c r="O157" s="18" t="str">
        <f>INDEX(Chapter,MATCH(N157,[1]Chapter!$A$1:$A$681,0),8)</f>
        <v>חינוך</v>
      </c>
      <c r="P157" s="18" t="str">
        <f t="shared" si="18"/>
        <v>312</v>
      </c>
      <c r="Q157" s="18" t="str">
        <f>INDEX(Chapter,MATCH(P157,[1]Chapter!$A$1:$A$681,0),8)</f>
        <v>חינוך קדם יסודי</v>
      </c>
      <c r="R157" s="18" t="str">
        <f t="shared" si="19"/>
        <v>3123</v>
      </c>
      <c r="S157" s="18" t="str">
        <f>INDEX(Chapter,MATCH(R157,[1]Chapter!$A$1:$A$681,0),8)</f>
        <v>גני ילדים טרום חובה</v>
      </c>
      <c r="T157" s="18"/>
      <c r="U157" s="18" t="str">
        <f t="shared" si="20"/>
        <v>4</v>
      </c>
      <c r="V157" s="18" t="str">
        <f>IF($L157&lt;"6",INDEX(Revenue_type,MATCH(U157*1,[1]type!$A$118:$A$168,0),8),INDEX(Expenditure_type,MATCH(U157*1,[1]type!$A$2:$A$117,0),8))</f>
        <v>שירותים ושכר לימוד</v>
      </c>
      <c r="W157" s="18" t="str">
        <f t="shared" si="21"/>
        <v>44</v>
      </c>
      <c r="X157" s="18" t="str">
        <f>IF($L157&lt;"6",INDEX(Revenue_type,MATCH(W157*1,[1]type!$A$118:$A$168,0),8),INDEX(Expenditure_type,MATCH(W157*1,[1]type!$A$2:$A$117,0),8))</f>
        <v>השתתפויות מוסדות ורשויות בשירותים משלימים</v>
      </c>
      <c r="Y157" s="18" t="str">
        <f t="shared" si="22"/>
        <v>440</v>
      </c>
      <c r="Z157" s="18" t="e">
        <f>IF($L157&lt;"6",INDEX(Revenue_type,MATCH(Y157*1,[1]type!$A$118:$A$168,0),8),INDEX(Expenditure_type,MATCH(Y157*1,[1]type!$A$2:$A$117,0),8))</f>
        <v>#N/A</v>
      </c>
    </row>
    <row r="158" spans="1:26" ht="15.75" customHeight="1" outlineLevel="2">
      <c r="A158" s="19">
        <v>920</v>
      </c>
      <c r="B158" s="14">
        <v>312300</v>
      </c>
      <c r="C158">
        <v>1</v>
      </c>
      <c r="D158" t="str">
        <f t="shared" si="23"/>
        <v>1312300.920</v>
      </c>
      <c r="E158" s="20" t="s">
        <v>161</v>
      </c>
      <c r="F158" s="16"/>
      <c r="G158"/>
      <c r="H158" s="17">
        <v>-17842000</v>
      </c>
      <c r="I158" s="17">
        <v>-15739217.82</v>
      </c>
      <c r="J158" s="16">
        <v>-13888267.91</v>
      </c>
      <c r="K158" s="18" t="e">
        <f>INDEX(תקציב_2013,MATCH(D158,'[1]תקציב 2015'!$D$3:$D$5960,0),8)</f>
        <v>#N/A</v>
      </c>
      <c r="L158" s="18" t="str">
        <f t="shared" si="16"/>
        <v>3</v>
      </c>
      <c r="M158" s="18" t="str">
        <f>INDEX(Chapter,MATCH(L158,[1]Chapter!$A$1:$A$681,0),8)</f>
        <v>שירותים ממלכתיים</v>
      </c>
      <c r="N158" s="18" t="str">
        <f t="shared" si="17"/>
        <v>31</v>
      </c>
      <c r="O158" s="18" t="str">
        <f>INDEX(Chapter,MATCH(N158,[1]Chapter!$A$1:$A$681,0),8)</f>
        <v>חינוך</v>
      </c>
      <c r="P158" s="18" t="str">
        <f t="shared" si="18"/>
        <v>312</v>
      </c>
      <c r="Q158" s="18" t="str">
        <f>INDEX(Chapter,MATCH(P158,[1]Chapter!$A$1:$A$681,0),8)</f>
        <v>חינוך קדם יסודי</v>
      </c>
      <c r="R158" s="18" t="str">
        <f t="shared" si="19"/>
        <v>3123</v>
      </c>
      <c r="S158" s="18" t="str">
        <f>INDEX(Chapter,MATCH(R158,[1]Chapter!$A$1:$A$681,0),8)</f>
        <v>גני ילדים טרום חובה</v>
      </c>
      <c r="T158" s="18"/>
      <c r="U158" s="18" t="str">
        <f t="shared" si="20"/>
        <v>9</v>
      </c>
      <c r="V158" s="18" t="str">
        <f>IF($L158&lt;"6",INDEX(Revenue_type,MATCH(U158*1,[1]type!$A$118:$A$168,0),8),INDEX(Expenditure_type,MATCH(U158*1,[1]type!$A$2:$A$117,0),8))</f>
        <v>השתתפות משרדי ממשלה</v>
      </c>
      <c r="W158" s="18" t="str">
        <f t="shared" si="21"/>
        <v>92</v>
      </c>
      <c r="X158" s="18" t="str">
        <f>IF($L158&lt;"6",INDEX(Revenue_type,MATCH(W158*1,[1]type!$A$118:$A$168,0),8),INDEX(Expenditure_type,MATCH(W158*1,[1]type!$A$2:$A$117,0),8))</f>
        <v>השתתפות משרד החינוך והתרבות</v>
      </c>
      <c r="Y158" s="18" t="str">
        <f t="shared" si="22"/>
        <v>920</v>
      </c>
      <c r="Z158" s="18" t="e">
        <f>IF($L158&lt;"6",INDEX(Revenue_type,MATCH(Y158*1,[1]type!$A$118:$A$168,0),8),INDEX(Expenditure_type,MATCH(Y158*1,[1]type!$A$2:$A$117,0),8))</f>
        <v>#N/A</v>
      </c>
    </row>
    <row r="159" spans="1:26" ht="15.75" customHeight="1" outlineLevel="2">
      <c r="A159" s="19">
        <v>921</v>
      </c>
      <c r="B159" s="14">
        <v>312300</v>
      </c>
      <c r="C159">
        <v>1</v>
      </c>
      <c r="D159" t="str">
        <f t="shared" si="23"/>
        <v>1312300.921</v>
      </c>
      <c r="E159" s="15" t="s">
        <v>168</v>
      </c>
      <c r="F159" s="16"/>
      <c r="G159"/>
      <c r="H159" s="17">
        <v>-7183000</v>
      </c>
      <c r="I159" s="17">
        <v>-6577901.25</v>
      </c>
      <c r="J159" s="16">
        <v>-6881718.5899999999</v>
      </c>
      <c r="K159" s="18">
        <f>INDEX(תקציב_2013,MATCH(D159,'[1]תקציב 2015'!$D$3:$D$5960,0),8)</f>
        <v>0</v>
      </c>
      <c r="L159" s="18" t="str">
        <f t="shared" si="16"/>
        <v>3</v>
      </c>
      <c r="M159" s="18" t="str">
        <f>INDEX(Chapter,MATCH(L159,[1]Chapter!$A$1:$A$681,0),8)</f>
        <v>שירותים ממלכתיים</v>
      </c>
      <c r="N159" s="18" t="str">
        <f t="shared" si="17"/>
        <v>31</v>
      </c>
      <c r="O159" s="18" t="str">
        <f>INDEX(Chapter,MATCH(N159,[1]Chapter!$A$1:$A$681,0),8)</f>
        <v>חינוך</v>
      </c>
      <c r="P159" s="18" t="str">
        <f t="shared" si="18"/>
        <v>312</v>
      </c>
      <c r="Q159" s="18" t="str">
        <f>INDEX(Chapter,MATCH(P159,[1]Chapter!$A$1:$A$681,0),8)</f>
        <v>חינוך קדם יסודי</v>
      </c>
      <c r="R159" s="18" t="str">
        <f t="shared" si="19"/>
        <v>3123</v>
      </c>
      <c r="S159" s="18" t="str">
        <f>INDEX(Chapter,MATCH(R159,[1]Chapter!$A$1:$A$681,0),8)</f>
        <v>גני ילדים טרום חובה</v>
      </c>
      <c r="T159" s="18"/>
      <c r="U159" s="18" t="str">
        <f t="shared" si="20"/>
        <v>9</v>
      </c>
      <c r="V159" s="18" t="str">
        <f>IF($L159&lt;"6",INDEX(Revenue_type,MATCH(U159*1,[1]type!$A$118:$A$168,0),8),INDEX(Expenditure_type,MATCH(U159*1,[1]type!$A$2:$A$117,0),8))</f>
        <v>השתתפות משרדי ממשלה</v>
      </c>
      <c r="W159" s="18" t="str">
        <f t="shared" si="21"/>
        <v>92</v>
      </c>
      <c r="X159" s="18" t="str">
        <f>IF($L159&lt;"6",INDEX(Revenue_type,MATCH(W159*1,[1]type!$A$118:$A$168,0),8),INDEX(Expenditure_type,MATCH(W159*1,[1]type!$A$2:$A$117,0),8))</f>
        <v>השתתפות משרד החינוך והתרבות</v>
      </c>
      <c r="Y159" s="18" t="str">
        <f t="shared" si="22"/>
        <v>921</v>
      </c>
      <c r="Z159" s="18" t="e">
        <f>IF($L159&lt;"6",INDEX(Revenue_type,MATCH(Y159*1,[1]type!$A$118:$A$168,0),8),INDEX(Expenditure_type,MATCH(Y159*1,[1]type!$A$2:$A$117,0),8))</f>
        <v>#N/A</v>
      </c>
    </row>
    <row r="160" spans="1:26" ht="15.75" customHeight="1" outlineLevel="2">
      <c r="A160" s="19">
        <v>922</v>
      </c>
      <c r="B160" s="14">
        <v>312310</v>
      </c>
      <c r="C160">
        <v>1</v>
      </c>
      <c r="D160" t="str">
        <f t="shared" si="23"/>
        <v>1312310.922</v>
      </c>
      <c r="E160" s="15" t="s">
        <v>169</v>
      </c>
      <c r="F160" s="16"/>
      <c r="G160"/>
      <c r="H160" s="17">
        <v>-65000</v>
      </c>
      <c r="I160" s="17">
        <v>0</v>
      </c>
      <c r="J160" s="16">
        <v>-397262.73</v>
      </c>
      <c r="K160" s="18" t="e">
        <f>INDEX(תקציב_2013,MATCH(D160,'[1]תקציב 2015'!$D$3:$D$5960,0),8)</f>
        <v>#N/A</v>
      </c>
      <c r="L160" s="18" t="str">
        <f t="shared" si="16"/>
        <v>3</v>
      </c>
      <c r="M160" s="18" t="str">
        <f>INDEX(Chapter,MATCH(L160,[1]Chapter!$A$1:$A$681,0),8)</f>
        <v>שירותים ממלכתיים</v>
      </c>
      <c r="N160" s="18" t="str">
        <f t="shared" si="17"/>
        <v>31</v>
      </c>
      <c r="O160" s="18" t="str">
        <f>INDEX(Chapter,MATCH(N160,[1]Chapter!$A$1:$A$681,0),8)</f>
        <v>חינוך</v>
      </c>
      <c r="P160" s="18" t="str">
        <f t="shared" si="18"/>
        <v>312</v>
      </c>
      <c r="Q160" s="18" t="str">
        <f>INDEX(Chapter,MATCH(P160,[1]Chapter!$A$1:$A$681,0),8)</f>
        <v>חינוך קדם יסודי</v>
      </c>
      <c r="R160" s="18" t="str">
        <f t="shared" si="19"/>
        <v>3123</v>
      </c>
      <c r="S160" s="18" t="str">
        <f>INDEX(Chapter,MATCH(R160,[1]Chapter!$A$1:$A$681,0),8)</f>
        <v>גני ילדים טרום חובה</v>
      </c>
      <c r="T160" s="18"/>
      <c r="U160" s="18" t="str">
        <f t="shared" si="20"/>
        <v>9</v>
      </c>
      <c r="V160" s="18" t="str">
        <f>IF($L160&lt;"6",INDEX(Revenue_type,MATCH(U160*1,[1]type!$A$118:$A$168,0),8),INDEX(Expenditure_type,MATCH(U160*1,[1]type!$A$2:$A$117,0),8))</f>
        <v>השתתפות משרדי ממשלה</v>
      </c>
      <c r="W160" s="18" t="str">
        <f t="shared" si="21"/>
        <v>92</v>
      </c>
      <c r="X160" s="18" t="str">
        <f>IF($L160&lt;"6",INDEX(Revenue_type,MATCH(W160*1,[1]type!$A$118:$A$168,0),8),INDEX(Expenditure_type,MATCH(W160*1,[1]type!$A$2:$A$117,0),8))</f>
        <v>השתתפות משרד החינוך והתרבות</v>
      </c>
      <c r="Y160" s="18" t="str">
        <f t="shared" si="22"/>
        <v>922</v>
      </c>
      <c r="Z160" s="18" t="e">
        <f>IF($L160&lt;"6",INDEX(Revenue_type,MATCH(Y160*1,[1]type!$A$118:$A$168,0),8),INDEX(Expenditure_type,MATCH(Y160*1,[1]type!$A$2:$A$117,0),8))</f>
        <v>#N/A</v>
      </c>
    </row>
    <row r="161" spans="1:26" ht="15.75" customHeight="1" outlineLevel="2">
      <c r="A161" s="19">
        <v>923</v>
      </c>
      <c r="B161" s="14">
        <v>312310</v>
      </c>
      <c r="C161">
        <v>1</v>
      </c>
      <c r="D161" t="str">
        <f t="shared" si="23"/>
        <v>1312310.923</v>
      </c>
      <c r="E161" s="15" t="s">
        <v>170</v>
      </c>
      <c r="F161" s="16"/>
      <c r="G161"/>
      <c r="H161" s="17">
        <v>-2340000</v>
      </c>
      <c r="I161" s="17">
        <v>-2070266.76</v>
      </c>
      <c r="J161" s="16">
        <v>-1815188.85</v>
      </c>
      <c r="K161" s="18" t="e">
        <f>INDEX(תקציב_2013,MATCH(D161,'[1]תקציב 2015'!$D$3:$D$5960,0),8)</f>
        <v>#N/A</v>
      </c>
      <c r="L161" s="18" t="str">
        <f t="shared" si="16"/>
        <v>3</v>
      </c>
      <c r="M161" s="18" t="str">
        <f>INDEX(Chapter,MATCH(L161,[1]Chapter!$A$1:$A$681,0),8)</f>
        <v>שירותים ממלכתיים</v>
      </c>
      <c r="N161" s="18" t="str">
        <f t="shared" si="17"/>
        <v>31</v>
      </c>
      <c r="O161" s="18" t="str">
        <f>INDEX(Chapter,MATCH(N161,[1]Chapter!$A$1:$A$681,0),8)</f>
        <v>חינוך</v>
      </c>
      <c r="P161" s="18" t="str">
        <f t="shared" si="18"/>
        <v>312</v>
      </c>
      <c r="Q161" s="18" t="str">
        <f>INDEX(Chapter,MATCH(P161,[1]Chapter!$A$1:$A$681,0),8)</f>
        <v>חינוך קדם יסודי</v>
      </c>
      <c r="R161" s="18" t="str">
        <f t="shared" si="19"/>
        <v>3123</v>
      </c>
      <c r="S161" s="18" t="str">
        <f>INDEX(Chapter,MATCH(R161,[1]Chapter!$A$1:$A$681,0),8)</f>
        <v>גני ילדים טרום חובה</v>
      </c>
      <c r="T161" s="18"/>
      <c r="U161" s="18" t="str">
        <f t="shared" si="20"/>
        <v>9</v>
      </c>
      <c r="V161" s="18" t="str">
        <f>IF($L161&lt;"6",INDEX(Revenue_type,MATCH(U161*1,[1]type!$A$118:$A$168,0),8),INDEX(Expenditure_type,MATCH(U161*1,[1]type!$A$2:$A$117,0),8))</f>
        <v>השתתפות משרדי ממשלה</v>
      </c>
      <c r="W161" s="18" t="str">
        <f t="shared" si="21"/>
        <v>92</v>
      </c>
      <c r="X161" s="18" t="str">
        <f>IF($L161&lt;"6",INDEX(Revenue_type,MATCH(W161*1,[1]type!$A$118:$A$168,0),8),INDEX(Expenditure_type,MATCH(W161*1,[1]type!$A$2:$A$117,0),8))</f>
        <v>השתתפות משרד החינוך והתרבות</v>
      </c>
      <c r="Y161" s="18" t="str">
        <f t="shared" si="22"/>
        <v>923</v>
      </c>
      <c r="Z161" s="18" t="e">
        <f>IF($L161&lt;"6",INDEX(Revenue_type,MATCH(Y161*1,[1]type!$A$118:$A$168,0),8),INDEX(Expenditure_type,MATCH(Y161*1,[1]type!$A$2:$A$117,0),8))</f>
        <v>#N/A</v>
      </c>
    </row>
    <row r="162" spans="1:26" ht="15.75" customHeight="1" outlineLevel="2">
      <c r="A162" s="19">
        <v>410</v>
      </c>
      <c r="B162" s="14">
        <v>312500</v>
      </c>
      <c r="C162">
        <v>1</v>
      </c>
      <c r="D162" t="str">
        <f t="shared" si="23"/>
        <v>1312500.410</v>
      </c>
      <c r="E162" s="15" t="s">
        <v>171</v>
      </c>
      <c r="F162" s="16"/>
      <c r="G162"/>
      <c r="H162" s="17">
        <v>-37800000</v>
      </c>
      <c r="I162" s="17">
        <v>-36855834.229999997</v>
      </c>
      <c r="J162" s="16">
        <v>-32078216.940000001</v>
      </c>
      <c r="K162" s="18" t="e">
        <f>INDEX(תקציב_2013,MATCH(D162,'[1]תקציב 2015'!$D$3:$D$5960,0),8)</f>
        <v>#N/A</v>
      </c>
      <c r="L162" s="18" t="str">
        <f t="shared" si="16"/>
        <v>3</v>
      </c>
      <c r="M162" s="18" t="str">
        <f>INDEX(Chapter,MATCH(L162,[1]Chapter!$A$1:$A$681,0),8)</f>
        <v>שירותים ממלכתיים</v>
      </c>
      <c r="N162" s="18" t="str">
        <f t="shared" si="17"/>
        <v>31</v>
      </c>
      <c r="O162" s="18" t="str">
        <f>INDEX(Chapter,MATCH(N162,[1]Chapter!$A$1:$A$681,0),8)</f>
        <v>חינוך</v>
      </c>
      <c r="P162" s="18" t="str">
        <f t="shared" si="18"/>
        <v>312</v>
      </c>
      <c r="Q162" s="18" t="str">
        <f>INDEX(Chapter,MATCH(P162,[1]Chapter!$A$1:$A$681,0),8)</f>
        <v>חינוך קדם יסודי</v>
      </c>
      <c r="R162" s="18" t="str">
        <f t="shared" si="19"/>
        <v>3125</v>
      </c>
      <c r="S162" s="18" t="str">
        <f>INDEX(Chapter,MATCH(R162,[1]Chapter!$A$1:$A$681,0),8)</f>
        <v>גני מועדון וצהרונים</v>
      </c>
      <c r="T162" s="18"/>
      <c r="U162" s="18" t="str">
        <f t="shared" si="20"/>
        <v>4</v>
      </c>
      <c r="V162" s="18" t="str">
        <f>IF($L162&lt;"6",INDEX(Revenue_type,MATCH(U162*1,[1]type!$A$118:$A$168,0),8),INDEX(Expenditure_type,MATCH(U162*1,[1]type!$A$2:$A$117,0),8))</f>
        <v>שירותים ושכר לימוד</v>
      </c>
      <c r="W162" s="18" t="str">
        <f t="shared" si="21"/>
        <v>41</v>
      </c>
      <c r="X162" s="18" t="str">
        <f>IF($L162&lt;"6",INDEX(Revenue_type,MATCH(W162*1,[1]type!$A$118:$A$168,0),8),INDEX(Expenditure_type,MATCH(W162*1,[1]type!$A$2:$A$117,0),8))</f>
        <v>שכל"מ מתושבים</v>
      </c>
      <c r="Y162" s="18" t="str">
        <f t="shared" si="22"/>
        <v>410</v>
      </c>
      <c r="Z162" s="18" t="e">
        <f>IF($L162&lt;"6",INDEX(Revenue_type,MATCH(Y162*1,[1]type!$A$118:$A$168,0),8),INDEX(Expenditure_type,MATCH(Y162*1,[1]type!$A$2:$A$117,0),8))</f>
        <v>#N/A</v>
      </c>
    </row>
    <row r="163" spans="1:26" ht="15.75" customHeight="1" outlineLevel="2">
      <c r="A163" s="19">
        <v>410</v>
      </c>
      <c r="B163" s="14">
        <v>312610</v>
      </c>
      <c r="C163">
        <v>1</v>
      </c>
      <c r="D163" t="str">
        <f t="shared" si="23"/>
        <v>1312610.410</v>
      </c>
      <c r="E163" s="15" t="s">
        <v>172</v>
      </c>
      <c r="F163" s="16"/>
      <c r="G163"/>
      <c r="H163" s="17">
        <v>-252000</v>
      </c>
      <c r="I163" s="17">
        <v>-186167.9</v>
      </c>
      <c r="J163" s="16">
        <v>-148421.14000000001</v>
      </c>
      <c r="K163" s="18" t="e">
        <f>INDEX(תקציב_2013,MATCH(D163,'[1]תקציב 2015'!$D$3:$D$5960,0),8)</f>
        <v>#N/A</v>
      </c>
      <c r="L163" s="18" t="str">
        <f t="shared" si="16"/>
        <v>3</v>
      </c>
      <c r="M163" s="18" t="str">
        <f>INDEX(Chapter,MATCH(L163,[1]Chapter!$A$1:$A$681,0),8)</f>
        <v>שירותים ממלכתיים</v>
      </c>
      <c r="N163" s="18" t="str">
        <f t="shared" si="17"/>
        <v>31</v>
      </c>
      <c r="O163" s="18" t="str">
        <f>INDEX(Chapter,MATCH(N163,[1]Chapter!$A$1:$A$681,0),8)</f>
        <v>חינוך</v>
      </c>
      <c r="P163" s="18" t="str">
        <f t="shared" si="18"/>
        <v>312</v>
      </c>
      <c r="Q163" s="18" t="str">
        <f>INDEX(Chapter,MATCH(P163,[1]Chapter!$A$1:$A$681,0),8)</f>
        <v>חינוך קדם יסודי</v>
      </c>
      <c r="R163" s="18" t="str">
        <f t="shared" si="19"/>
        <v>3126</v>
      </c>
      <c r="S163" s="18" t="str">
        <f>INDEX(Chapter,MATCH(R163,[1]Chapter!$A$1:$A$681,0),8)</f>
        <v>גני ילדים לחינוך מיוחד</v>
      </c>
      <c r="T163" s="18"/>
      <c r="U163" s="18" t="str">
        <f t="shared" si="20"/>
        <v>4</v>
      </c>
      <c r="V163" s="18" t="str">
        <f>IF($L163&lt;"6",INDEX(Revenue_type,MATCH(U163*1,[1]type!$A$118:$A$168,0),8),INDEX(Expenditure_type,MATCH(U163*1,[1]type!$A$2:$A$117,0),8))</f>
        <v>שירותים ושכר לימוד</v>
      </c>
      <c r="W163" s="18" t="str">
        <f t="shared" si="21"/>
        <v>41</v>
      </c>
      <c r="X163" s="18" t="str">
        <f>IF($L163&lt;"6",INDEX(Revenue_type,MATCH(W163*1,[1]type!$A$118:$A$168,0),8),INDEX(Expenditure_type,MATCH(W163*1,[1]type!$A$2:$A$117,0),8))</f>
        <v>שכל"מ מתושבים</v>
      </c>
      <c r="Y163" s="18" t="str">
        <f t="shared" si="22"/>
        <v>410</v>
      </c>
      <c r="Z163" s="18" t="e">
        <f>IF($L163&lt;"6",INDEX(Revenue_type,MATCH(Y163*1,[1]type!$A$118:$A$168,0),8),INDEX(Expenditure_type,MATCH(Y163*1,[1]type!$A$2:$A$117,0),8))</f>
        <v>#N/A</v>
      </c>
    </row>
    <row r="164" spans="1:26" ht="15.75" customHeight="1" outlineLevel="2">
      <c r="A164" s="19">
        <v>920</v>
      </c>
      <c r="B164" s="14">
        <v>312800</v>
      </c>
      <c r="C164">
        <v>1</v>
      </c>
      <c r="D164" t="str">
        <f t="shared" si="23"/>
        <v>1312800.920</v>
      </c>
      <c r="E164" s="20" t="s">
        <v>173</v>
      </c>
      <c r="F164" s="16"/>
      <c r="G164"/>
      <c r="H164" s="17">
        <v>-352000</v>
      </c>
      <c r="I164" s="17">
        <v>-394443.13</v>
      </c>
      <c r="J164" s="16">
        <v>-314739.15999999997</v>
      </c>
      <c r="K164" s="18" t="e">
        <f>INDEX(תקציב_2013,MATCH(D164,'[1]תקציב 2015'!$D$3:$D$5960,0),8)</f>
        <v>#N/A</v>
      </c>
      <c r="L164" s="18" t="str">
        <f t="shared" si="16"/>
        <v>3</v>
      </c>
      <c r="M164" s="18" t="str">
        <f>INDEX(Chapter,MATCH(L164,[1]Chapter!$A$1:$A$681,0),8)</f>
        <v>שירותים ממלכתיים</v>
      </c>
      <c r="N164" s="18" t="str">
        <f t="shared" si="17"/>
        <v>31</v>
      </c>
      <c r="O164" s="18" t="str">
        <f>INDEX(Chapter,MATCH(N164,[1]Chapter!$A$1:$A$681,0),8)</f>
        <v>חינוך</v>
      </c>
      <c r="P164" s="18" t="str">
        <f t="shared" si="18"/>
        <v>312</v>
      </c>
      <c r="Q164" s="18" t="str">
        <f>INDEX(Chapter,MATCH(P164,[1]Chapter!$A$1:$A$681,0),8)</f>
        <v>חינוך קדם יסודי</v>
      </c>
      <c r="R164" s="18" t="str">
        <f t="shared" si="19"/>
        <v>3128</v>
      </c>
      <c r="S164" s="18" t="str">
        <f>INDEX(Chapter,MATCH(R164,[1]Chapter!$A$1:$A$681,0),8)</f>
        <v>קייטנה/חודש לימודים נוסף לגנ״י</v>
      </c>
      <c r="T164" s="18"/>
      <c r="U164" s="18" t="str">
        <f t="shared" si="20"/>
        <v>9</v>
      </c>
      <c r="V164" s="18" t="str">
        <f>IF($L164&lt;"6",INDEX(Revenue_type,MATCH(U164*1,[1]type!$A$118:$A$168,0),8),INDEX(Expenditure_type,MATCH(U164*1,[1]type!$A$2:$A$117,0),8))</f>
        <v>השתתפות משרדי ממשלה</v>
      </c>
      <c r="W164" s="18" t="str">
        <f t="shared" si="21"/>
        <v>92</v>
      </c>
      <c r="X164" s="18" t="str">
        <f>IF($L164&lt;"6",INDEX(Revenue_type,MATCH(W164*1,[1]type!$A$118:$A$168,0),8),INDEX(Expenditure_type,MATCH(W164*1,[1]type!$A$2:$A$117,0),8))</f>
        <v>השתתפות משרד החינוך והתרבות</v>
      </c>
      <c r="Y164" s="18" t="str">
        <f t="shared" si="22"/>
        <v>920</v>
      </c>
      <c r="Z164" s="18" t="e">
        <f>IF($L164&lt;"6",INDEX(Revenue_type,MATCH(Y164*1,[1]type!$A$118:$A$168,0),8),INDEX(Expenditure_type,MATCH(Y164*1,[1]type!$A$2:$A$117,0),8))</f>
        <v>#N/A</v>
      </c>
    </row>
    <row r="165" spans="1:26" ht="15.75" customHeight="1" outlineLevel="2">
      <c r="A165" s="19">
        <v>220</v>
      </c>
      <c r="B165" s="14">
        <v>313200</v>
      </c>
      <c r="C165">
        <v>1</v>
      </c>
      <c r="D165" t="str">
        <f t="shared" si="23"/>
        <v>1313200.220</v>
      </c>
      <c r="E165" s="20" t="s">
        <v>174</v>
      </c>
      <c r="F165" s="16"/>
      <c r="G165"/>
      <c r="H165" s="17">
        <v>-493000</v>
      </c>
      <c r="I165" s="17">
        <v>-445363.9</v>
      </c>
      <c r="J165" s="16">
        <v>-315022.40000000002</v>
      </c>
      <c r="K165" s="18" t="e">
        <f>INDEX(תקציב_2013,MATCH(D165,'[1]תקציב 2015'!$D$3:$D$5960,0),8)</f>
        <v>#N/A</v>
      </c>
      <c r="L165" s="18" t="str">
        <f t="shared" si="16"/>
        <v>3</v>
      </c>
      <c r="M165" s="18" t="str">
        <f>INDEX(Chapter,MATCH(L165,[1]Chapter!$A$1:$A$681,0),8)</f>
        <v>שירותים ממלכתיים</v>
      </c>
      <c r="N165" s="18" t="str">
        <f t="shared" si="17"/>
        <v>31</v>
      </c>
      <c r="O165" s="18" t="str">
        <f>INDEX(Chapter,MATCH(N165,[1]Chapter!$A$1:$A$681,0),8)</f>
        <v>חינוך</v>
      </c>
      <c r="P165" s="18" t="str">
        <f t="shared" si="18"/>
        <v>313</v>
      </c>
      <c r="Q165" s="18" t="str">
        <f>INDEX(Chapter,MATCH(P165,[1]Chapter!$A$1:$A$681,0),8)</f>
        <v>חינוך יסודי</v>
      </c>
      <c r="R165" s="18" t="str">
        <f t="shared" si="19"/>
        <v>3132</v>
      </c>
      <c r="S165" s="18" t="str">
        <f>INDEX(Chapter,MATCH(R165,[1]Chapter!$A$1:$A$681,0),8)</f>
        <v>בתי״ס יסודיים</v>
      </c>
      <c r="T165" s="18"/>
      <c r="U165" s="18" t="str">
        <f t="shared" si="20"/>
        <v>2</v>
      </c>
      <c r="V165" s="18" t="str">
        <f>IF($L165&lt;"6",INDEX(Revenue_type,MATCH(U165*1,[1]type!$A$118:$A$168,0),8),INDEX(Expenditure_type,MATCH(U165*1,[1]type!$A$2:$A$117,0),8))</f>
        <v>אגרות</v>
      </c>
      <c r="W165" s="18" t="str">
        <f t="shared" si="21"/>
        <v>22</v>
      </c>
      <c r="X165" s="18" t="str">
        <f>IF($L165&lt;"6",INDEX(Revenue_type,MATCH(W165*1,[1]type!$A$118:$A$168,0),8),INDEX(Expenditure_type,MATCH(W165*1,[1]type!$A$2:$A$117,0),8))</f>
        <v>אגרות בגין שירותים וחומרים</v>
      </c>
      <c r="Y165" s="18" t="str">
        <f t="shared" si="22"/>
        <v>220</v>
      </c>
      <c r="Z165" s="18" t="e">
        <f>IF($L165&lt;"6",INDEX(Revenue_type,MATCH(Y165*1,[1]type!$A$118:$A$168,0),8),INDEX(Expenditure_type,MATCH(Y165*1,[1]type!$A$2:$A$117,0),8))</f>
        <v>#N/A</v>
      </c>
    </row>
    <row r="166" spans="1:26" ht="15.75" customHeight="1" outlineLevel="2">
      <c r="A166" s="19">
        <v>410</v>
      </c>
      <c r="B166" s="14">
        <v>313200</v>
      </c>
      <c r="C166">
        <v>1</v>
      </c>
      <c r="D166" t="str">
        <f t="shared" si="23"/>
        <v>1313200.410</v>
      </c>
      <c r="E166" s="15" t="s">
        <v>175</v>
      </c>
      <c r="F166" s="16"/>
      <c r="G166"/>
      <c r="H166" s="17">
        <v>-1237000</v>
      </c>
      <c r="I166" s="17">
        <v>-1192683.6499999999</v>
      </c>
      <c r="J166" s="16">
        <v>-1374164</v>
      </c>
      <c r="K166" s="18" t="e">
        <f>INDEX(תקציב_2013,MATCH(D166,'[1]תקציב 2015'!$D$3:$D$5960,0),8)</f>
        <v>#N/A</v>
      </c>
      <c r="L166" s="18" t="str">
        <f t="shared" si="16"/>
        <v>3</v>
      </c>
      <c r="M166" s="18" t="str">
        <f>INDEX(Chapter,MATCH(L166,[1]Chapter!$A$1:$A$681,0),8)</f>
        <v>שירותים ממלכתיים</v>
      </c>
      <c r="N166" s="18" t="str">
        <f t="shared" si="17"/>
        <v>31</v>
      </c>
      <c r="O166" s="18" t="str">
        <f>INDEX(Chapter,MATCH(N166,[1]Chapter!$A$1:$A$681,0),8)</f>
        <v>חינוך</v>
      </c>
      <c r="P166" s="18" t="str">
        <f t="shared" si="18"/>
        <v>313</v>
      </c>
      <c r="Q166" s="18" t="str">
        <f>INDEX(Chapter,MATCH(P166,[1]Chapter!$A$1:$A$681,0),8)</f>
        <v>חינוך יסודי</v>
      </c>
      <c r="R166" s="18" t="str">
        <f t="shared" si="19"/>
        <v>3132</v>
      </c>
      <c r="S166" s="18" t="str">
        <f>INDEX(Chapter,MATCH(R166,[1]Chapter!$A$1:$A$681,0),8)</f>
        <v>בתי״ס יסודיים</v>
      </c>
      <c r="T166" s="18"/>
      <c r="U166" s="18" t="str">
        <f t="shared" si="20"/>
        <v>4</v>
      </c>
      <c r="V166" s="18" t="str">
        <f>IF($L166&lt;"6",INDEX(Revenue_type,MATCH(U166*1,[1]type!$A$118:$A$168,0),8),INDEX(Expenditure_type,MATCH(U166*1,[1]type!$A$2:$A$117,0),8))</f>
        <v>שירותים ושכר לימוד</v>
      </c>
      <c r="W166" s="18" t="str">
        <f t="shared" si="21"/>
        <v>41</v>
      </c>
      <c r="X166" s="18" t="str">
        <f>IF($L166&lt;"6",INDEX(Revenue_type,MATCH(W166*1,[1]type!$A$118:$A$168,0),8),INDEX(Expenditure_type,MATCH(W166*1,[1]type!$A$2:$A$117,0),8))</f>
        <v>שכל"מ מתושבים</v>
      </c>
      <c r="Y166" s="18" t="str">
        <f t="shared" si="22"/>
        <v>410</v>
      </c>
      <c r="Z166" s="18" t="e">
        <f>IF($L166&lt;"6",INDEX(Revenue_type,MATCH(Y166*1,[1]type!$A$118:$A$168,0),8),INDEX(Expenditure_type,MATCH(Y166*1,[1]type!$A$2:$A$117,0),8))</f>
        <v>#N/A</v>
      </c>
    </row>
    <row r="167" spans="1:26" ht="15.75" customHeight="1" outlineLevel="2">
      <c r="A167" s="19">
        <v>490</v>
      </c>
      <c r="B167" s="14">
        <v>313200</v>
      </c>
      <c r="C167">
        <v>1</v>
      </c>
      <c r="D167" t="str">
        <f t="shared" si="23"/>
        <v>1313200.490</v>
      </c>
      <c r="E167" s="20" t="s">
        <v>176</v>
      </c>
      <c r="F167" s="16"/>
      <c r="G167"/>
      <c r="H167" s="17">
        <v>-950000</v>
      </c>
      <c r="I167" s="17">
        <v>-961522.2</v>
      </c>
      <c r="J167" s="16">
        <v>-940340</v>
      </c>
      <c r="K167" s="18" t="e">
        <f>INDEX(תקציב_2013,MATCH(D167,'[1]תקציב 2015'!$D$3:$D$5960,0),8)</f>
        <v>#N/A</v>
      </c>
      <c r="L167" s="18" t="str">
        <f t="shared" si="16"/>
        <v>3</v>
      </c>
      <c r="M167" s="18" t="str">
        <f>INDEX(Chapter,MATCH(L167,[1]Chapter!$A$1:$A$681,0),8)</f>
        <v>שירותים ממלכתיים</v>
      </c>
      <c r="N167" s="18" t="str">
        <f t="shared" si="17"/>
        <v>31</v>
      </c>
      <c r="O167" s="18" t="str">
        <f>INDEX(Chapter,MATCH(N167,[1]Chapter!$A$1:$A$681,0),8)</f>
        <v>חינוך</v>
      </c>
      <c r="P167" s="18" t="str">
        <f t="shared" si="18"/>
        <v>313</v>
      </c>
      <c r="Q167" s="18" t="str">
        <f>INDEX(Chapter,MATCH(P167,[1]Chapter!$A$1:$A$681,0),8)</f>
        <v>חינוך יסודי</v>
      </c>
      <c r="R167" s="18" t="str">
        <f t="shared" si="19"/>
        <v>3132</v>
      </c>
      <c r="S167" s="18" t="str">
        <f>INDEX(Chapter,MATCH(R167,[1]Chapter!$A$1:$A$681,0),8)</f>
        <v>בתי״ס יסודיים</v>
      </c>
      <c r="T167" s="18"/>
      <c r="U167" s="18" t="str">
        <f t="shared" si="20"/>
        <v>4</v>
      </c>
      <c r="V167" s="18" t="str">
        <f>IF($L167&lt;"6",INDEX(Revenue_type,MATCH(U167*1,[1]type!$A$118:$A$168,0),8),INDEX(Expenditure_type,MATCH(U167*1,[1]type!$A$2:$A$117,0),8))</f>
        <v>שירותים ושכר לימוד</v>
      </c>
      <c r="W167" s="18" t="str">
        <f t="shared" si="21"/>
        <v>49</v>
      </c>
      <c r="X167" s="18" t="str">
        <f>IF($L167&lt;"6",INDEX(Revenue_type,MATCH(W167*1,[1]type!$A$118:$A$168,0),8),INDEX(Expenditure_type,MATCH(W167*1,[1]type!$A$2:$A$117,0),8))</f>
        <v>שונות</v>
      </c>
      <c r="Y167" s="18" t="str">
        <f t="shared" si="22"/>
        <v>490</v>
      </c>
      <c r="Z167" s="18" t="e">
        <f>IF($L167&lt;"6",INDEX(Revenue_type,MATCH(Y167*1,[1]type!$A$118:$A$168,0),8),INDEX(Expenditure_type,MATCH(Y167*1,[1]type!$A$2:$A$117,0),8))</f>
        <v>#N/A</v>
      </c>
    </row>
    <row r="168" spans="1:26" ht="15.75" customHeight="1" outlineLevel="2">
      <c r="A168" s="19">
        <v>920</v>
      </c>
      <c r="B168" s="14">
        <v>313200</v>
      </c>
      <c r="C168">
        <v>1</v>
      </c>
      <c r="D168" t="str">
        <f t="shared" si="23"/>
        <v>1313200.920</v>
      </c>
      <c r="E168" s="20" t="s">
        <v>177</v>
      </c>
      <c r="F168" s="16"/>
      <c r="G168"/>
      <c r="H168" s="17">
        <v>-6453000</v>
      </c>
      <c r="I168" s="17">
        <v>-5364634.28</v>
      </c>
      <c r="J168" s="16">
        <v>-5471907.0199999996</v>
      </c>
      <c r="K168" s="18" t="e">
        <f>INDEX(תקציב_2013,MATCH(D168,'[1]תקציב 2015'!$D$3:$D$5960,0),8)</f>
        <v>#N/A</v>
      </c>
      <c r="L168" s="18" t="str">
        <f t="shared" si="16"/>
        <v>3</v>
      </c>
      <c r="M168" s="18" t="str">
        <f>INDEX(Chapter,MATCH(L168,[1]Chapter!$A$1:$A$681,0),8)</f>
        <v>שירותים ממלכתיים</v>
      </c>
      <c r="N168" s="18" t="str">
        <f t="shared" si="17"/>
        <v>31</v>
      </c>
      <c r="O168" s="18" t="str">
        <f>INDEX(Chapter,MATCH(N168,[1]Chapter!$A$1:$A$681,0),8)</f>
        <v>חינוך</v>
      </c>
      <c r="P168" s="18" t="str">
        <f t="shared" si="18"/>
        <v>313</v>
      </c>
      <c r="Q168" s="18" t="str">
        <f>INDEX(Chapter,MATCH(P168,[1]Chapter!$A$1:$A$681,0),8)</f>
        <v>חינוך יסודי</v>
      </c>
      <c r="R168" s="18" t="str">
        <f t="shared" si="19"/>
        <v>3132</v>
      </c>
      <c r="S168" s="18" t="str">
        <f>INDEX(Chapter,MATCH(R168,[1]Chapter!$A$1:$A$681,0),8)</f>
        <v>בתי״ס יסודיים</v>
      </c>
      <c r="T168" s="18"/>
      <c r="U168" s="18" t="str">
        <f t="shared" si="20"/>
        <v>9</v>
      </c>
      <c r="V168" s="18" t="str">
        <f>IF($L168&lt;"6",INDEX(Revenue_type,MATCH(U168*1,[1]type!$A$118:$A$168,0),8),INDEX(Expenditure_type,MATCH(U168*1,[1]type!$A$2:$A$117,0),8))</f>
        <v>השתתפות משרדי ממשלה</v>
      </c>
      <c r="W168" s="18" t="str">
        <f t="shared" si="21"/>
        <v>92</v>
      </c>
      <c r="X168" s="18" t="str">
        <f>IF($L168&lt;"6",INDEX(Revenue_type,MATCH(W168*1,[1]type!$A$118:$A$168,0),8),INDEX(Expenditure_type,MATCH(W168*1,[1]type!$A$2:$A$117,0),8))</f>
        <v>השתתפות משרד החינוך והתרבות</v>
      </c>
      <c r="Y168" s="18" t="str">
        <f t="shared" si="22"/>
        <v>920</v>
      </c>
      <c r="Z168" s="18" t="e">
        <f>IF($L168&lt;"6",INDEX(Revenue_type,MATCH(Y168*1,[1]type!$A$118:$A$168,0),8),INDEX(Expenditure_type,MATCH(Y168*1,[1]type!$A$2:$A$117,0),8))</f>
        <v>#N/A</v>
      </c>
    </row>
    <row r="169" spans="1:26" ht="15.75" customHeight="1" outlineLevel="2">
      <c r="A169" s="19">
        <v>921</v>
      </c>
      <c r="B169" s="14">
        <v>313200</v>
      </c>
      <c r="C169">
        <v>1</v>
      </c>
      <c r="D169" t="str">
        <f t="shared" si="23"/>
        <v>1313200.921</v>
      </c>
      <c r="E169" s="15" t="s">
        <v>178</v>
      </c>
      <c r="F169" s="16"/>
      <c r="G169"/>
      <c r="H169" s="17">
        <v>-240000</v>
      </c>
      <c r="I169" s="17">
        <v>-200403</v>
      </c>
      <c r="J169" s="16">
        <v>-220138</v>
      </c>
      <c r="K169" s="18" t="e">
        <f>INDEX(תקציב_2013,MATCH(D169,'[1]תקציב 2015'!$D$3:$D$5960,0),8)</f>
        <v>#N/A</v>
      </c>
      <c r="L169" s="18" t="str">
        <f t="shared" si="16"/>
        <v>3</v>
      </c>
      <c r="M169" s="18" t="str">
        <f>INDEX(Chapter,MATCH(L169,[1]Chapter!$A$1:$A$681,0),8)</f>
        <v>שירותים ממלכתיים</v>
      </c>
      <c r="N169" s="18" t="str">
        <f t="shared" si="17"/>
        <v>31</v>
      </c>
      <c r="O169" s="18" t="str">
        <f>INDEX(Chapter,MATCH(N169,[1]Chapter!$A$1:$A$681,0),8)</f>
        <v>חינוך</v>
      </c>
      <c r="P169" s="18" t="str">
        <f t="shared" si="18"/>
        <v>313</v>
      </c>
      <c r="Q169" s="18" t="str">
        <f>INDEX(Chapter,MATCH(P169,[1]Chapter!$A$1:$A$681,0),8)</f>
        <v>חינוך יסודי</v>
      </c>
      <c r="R169" s="18" t="str">
        <f t="shared" si="19"/>
        <v>3132</v>
      </c>
      <c r="S169" s="18" t="str">
        <f>INDEX(Chapter,MATCH(R169,[1]Chapter!$A$1:$A$681,0),8)</f>
        <v>בתי״ס יסודיים</v>
      </c>
      <c r="T169" s="18"/>
      <c r="U169" s="18" t="str">
        <f t="shared" si="20"/>
        <v>9</v>
      </c>
      <c r="V169" s="18" t="str">
        <f>IF($L169&lt;"6",INDEX(Revenue_type,MATCH(U169*1,[1]type!$A$118:$A$168,0),8),INDEX(Expenditure_type,MATCH(U169*1,[1]type!$A$2:$A$117,0),8))</f>
        <v>השתתפות משרדי ממשלה</v>
      </c>
      <c r="W169" s="18" t="str">
        <f t="shared" si="21"/>
        <v>92</v>
      </c>
      <c r="X169" s="18" t="str">
        <f>IF($L169&lt;"6",INDEX(Revenue_type,MATCH(W169*1,[1]type!$A$118:$A$168,0),8),INDEX(Expenditure_type,MATCH(W169*1,[1]type!$A$2:$A$117,0),8))</f>
        <v>השתתפות משרד החינוך והתרבות</v>
      </c>
      <c r="Y169" s="18" t="str">
        <f t="shared" si="22"/>
        <v>921</v>
      </c>
      <c r="Z169" s="18" t="e">
        <f>IF($L169&lt;"6",INDEX(Revenue_type,MATCH(Y169*1,[1]type!$A$118:$A$168,0),8),INDEX(Expenditure_type,MATCH(Y169*1,[1]type!$A$2:$A$117,0),8))</f>
        <v>#N/A</v>
      </c>
    </row>
    <row r="170" spans="1:26" ht="15.75" customHeight="1" outlineLevel="2">
      <c r="A170" s="19">
        <v>922</v>
      </c>
      <c r="B170" s="14">
        <v>313200</v>
      </c>
      <c r="C170">
        <v>1</v>
      </c>
      <c r="D170" t="str">
        <f t="shared" si="23"/>
        <v>1313200.922</v>
      </c>
      <c r="E170" s="15" t="s">
        <v>179</v>
      </c>
      <c r="F170" s="16"/>
      <c r="G170"/>
      <c r="H170" s="17">
        <v>-2065000</v>
      </c>
      <c r="I170" s="17">
        <v>-2294290.56</v>
      </c>
      <c r="J170" s="16">
        <v>-1729945.77</v>
      </c>
      <c r="K170" s="18"/>
      <c r="L170" s="18" t="str">
        <f t="shared" si="16"/>
        <v>3</v>
      </c>
      <c r="M170" s="18" t="str">
        <f>INDEX(Chapter,MATCH(L170,[1]Chapter!$A$1:$A$681,0),8)</f>
        <v>שירותים ממלכתיים</v>
      </c>
      <c r="N170" s="18" t="str">
        <f t="shared" si="17"/>
        <v>31</v>
      </c>
      <c r="O170" s="18" t="str">
        <f>INDEX(Chapter,MATCH(N170,[1]Chapter!$A$1:$A$681,0),8)</f>
        <v>חינוך</v>
      </c>
      <c r="P170" s="18" t="str">
        <f t="shared" si="18"/>
        <v>313</v>
      </c>
      <c r="Q170" s="18" t="str">
        <f>INDEX(Chapter,MATCH(P170,[1]Chapter!$A$1:$A$681,0),8)</f>
        <v>חינוך יסודי</v>
      </c>
      <c r="R170" s="18" t="str">
        <f t="shared" si="19"/>
        <v>3132</v>
      </c>
      <c r="S170" s="18" t="str">
        <f>INDEX(Chapter,MATCH(R170,[1]Chapter!$A$1:$A$681,0),8)</f>
        <v>בתי״ס יסודיים</v>
      </c>
      <c r="T170" s="18"/>
      <c r="U170" s="18" t="str">
        <f t="shared" si="20"/>
        <v>9</v>
      </c>
      <c r="V170" s="18" t="str">
        <f>IF($L170&lt;"6",INDEX(Revenue_type,MATCH(U170*1,[1]type!$A$118:$A$168,0),8),INDEX(Expenditure_type,MATCH(U170*1,[1]type!$A$2:$A$117,0),8))</f>
        <v>השתתפות משרדי ממשלה</v>
      </c>
      <c r="W170" s="18" t="str">
        <f t="shared" si="21"/>
        <v>92</v>
      </c>
      <c r="X170" s="18" t="str">
        <f>IF($L170&lt;"6",INDEX(Revenue_type,MATCH(W170*1,[1]type!$A$118:$A$168,0),8),INDEX(Expenditure_type,MATCH(W170*1,[1]type!$A$2:$A$117,0),8))</f>
        <v>השתתפות משרד החינוך והתרבות</v>
      </c>
      <c r="Y170" s="18" t="str">
        <f t="shared" si="22"/>
        <v>922</v>
      </c>
      <c r="Z170" s="18" t="e">
        <f>IF($L170&lt;"6",INDEX(Revenue_type,MATCH(Y170*1,[1]type!$A$118:$A$168,0),8),INDEX(Expenditure_type,MATCH(Y170*1,[1]type!$A$2:$A$117,0),8))</f>
        <v>#N/A</v>
      </c>
    </row>
    <row r="171" spans="1:26" ht="15.75" customHeight="1" outlineLevel="2">
      <c r="A171" s="19">
        <v>923</v>
      </c>
      <c r="B171" s="14">
        <v>313200</v>
      </c>
      <c r="C171">
        <v>1</v>
      </c>
      <c r="D171" t="str">
        <f t="shared" si="23"/>
        <v>1313200.923</v>
      </c>
      <c r="E171" s="15" t="s">
        <v>180</v>
      </c>
      <c r="F171" s="16"/>
      <c r="G171"/>
      <c r="H171" s="17">
        <v>0</v>
      </c>
      <c r="I171" s="17">
        <v>0</v>
      </c>
      <c r="J171" s="16">
        <v>0</v>
      </c>
      <c r="K171" s="18" t="e">
        <f>INDEX(תקציב_2013,MATCH(D171,'[1]תקציב 2015'!$D$3:$D$5960,0),8)</f>
        <v>#N/A</v>
      </c>
      <c r="L171" s="18" t="str">
        <f t="shared" si="16"/>
        <v>3</v>
      </c>
      <c r="M171" s="18" t="str">
        <f>INDEX(Chapter,MATCH(L171,[1]Chapter!$A$1:$A$681,0),8)</f>
        <v>שירותים ממלכתיים</v>
      </c>
      <c r="N171" s="18" t="str">
        <f t="shared" si="17"/>
        <v>31</v>
      </c>
      <c r="O171" s="18" t="str">
        <f>INDEX(Chapter,MATCH(N171,[1]Chapter!$A$1:$A$681,0),8)</f>
        <v>חינוך</v>
      </c>
      <c r="P171" s="18" t="str">
        <f t="shared" si="18"/>
        <v>313</v>
      </c>
      <c r="Q171" s="18" t="str">
        <f>INDEX(Chapter,MATCH(P171,[1]Chapter!$A$1:$A$681,0),8)</f>
        <v>חינוך יסודי</v>
      </c>
      <c r="R171" s="18" t="str">
        <f t="shared" si="19"/>
        <v>3132</v>
      </c>
      <c r="S171" s="18" t="str">
        <f>INDEX(Chapter,MATCH(R171,[1]Chapter!$A$1:$A$681,0),8)</f>
        <v>בתי״ס יסודיים</v>
      </c>
      <c r="T171" s="18"/>
      <c r="U171" s="18" t="str">
        <f t="shared" si="20"/>
        <v>9</v>
      </c>
      <c r="V171" s="18" t="str">
        <f>IF($L171&lt;"6",INDEX(Revenue_type,MATCH(U171*1,[1]type!$A$118:$A$168,0),8),INDEX(Expenditure_type,MATCH(U171*1,[1]type!$A$2:$A$117,0),8))</f>
        <v>השתתפות משרדי ממשלה</v>
      </c>
      <c r="W171" s="18" t="str">
        <f t="shared" si="21"/>
        <v>92</v>
      </c>
      <c r="X171" s="18" t="str">
        <f>IF($L171&lt;"6",INDEX(Revenue_type,MATCH(W171*1,[1]type!$A$118:$A$168,0),8),INDEX(Expenditure_type,MATCH(W171*1,[1]type!$A$2:$A$117,0),8))</f>
        <v>השתתפות משרד החינוך והתרבות</v>
      </c>
      <c r="Y171" s="18" t="str">
        <f t="shared" si="22"/>
        <v>923</v>
      </c>
      <c r="Z171" s="18" t="e">
        <f>IF($L171&lt;"6",INDEX(Revenue_type,MATCH(Y171*1,[1]type!$A$118:$A$168,0),8),INDEX(Expenditure_type,MATCH(Y171*1,[1]type!$A$2:$A$117,0),8))</f>
        <v>#N/A</v>
      </c>
    </row>
    <row r="172" spans="1:26" ht="15.75" customHeight="1" outlineLevel="2">
      <c r="A172" s="19">
        <v>924</v>
      </c>
      <c r="B172" s="14">
        <v>313200</v>
      </c>
      <c r="C172">
        <v>1</v>
      </c>
      <c r="D172" t="str">
        <f t="shared" si="23"/>
        <v>1313200.924</v>
      </c>
      <c r="E172" s="15" t="s">
        <v>181</v>
      </c>
      <c r="F172" s="16"/>
      <c r="G172"/>
      <c r="H172" s="17">
        <v>-725000</v>
      </c>
      <c r="I172" s="17">
        <v>-1088170.97</v>
      </c>
      <c r="J172" s="16">
        <v>-551451.28</v>
      </c>
      <c r="K172" s="18" t="e">
        <f>INDEX(תקציב_2013,MATCH(D172,'[1]תקציב 2015'!$D$3:$D$5960,0),8)</f>
        <v>#N/A</v>
      </c>
      <c r="L172" s="18" t="str">
        <f t="shared" si="16"/>
        <v>3</v>
      </c>
      <c r="M172" s="18" t="str">
        <f>INDEX(Chapter,MATCH(L172,[1]Chapter!$A$1:$A$681,0),8)</f>
        <v>שירותים ממלכתיים</v>
      </c>
      <c r="N172" s="18" t="str">
        <f t="shared" si="17"/>
        <v>31</v>
      </c>
      <c r="O172" s="18" t="str">
        <f>INDEX(Chapter,MATCH(N172,[1]Chapter!$A$1:$A$681,0),8)</f>
        <v>חינוך</v>
      </c>
      <c r="P172" s="18" t="str">
        <f t="shared" si="18"/>
        <v>313</v>
      </c>
      <c r="Q172" s="18" t="str">
        <f>INDEX(Chapter,MATCH(P172,[1]Chapter!$A$1:$A$681,0),8)</f>
        <v>חינוך יסודי</v>
      </c>
      <c r="R172" s="18" t="str">
        <f t="shared" si="19"/>
        <v>3132</v>
      </c>
      <c r="S172" s="18" t="str">
        <f>INDEX(Chapter,MATCH(R172,[1]Chapter!$A$1:$A$681,0),8)</f>
        <v>בתי״ס יסודיים</v>
      </c>
      <c r="T172" s="18"/>
      <c r="U172" s="18" t="str">
        <f t="shared" si="20"/>
        <v>9</v>
      </c>
      <c r="V172" s="18" t="str">
        <f>IF($L172&lt;"6",INDEX(Revenue_type,MATCH(U172*1,[1]type!$A$118:$A$168,0),8),INDEX(Expenditure_type,MATCH(U172*1,[1]type!$A$2:$A$117,0),8))</f>
        <v>השתתפות משרדי ממשלה</v>
      </c>
      <c r="W172" s="18" t="str">
        <f t="shared" si="21"/>
        <v>92</v>
      </c>
      <c r="X172" s="18" t="str">
        <f>IF($L172&lt;"6",INDEX(Revenue_type,MATCH(W172*1,[1]type!$A$118:$A$168,0),8),INDEX(Expenditure_type,MATCH(W172*1,[1]type!$A$2:$A$117,0),8))</f>
        <v>השתתפות משרד החינוך והתרבות</v>
      </c>
      <c r="Y172" s="18" t="str">
        <f t="shared" si="22"/>
        <v>924</v>
      </c>
      <c r="Z172" s="18" t="e">
        <f>IF($L172&lt;"6",INDEX(Revenue_type,MATCH(Y172*1,[1]type!$A$118:$A$168,0),8),INDEX(Expenditure_type,MATCH(Y172*1,[1]type!$A$2:$A$117,0),8))</f>
        <v>#N/A</v>
      </c>
    </row>
    <row r="173" spans="1:26" ht="15.75" customHeight="1" outlineLevel="2">
      <c r="A173" s="19">
        <v>925</v>
      </c>
      <c r="B173" s="14">
        <v>313200</v>
      </c>
      <c r="C173">
        <v>1</v>
      </c>
      <c r="D173" t="str">
        <f t="shared" si="23"/>
        <v>1313200.925</v>
      </c>
      <c r="E173" s="15" t="s">
        <v>182</v>
      </c>
      <c r="F173" s="16"/>
      <c r="G173"/>
      <c r="H173" s="17">
        <v>-20000</v>
      </c>
      <c r="I173" s="17">
        <v>-34374.15</v>
      </c>
      <c r="J173" s="16">
        <v>-20118.169999999998</v>
      </c>
      <c r="K173" s="18" t="e">
        <f>INDEX(תקציב_2013,MATCH(D173,'[1]תקציב 2015'!$D$3:$D$5960,0),8)</f>
        <v>#N/A</v>
      </c>
      <c r="L173" s="18" t="str">
        <f t="shared" si="16"/>
        <v>3</v>
      </c>
      <c r="M173" s="18" t="str">
        <f>INDEX(Chapter,MATCH(L173,[1]Chapter!$A$1:$A$681,0),8)</f>
        <v>שירותים ממלכתיים</v>
      </c>
      <c r="N173" s="18" t="str">
        <f t="shared" si="17"/>
        <v>31</v>
      </c>
      <c r="O173" s="18" t="str">
        <f>INDEX(Chapter,MATCH(N173,[1]Chapter!$A$1:$A$681,0),8)</f>
        <v>חינוך</v>
      </c>
      <c r="P173" s="18" t="str">
        <f t="shared" si="18"/>
        <v>313</v>
      </c>
      <c r="Q173" s="18" t="str">
        <f>INDEX(Chapter,MATCH(P173,[1]Chapter!$A$1:$A$681,0),8)</f>
        <v>חינוך יסודי</v>
      </c>
      <c r="R173" s="18" t="str">
        <f t="shared" si="19"/>
        <v>3132</v>
      </c>
      <c r="S173" s="18" t="str">
        <f>INDEX(Chapter,MATCH(R173,[1]Chapter!$A$1:$A$681,0),8)</f>
        <v>בתי״ס יסודיים</v>
      </c>
      <c r="T173" s="18"/>
      <c r="U173" s="18" t="str">
        <f t="shared" si="20"/>
        <v>9</v>
      </c>
      <c r="V173" s="18" t="str">
        <f>IF($L173&lt;"6",INDEX(Revenue_type,MATCH(U173*1,[1]type!$A$118:$A$168,0),8),INDEX(Expenditure_type,MATCH(U173*1,[1]type!$A$2:$A$117,0),8))</f>
        <v>השתתפות משרדי ממשלה</v>
      </c>
      <c r="W173" s="18" t="str">
        <f t="shared" si="21"/>
        <v>92</v>
      </c>
      <c r="X173" s="18" t="str">
        <f>IF($L173&lt;"6",INDEX(Revenue_type,MATCH(W173*1,[1]type!$A$118:$A$168,0),8),INDEX(Expenditure_type,MATCH(W173*1,[1]type!$A$2:$A$117,0),8))</f>
        <v>השתתפות משרד החינוך והתרבות</v>
      </c>
      <c r="Y173" s="18" t="str">
        <f t="shared" si="22"/>
        <v>925</v>
      </c>
      <c r="Z173" s="18" t="e">
        <f>IF($L173&lt;"6",INDEX(Revenue_type,MATCH(Y173*1,[1]type!$A$118:$A$168,0),8),INDEX(Expenditure_type,MATCH(Y173*1,[1]type!$A$2:$A$117,0),8))</f>
        <v>#N/A</v>
      </c>
    </row>
    <row r="174" spans="1:26" ht="15.75" customHeight="1" outlineLevel="2">
      <c r="A174" s="19">
        <v>926</v>
      </c>
      <c r="B174" s="14">
        <v>313200</v>
      </c>
      <c r="C174">
        <v>1</v>
      </c>
      <c r="D174" t="str">
        <f t="shared" si="23"/>
        <v>1313200.926</v>
      </c>
      <c r="E174" s="15" t="s">
        <v>183</v>
      </c>
      <c r="F174" s="16"/>
      <c r="G174"/>
      <c r="H174" s="17">
        <v>0</v>
      </c>
      <c r="I174" s="17">
        <v>0</v>
      </c>
      <c r="J174" s="16">
        <v>-32467</v>
      </c>
      <c r="K174" s="18" t="e">
        <f>INDEX(תקציב_2013,MATCH(D174,'[1]תקציב 2015'!$D$3:$D$5960,0),8)</f>
        <v>#N/A</v>
      </c>
      <c r="L174" s="18" t="str">
        <f t="shared" si="16"/>
        <v>3</v>
      </c>
      <c r="M174" s="18" t="str">
        <f>INDEX(Chapter,MATCH(L174,[1]Chapter!$A$1:$A$681,0),8)</f>
        <v>שירותים ממלכתיים</v>
      </c>
      <c r="N174" s="18" t="str">
        <f t="shared" si="17"/>
        <v>31</v>
      </c>
      <c r="O174" s="18" t="str">
        <f>INDEX(Chapter,MATCH(N174,[1]Chapter!$A$1:$A$681,0),8)</f>
        <v>חינוך</v>
      </c>
      <c r="P174" s="18" t="str">
        <f t="shared" si="18"/>
        <v>313</v>
      </c>
      <c r="Q174" s="18" t="str">
        <f>INDEX(Chapter,MATCH(P174,[1]Chapter!$A$1:$A$681,0),8)</f>
        <v>חינוך יסודי</v>
      </c>
      <c r="R174" s="18" t="str">
        <f t="shared" si="19"/>
        <v>3132</v>
      </c>
      <c r="S174" s="18" t="str">
        <f>INDEX(Chapter,MATCH(R174,[1]Chapter!$A$1:$A$681,0),8)</f>
        <v>בתי״ס יסודיים</v>
      </c>
      <c r="T174" s="18"/>
      <c r="U174" s="18" t="str">
        <f t="shared" si="20"/>
        <v>9</v>
      </c>
      <c r="V174" s="18" t="str">
        <f>IF($L174&lt;"6",INDEX(Revenue_type,MATCH(U174*1,[1]type!$A$118:$A$168,0),8),INDEX(Expenditure_type,MATCH(U174*1,[1]type!$A$2:$A$117,0),8))</f>
        <v>השתתפות משרדי ממשלה</v>
      </c>
      <c r="W174" s="18" t="str">
        <f t="shared" si="21"/>
        <v>92</v>
      </c>
      <c r="X174" s="18" t="str">
        <f>IF($L174&lt;"6",INDEX(Revenue_type,MATCH(W174*1,[1]type!$A$118:$A$168,0),8),INDEX(Expenditure_type,MATCH(W174*1,[1]type!$A$2:$A$117,0),8))</f>
        <v>השתתפות משרד החינוך והתרבות</v>
      </c>
      <c r="Y174" s="18" t="str">
        <f t="shared" si="22"/>
        <v>926</v>
      </c>
      <c r="Z174" s="18" t="e">
        <f>IF($L174&lt;"6",INDEX(Revenue_type,MATCH(Y174*1,[1]type!$A$118:$A$168,0),8),INDEX(Expenditure_type,MATCH(Y174*1,[1]type!$A$2:$A$117,0),8))</f>
        <v>#N/A</v>
      </c>
    </row>
    <row r="175" spans="1:26" ht="15.75" customHeight="1" outlineLevel="2">
      <c r="A175" s="19">
        <v>928</v>
      </c>
      <c r="B175" s="14">
        <v>313200</v>
      </c>
      <c r="C175">
        <v>1</v>
      </c>
      <c r="D175" t="str">
        <f t="shared" si="23"/>
        <v>1313200.928</v>
      </c>
      <c r="E175" s="15" t="s">
        <v>184</v>
      </c>
      <c r="F175" s="16"/>
      <c r="G175"/>
      <c r="H175" s="17">
        <v>-120000</v>
      </c>
      <c r="I175" s="17">
        <v>-78830</v>
      </c>
      <c r="J175" s="16">
        <v>-113313</v>
      </c>
      <c r="K175" s="18" t="e">
        <f>INDEX(תקציב_2013,MATCH(D175,'[1]תקציב 2015'!$D$3:$D$5960,0),8)</f>
        <v>#N/A</v>
      </c>
      <c r="L175" s="18" t="str">
        <f t="shared" si="16"/>
        <v>3</v>
      </c>
      <c r="M175" s="18" t="str">
        <f>INDEX(Chapter,MATCH(L175,[1]Chapter!$A$1:$A$681,0),8)</f>
        <v>שירותים ממלכתיים</v>
      </c>
      <c r="N175" s="18" t="str">
        <f t="shared" si="17"/>
        <v>31</v>
      </c>
      <c r="O175" s="18" t="str">
        <f>INDEX(Chapter,MATCH(N175,[1]Chapter!$A$1:$A$681,0),8)</f>
        <v>חינוך</v>
      </c>
      <c r="P175" s="18" t="str">
        <f t="shared" si="18"/>
        <v>313</v>
      </c>
      <c r="Q175" s="18" t="str">
        <f>INDEX(Chapter,MATCH(P175,[1]Chapter!$A$1:$A$681,0),8)</f>
        <v>חינוך יסודי</v>
      </c>
      <c r="R175" s="18" t="str">
        <f t="shared" si="19"/>
        <v>3132</v>
      </c>
      <c r="S175" s="18" t="str">
        <f>INDEX(Chapter,MATCH(R175,[1]Chapter!$A$1:$A$681,0),8)</f>
        <v>בתי״ס יסודיים</v>
      </c>
      <c r="T175" s="18"/>
      <c r="U175" s="18" t="str">
        <f t="shared" si="20"/>
        <v>9</v>
      </c>
      <c r="V175" s="18" t="str">
        <f>IF($L175&lt;"6",INDEX(Revenue_type,MATCH(U175*1,[1]type!$A$118:$A$168,0),8),INDEX(Expenditure_type,MATCH(U175*1,[1]type!$A$2:$A$117,0),8))</f>
        <v>השתתפות משרדי ממשלה</v>
      </c>
      <c r="W175" s="18" t="str">
        <f t="shared" si="21"/>
        <v>92</v>
      </c>
      <c r="X175" s="18" t="str">
        <f>IF($L175&lt;"6",INDEX(Revenue_type,MATCH(W175*1,[1]type!$A$118:$A$168,0),8),INDEX(Expenditure_type,MATCH(W175*1,[1]type!$A$2:$A$117,0),8))</f>
        <v>השתתפות משרד החינוך והתרבות</v>
      </c>
      <c r="Y175" s="18" t="str">
        <f t="shared" si="22"/>
        <v>928</v>
      </c>
      <c r="Z175" s="18" t="e">
        <f>IF($L175&lt;"6",INDEX(Revenue_type,MATCH(Y175*1,[1]type!$A$118:$A$168,0),8),INDEX(Expenditure_type,MATCH(Y175*1,[1]type!$A$2:$A$117,0),8))</f>
        <v>#N/A</v>
      </c>
    </row>
    <row r="176" spans="1:26" ht="15.75" customHeight="1" outlineLevel="2">
      <c r="A176" s="19">
        <v>929</v>
      </c>
      <c r="B176" s="14">
        <v>313200</v>
      </c>
      <c r="C176">
        <v>1</v>
      </c>
      <c r="D176" t="str">
        <f t="shared" si="23"/>
        <v>1313200.929</v>
      </c>
      <c r="E176" s="15" t="s">
        <v>185</v>
      </c>
      <c r="F176" s="16"/>
      <c r="G176"/>
      <c r="H176" s="17">
        <v>-507000</v>
      </c>
      <c r="I176" s="17">
        <v>-492844.79999999999</v>
      </c>
      <c r="J176" s="16">
        <v>-505028.5</v>
      </c>
      <c r="K176" s="18" t="e">
        <f>INDEX(תקציב_2013,MATCH(D176,'[1]תקציב 2015'!$D$3:$D$5960,0),8)</f>
        <v>#N/A</v>
      </c>
      <c r="L176" s="18" t="str">
        <f t="shared" si="16"/>
        <v>3</v>
      </c>
      <c r="M176" s="18" t="str">
        <f>INDEX(Chapter,MATCH(L176,[1]Chapter!$A$1:$A$681,0),8)</f>
        <v>שירותים ממלכתיים</v>
      </c>
      <c r="N176" s="18" t="str">
        <f t="shared" si="17"/>
        <v>31</v>
      </c>
      <c r="O176" s="18" t="str">
        <f>INDEX(Chapter,MATCH(N176,[1]Chapter!$A$1:$A$681,0),8)</f>
        <v>חינוך</v>
      </c>
      <c r="P176" s="18" t="str">
        <f t="shared" si="18"/>
        <v>313</v>
      </c>
      <c r="Q176" s="18" t="str">
        <f>INDEX(Chapter,MATCH(P176,[1]Chapter!$A$1:$A$681,0),8)</f>
        <v>חינוך יסודי</v>
      </c>
      <c r="R176" s="18" t="str">
        <f t="shared" si="19"/>
        <v>3132</v>
      </c>
      <c r="S176" s="18" t="str">
        <f>INDEX(Chapter,MATCH(R176,[1]Chapter!$A$1:$A$681,0),8)</f>
        <v>בתי״ס יסודיים</v>
      </c>
      <c r="T176" s="18"/>
      <c r="U176" s="18" t="str">
        <f t="shared" si="20"/>
        <v>9</v>
      </c>
      <c r="V176" s="18" t="str">
        <f>IF($L176&lt;"6",INDEX(Revenue_type,MATCH(U176*1,[1]type!$A$118:$A$168,0),8),INDEX(Expenditure_type,MATCH(U176*1,[1]type!$A$2:$A$117,0),8))</f>
        <v>השתתפות משרדי ממשלה</v>
      </c>
      <c r="W176" s="18" t="str">
        <f t="shared" si="21"/>
        <v>92</v>
      </c>
      <c r="X176" s="18" t="str">
        <f>IF($L176&lt;"6",INDEX(Revenue_type,MATCH(W176*1,[1]type!$A$118:$A$168,0),8),INDEX(Expenditure_type,MATCH(W176*1,[1]type!$A$2:$A$117,0),8))</f>
        <v>השתתפות משרד החינוך והתרבות</v>
      </c>
      <c r="Y176" s="18" t="str">
        <f t="shared" si="22"/>
        <v>929</v>
      </c>
      <c r="Z176" s="18" t="e">
        <f>IF($L176&lt;"6",INDEX(Revenue_type,MATCH(Y176*1,[1]type!$A$118:$A$168,0),8),INDEX(Expenditure_type,MATCH(Y176*1,[1]type!$A$2:$A$117,0),8))</f>
        <v>#N/A</v>
      </c>
    </row>
    <row r="177" spans="1:26" ht="15.75" customHeight="1" outlineLevel="2">
      <c r="A177" s="19">
        <v>930</v>
      </c>
      <c r="B177" s="14">
        <v>313200</v>
      </c>
      <c r="C177">
        <v>1</v>
      </c>
      <c r="D177" t="str">
        <f t="shared" si="23"/>
        <v>1313200.930</v>
      </c>
      <c r="E177" s="15" t="s">
        <v>183</v>
      </c>
      <c r="F177" s="16"/>
      <c r="G177"/>
      <c r="H177" s="17">
        <v>0</v>
      </c>
      <c r="I177" s="17">
        <v>0</v>
      </c>
      <c r="J177" s="16">
        <v>0</v>
      </c>
      <c r="K177" s="18" t="e">
        <f>INDEX(תקציב_2013,MATCH(D177,'[1]תקציב 2015'!$D$3:$D$5960,0),8)</f>
        <v>#N/A</v>
      </c>
      <c r="L177" s="18" t="str">
        <f t="shared" si="16"/>
        <v>3</v>
      </c>
      <c r="M177" s="18" t="str">
        <f>INDEX(Chapter,MATCH(L177,[1]Chapter!$A$1:$A$681,0),8)</f>
        <v>שירותים ממלכתיים</v>
      </c>
      <c r="N177" s="18" t="str">
        <f t="shared" si="17"/>
        <v>31</v>
      </c>
      <c r="O177" s="18" t="str">
        <f>INDEX(Chapter,MATCH(N177,[1]Chapter!$A$1:$A$681,0),8)</f>
        <v>חינוך</v>
      </c>
      <c r="P177" s="18" t="str">
        <f t="shared" si="18"/>
        <v>313</v>
      </c>
      <c r="Q177" s="18" t="str">
        <f>INDEX(Chapter,MATCH(P177,[1]Chapter!$A$1:$A$681,0),8)</f>
        <v>חינוך יסודי</v>
      </c>
      <c r="R177" s="18" t="str">
        <f t="shared" si="19"/>
        <v>3132</v>
      </c>
      <c r="S177" s="18" t="str">
        <f>INDEX(Chapter,MATCH(R177,[1]Chapter!$A$1:$A$681,0),8)</f>
        <v>בתי״ס יסודיים</v>
      </c>
      <c r="T177" s="18"/>
      <c r="U177" s="18" t="str">
        <f t="shared" si="20"/>
        <v>9</v>
      </c>
      <c r="V177" s="18" t="str">
        <f>IF($L177&lt;"6",INDEX(Revenue_type,MATCH(U177*1,[1]type!$A$118:$A$168,0),8),INDEX(Expenditure_type,MATCH(U177*1,[1]type!$A$2:$A$117,0),8))</f>
        <v>השתתפות משרדי ממשלה</v>
      </c>
      <c r="W177" s="18" t="str">
        <f t="shared" si="21"/>
        <v>93</v>
      </c>
      <c r="X177" s="18" t="str">
        <f>IF($L177&lt;"6",INDEX(Revenue_type,MATCH(W177*1,[1]type!$A$118:$A$168,0),8),INDEX(Expenditure_type,MATCH(W177*1,[1]type!$A$2:$A$117,0),8))</f>
        <v>השתתפות משרד העבודה והרווחה</v>
      </c>
      <c r="Y177" s="18" t="str">
        <f t="shared" si="22"/>
        <v>930</v>
      </c>
      <c r="Z177" s="18" t="e">
        <f>IF($L177&lt;"6",INDEX(Revenue_type,MATCH(Y177*1,[1]type!$A$118:$A$168,0),8),INDEX(Expenditure_type,MATCH(Y177*1,[1]type!$A$2:$A$117,0),8))</f>
        <v>#N/A</v>
      </c>
    </row>
    <row r="178" spans="1:26" ht="15.75" customHeight="1" outlineLevel="2">
      <c r="A178" s="19">
        <v>940</v>
      </c>
      <c r="B178" s="14">
        <v>313200</v>
      </c>
      <c r="C178">
        <v>1</v>
      </c>
      <c r="D178" t="str">
        <f t="shared" si="23"/>
        <v>1313200.940</v>
      </c>
      <c r="E178" s="15" t="s">
        <v>186</v>
      </c>
      <c r="F178" s="16"/>
      <c r="G178"/>
      <c r="H178" s="17">
        <v>-350000</v>
      </c>
      <c r="I178" s="17">
        <v>-352581.71</v>
      </c>
      <c r="J178" s="16">
        <v>0</v>
      </c>
      <c r="K178" s="18"/>
      <c r="L178" s="18" t="str">
        <f t="shared" si="16"/>
        <v>3</v>
      </c>
      <c r="M178" s="18" t="str">
        <f>INDEX(Chapter,MATCH(L178,[1]Chapter!$A$1:$A$681,0),8)</f>
        <v>שירותים ממלכתיים</v>
      </c>
      <c r="N178" s="18" t="str">
        <f t="shared" si="17"/>
        <v>31</v>
      </c>
      <c r="O178" s="18" t="str">
        <f>INDEX(Chapter,MATCH(N178,[1]Chapter!$A$1:$A$681,0),8)</f>
        <v>חינוך</v>
      </c>
      <c r="P178" s="18" t="str">
        <f t="shared" si="18"/>
        <v>313</v>
      </c>
      <c r="Q178" s="18" t="str">
        <f>INDEX(Chapter,MATCH(P178,[1]Chapter!$A$1:$A$681,0),8)</f>
        <v>חינוך יסודי</v>
      </c>
      <c r="R178" s="18" t="str">
        <f t="shared" si="19"/>
        <v>3132</v>
      </c>
      <c r="S178" s="18" t="str">
        <f>INDEX(Chapter,MATCH(R178,[1]Chapter!$A$1:$A$681,0),8)</f>
        <v>בתי״ס יסודיים</v>
      </c>
      <c r="T178" s="18"/>
      <c r="U178" s="18" t="str">
        <f t="shared" si="20"/>
        <v>9</v>
      </c>
      <c r="V178" s="18" t="str">
        <f>IF($L178&lt;"6",INDEX(Revenue_type,MATCH(U178*1,[1]type!$A$118:$A$168,0),8),INDEX(Expenditure_type,MATCH(U178*1,[1]type!$A$2:$A$117,0),8))</f>
        <v>השתתפות משרדי ממשלה</v>
      </c>
      <c r="W178" s="18" t="str">
        <f t="shared" si="21"/>
        <v>94</v>
      </c>
      <c r="X178" s="18" t="str">
        <f>IF($L178&lt;"6",INDEX(Revenue_type,MATCH(W178*1,[1]type!$A$118:$A$168,0),8),INDEX(Expenditure_type,MATCH(W178*1,[1]type!$A$2:$A$117,0),8))</f>
        <v>השתתפות משרד הבריאות</v>
      </c>
      <c r="Y178" s="18" t="str">
        <f t="shared" si="22"/>
        <v>940</v>
      </c>
      <c r="Z178" s="18" t="e">
        <f>IF($L178&lt;"6",INDEX(Revenue_type,MATCH(Y178*1,[1]type!$A$118:$A$168,0),8),INDEX(Expenditure_type,MATCH(Y178*1,[1]type!$A$2:$A$117,0),8))</f>
        <v>#N/A</v>
      </c>
    </row>
    <row r="179" spans="1:26" ht="15.75" customHeight="1" outlineLevel="2">
      <c r="A179" s="19">
        <v>921</v>
      </c>
      <c r="B179" s="14">
        <v>313203</v>
      </c>
      <c r="C179">
        <v>1</v>
      </c>
      <c r="D179" t="str">
        <f t="shared" si="23"/>
        <v>1313203.921</v>
      </c>
      <c r="E179" s="15" t="s">
        <v>187</v>
      </c>
      <c r="F179" s="16"/>
      <c r="G179"/>
      <c r="H179" s="17">
        <v>-2650000</v>
      </c>
      <c r="I179" s="17">
        <v>-3526175.09</v>
      </c>
      <c r="J179" s="16">
        <v>-2466179.14</v>
      </c>
      <c r="K179" s="18" t="e">
        <f>INDEX(תקציב_2013,MATCH(D179,'[1]תקציב 2015'!$D$3:$D$5960,0),8)</f>
        <v>#N/A</v>
      </c>
      <c r="L179" s="18" t="str">
        <f t="shared" si="16"/>
        <v>3</v>
      </c>
      <c r="M179" s="18" t="str">
        <f>INDEX(Chapter,MATCH(L179,[1]Chapter!$A$1:$A$681,0),8)</f>
        <v>שירותים ממלכתיים</v>
      </c>
      <c r="N179" s="18" t="str">
        <f t="shared" si="17"/>
        <v>31</v>
      </c>
      <c r="O179" s="18" t="str">
        <f>INDEX(Chapter,MATCH(N179,[1]Chapter!$A$1:$A$681,0),8)</f>
        <v>חינוך</v>
      </c>
      <c r="P179" s="18" t="str">
        <f t="shared" si="18"/>
        <v>313</v>
      </c>
      <c r="Q179" s="18" t="str">
        <f>INDEX(Chapter,MATCH(P179,[1]Chapter!$A$1:$A$681,0),8)</f>
        <v>חינוך יסודי</v>
      </c>
      <c r="R179" s="18" t="str">
        <f t="shared" si="19"/>
        <v>3132</v>
      </c>
      <c r="S179" s="18" t="str">
        <f>INDEX(Chapter,MATCH(R179,[1]Chapter!$A$1:$A$681,0),8)</f>
        <v>בתי״ס יסודיים</v>
      </c>
      <c r="T179" s="18"/>
      <c r="U179" s="18" t="str">
        <f t="shared" si="20"/>
        <v>9</v>
      </c>
      <c r="V179" s="18" t="str">
        <f>IF($L179&lt;"6",INDEX(Revenue_type,MATCH(U179*1,[1]type!$A$118:$A$168,0),8),INDEX(Expenditure_type,MATCH(U179*1,[1]type!$A$2:$A$117,0),8))</f>
        <v>השתתפות משרדי ממשלה</v>
      </c>
      <c r="W179" s="18" t="str">
        <f t="shared" si="21"/>
        <v>92</v>
      </c>
      <c r="X179" s="18" t="str">
        <f>IF($L179&lt;"6",INDEX(Revenue_type,MATCH(W179*1,[1]type!$A$118:$A$168,0),8),INDEX(Expenditure_type,MATCH(W179*1,[1]type!$A$2:$A$117,0),8))</f>
        <v>השתתפות משרד החינוך והתרבות</v>
      </c>
      <c r="Y179" s="18" t="str">
        <f t="shared" si="22"/>
        <v>921</v>
      </c>
      <c r="Z179" s="18" t="e">
        <f>IF($L179&lt;"6",INDEX(Revenue_type,MATCH(Y179*1,[1]type!$A$118:$A$168,0),8),INDEX(Expenditure_type,MATCH(Y179*1,[1]type!$A$2:$A$117,0),8))</f>
        <v>#N/A</v>
      </c>
    </row>
    <row r="180" spans="1:26" ht="15.75" customHeight="1" outlineLevel="2">
      <c r="A180" s="19">
        <v>922</v>
      </c>
      <c r="B180" s="14">
        <v>313203</v>
      </c>
      <c r="C180">
        <v>1</v>
      </c>
      <c r="D180" t="str">
        <f t="shared" si="23"/>
        <v>1313203.922</v>
      </c>
      <c r="E180" s="15" t="s">
        <v>188</v>
      </c>
      <c r="F180" s="16"/>
      <c r="G180"/>
      <c r="H180" s="17">
        <v>-5850000</v>
      </c>
      <c r="I180" s="17">
        <v>-4518640.38</v>
      </c>
      <c r="J180" s="16">
        <v>-5392801.7800000003</v>
      </c>
      <c r="K180" s="18" t="e">
        <f>INDEX(תקציב_2013,MATCH(D180,'[1]תקציב 2015'!$D$3:$D$5960,0),8)</f>
        <v>#N/A</v>
      </c>
      <c r="L180" s="18" t="str">
        <f t="shared" si="16"/>
        <v>3</v>
      </c>
      <c r="M180" s="18" t="str">
        <f>INDEX(Chapter,MATCH(L180,[1]Chapter!$A$1:$A$681,0),8)</f>
        <v>שירותים ממלכתיים</v>
      </c>
      <c r="N180" s="18" t="str">
        <f t="shared" si="17"/>
        <v>31</v>
      </c>
      <c r="O180" s="18" t="str">
        <f>INDEX(Chapter,MATCH(N180,[1]Chapter!$A$1:$A$681,0),8)</f>
        <v>חינוך</v>
      </c>
      <c r="P180" s="18" t="str">
        <f t="shared" si="18"/>
        <v>313</v>
      </c>
      <c r="Q180" s="18" t="str">
        <f>INDEX(Chapter,MATCH(P180,[1]Chapter!$A$1:$A$681,0),8)</f>
        <v>חינוך יסודי</v>
      </c>
      <c r="R180" s="18" t="str">
        <f t="shared" si="19"/>
        <v>3132</v>
      </c>
      <c r="S180" s="18" t="str">
        <f>INDEX(Chapter,MATCH(R180,[1]Chapter!$A$1:$A$681,0),8)</f>
        <v>בתי״ס יסודיים</v>
      </c>
      <c r="T180" s="18"/>
      <c r="U180" s="18" t="str">
        <f t="shared" si="20"/>
        <v>9</v>
      </c>
      <c r="V180" s="18" t="str">
        <f>IF($L180&lt;"6",INDEX(Revenue_type,MATCH(U180*1,[1]type!$A$118:$A$168,0),8),INDEX(Expenditure_type,MATCH(U180*1,[1]type!$A$2:$A$117,0),8))</f>
        <v>השתתפות משרדי ממשלה</v>
      </c>
      <c r="W180" s="18" t="str">
        <f t="shared" si="21"/>
        <v>92</v>
      </c>
      <c r="X180" s="18" t="str">
        <f>IF($L180&lt;"6",INDEX(Revenue_type,MATCH(W180*1,[1]type!$A$118:$A$168,0),8),INDEX(Expenditure_type,MATCH(W180*1,[1]type!$A$2:$A$117,0),8))</f>
        <v>השתתפות משרד החינוך והתרבות</v>
      </c>
      <c r="Y180" s="18" t="str">
        <f t="shared" si="22"/>
        <v>922</v>
      </c>
      <c r="Z180" s="18" t="e">
        <f>IF($L180&lt;"6",INDEX(Revenue_type,MATCH(Y180*1,[1]type!$A$118:$A$168,0),8),INDEX(Expenditure_type,MATCH(Y180*1,[1]type!$A$2:$A$117,0),8))</f>
        <v>#N/A</v>
      </c>
    </row>
    <row r="181" spans="1:26" ht="15.75" customHeight="1" outlineLevel="2">
      <c r="A181" s="19">
        <v>420</v>
      </c>
      <c r="B181" s="14">
        <v>313205</v>
      </c>
      <c r="C181">
        <v>1</v>
      </c>
      <c r="D181" t="str">
        <f t="shared" si="23"/>
        <v>1313205.420</v>
      </c>
      <c r="E181" s="15" t="s">
        <v>189</v>
      </c>
      <c r="F181" s="16"/>
      <c r="G181"/>
      <c r="H181" s="17">
        <v>-80000</v>
      </c>
      <c r="I181" s="17"/>
      <c r="J181" s="16"/>
      <c r="K181" s="18" t="e">
        <f>INDEX(תקציב_2013,MATCH(D181,'[1]תקציב 2015'!$D$3:$D$5960,0),8)</f>
        <v>#N/A</v>
      </c>
      <c r="L181" s="18" t="str">
        <f t="shared" si="16"/>
        <v>3</v>
      </c>
      <c r="M181" s="18" t="str">
        <f>INDEX(Chapter,MATCH(L181,[1]Chapter!$A$1:$A$681,0),8)</f>
        <v>שירותים ממלכתיים</v>
      </c>
      <c r="N181" s="18" t="str">
        <f t="shared" si="17"/>
        <v>31</v>
      </c>
      <c r="O181" s="18" t="str">
        <f>INDEX(Chapter,MATCH(N181,[1]Chapter!$A$1:$A$681,0),8)</f>
        <v>חינוך</v>
      </c>
      <c r="P181" s="18" t="str">
        <f t="shared" si="18"/>
        <v>313</v>
      </c>
      <c r="Q181" s="18" t="str">
        <f>INDEX(Chapter,MATCH(P181,[1]Chapter!$A$1:$A$681,0),8)</f>
        <v>חינוך יסודי</v>
      </c>
      <c r="R181" s="18" t="str">
        <f t="shared" si="19"/>
        <v>3132</v>
      </c>
      <c r="S181" s="18" t="str">
        <f>INDEX(Chapter,MATCH(R181,[1]Chapter!$A$1:$A$681,0),8)</f>
        <v>בתי״ס יסודיים</v>
      </c>
      <c r="T181" s="18"/>
      <c r="U181" s="18" t="str">
        <f t="shared" si="20"/>
        <v>4</v>
      </c>
      <c r="V181" s="18" t="str">
        <f>IF($L181&lt;"6",INDEX(Revenue_type,MATCH(U181*1,[1]type!$A$118:$A$168,0),8),INDEX(Expenditure_type,MATCH(U181*1,[1]type!$A$2:$A$117,0),8))</f>
        <v>שירותים ושכר לימוד</v>
      </c>
      <c r="W181" s="18" t="str">
        <f t="shared" si="21"/>
        <v>42</v>
      </c>
      <c r="X181" s="18" t="str">
        <f>IF($L181&lt;"6",INDEX(Revenue_type,MATCH(W181*1,[1]type!$A$118:$A$168,0),8),INDEX(Expenditure_type,MATCH(W181*1,[1]type!$A$2:$A$117,0),8))</f>
        <v>השתתפויות תושבים בשירותים משלימים</v>
      </c>
      <c r="Y181" s="18" t="str">
        <f t="shared" si="22"/>
        <v>420</v>
      </c>
      <c r="Z181" s="18" t="e">
        <f>IF($L181&lt;"6",INDEX(Revenue_type,MATCH(Y181*1,[1]type!$A$118:$A$168,0),8),INDEX(Expenditure_type,MATCH(Y181*1,[1]type!$A$2:$A$117,0),8))</f>
        <v>#N/A</v>
      </c>
    </row>
    <row r="182" spans="1:26" ht="15.75" customHeight="1" outlineLevel="2">
      <c r="A182" s="19">
        <v>920</v>
      </c>
      <c r="B182" s="14">
        <v>313205</v>
      </c>
      <c r="C182">
        <v>1</v>
      </c>
      <c r="D182" t="str">
        <f t="shared" si="23"/>
        <v>1313205.920</v>
      </c>
      <c r="E182" s="15" t="s">
        <v>190</v>
      </c>
      <c r="F182" s="16"/>
      <c r="G182"/>
      <c r="H182" s="17">
        <v>0</v>
      </c>
      <c r="I182" s="17">
        <v>-309192.21999999997</v>
      </c>
      <c r="J182" s="16" t="e">
        <v>#N/A</v>
      </c>
      <c r="K182" s="18"/>
      <c r="L182" s="18" t="str">
        <f t="shared" si="16"/>
        <v>3</v>
      </c>
      <c r="M182" s="18" t="str">
        <f>INDEX(Chapter,MATCH(L182,[1]Chapter!$A$1:$A$681,0),8)</f>
        <v>שירותים ממלכתיים</v>
      </c>
      <c r="N182" s="18" t="str">
        <f t="shared" si="17"/>
        <v>31</v>
      </c>
      <c r="O182" s="18" t="str">
        <f>INDEX(Chapter,MATCH(N182,[1]Chapter!$A$1:$A$681,0),8)</f>
        <v>חינוך</v>
      </c>
      <c r="P182" s="18" t="str">
        <f t="shared" si="18"/>
        <v>313</v>
      </c>
      <c r="Q182" s="18" t="str">
        <f>INDEX(Chapter,MATCH(P182,[1]Chapter!$A$1:$A$681,0),8)</f>
        <v>חינוך יסודי</v>
      </c>
      <c r="R182" s="18" t="str">
        <f t="shared" si="19"/>
        <v>3132</v>
      </c>
      <c r="S182" s="18" t="str">
        <f>INDEX(Chapter,MATCH(R182,[1]Chapter!$A$1:$A$681,0),8)</f>
        <v>בתי״ס יסודיים</v>
      </c>
      <c r="T182" s="18"/>
      <c r="U182" s="18" t="str">
        <f t="shared" si="20"/>
        <v>9</v>
      </c>
      <c r="V182" s="18" t="str">
        <f>IF($L182&lt;"6",INDEX(Revenue_type,MATCH(U182*1,[1]type!$A$118:$A$168,0),8),INDEX(Expenditure_type,MATCH(U182*1,[1]type!$A$2:$A$117,0),8))</f>
        <v>השתתפות משרדי ממשלה</v>
      </c>
      <c r="W182" s="18" t="str">
        <f t="shared" si="21"/>
        <v>92</v>
      </c>
      <c r="X182" s="18" t="str">
        <f>IF($L182&lt;"6",INDEX(Revenue_type,MATCH(W182*1,[1]type!$A$118:$A$168,0),8),INDEX(Expenditure_type,MATCH(W182*1,[1]type!$A$2:$A$117,0),8))</f>
        <v>השתתפות משרד החינוך והתרבות</v>
      </c>
      <c r="Y182" s="18" t="str">
        <f t="shared" si="22"/>
        <v>920</v>
      </c>
      <c r="Z182" s="18" t="e">
        <f>IF($L182&lt;"6",INDEX(Revenue_type,MATCH(Y182*1,[1]type!$A$118:$A$168,0),8),INDEX(Expenditure_type,MATCH(Y182*1,[1]type!$A$2:$A$117,0),8))</f>
        <v>#N/A</v>
      </c>
    </row>
    <row r="183" spans="1:26" ht="15.75" customHeight="1" outlineLevel="2">
      <c r="A183" s="19">
        <v>921</v>
      </c>
      <c r="B183" s="14">
        <v>313205</v>
      </c>
      <c r="C183">
        <v>1</v>
      </c>
      <c r="D183" t="str">
        <f t="shared" si="23"/>
        <v>1313205.921</v>
      </c>
      <c r="E183" s="15" t="s">
        <v>191</v>
      </c>
      <c r="F183" s="16"/>
      <c r="G183"/>
      <c r="H183" s="17">
        <v>-125000</v>
      </c>
      <c r="I183" s="17">
        <v>-762366.17</v>
      </c>
      <c r="J183" s="16" t="e">
        <v>#N/A</v>
      </c>
      <c r="K183" s="18" t="e">
        <f>INDEX(תקציב_2013,MATCH(D183,'[1]תקציב 2015'!$D$3:$D$5960,0),8)</f>
        <v>#N/A</v>
      </c>
      <c r="L183" s="18" t="str">
        <f t="shared" si="16"/>
        <v>3</v>
      </c>
      <c r="M183" s="18" t="str">
        <f>INDEX(Chapter,MATCH(L183,[1]Chapter!$A$1:$A$681,0),8)</f>
        <v>שירותים ממלכתיים</v>
      </c>
      <c r="N183" s="18" t="str">
        <f t="shared" si="17"/>
        <v>31</v>
      </c>
      <c r="O183" s="18" t="str">
        <f>INDEX(Chapter,MATCH(N183,[1]Chapter!$A$1:$A$681,0),8)</f>
        <v>חינוך</v>
      </c>
      <c r="P183" s="18" t="str">
        <f t="shared" si="18"/>
        <v>313</v>
      </c>
      <c r="Q183" s="18" t="str">
        <f>INDEX(Chapter,MATCH(P183,[1]Chapter!$A$1:$A$681,0),8)</f>
        <v>חינוך יסודי</v>
      </c>
      <c r="R183" s="18" t="str">
        <f t="shared" si="19"/>
        <v>3132</v>
      </c>
      <c r="S183" s="18" t="str">
        <f>INDEX(Chapter,MATCH(R183,[1]Chapter!$A$1:$A$681,0),8)</f>
        <v>בתי״ס יסודיים</v>
      </c>
      <c r="T183" s="18"/>
      <c r="U183" s="18" t="str">
        <f t="shared" si="20"/>
        <v>9</v>
      </c>
      <c r="V183" s="18" t="str">
        <f>IF($L183&lt;"6",INDEX(Revenue_type,MATCH(U183*1,[1]type!$A$118:$A$168,0),8),INDEX(Expenditure_type,MATCH(U183*1,[1]type!$A$2:$A$117,0),8))</f>
        <v>השתתפות משרדי ממשלה</v>
      </c>
      <c r="W183" s="18" t="str">
        <f t="shared" si="21"/>
        <v>92</v>
      </c>
      <c r="X183" s="18" t="str">
        <f>IF($L183&lt;"6",INDEX(Revenue_type,MATCH(W183*1,[1]type!$A$118:$A$168,0),8),INDEX(Expenditure_type,MATCH(W183*1,[1]type!$A$2:$A$117,0),8))</f>
        <v>השתתפות משרד החינוך והתרבות</v>
      </c>
      <c r="Y183" s="18" t="str">
        <f t="shared" si="22"/>
        <v>921</v>
      </c>
      <c r="Z183" s="18" t="e">
        <f>IF($L183&lt;"6",INDEX(Revenue_type,MATCH(Y183*1,[1]type!$A$118:$A$168,0),8),INDEX(Expenditure_type,MATCH(Y183*1,[1]type!$A$2:$A$117,0),8))</f>
        <v>#N/A</v>
      </c>
    </row>
    <row r="184" spans="1:26" ht="15.75" customHeight="1" outlineLevel="2">
      <c r="A184" s="19">
        <v>920</v>
      </c>
      <c r="B184" s="14">
        <v>313207</v>
      </c>
      <c r="C184">
        <v>1</v>
      </c>
      <c r="D184" t="str">
        <f t="shared" si="23"/>
        <v>1313207.920</v>
      </c>
      <c r="E184" s="15" t="s">
        <v>192</v>
      </c>
      <c r="F184" s="16"/>
      <c r="G184"/>
      <c r="H184" s="17">
        <v>-1530000</v>
      </c>
      <c r="I184" s="17">
        <v>-497886.27</v>
      </c>
      <c r="J184" s="16" t="e">
        <v>#N/A</v>
      </c>
      <c r="K184" s="18" t="e">
        <f>INDEX(תקציב_2013,MATCH(D184,'[1]תקציב 2015'!$D$3:$D$5960,0),8)</f>
        <v>#N/A</v>
      </c>
      <c r="L184" s="18" t="str">
        <f t="shared" si="16"/>
        <v>3</v>
      </c>
      <c r="M184" s="18" t="str">
        <f>INDEX(Chapter,MATCH(L184,[1]Chapter!$A$1:$A$681,0),8)</f>
        <v>שירותים ממלכתיים</v>
      </c>
      <c r="N184" s="18" t="str">
        <f t="shared" si="17"/>
        <v>31</v>
      </c>
      <c r="O184" s="18" t="str">
        <f>INDEX(Chapter,MATCH(N184,[1]Chapter!$A$1:$A$681,0),8)</f>
        <v>חינוך</v>
      </c>
      <c r="P184" s="18" t="str">
        <f t="shared" si="18"/>
        <v>313</v>
      </c>
      <c r="Q184" s="18" t="str">
        <f>INDEX(Chapter,MATCH(P184,[1]Chapter!$A$1:$A$681,0),8)</f>
        <v>חינוך יסודי</v>
      </c>
      <c r="R184" s="18" t="str">
        <f t="shared" si="19"/>
        <v>3132</v>
      </c>
      <c r="S184" s="18" t="str">
        <f>INDEX(Chapter,MATCH(R184,[1]Chapter!$A$1:$A$681,0),8)</f>
        <v>בתי״ס יסודיים</v>
      </c>
      <c r="T184" s="18"/>
      <c r="U184" s="18" t="str">
        <f t="shared" si="20"/>
        <v>9</v>
      </c>
      <c r="V184" s="18" t="str">
        <f>IF($L184&lt;"6",INDEX(Revenue_type,MATCH(U184*1,[1]type!$A$118:$A$168,0),8),INDEX(Expenditure_type,MATCH(U184*1,[1]type!$A$2:$A$117,0),8))</f>
        <v>השתתפות משרדי ממשלה</v>
      </c>
      <c r="W184" s="18" t="str">
        <f t="shared" si="21"/>
        <v>92</v>
      </c>
      <c r="X184" s="18" t="str">
        <f>IF($L184&lt;"6",INDEX(Revenue_type,MATCH(W184*1,[1]type!$A$118:$A$168,0),8),INDEX(Expenditure_type,MATCH(W184*1,[1]type!$A$2:$A$117,0),8))</f>
        <v>השתתפות משרד החינוך והתרבות</v>
      </c>
      <c r="Y184" s="18" t="str">
        <f t="shared" si="22"/>
        <v>920</v>
      </c>
      <c r="Z184" s="18" t="e">
        <f>IF($L184&lt;"6",INDEX(Revenue_type,MATCH(Y184*1,[1]type!$A$118:$A$168,0),8),INDEX(Expenditure_type,MATCH(Y184*1,[1]type!$A$2:$A$117,0),8))</f>
        <v>#N/A</v>
      </c>
    </row>
    <row r="185" spans="1:26" ht="15.75" customHeight="1" outlineLevel="2">
      <c r="A185" s="19">
        <v>410</v>
      </c>
      <c r="B185" s="14">
        <v>313600</v>
      </c>
      <c r="C185">
        <v>1</v>
      </c>
      <c r="D185" t="str">
        <f t="shared" si="23"/>
        <v>1313600.410</v>
      </c>
      <c r="E185" s="15" t="s">
        <v>193</v>
      </c>
      <c r="F185" s="16"/>
      <c r="G185"/>
      <c r="H185" s="17">
        <v>0</v>
      </c>
      <c r="I185" s="17">
        <v>-25789.65</v>
      </c>
      <c r="J185" s="16">
        <v>-24201.27</v>
      </c>
      <c r="K185" s="18" t="e">
        <f>INDEX(תקציב_2013,MATCH(D185,'[1]תקציב 2015'!$D$3:$D$5960,0),8)</f>
        <v>#N/A</v>
      </c>
      <c r="L185" s="18" t="str">
        <f t="shared" si="16"/>
        <v>3</v>
      </c>
      <c r="M185" s="18" t="str">
        <f>INDEX(Chapter,MATCH(L185,[1]Chapter!$A$1:$A$681,0),8)</f>
        <v>שירותים ממלכתיים</v>
      </c>
      <c r="N185" s="18" t="str">
        <f t="shared" si="17"/>
        <v>31</v>
      </c>
      <c r="O185" s="18" t="str">
        <f>INDEX(Chapter,MATCH(N185,[1]Chapter!$A$1:$A$681,0),8)</f>
        <v>חינוך</v>
      </c>
      <c r="P185" s="18" t="str">
        <f t="shared" si="18"/>
        <v>313</v>
      </c>
      <c r="Q185" s="18" t="str">
        <f>INDEX(Chapter,MATCH(P185,[1]Chapter!$A$1:$A$681,0),8)</f>
        <v>חינוך יסודי</v>
      </c>
      <c r="R185" s="18" t="str">
        <f t="shared" si="19"/>
        <v>3136</v>
      </c>
      <c r="S185" s="18" t="str">
        <f>INDEX(Chapter,MATCH(R185,[1]Chapter!$A$1:$A$681,0),8)</f>
        <v>חינוך משלים בבתי״ס</v>
      </c>
      <c r="T185" s="18"/>
      <c r="U185" s="18" t="str">
        <f t="shared" si="20"/>
        <v>4</v>
      </c>
      <c r="V185" s="18" t="str">
        <f>IF($L185&lt;"6",INDEX(Revenue_type,MATCH(U185*1,[1]type!$A$118:$A$168,0),8),INDEX(Expenditure_type,MATCH(U185*1,[1]type!$A$2:$A$117,0),8))</f>
        <v>שירותים ושכר לימוד</v>
      </c>
      <c r="W185" s="18" t="str">
        <f t="shared" si="21"/>
        <v>41</v>
      </c>
      <c r="X185" s="18" t="str">
        <f>IF($L185&lt;"6",INDEX(Revenue_type,MATCH(W185*1,[1]type!$A$118:$A$168,0),8),INDEX(Expenditure_type,MATCH(W185*1,[1]type!$A$2:$A$117,0),8))</f>
        <v>שכל"מ מתושבים</v>
      </c>
      <c r="Y185" s="18" t="str">
        <f t="shared" si="22"/>
        <v>410</v>
      </c>
      <c r="Z185" s="18" t="e">
        <f>IF($L185&lt;"6",INDEX(Revenue_type,MATCH(Y185*1,[1]type!$A$118:$A$168,0),8),INDEX(Expenditure_type,MATCH(Y185*1,[1]type!$A$2:$A$117,0),8))</f>
        <v>#N/A</v>
      </c>
    </row>
    <row r="186" spans="1:26" ht="15.75" customHeight="1" outlineLevel="2">
      <c r="A186" s="19">
        <v>420</v>
      </c>
      <c r="B186" s="14">
        <v>313600</v>
      </c>
      <c r="C186">
        <v>1</v>
      </c>
      <c r="D186" t="str">
        <f t="shared" si="23"/>
        <v>1313600.420</v>
      </c>
      <c r="E186" s="15" t="s">
        <v>194</v>
      </c>
      <c r="F186" s="16"/>
      <c r="G186"/>
      <c r="H186" s="17">
        <v>-490000</v>
      </c>
      <c r="I186" s="17">
        <v>-1049997.51</v>
      </c>
      <c r="J186" s="16">
        <v>-1572475.59</v>
      </c>
      <c r="K186" s="18" t="e">
        <f>INDEX(תקציב_2013,MATCH(D186,'[1]תקציב 2015'!$D$3:$D$5960,0),8)</f>
        <v>#N/A</v>
      </c>
      <c r="L186" s="18" t="str">
        <f t="shared" si="16"/>
        <v>3</v>
      </c>
      <c r="M186" s="18" t="str">
        <f>INDEX(Chapter,MATCH(L186,[1]Chapter!$A$1:$A$681,0),8)</f>
        <v>שירותים ממלכתיים</v>
      </c>
      <c r="N186" s="18" t="str">
        <f t="shared" si="17"/>
        <v>31</v>
      </c>
      <c r="O186" s="18" t="str">
        <f>INDEX(Chapter,MATCH(N186,[1]Chapter!$A$1:$A$681,0),8)</f>
        <v>חינוך</v>
      </c>
      <c r="P186" s="18" t="str">
        <f t="shared" si="18"/>
        <v>313</v>
      </c>
      <c r="Q186" s="18" t="str">
        <f>INDEX(Chapter,MATCH(P186,[1]Chapter!$A$1:$A$681,0),8)</f>
        <v>חינוך יסודי</v>
      </c>
      <c r="R186" s="18" t="str">
        <f t="shared" si="19"/>
        <v>3136</v>
      </c>
      <c r="S186" s="18" t="str">
        <f>INDEX(Chapter,MATCH(R186,[1]Chapter!$A$1:$A$681,0),8)</f>
        <v>חינוך משלים בבתי״ס</v>
      </c>
      <c r="T186" s="18"/>
      <c r="U186" s="18" t="str">
        <f t="shared" si="20"/>
        <v>4</v>
      </c>
      <c r="V186" s="18" t="str">
        <f>IF($L186&lt;"6",INDEX(Revenue_type,MATCH(U186*1,[1]type!$A$118:$A$168,0),8),INDEX(Expenditure_type,MATCH(U186*1,[1]type!$A$2:$A$117,0),8))</f>
        <v>שירותים ושכר לימוד</v>
      </c>
      <c r="W186" s="18" t="str">
        <f t="shared" si="21"/>
        <v>42</v>
      </c>
      <c r="X186" s="18" t="str">
        <f>IF($L186&lt;"6",INDEX(Revenue_type,MATCH(W186*1,[1]type!$A$118:$A$168,0),8),INDEX(Expenditure_type,MATCH(W186*1,[1]type!$A$2:$A$117,0),8))</f>
        <v>השתתפויות תושבים בשירותים משלימים</v>
      </c>
      <c r="Y186" s="18" t="str">
        <f t="shared" si="22"/>
        <v>420</v>
      </c>
      <c r="Z186" s="18" t="e">
        <f>IF($L186&lt;"6",INDEX(Revenue_type,MATCH(Y186*1,[1]type!$A$118:$A$168,0),8),INDEX(Expenditure_type,MATCH(Y186*1,[1]type!$A$2:$A$117,0),8))</f>
        <v>#N/A</v>
      </c>
    </row>
    <row r="187" spans="1:26" ht="15.75" customHeight="1" outlineLevel="2">
      <c r="A187" s="19">
        <v>490</v>
      </c>
      <c r="B187" s="14">
        <v>313600</v>
      </c>
      <c r="C187">
        <v>1</v>
      </c>
      <c r="D187" t="str">
        <f t="shared" si="23"/>
        <v>1313600.490</v>
      </c>
      <c r="E187" s="15" t="s">
        <v>195</v>
      </c>
      <c r="F187" s="16"/>
      <c r="G187"/>
      <c r="H187" s="17">
        <v>-310000</v>
      </c>
      <c r="I187" s="17">
        <v>-62870</v>
      </c>
      <c r="J187" s="16" t="e">
        <v>#N/A</v>
      </c>
      <c r="K187" s="18" t="e">
        <f>INDEX(תקציב_2013,MATCH(D187,'[1]תקציב 2015'!$D$3:$D$5960,0),8)</f>
        <v>#N/A</v>
      </c>
      <c r="L187" s="18" t="str">
        <f t="shared" si="16"/>
        <v>3</v>
      </c>
      <c r="M187" s="18" t="str">
        <f>INDEX(Chapter,MATCH(L187,[1]Chapter!$A$1:$A$681,0),8)</f>
        <v>שירותים ממלכתיים</v>
      </c>
      <c r="N187" s="18" t="str">
        <f t="shared" si="17"/>
        <v>31</v>
      </c>
      <c r="O187" s="18" t="str">
        <f>INDEX(Chapter,MATCH(N187,[1]Chapter!$A$1:$A$681,0),8)</f>
        <v>חינוך</v>
      </c>
      <c r="P187" s="18" t="str">
        <f t="shared" si="18"/>
        <v>313</v>
      </c>
      <c r="Q187" s="18" t="str">
        <f>INDEX(Chapter,MATCH(P187,[1]Chapter!$A$1:$A$681,0),8)</f>
        <v>חינוך יסודי</v>
      </c>
      <c r="R187" s="18" t="str">
        <f t="shared" si="19"/>
        <v>3136</v>
      </c>
      <c r="S187" s="18" t="str">
        <f>INDEX(Chapter,MATCH(R187,[1]Chapter!$A$1:$A$681,0),8)</f>
        <v>חינוך משלים בבתי״ס</v>
      </c>
      <c r="T187" s="18"/>
      <c r="U187" s="18" t="str">
        <f t="shared" si="20"/>
        <v>4</v>
      </c>
      <c r="V187" s="18" t="str">
        <f>IF($L187&lt;"6",INDEX(Revenue_type,MATCH(U187*1,[1]type!$A$118:$A$168,0),8),INDEX(Expenditure_type,MATCH(U187*1,[1]type!$A$2:$A$117,0),8))</f>
        <v>שירותים ושכר לימוד</v>
      </c>
      <c r="W187" s="18" t="str">
        <f t="shared" si="21"/>
        <v>49</v>
      </c>
      <c r="X187" s="18" t="str">
        <f>IF($L187&lt;"6",INDEX(Revenue_type,MATCH(W187*1,[1]type!$A$118:$A$168,0),8),INDEX(Expenditure_type,MATCH(W187*1,[1]type!$A$2:$A$117,0),8))</f>
        <v>שונות</v>
      </c>
      <c r="Y187" s="18" t="str">
        <f t="shared" si="22"/>
        <v>490</v>
      </c>
      <c r="Z187" s="18" t="e">
        <f>IF($L187&lt;"6",INDEX(Revenue_type,MATCH(Y187*1,[1]type!$A$118:$A$168,0),8),INDEX(Expenditure_type,MATCH(Y187*1,[1]type!$A$2:$A$117,0),8))</f>
        <v>#N/A</v>
      </c>
    </row>
    <row r="188" spans="1:26" ht="15.75" customHeight="1" outlineLevel="2">
      <c r="A188" s="19">
        <v>640</v>
      </c>
      <c r="B188" s="14">
        <v>313600</v>
      </c>
      <c r="C188">
        <v>1</v>
      </c>
      <c r="D188" t="str">
        <f t="shared" si="23"/>
        <v>1313600.640</v>
      </c>
      <c r="E188" s="15" t="s">
        <v>196</v>
      </c>
      <c r="F188" s="16"/>
      <c r="G188"/>
      <c r="H188" s="17">
        <v>-30000</v>
      </c>
      <c r="I188" s="17">
        <v>-324627.92</v>
      </c>
      <c r="J188" s="16">
        <v>-1123260.99</v>
      </c>
      <c r="K188" s="18" t="e">
        <f>INDEX(תקציב_2013,MATCH(D188,'[1]תקציב 2015'!$D$3:$D$5960,0),8)</f>
        <v>#N/A</v>
      </c>
      <c r="L188" s="18" t="str">
        <f t="shared" si="16"/>
        <v>3</v>
      </c>
      <c r="M188" s="18" t="str">
        <f>INDEX(Chapter,MATCH(L188,[1]Chapter!$A$1:$A$681,0),8)</f>
        <v>שירותים ממלכתיים</v>
      </c>
      <c r="N188" s="18" t="str">
        <f t="shared" si="17"/>
        <v>31</v>
      </c>
      <c r="O188" s="18" t="str">
        <f>INDEX(Chapter,MATCH(N188,[1]Chapter!$A$1:$A$681,0),8)</f>
        <v>חינוך</v>
      </c>
      <c r="P188" s="18" t="str">
        <f t="shared" si="18"/>
        <v>313</v>
      </c>
      <c r="Q188" s="18" t="str">
        <f>INDEX(Chapter,MATCH(P188,[1]Chapter!$A$1:$A$681,0),8)</f>
        <v>חינוך יסודי</v>
      </c>
      <c r="R188" s="18" t="str">
        <f t="shared" si="19"/>
        <v>3136</v>
      </c>
      <c r="S188" s="18" t="str">
        <f>INDEX(Chapter,MATCH(R188,[1]Chapter!$A$1:$A$681,0),8)</f>
        <v>חינוך משלים בבתי״ס</v>
      </c>
      <c r="T188" s="18"/>
      <c r="U188" s="18" t="str">
        <f t="shared" si="20"/>
        <v>6</v>
      </c>
      <c r="V188" s="18" t="str">
        <f>IF($L188&lt;"6",INDEX(Revenue_type,MATCH(U188*1,[1]type!$A$118:$A$168,0),8),INDEX(Expenditure_type,MATCH(U188*1,[1]type!$A$2:$A$117,0),8))</f>
        <v>הכנסות מרכוש ומפעלים</v>
      </c>
      <c r="W188" s="18" t="str">
        <f t="shared" si="21"/>
        <v>64</v>
      </c>
      <c r="X188" s="18" t="str">
        <f>IF($L188&lt;"6",INDEX(Revenue_type,MATCH(W188*1,[1]type!$A$118:$A$168,0),8),INDEX(Expenditure_type,MATCH(W188*1,[1]type!$A$2:$A$117,0),8))</f>
        <v>שכ"ד ודמי מפתח</v>
      </c>
      <c r="Y188" s="18" t="str">
        <f t="shared" si="22"/>
        <v>640</v>
      </c>
      <c r="Z188" s="18" t="e">
        <f>IF($L188&lt;"6",INDEX(Revenue_type,MATCH(Y188*1,[1]type!$A$118:$A$168,0),8),INDEX(Expenditure_type,MATCH(Y188*1,[1]type!$A$2:$A$117,0),8))</f>
        <v>#N/A</v>
      </c>
    </row>
    <row r="189" spans="1:26" ht="15.75" customHeight="1" outlineLevel="2">
      <c r="A189" s="19">
        <v>411</v>
      </c>
      <c r="B189" s="14">
        <v>313610</v>
      </c>
      <c r="C189">
        <v>1</v>
      </c>
      <c r="D189" t="str">
        <f t="shared" si="23"/>
        <v>1313610.411</v>
      </c>
      <c r="E189" s="23" t="s">
        <v>197</v>
      </c>
      <c r="F189" s="16"/>
      <c r="G189"/>
      <c r="H189" s="17">
        <v>0</v>
      </c>
      <c r="I189" s="17">
        <v>-111159.03</v>
      </c>
      <c r="J189" s="16">
        <v>-156330.92000000001</v>
      </c>
      <c r="K189" s="18" t="e">
        <f>INDEX(תקציב_2013,MATCH(D189,'[1]תקציב 2015'!$D$3:$D$5960,0),8)</f>
        <v>#N/A</v>
      </c>
      <c r="L189" s="18" t="str">
        <f t="shared" si="16"/>
        <v>3</v>
      </c>
      <c r="M189" s="18" t="str">
        <f>INDEX(Chapter,MATCH(L189,[1]Chapter!$A$1:$A$681,0),8)</f>
        <v>שירותים ממלכתיים</v>
      </c>
      <c r="N189" s="18" t="str">
        <f t="shared" si="17"/>
        <v>31</v>
      </c>
      <c r="O189" s="18" t="str">
        <f>INDEX(Chapter,MATCH(N189,[1]Chapter!$A$1:$A$681,0),8)</f>
        <v>חינוך</v>
      </c>
      <c r="P189" s="18" t="str">
        <f t="shared" si="18"/>
        <v>313</v>
      </c>
      <c r="Q189" s="18" t="str">
        <f>INDEX(Chapter,MATCH(P189,[1]Chapter!$A$1:$A$681,0),8)</f>
        <v>חינוך יסודי</v>
      </c>
      <c r="R189" s="18" t="str">
        <f t="shared" si="19"/>
        <v>3136</v>
      </c>
      <c r="S189" s="18" t="str">
        <f>INDEX(Chapter,MATCH(R189,[1]Chapter!$A$1:$A$681,0),8)</f>
        <v>חינוך משלים בבתי״ס</v>
      </c>
      <c r="T189" s="18"/>
      <c r="U189" s="18" t="str">
        <f t="shared" si="20"/>
        <v>4</v>
      </c>
      <c r="V189" s="18" t="str">
        <f>IF($L189&lt;"6",INDEX(Revenue_type,MATCH(U189*1,[1]type!$A$118:$A$168,0),8),INDEX(Expenditure_type,MATCH(U189*1,[1]type!$A$2:$A$117,0),8))</f>
        <v>שירותים ושכר לימוד</v>
      </c>
      <c r="W189" s="18" t="str">
        <f t="shared" si="21"/>
        <v>41</v>
      </c>
      <c r="X189" s="18" t="str">
        <f>IF($L189&lt;"6",INDEX(Revenue_type,MATCH(W189*1,[1]type!$A$118:$A$168,0),8),INDEX(Expenditure_type,MATCH(W189*1,[1]type!$A$2:$A$117,0),8))</f>
        <v>שכל"מ מתושבים</v>
      </c>
      <c r="Y189" s="18" t="str">
        <f t="shared" si="22"/>
        <v>411</v>
      </c>
      <c r="Z189" s="18" t="e">
        <f>IF($L189&lt;"6",INDEX(Revenue_type,MATCH(Y189*1,[1]type!$A$118:$A$168,0),8),INDEX(Expenditure_type,MATCH(Y189*1,[1]type!$A$2:$A$117,0),8))</f>
        <v>#N/A</v>
      </c>
    </row>
    <row r="190" spans="1:26" ht="15.75" customHeight="1" outlineLevel="2">
      <c r="A190" s="19">
        <v>420</v>
      </c>
      <c r="B190" s="14">
        <v>313700</v>
      </c>
      <c r="C190">
        <v>1</v>
      </c>
      <c r="D190" t="str">
        <f t="shared" si="23"/>
        <v>1313700.420</v>
      </c>
      <c r="E190" s="15" t="s">
        <v>198</v>
      </c>
      <c r="F190" s="16"/>
      <c r="G190"/>
      <c r="H190" s="17">
        <v>-5000</v>
      </c>
      <c r="I190" s="17">
        <v>0</v>
      </c>
      <c r="J190" s="16">
        <v>0</v>
      </c>
      <c r="K190" s="18" t="e">
        <f>INDEX(תקציב_2013,MATCH(D190,'[1]תקציב 2015'!$D$3:$D$5960,0),8)</f>
        <v>#N/A</v>
      </c>
      <c r="L190" s="18" t="str">
        <f t="shared" si="16"/>
        <v>3</v>
      </c>
      <c r="M190" s="18" t="str">
        <f>INDEX(Chapter,MATCH(L190,[1]Chapter!$A$1:$A$681,0),8)</f>
        <v>שירותים ממלכתיים</v>
      </c>
      <c r="N190" s="18" t="str">
        <f t="shared" si="17"/>
        <v>31</v>
      </c>
      <c r="O190" s="18" t="str">
        <f>INDEX(Chapter,MATCH(N190,[1]Chapter!$A$1:$A$681,0),8)</f>
        <v>חינוך</v>
      </c>
      <c r="P190" s="18" t="str">
        <f t="shared" si="18"/>
        <v>313</v>
      </c>
      <c r="Q190" s="18" t="str">
        <f>INDEX(Chapter,MATCH(P190,[1]Chapter!$A$1:$A$681,0),8)</f>
        <v>חינוך יסודי</v>
      </c>
      <c r="R190" s="18" t="str">
        <f t="shared" si="19"/>
        <v>3137</v>
      </c>
      <c r="S190" s="18" t="str">
        <f>INDEX(Chapter,MATCH(R190,[1]Chapter!$A$1:$A$681,0),8)</f>
        <v>חוות חקלאיות</v>
      </c>
      <c r="T190" s="18"/>
      <c r="U190" s="18" t="str">
        <f t="shared" si="20"/>
        <v>4</v>
      </c>
      <c r="V190" s="18" t="str">
        <f>IF($L190&lt;"6",INDEX(Revenue_type,MATCH(U190*1,[1]type!$A$118:$A$168,0),8),INDEX(Expenditure_type,MATCH(U190*1,[1]type!$A$2:$A$117,0),8))</f>
        <v>שירותים ושכר לימוד</v>
      </c>
      <c r="W190" s="18" t="str">
        <f t="shared" si="21"/>
        <v>42</v>
      </c>
      <c r="X190" s="18" t="str">
        <f>IF($L190&lt;"6",INDEX(Revenue_type,MATCH(W190*1,[1]type!$A$118:$A$168,0),8),INDEX(Expenditure_type,MATCH(W190*1,[1]type!$A$2:$A$117,0),8))</f>
        <v>השתתפויות תושבים בשירותים משלימים</v>
      </c>
      <c r="Y190" s="18" t="str">
        <f t="shared" si="22"/>
        <v>420</v>
      </c>
      <c r="Z190" s="18" t="e">
        <f>IF($L190&lt;"6",INDEX(Revenue_type,MATCH(Y190*1,[1]type!$A$118:$A$168,0),8),INDEX(Expenditure_type,MATCH(Y190*1,[1]type!$A$2:$A$117,0),8))</f>
        <v>#N/A</v>
      </c>
    </row>
    <row r="191" spans="1:26" ht="15.75" customHeight="1" outlineLevel="2">
      <c r="A191" s="19">
        <v>610</v>
      </c>
      <c r="B191" s="14">
        <v>313700</v>
      </c>
      <c r="C191">
        <v>1</v>
      </c>
      <c r="D191" t="str">
        <f t="shared" si="23"/>
        <v>1313700.610</v>
      </c>
      <c r="E191" s="15" t="s">
        <v>199</v>
      </c>
      <c r="F191" s="16"/>
      <c r="G191"/>
      <c r="H191" s="17">
        <v>0</v>
      </c>
      <c r="I191" s="17">
        <v>-13768</v>
      </c>
      <c r="J191" s="16">
        <v>-16780</v>
      </c>
      <c r="K191" s="18" t="e">
        <f>INDEX(תקציב_2013,MATCH(D191,'[1]תקציב 2015'!$D$3:$D$5960,0),8)</f>
        <v>#N/A</v>
      </c>
      <c r="L191" s="18" t="str">
        <f t="shared" si="16"/>
        <v>3</v>
      </c>
      <c r="M191" s="18" t="str">
        <f>INDEX(Chapter,MATCH(L191,[1]Chapter!$A$1:$A$681,0),8)</f>
        <v>שירותים ממלכתיים</v>
      </c>
      <c r="N191" s="18" t="str">
        <f t="shared" si="17"/>
        <v>31</v>
      </c>
      <c r="O191" s="18" t="str">
        <f>INDEX(Chapter,MATCH(N191,[1]Chapter!$A$1:$A$681,0),8)</f>
        <v>חינוך</v>
      </c>
      <c r="P191" s="18" t="str">
        <f t="shared" si="18"/>
        <v>313</v>
      </c>
      <c r="Q191" s="18" t="str">
        <f>INDEX(Chapter,MATCH(P191,[1]Chapter!$A$1:$A$681,0),8)</f>
        <v>חינוך יסודי</v>
      </c>
      <c r="R191" s="18" t="str">
        <f t="shared" si="19"/>
        <v>3137</v>
      </c>
      <c r="S191" s="18" t="str">
        <f>INDEX(Chapter,MATCH(R191,[1]Chapter!$A$1:$A$681,0),8)</f>
        <v>חוות חקלאיות</v>
      </c>
      <c r="T191" s="18"/>
      <c r="U191" s="18" t="str">
        <f t="shared" si="20"/>
        <v>6</v>
      </c>
      <c r="V191" s="18" t="str">
        <f>IF($L191&lt;"6",INDEX(Revenue_type,MATCH(U191*1,[1]type!$A$118:$A$168,0),8),INDEX(Expenditure_type,MATCH(U191*1,[1]type!$A$2:$A$117,0),8))</f>
        <v>הכנסות מרכוש ומפעלים</v>
      </c>
      <c r="W191" s="18" t="str">
        <f t="shared" si="21"/>
        <v>61</v>
      </c>
      <c r="X191" s="18" t="str">
        <f>IF($L191&lt;"6",INDEX(Revenue_type,MATCH(W191*1,[1]type!$A$118:$A$168,0),8),INDEX(Expenditure_type,MATCH(W191*1,[1]type!$A$2:$A$117,0),8))</f>
        <v>מכירת חומרים</v>
      </c>
      <c r="Y191" s="18" t="str">
        <f t="shared" si="22"/>
        <v>610</v>
      </c>
      <c r="Z191" s="18" t="e">
        <f>IF($L191&lt;"6",INDEX(Revenue_type,MATCH(Y191*1,[1]type!$A$118:$A$168,0),8),INDEX(Expenditure_type,MATCH(Y191*1,[1]type!$A$2:$A$117,0),8))</f>
        <v>#N/A</v>
      </c>
    </row>
    <row r="192" spans="1:26" ht="15.75" customHeight="1" outlineLevel="2">
      <c r="A192" s="19">
        <v>920</v>
      </c>
      <c r="B192" s="14">
        <v>313700</v>
      </c>
      <c r="C192">
        <v>1</v>
      </c>
      <c r="D192" t="str">
        <f t="shared" si="23"/>
        <v>1313700.920</v>
      </c>
      <c r="E192" s="15" t="s">
        <v>200</v>
      </c>
      <c r="F192" s="16"/>
      <c r="G192"/>
      <c r="H192" s="17">
        <v>-160000</v>
      </c>
      <c r="I192" s="17">
        <v>-327135.92</v>
      </c>
      <c r="J192" s="16">
        <v>-299840.65999999997</v>
      </c>
      <c r="K192" s="18" t="e">
        <f>INDEX(תקציב_2013,MATCH(D192,'[1]תקציב 2015'!$D$3:$D$5960,0),8)</f>
        <v>#N/A</v>
      </c>
      <c r="L192" s="18" t="str">
        <f t="shared" si="16"/>
        <v>3</v>
      </c>
      <c r="M192" s="18" t="str">
        <f>INDEX(Chapter,MATCH(L192,[1]Chapter!$A$1:$A$681,0),8)</f>
        <v>שירותים ממלכתיים</v>
      </c>
      <c r="N192" s="18" t="str">
        <f t="shared" si="17"/>
        <v>31</v>
      </c>
      <c r="O192" s="18" t="str">
        <f>INDEX(Chapter,MATCH(N192,[1]Chapter!$A$1:$A$681,0),8)</f>
        <v>חינוך</v>
      </c>
      <c r="P192" s="18" t="str">
        <f t="shared" si="18"/>
        <v>313</v>
      </c>
      <c r="Q192" s="18" t="str">
        <f>INDEX(Chapter,MATCH(P192,[1]Chapter!$A$1:$A$681,0),8)</f>
        <v>חינוך יסודי</v>
      </c>
      <c r="R192" s="18" t="str">
        <f t="shared" si="19"/>
        <v>3137</v>
      </c>
      <c r="S192" s="18" t="str">
        <f>INDEX(Chapter,MATCH(R192,[1]Chapter!$A$1:$A$681,0),8)</f>
        <v>חוות חקלאיות</v>
      </c>
      <c r="T192" s="18"/>
      <c r="U192" s="18" t="str">
        <f t="shared" si="20"/>
        <v>9</v>
      </c>
      <c r="V192" s="18" t="str">
        <f>IF($L192&lt;"6",INDEX(Revenue_type,MATCH(U192*1,[1]type!$A$118:$A$168,0),8),INDEX(Expenditure_type,MATCH(U192*1,[1]type!$A$2:$A$117,0),8))</f>
        <v>השתתפות משרדי ממשלה</v>
      </c>
      <c r="W192" s="18" t="str">
        <f t="shared" si="21"/>
        <v>92</v>
      </c>
      <c r="X192" s="18" t="str">
        <f>IF($L192&lt;"6",INDEX(Revenue_type,MATCH(W192*1,[1]type!$A$118:$A$168,0),8),INDEX(Expenditure_type,MATCH(W192*1,[1]type!$A$2:$A$117,0),8))</f>
        <v>השתתפות משרד החינוך והתרבות</v>
      </c>
      <c r="Y192" s="18" t="str">
        <f t="shared" si="22"/>
        <v>920</v>
      </c>
      <c r="Z192" s="18" t="e">
        <f>IF($L192&lt;"6",INDEX(Revenue_type,MATCH(Y192*1,[1]type!$A$118:$A$168,0),8),INDEX(Expenditure_type,MATCH(Y192*1,[1]type!$A$2:$A$117,0),8))</f>
        <v>#N/A</v>
      </c>
    </row>
    <row r="193" spans="1:26" ht="15.75" customHeight="1" outlineLevel="2">
      <c r="A193" s="19">
        <v>420</v>
      </c>
      <c r="B193" s="14">
        <v>313800</v>
      </c>
      <c r="C193">
        <v>1</v>
      </c>
      <c r="D193" t="str">
        <f t="shared" si="23"/>
        <v>1313800.420</v>
      </c>
      <c r="E193" s="15" t="s">
        <v>201</v>
      </c>
      <c r="F193" s="16"/>
      <c r="G193"/>
      <c r="H193" s="17">
        <v>-1800000</v>
      </c>
      <c r="I193" s="17">
        <v>-960110</v>
      </c>
      <c r="J193" s="16">
        <v>-925751</v>
      </c>
      <c r="K193" s="18" t="e">
        <f>INDEX(תקציב_2013,MATCH(D193,'[1]תקציב 2015'!$D$3:$D$5960,0),8)</f>
        <v>#N/A</v>
      </c>
      <c r="L193" s="18" t="str">
        <f t="shared" si="16"/>
        <v>3</v>
      </c>
      <c r="M193" s="18" t="str">
        <f>INDEX(Chapter,MATCH(L193,[1]Chapter!$A$1:$A$681,0),8)</f>
        <v>שירותים ממלכתיים</v>
      </c>
      <c r="N193" s="18" t="str">
        <f t="shared" si="17"/>
        <v>31</v>
      </c>
      <c r="O193" s="18" t="str">
        <f>INDEX(Chapter,MATCH(N193,[1]Chapter!$A$1:$A$681,0),8)</f>
        <v>חינוך</v>
      </c>
      <c r="P193" s="18" t="str">
        <f t="shared" si="18"/>
        <v>313</v>
      </c>
      <c r="Q193" s="18" t="str">
        <f>INDEX(Chapter,MATCH(P193,[1]Chapter!$A$1:$A$681,0),8)</f>
        <v>חינוך יסודי</v>
      </c>
      <c r="R193" s="18" t="str">
        <f t="shared" si="19"/>
        <v>3138</v>
      </c>
      <c r="S193" s="18" t="str">
        <f>INDEX(Chapter,MATCH(R193,[1]Chapter!$A$1:$A$681,0),8)</f>
        <v>קייטנות/לימודיות וחודש לימוד נוסף</v>
      </c>
      <c r="T193" s="18"/>
      <c r="U193" s="18" t="str">
        <f t="shared" si="20"/>
        <v>4</v>
      </c>
      <c r="V193" s="18" t="str">
        <f>IF($L193&lt;"6",INDEX(Revenue_type,MATCH(U193*1,[1]type!$A$118:$A$168,0),8),INDEX(Expenditure_type,MATCH(U193*1,[1]type!$A$2:$A$117,0),8))</f>
        <v>שירותים ושכר לימוד</v>
      </c>
      <c r="W193" s="18" t="str">
        <f t="shared" si="21"/>
        <v>42</v>
      </c>
      <c r="X193" s="18" t="str">
        <f>IF($L193&lt;"6",INDEX(Revenue_type,MATCH(W193*1,[1]type!$A$118:$A$168,0),8),INDEX(Expenditure_type,MATCH(W193*1,[1]type!$A$2:$A$117,0),8))</f>
        <v>השתתפויות תושבים בשירותים משלימים</v>
      </c>
      <c r="Y193" s="18" t="str">
        <f t="shared" si="22"/>
        <v>420</v>
      </c>
      <c r="Z193" s="18" t="e">
        <f>IF($L193&lt;"6",INDEX(Revenue_type,MATCH(Y193*1,[1]type!$A$118:$A$168,0),8),INDEX(Expenditure_type,MATCH(Y193*1,[1]type!$A$2:$A$117,0),8))</f>
        <v>#N/A</v>
      </c>
    </row>
    <row r="194" spans="1:26" ht="15.75" customHeight="1" outlineLevel="2">
      <c r="A194" s="19">
        <v>440</v>
      </c>
      <c r="B194" s="14">
        <v>313800</v>
      </c>
      <c r="C194">
        <v>1</v>
      </c>
      <c r="D194" t="str">
        <f t="shared" si="23"/>
        <v>1313800.440</v>
      </c>
      <c r="E194" s="15" t="s">
        <v>202</v>
      </c>
      <c r="F194" s="16"/>
      <c r="G194"/>
      <c r="H194" s="17">
        <v>0</v>
      </c>
      <c r="I194" s="17">
        <v>0</v>
      </c>
      <c r="J194" s="16">
        <v>0</v>
      </c>
      <c r="K194" s="18" t="e">
        <f>INDEX(תקציב_2013,MATCH(D194,'[1]תקציב 2015'!$D$3:$D$5960,0),8)</f>
        <v>#N/A</v>
      </c>
      <c r="L194" s="18" t="str">
        <f t="shared" si="16"/>
        <v>3</v>
      </c>
      <c r="M194" s="18" t="str">
        <f>INDEX(Chapter,MATCH(L194,[1]Chapter!$A$1:$A$681,0),8)</f>
        <v>שירותים ממלכתיים</v>
      </c>
      <c r="N194" s="18" t="str">
        <f t="shared" si="17"/>
        <v>31</v>
      </c>
      <c r="O194" s="18" t="str">
        <f>INDEX(Chapter,MATCH(N194,[1]Chapter!$A$1:$A$681,0),8)</f>
        <v>חינוך</v>
      </c>
      <c r="P194" s="18" t="str">
        <f t="shared" si="18"/>
        <v>313</v>
      </c>
      <c r="Q194" s="18" t="str">
        <f>INDEX(Chapter,MATCH(P194,[1]Chapter!$A$1:$A$681,0),8)</f>
        <v>חינוך יסודי</v>
      </c>
      <c r="R194" s="18" t="str">
        <f t="shared" si="19"/>
        <v>3138</v>
      </c>
      <c r="S194" s="18" t="str">
        <f>INDEX(Chapter,MATCH(R194,[1]Chapter!$A$1:$A$681,0),8)</f>
        <v>קייטנות/לימודיות וחודש לימוד נוסף</v>
      </c>
      <c r="T194" s="18"/>
      <c r="U194" s="18" t="str">
        <f t="shared" si="20"/>
        <v>4</v>
      </c>
      <c r="V194" s="18" t="str">
        <f>IF($L194&lt;"6",INDEX(Revenue_type,MATCH(U194*1,[1]type!$A$118:$A$168,0),8),INDEX(Expenditure_type,MATCH(U194*1,[1]type!$A$2:$A$117,0),8))</f>
        <v>שירותים ושכר לימוד</v>
      </c>
      <c r="W194" s="18" t="str">
        <f t="shared" si="21"/>
        <v>44</v>
      </c>
      <c r="X194" s="18" t="str">
        <f>IF($L194&lt;"6",INDEX(Revenue_type,MATCH(W194*1,[1]type!$A$118:$A$168,0),8),INDEX(Expenditure_type,MATCH(W194*1,[1]type!$A$2:$A$117,0),8))</f>
        <v>השתתפויות מוסדות ורשויות בשירותים משלימים</v>
      </c>
      <c r="Y194" s="18" t="str">
        <f t="shared" si="22"/>
        <v>440</v>
      </c>
      <c r="Z194" s="18" t="e">
        <f>IF($L194&lt;"6",INDEX(Revenue_type,MATCH(Y194*1,[1]type!$A$118:$A$168,0),8),INDEX(Expenditure_type,MATCH(Y194*1,[1]type!$A$2:$A$117,0),8))</f>
        <v>#N/A</v>
      </c>
    </row>
    <row r="195" spans="1:26" ht="15.75" customHeight="1" outlineLevel="2">
      <c r="A195" s="19">
        <v>920</v>
      </c>
      <c r="B195" s="14">
        <v>313800</v>
      </c>
      <c r="C195">
        <v>1</v>
      </c>
      <c r="D195" t="str">
        <f t="shared" si="23"/>
        <v>1313800.920</v>
      </c>
      <c r="E195" s="15" t="s">
        <v>203</v>
      </c>
      <c r="F195" s="16"/>
      <c r="G195"/>
      <c r="H195" s="17">
        <v>-1200000</v>
      </c>
      <c r="I195" s="17">
        <v>-774929.4</v>
      </c>
      <c r="J195" s="16">
        <v>-760365.12</v>
      </c>
      <c r="K195" s="18" t="e">
        <f>INDEX(תקציב_2013,MATCH(D195,'[1]תקציב 2015'!$D$3:$D$5960,0),8)</f>
        <v>#N/A</v>
      </c>
      <c r="L195" s="18" t="str">
        <f t="shared" ref="L195:L258" si="24">IF(LEFT($B195,1)*1=0,LEFT($B195,2),LEFT($B195,1))</f>
        <v>3</v>
      </c>
      <c r="M195" s="18" t="str">
        <f>INDEX(Chapter,MATCH(L195,[1]Chapter!$A$1:$A$681,0),8)</f>
        <v>שירותים ממלכתיים</v>
      </c>
      <c r="N195" s="18" t="str">
        <f t="shared" ref="N195:N258" si="25">IF(LEFT($B195,1)*1=0,LEFT($B195,3),LEFT($B195,2))</f>
        <v>31</v>
      </c>
      <c r="O195" s="18" t="str">
        <f>INDEX(Chapter,MATCH(N195,[1]Chapter!$A$1:$A$681,0),8)</f>
        <v>חינוך</v>
      </c>
      <c r="P195" s="18" t="str">
        <f t="shared" ref="P195:P258" si="26">IF(LEFT($B195,1)*1=0,LEFT($B195,4),LEFT($B195,3))</f>
        <v>313</v>
      </c>
      <c r="Q195" s="18" t="str">
        <f>INDEX(Chapter,MATCH(P195,[1]Chapter!$A$1:$A$681,0),8)</f>
        <v>חינוך יסודי</v>
      </c>
      <c r="R195" s="18" t="str">
        <f t="shared" ref="R195:R258" si="27">LEFT($B195,4)</f>
        <v>3138</v>
      </c>
      <c r="S195" s="18" t="str">
        <f>INDEX(Chapter,MATCH(R195,[1]Chapter!$A$1:$A$681,0),8)</f>
        <v>קייטנות/לימודיות וחודש לימוד נוסף</v>
      </c>
      <c r="T195" s="18"/>
      <c r="U195" s="18" t="str">
        <f t="shared" ref="U195:U258" si="28">LEFT($A195,1)</f>
        <v>9</v>
      </c>
      <c r="V195" s="18" t="str">
        <f>IF($L195&lt;"6",INDEX(Revenue_type,MATCH(U195*1,[1]type!$A$118:$A$168,0),8),INDEX(Expenditure_type,MATCH(U195*1,[1]type!$A$2:$A$117,0),8))</f>
        <v>השתתפות משרדי ממשלה</v>
      </c>
      <c r="W195" s="18" t="str">
        <f t="shared" ref="W195:W258" si="29">LEFT($A195,2)</f>
        <v>92</v>
      </c>
      <c r="X195" s="18" t="str">
        <f>IF($L195&lt;"6",INDEX(Revenue_type,MATCH(W195*1,[1]type!$A$118:$A$168,0),8),INDEX(Expenditure_type,MATCH(W195*1,[1]type!$A$2:$A$117,0),8))</f>
        <v>השתתפות משרד החינוך והתרבות</v>
      </c>
      <c r="Y195" s="18" t="str">
        <f t="shared" ref="Y195:Y258" si="30">LEFT($A195,3)</f>
        <v>920</v>
      </c>
      <c r="Z195" s="18" t="e">
        <f>IF($L195&lt;"6",INDEX(Revenue_type,MATCH(Y195*1,[1]type!$A$118:$A$168,0),8),INDEX(Expenditure_type,MATCH(Y195*1,[1]type!$A$2:$A$117,0),8))</f>
        <v>#N/A</v>
      </c>
    </row>
    <row r="196" spans="1:26" ht="15.75" customHeight="1" outlineLevel="2">
      <c r="A196" s="19">
        <v>220</v>
      </c>
      <c r="B196" s="14">
        <v>314000</v>
      </c>
      <c r="C196">
        <v>1</v>
      </c>
      <c r="D196" t="str">
        <f t="shared" ref="D196:D259" si="31">C196&amp;B196&amp;"."&amp;A196</f>
        <v>1314000.220</v>
      </c>
      <c r="E196" s="15" t="s">
        <v>204</v>
      </c>
      <c r="F196" s="16"/>
      <c r="G196"/>
      <c r="H196" s="17">
        <v>-191600</v>
      </c>
      <c r="I196" s="17">
        <v>-215043</v>
      </c>
      <c r="J196" s="16">
        <v>-129432.16</v>
      </c>
      <c r="K196" s="18" t="e">
        <f>INDEX(תקציב_2013,MATCH(D196,'[1]תקציב 2015'!$D$3:$D$5960,0),8)</f>
        <v>#N/A</v>
      </c>
      <c r="L196" s="18" t="str">
        <f t="shared" si="24"/>
        <v>3</v>
      </c>
      <c r="M196" s="18" t="str">
        <f>INDEX(Chapter,MATCH(L196,[1]Chapter!$A$1:$A$681,0),8)</f>
        <v>שירותים ממלכתיים</v>
      </c>
      <c r="N196" s="18" t="str">
        <f t="shared" si="25"/>
        <v>31</v>
      </c>
      <c r="O196" s="18" t="str">
        <f>INDEX(Chapter,MATCH(N196,[1]Chapter!$A$1:$A$681,0),8)</f>
        <v>חינוך</v>
      </c>
      <c r="P196" s="18" t="str">
        <f t="shared" si="26"/>
        <v>314</v>
      </c>
      <c r="Q196" s="18" t="str">
        <f>INDEX(Chapter,MATCH(P196,[1]Chapter!$A$1:$A$681,0),8)</f>
        <v>חטיבות ביניים</v>
      </c>
      <c r="R196" s="18" t="str">
        <f t="shared" si="27"/>
        <v>3140</v>
      </c>
      <c r="S196" s="18" t="e">
        <f>INDEX(Chapter,MATCH(R196,[1]Chapter!$A$1:$A$681,0),8)</f>
        <v>#N/A</v>
      </c>
      <c r="T196" s="18"/>
      <c r="U196" s="18" t="str">
        <f t="shared" si="28"/>
        <v>2</v>
      </c>
      <c r="V196" s="18" t="str">
        <f>IF($L196&lt;"6",INDEX(Revenue_type,MATCH(U196*1,[1]type!$A$118:$A$168,0),8),INDEX(Expenditure_type,MATCH(U196*1,[1]type!$A$2:$A$117,0),8))</f>
        <v>אגרות</v>
      </c>
      <c r="W196" s="18" t="str">
        <f t="shared" si="29"/>
        <v>22</v>
      </c>
      <c r="X196" s="18" t="str">
        <f>IF($L196&lt;"6",INDEX(Revenue_type,MATCH(W196*1,[1]type!$A$118:$A$168,0),8),INDEX(Expenditure_type,MATCH(W196*1,[1]type!$A$2:$A$117,0),8))</f>
        <v>אגרות בגין שירותים וחומרים</v>
      </c>
      <c r="Y196" s="18" t="str">
        <f t="shared" si="30"/>
        <v>220</v>
      </c>
      <c r="Z196" s="18" t="e">
        <f>IF($L196&lt;"6",INDEX(Revenue_type,MATCH(Y196*1,[1]type!$A$118:$A$168,0),8),INDEX(Expenditure_type,MATCH(Y196*1,[1]type!$A$2:$A$117,0),8))</f>
        <v>#N/A</v>
      </c>
    </row>
    <row r="197" spans="1:26" ht="15.75" customHeight="1" outlineLevel="2">
      <c r="A197" s="19">
        <v>223</v>
      </c>
      <c r="B197" s="14">
        <v>314000</v>
      </c>
      <c r="C197">
        <v>1</v>
      </c>
      <c r="D197" t="str">
        <f t="shared" si="31"/>
        <v>1314000.223</v>
      </c>
      <c r="E197" s="15" t="s">
        <v>160</v>
      </c>
      <c r="F197" s="16"/>
      <c r="G197"/>
      <c r="H197" s="17">
        <v>-325000</v>
      </c>
      <c r="I197" s="17">
        <v>0</v>
      </c>
      <c r="J197" s="16">
        <v>-34929.72</v>
      </c>
      <c r="K197" s="18" t="e">
        <f>INDEX(תקציב_2013,MATCH(D197,'[1]תקציב 2015'!$D$3:$D$5960,0),8)</f>
        <v>#N/A</v>
      </c>
      <c r="L197" s="18" t="str">
        <f t="shared" si="24"/>
        <v>3</v>
      </c>
      <c r="M197" s="18" t="str">
        <f>INDEX(Chapter,MATCH(L197,[1]Chapter!$A$1:$A$681,0),8)</f>
        <v>שירותים ממלכתיים</v>
      </c>
      <c r="N197" s="18" t="str">
        <f t="shared" si="25"/>
        <v>31</v>
      </c>
      <c r="O197" s="18" t="str">
        <f>INDEX(Chapter,MATCH(N197,[1]Chapter!$A$1:$A$681,0),8)</f>
        <v>חינוך</v>
      </c>
      <c r="P197" s="18" t="str">
        <f t="shared" si="26"/>
        <v>314</v>
      </c>
      <c r="Q197" s="18" t="str">
        <f>INDEX(Chapter,MATCH(P197,[1]Chapter!$A$1:$A$681,0),8)</f>
        <v>חטיבות ביניים</v>
      </c>
      <c r="R197" s="18" t="str">
        <f t="shared" si="27"/>
        <v>3140</v>
      </c>
      <c r="S197" s="18" t="e">
        <f>INDEX(Chapter,MATCH(R197,[1]Chapter!$A$1:$A$681,0),8)</f>
        <v>#N/A</v>
      </c>
      <c r="T197" s="18"/>
      <c r="U197" s="18" t="str">
        <f t="shared" si="28"/>
        <v>2</v>
      </c>
      <c r="V197" s="18" t="str">
        <f>IF($L197&lt;"6",INDEX(Revenue_type,MATCH(U197*1,[1]type!$A$118:$A$168,0),8),INDEX(Expenditure_type,MATCH(U197*1,[1]type!$A$2:$A$117,0),8))</f>
        <v>אגרות</v>
      </c>
      <c r="W197" s="18" t="str">
        <f t="shared" si="29"/>
        <v>22</v>
      </c>
      <c r="X197" s="18" t="str">
        <f>IF($L197&lt;"6",INDEX(Revenue_type,MATCH(W197*1,[1]type!$A$118:$A$168,0),8),INDEX(Expenditure_type,MATCH(W197*1,[1]type!$A$2:$A$117,0),8))</f>
        <v>אגרות בגין שירותים וחומרים</v>
      </c>
      <c r="Y197" s="18" t="str">
        <f t="shared" si="30"/>
        <v>223</v>
      </c>
      <c r="Z197" s="18" t="e">
        <f>IF($L197&lt;"6",INDEX(Revenue_type,MATCH(Y197*1,[1]type!$A$118:$A$168,0),8),INDEX(Expenditure_type,MATCH(Y197*1,[1]type!$A$2:$A$117,0),8))</f>
        <v>#N/A</v>
      </c>
    </row>
    <row r="198" spans="1:26" ht="15.75" customHeight="1" outlineLevel="2">
      <c r="A198" s="19">
        <v>420</v>
      </c>
      <c r="B198" s="14">
        <v>314000</v>
      </c>
      <c r="C198">
        <v>1</v>
      </c>
      <c r="D198" t="str">
        <f t="shared" si="31"/>
        <v>1314000.420</v>
      </c>
      <c r="E198" s="15" t="s">
        <v>205</v>
      </c>
      <c r="F198" s="16"/>
      <c r="G198"/>
      <c r="H198" s="17">
        <v>0</v>
      </c>
      <c r="I198" s="17">
        <v>0</v>
      </c>
      <c r="J198" s="16">
        <v>-11000</v>
      </c>
      <c r="K198" s="18" t="e">
        <f>INDEX(תקציב_2013,MATCH(D198,'[1]תקציב 2015'!$D$3:$D$5960,0),8)</f>
        <v>#N/A</v>
      </c>
      <c r="L198" s="18" t="str">
        <f t="shared" si="24"/>
        <v>3</v>
      </c>
      <c r="M198" s="18" t="str">
        <f>INDEX(Chapter,MATCH(L198,[1]Chapter!$A$1:$A$681,0),8)</f>
        <v>שירותים ממלכתיים</v>
      </c>
      <c r="N198" s="18" t="str">
        <f t="shared" si="25"/>
        <v>31</v>
      </c>
      <c r="O198" s="18" t="str">
        <f>INDEX(Chapter,MATCH(N198,[1]Chapter!$A$1:$A$681,0),8)</f>
        <v>חינוך</v>
      </c>
      <c r="P198" s="18" t="str">
        <f t="shared" si="26"/>
        <v>314</v>
      </c>
      <c r="Q198" s="18" t="str">
        <f>INDEX(Chapter,MATCH(P198,[1]Chapter!$A$1:$A$681,0),8)</f>
        <v>חטיבות ביניים</v>
      </c>
      <c r="R198" s="18" t="str">
        <f t="shared" si="27"/>
        <v>3140</v>
      </c>
      <c r="S198" s="18" t="e">
        <f>INDEX(Chapter,MATCH(R198,[1]Chapter!$A$1:$A$681,0),8)</f>
        <v>#N/A</v>
      </c>
      <c r="T198" s="18"/>
      <c r="U198" s="18" t="str">
        <f t="shared" si="28"/>
        <v>4</v>
      </c>
      <c r="V198" s="18" t="str">
        <f>IF($L198&lt;"6",INDEX(Revenue_type,MATCH(U198*1,[1]type!$A$118:$A$168,0),8),INDEX(Expenditure_type,MATCH(U198*1,[1]type!$A$2:$A$117,0),8))</f>
        <v>שירותים ושכר לימוד</v>
      </c>
      <c r="W198" s="18" t="str">
        <f t="shared" si="29"/>
        <v>42</v>
      </c>
      <c r="X198" s="18" t="str">
        <f>IF($L198&lt;"6",INDEX(Revenue_type,MATCH(W198*1,[1]type!$A$118:$A$168,0),8),INDEX(Expenditure_type,MATCH(W198*1,[1]type!$A$2:$A$117,0),8))</f>
        <v>השתתפויות תושבים בשירותים משלימים</v>
      </c>
      <c r="Y198" s="18" t="str">
        <f t="shared" si="30"/>
        <v>420</v>
      </c>
      <c r="Z198" s="18" t="e">
        <f>IF($L198&lt;"6",INDEX(Revenue_type,MATCH(Y198*1,[1]type!$A$118:$A$168,0),8),INDEX(Expenditure_type,MATCH(Y198*1,[1]type!$A$2:$A$117,0),8))</f>
        <v>#N/A</v>
      </c>
    </row>
    <row r="199" spans="1:26" ht="15.75" customHeight="1" outlineLevel="2">
      <c r="A199" s="19">
        <v>920</v>
      </c>
      <c r="B199" s="14">
        <v>314000</v>
      </c>
      <c r="C199">
        <v>1</v>
      </c>
      <c r="D199" t="str">
        <f t="shared" si="31"/>
        <v>1314000.920</v>
      </c>
      <c r="E199" s="15" t="s">
        <v>206</v>
      </c>
      <c r="F199" s="16"/>
      <c r="G199"/>
      <c r="H199" s="17">
        <v>-6583000</v>
      </c>
      <c r="I199" s="17">
        <v>-6312649.9699999997</v>
      </c>
      <c r="J199" s="16">
        <v>-5953860.1100000003</v>
      </c>
      <c r="K199" s="18" t="e">
        <f>INDEX(תקציב_2013,MATCH(D199,'[1]תקציב 2015'!$D$3:$D$5960,0),8)</f>
        <v>#N/A</v>
      </c>
      <c r="L199" s="18" t="str">
        <f t="shared" si="24"/>
        <v>3</v>
      </c>
      <c r="M199" s="18" t="str">
        <f>INDEX(Chapter,MATCH(L199,[1]Chapter!$A$1:$A$681,0),8)</f>
        <v>שירותים ממלכתיים</v>
      </c>
      <c r="N199" s="18" t="str">
        <f t="shared" si="25"/>
        <v>31</v>
      </c>
      <c r="O199" s="18" t="str">
        <f>INDEX(Chapter,MATCH(N199,[1]Chapter!$A$1:$A$681,0),8)</f>
        <v>חינוך</v>
      </c>
      <c r="P199" s="18" t="str">
        <f t="shared" si="26"/>
        <v>314</v>
      </c>
      <c r="Q199" s="18" t="str">
        <f>INDEX(Chapter,MATCH(P199,[1]Chapter!$A$1:$A$681,0),8)</f>
        <v>חטיבות ביניים</v>
      </c>
      <c r="R199" s="18" t="str">
        <f t="shared" si="27"/>
        <v>3140</v>
      </c>
      <c r="S199" s="18" t="e">
        <f>INDEX(Chapter,MATCH(R199,[1]Chapter!$A$1:$A$681,0),8)</f>
        <v>#N/A</v>
      </c>
      <c r="T199" s="18"/>
      <c r="U199" s="18" t="str">
        <f t="shared" si="28"/>
        <v>9</v>
      </c>
      <c r="V199" s="18" t="str">
        <f>IF($L199&lt;"6",INDEX(Revenue_type,MATCH(U199*1,[1]type!$A$118:$A$168,0),8),INDEX(Expenditure_type,MATCH(U199*1,[1]type!$A$2:$A$117,0),8))</f>
        <v>השתתפות משרדי ממשלה</v>
      </c>
      <c r="W199" s="18" t="str">
        <f t="shared" si="29"/>
        <v>92</v>
      </c>
      <c r="X199" s="18" t="str">
        <f>IF($L199&lt;"6",INDEX(Revenue_type,MATCH(W199*1,[1]type!$A$118:$A$168,0),8),INDEX(Expenditure_type,MATCH(W199*1,[1]type!$A$2:$A$117,0),8))</f>
        <v>השתתפות משרד החינוך והתרבות</v>
      </c>
      <c r="Y199" s="18" t="str">
        <f t="shared" si="30"/>
        <v>920</v>
      </c>
      <c r="Z199" s="18" t="e">
        <f>IF($L199&lt;"6",INDEX(Revenue_type,MATCH(Y199*1,[1]type!$A$118:$A$168,0),8),INDEX(Expenditure_type,MATCH(Y199*1,[1]type!$A$2:$A$117,0),8))</f>
        <v>#N/A</v>
      </c>
    </row>
    <row r="200" spans="1:26" ht="15.75" customHeight="1" outlineLevel="2">
      <c r="A200" s="19">
        <v>921</v>
      </c>
      <c r="B200" s="14">
        <v>314000</v>
      </c>
      <c r="C200">
        <v>1</v>
      </c>
      <c r="D200" t="str">
        <f t="shared" si="31"/>
        <v>1314000.921</v>
      </c>
      <c r="E200" s="15" t="s">
        <v>184</v>
      </c>
      <c r="F200" s="16"/>
      <c r="G200"/>
      <c r="H200" s="17">
        <v>-55000</v>
      </c>
      <c r="I200" s="17">
        <v>-72716.5</v>
      </c>
      <c r="J200" s="16">
        <v>-49758.5</v>
      </c>
      <c r="K200" s="18" t="e">
        <f>INDEX(תקציב_2013,MATCH(D200,'[1]תקציב 2015'!$D$3:$D$5960,0),8)</f>
        <v>#N/A</v>
      </c>
      <c r="L200" s="18" t="str">
        <f t="shared" si="24"/>
        <v>3</v>
      </c>
      <c r="M200" s="18" t="str">
        <f>INDEX(Chapter,MATCH(L200,[1]Chapter!$A$1:$A$681,0),8)</f>
        <v>שירותים ממלכתיים</v>
      </c>
      <c r="N200" s="18" t="str">
        <f t="shared" si="25"/>
        <v>31</v>
      </c>
      <c r="O200" s="18" t="str">
        <f>INDEX(Chapter,MATCH(N200,[1]Chapter!$A$1:$A$681,0),8)</f>
        <v>חינוך</v>
      </c>
      <c r="P200" s="18" t="str">
        <f t="shared" si="26"/>
        <v>314</v>
      </c>
      <c r="Q200" s="18" t="str">
        <f>INDEX(Chapter,MATCH(P200,[1]Chapter!$A$1:$A$681,0),8)</f>
        <v>חטיבות ביניים</v>
      </c>
      <c r="R200" s="18" t="str">
        <f t="shared" si="27"/>
        <v>3140</v>
      </c>
      <c r="S200" s="18" t="e">
        <f>INDEX(Chapter,MATCH(R200,[1]Chapter!$A$1:$A$681,0),8)</f>
        <v>#N/A</v>
      </c>
      <c r="T200" s="18"/>
      <c r="U200" s="18" t="str">
        <f t="shared" si="28"/>
        <v>9</v>
      </c>
      <c r="V200" s="18" t="str">
        <f>IF($L200&lt;"6",INDEX(Revenue_type,MATCH(U200*1,[1]type!$A$118:$A$168,0),8),INDEX(Expenditure_type,MATCH(U200*1,[1]type!$A$2:$A$117,0),8))</f>
        <v>השתתפות משרדי ממשלה</v>
      </c>
      <c r="W200" s="18" t="str">
        <f t="shared" si="29"/>
        <v>92</v>
      </c>
      <c r="X200" s="18" t="str">
        <f>IF($L200&lt;"6",INDEX(Revenue_type,MATCH(W200*1,[1]type!$A$118:$A$168,0),8),INDEX(Expenditure_type,MATCH(W200*1,[1]type!$A$2:$A$117,0),8))</f>
        <v>השתתפות משרד החינוך והתרבות</v>
      </c>
      <c r="Y200" s="18" t="str">
        <f t="shared" si="30"/>
        <v>921</v>
      </c>
      <c r="Z200" s="18" t="e">
        <f>IF($L200&lt;"6",INDEX(Revenue_type,MATCH(Y200*1,[1]type!$A$118:$A$168,0),8),INDEX(Expenditure_type,MATCH(Y200*1,[1]type!$A$2:$A$117,0),8))</f>
        <v>#N/A</v>
      </c>
    </row>
    <row r="201" spans="1:26" ht="15.75" customHeight="1" outlineLevel="2">
      <c r="A201" s="19">
        <v>922</v>
      </c>
      <c r="B201" s="14">
        <v>314000</v>
      </c>
      <c r="C201">
        <v>1</v>
      </c>
      <c r="D201" t="str">
        <f t="shared" si="31"/>
        <v>1314000.922</v>
      </c>
      <c r="E201" s="15" t="s">
        <v>207</v>
      </c>
      <c r="F201" s="16"/>
      <c r="G201"/>
      <c r="H201" s="17">
        <v>-130000</v>
      </c>
      <c r="I201" s="17">
        <v>-93975</v>
      </c>
      <c r="J201" s="16">
        <v>-113458.5</v>
      </c>
      <c r="K201" s="18" t="e">
        <f>INDEX(תקציב_2013,MATCH(D201,'[1]תקציב 2015'!$D$3:$D$5960,0),8)</f>
        <v>#N/A</v>
      </c>
      <c r="L201" s="18" t="str">
        <f t="shared" si="24"/>
        <v>3</v>
      </c>
      <c r="M201" s="18" t="str">
        <f>INDEX(Chapter,MATCH(L201,[1]Chapter!$A$1:$A$681,0),8)</f>
        <v>שירותים ממלכתיים</v>
      </c>
      <c r="N201" s="18" t="str">
        <f t="shared" si="25"/>
        <v>31</v>
      </c>
      <c r="O201" s="18" t="str">
        <f>INDEX(Chapter,MATCH(N201,[1]Chapter!$A$1:$A$681,0),8)</f>
        <v>חינוך</v>
      </c>
      <c r="P201" s="18" t="str">
        <f t="shared" si="26"/>
        <v>314</v>
      </c>
      <c r="Q201" s="18" t="str">
        <f>INDEX(Chapter,MATCH(P201,[1]Chapter!$A$1:$A$681,0),8)</f>
        <v>חטיבות ביניים</v>
      </c>
      <c r="R201" s="18" t="str">
        <f t="shared" si="27"/>
        <v>3140</v>
      </c>
      <c r="S201" s="18" t="e">
        <f>INDEX(Chapter,MATCH(R201,[1]Chapter!$A$1:$A$681,0),8)</f>
        <v>#N/A</v>
      </c>
      <c r="T201" s="18"/>
      <c r="U201" s="18" t="str">
        <f t="shared" si="28"/>
        <v>9</v>
      </c>
      <c r="V201" s="18" t="str">
        <f>IF($L201&lt;"6",INDEX(Revenue_type,MATCH(U201*1,[1]type!$A$118:$A$168,0),8),INDEX(Expenditure_type,MATCH(U201*1,[1]type!$A$2:$A$117,0),8))</f>
        <v>השתתפות משרדי ממשלה</v>
      </c>
      <c r="W201" s="18" t="str">
        <f t="shared" si="29"/>
        <v>92</v>
      </c>
      <c r="X201" s="18" t="str">
        <f>IF($L201&lt;"6",INDEX(Revenue_type,MATCH(W201*1,[1]type!$A$118:$A$168,0),8),INDEX(Expenditure_type,MATCH(W201*1,[1]type!$A$2:$A$117,0),8))</f>
        <v>השתתפות משרד החינוך והתרבות</v>
      </c>
      <c r="Y201" s="18" t="str">
        <f t="shared" si="30"/>
        <v>922</v>
      </c>
      <c r="Z201" s="18" t="e">
        <f>IF($L201&lt;"6",INDEX(Revenue_type,MATCH(Y201*1,[1]type!$A$118:$A$168,0),8),INDEX(Expenditure_type,MATCH(Y201*1,[1]type!$A$2:$A$117,0),8))</f>
        <v>#N/A</v>
      </c>
    </row>
    <row r="202" spans="1:26" ht="15.75" customHeight="1" outlineLevel="2">
      <c r="A202" s="19">
        <v>925</v>
      </c>
      <c r="B202" s="14">
        <v>314000</v>
      </c>
      <c r="C202">
        <v>1</v>
      </c>
      <c r="D202" t="str">
        <f t="shared" si="31"/>
        <v>1314000.925</v>
      </c>
      <c r="E202" s="15" t="s">
        <v>208</v>
      </c>
      <c r="F202" s="16"/>
      <c r="G202"/>
      <c r="H202" s="17">
        <v>-30000</v>
      </c>
      <c r="I202" s="17">
        <v>-20835.91</v>
      </c>
      <c r="J202" s="16">
        <v>-9105.41</v>
      </c>
      <c r="K202" s="18" t="e">
        <f>INDEX(תקציב_2013,MATCH(D202,'[1]תקציב 2015'!$D$3:$D$5960,0),8)</f>
        <v>#N/A</v>
      </c>
      <c r="L202" s="18" t="str">
        <f t="shared" si="24"/>
        <v>3</v>
      </c>
      <c r="M202" s="18" t="str">
        <f>INDEX(Chapter,MATCH(L202,[1]Chapter!$A$1:$A$681,0),8)</f>
        <v>שירותים ממלכתיים</v>
      </c>
      <c r="N202" s="18" t="str">
        <f t="shared" si="25"/>
        <v>31</v>
      </c>
      <c r="O202" s="18" t="str">
        <f>INDEX(Chapter,MATCH(N202,[1]Chapter!$A$1:$A$681,0),8)</f>
        <v>חינוך</v>
      </c>
      <c r="P202" s="18" t="str">
        <f t="shared" si="26"/>
        <v>314</v>
      </c>
      <c r="Q202" s="18" t="str">
        <f>INDEX(Chapter,MATCH(P202,[1]Chapter!$A$1:$A$681,0),8)</f>
        <v>חטיבות ביניים</v>
      </c>
      <c r="R202" s="18" t="str">
        <f t="shared" si="27"/>
        <v>3140</v>
      </c>
      <c r="S202" s="18" t="e">
        <f>INDEX(Chapter,MATCH(R202,[1]Chapter!$A$1:$A$681,0),8)</f>
        <v>#N/A</v>
      </c>
      <c r="T202" s="18"/>
      <c r="U202" s="18" t="str">
        <f t="shared" si="28"/>
        <v>9</v>
      </c>
      <c r="V202" s="18" t="str">
        <f>IF($L202&lt;"6",INDEX(Revenue_type,MATCH(U202*1,[1]type!$A$118:$A$168,0),8),INDEX(Expenditure_type,MATCH(U202*1,[1]type!$A$2:$A$117,0),8))</f>
        <v>השתתפות משרדי ממשלה</v>
      </c>
      <c r="W202" s="18" t="str">
        <f t="shared" si="29"/>
        <v>92</v>
      </c>
      <c r="X202" s="18" t="str">
        <f>IF($L202&lt;"6",INDEX(Revenue_type,MATCH(W202*1,[1]type!$A$118:$A$168,0),8),INDEX(Expenditure_type,MATCH(W202*1,[1]type!$A$2:$A$117,0),8))</f>
        <v>השתתפות משרד החינוך והתרבות</v>
      </c>
      <c r="Y202" s="18" t="str">
        <f t="shared" si="30"/>
        <v>925</v>
      </c>
      <c r="Z202" s="18" t="e">
        <f>IF($L202&lt;"6",INDEX(Revenue_type,MATCH(Y202*1,[1]type!$A$118:$A$168,0),8),INDEX(Expenditure_type,MATCH(Y202*1,[1]type!$A$2:$A$117,0),8))</f>
        <v>#N/A</v>
      </c>
    </row>
    <row r="203" spans="1:26" ht="15.75" customHeight="1" outlineLevel="2">
      <c r="A203" s="19">
        <v>926</v>
      </c>
      <c r="B203" s="14">
        <v>314000</v>
      </c>
      <c r="C203">
        <v>1</v>
      </c>
      <c r="D203" t="str">
        <f t="shared" si="31"/>
        <v>1314000.926</v>
      </c>
      <c r="E203" s="15" t="s">
        <v>209</v>
      </c>
      <c r="F203" s="16"/>
      <c r="G203"/>
      <c r="H203" s="17">
        <v>0</v>
      </c>
      <c r="I203" s="17">
        <v>0</v>
      </c>
      <c r="J203" s="16">
        <v>0</v>
      </c>
      <c r="K203" s="18" t="e">
        <f>INDEX(תקציב_2013,MATCH(D203,'[1]תקציב 2015'!$D$3:$D$5960,0),8)</f>
        <v>#N/A</v>
      </c>
      <c r="L203" s="18" t="str">
        <f t="shared" si="24"/>
        <v>3</v>
      </c>
      <c r="M203" s="18" t="str">
        <f>INDEX(Chapter,MATCH(L203,[1]Chapter!$A$1:$A$681,0),8)</f>
        <v>שירותים ממלכתיים</v>
      </c>
      <c r="N203" s="18" t="str">
        <f t="shared" si="25"/>
        <v>31</v>
      </c>
      <c r="O203" s="18" t="str">
        <f>INDEX(Chapter,MATCH(N203,[1]Chapter!$A$1:$A$681,0),8)</f>
        <v>חינוך</v>
      </c>
      <c r="P203" s="18" t="str">
        <f t="shared" si="26"/>
        <v>314</v>
      </c>
      <c r="Q203" s="18" t="str">
        <f>INDEX(Chapter,MATCH(P203,[1]Chapter!$A$1:$A$681,0),8)</f>
        <v>חטיבות ביניים</v>
      </c>
      <c r="R203" s="18" t="str">
        <f t="shared" si="27"/>
        <v>3140</v>
      </c>
      <c r="S203" s="18" t="e">
        <f>INDEX(Chapter,MATCH(R203,[1]Chapter!$A$1:$A$681,0),8)</f>
        <v>#N/A</v>
      </c>
      <c r="T203" s="18"/>
      <c r="U203" s="18" t="str">
        <f t="shared" si="28"/>
        <v>9</v>
      </c>
      <c r="V203" s="18" t="str">
        <f>IF($L203&lt;"6",INDEX(Revenue_type,MATCH(U203*1,[1]type!$A$118:$A$168,0),8),INDEX(Expenditure_type,MATCH(U203*1,[1]type!$A$2:$A$117,0),8))</f>
        <v>השתתפות משרדי ממשלה</v>
      </c>
      <c r="W203" s="18" t="str">
        <f t="shared" si="29"/>
        <v>92</v>
      </c>
      <c r="X203" s="18" t="str">
        <f>IF($L203&lt;"6",INDEX(Revenue_type,MATCH(W203*1,[1]type!$A$118:$A$168,0),8),INDEX(Expenditure_type,MATCH(W203*1,[1]type!$A$2:$A$117,0),8))</f>
        <v>השתתפות משרד החינוך והתרבות</v>
      </c>
      <c r="Y203" s="18" t="str">
        <f t="shared" si="30"/>
        <v>926</v>
      </c>
      <c r="Z203" s="18" t="e">
        <f>IF($L203&lt;"6",INDEX(Revenue_type,MATCH(Y203*1,[1]type!$A$118:$A$168,0),8),INDEX(Expenditure_type,MATCH(Y203*1,[1]type!$A$2:$A$117,0),8))</f>
        <v>#N/A</v>
      </c>
    </row>
    <row r="204" spans="1:26" ht="15.75" customHeight="1" outlineLevel="2">
      <c r="A204" s="19">
        <v>930</v>
      </c>
      <c r="B204" s="14">
        <v>314000</v>
      </c>
      <c r="C204">
        <v>1</v>
      </c>
      <c r="D204" t="str">
        <f t="shared" si="31"/>
        <v>1314000.930</v>
      </c>
      <c r="E204" s="15" t="s">
        <v>209</v>
      </c>
      <c r="F204" s="16"/>
      <c r="G204"/>
      <c r="H204" s="17">
        <v>0</v>
      </c>
      <c r="I204" s="17">
        <v>0</v>
      </c>
      <c r="J204" s="16">
        <v>0</v>
      </c>
      <c r="K204" s="18" t="e">
        <f>INDEX(תקציב_2013,MATCH(D204,'[1]תקציב 2015'!$D$3:$D$5960,0),8)</f>
        <v>#N/A</v>
      </c>
      <c r="L204" s="18" t="str">
        <f t="shared" si="24"/>
        <v>3</v>
      </c>
      <c r="M204" s="18" t="str">
        <f>INDEX(Chapter,MATCH(L204,[1]Chapter!$A$1:$A$681,0),8)</f>
        <v>שירותים ממלכתיים</v>
      </c>
      <c r="N204" s="18" t="str">
        <f t="shared" si="25"/>
        <v>31</v>
      </c>
      <c r="O204" s="18" t="str">
        <f>INDEX(Chapter,MATCH(N204,[1]Chapter!$A$1:$A$681,0),8)</f>
        <v>חינוך</v>
      </c>
      <c r="P204" s="18" t="str">
        <f t="shared" si="26"/>
        <v>314</v>
      </c>
      <c r="Q204" s="18" t="str">
        <f>INDEX(Chapter,MATCH(P204,[1]Chapter!$A$1:$A$681,0),8)</f>
        <v>חטיבות ביניים</v>
      </c>
      <c r="R204" s="18" t="str">
        <f t="shared" si="27"/>
        <v>3140</v>
      </c>
      <c r="S204" s="18" t="e">
        <f>INDEX(Chapter,MATCH(R204,[1]Chapter!$A$1:$A$681,0),8)</f>
        <v>#N/A</v>
      </c>
      <c r="T204" s="18"/>
      <c r="U204" s="18" t="str">
        <f t="shared" si="28"/>
        <v>9</v>
      </c>
      <c r="V204" s="18" t="str">
        <f>IF($L204&lt;"6",INDEX(Revenue_type,MATCH(U204*1,[1]type!$A$118:$A$168,0),8),INDEX(Expenditure_type,MATCH(U204*1,[1]type!$A$2:$A$117,0),8))</f>
        <v>השתתפות משרדי ממשלה</v>
      </c>
      <c r="W204" s="18" t="str">
        <f t="shared" si="29"/>
        <v>93</v>
      </c>
      <c r="X204" s="18" t="str">
        <f>IF($L204&lt;"6",INDEX(Revenue_type,MATCH(W204*1,[1]type!$A$118:$A$168,0),8),INDEX(Expenditure_type,MATCH(W204*1,[1]type!$A$2:$A$117,0),8))</f>
        <v>השתתפות משרד העבודה והרווחה</v>
      </c>
      <c r="Y204" s="18" t="str">
        <f t="shared" si="30"/>
        <v>930</v>
      </c>
      <c r="Z204" s="18" t="e">
        <f>IF($L204&lt;"6",INDEX(Revenue_type,MATCH(Y204*1,[1]type!$A$118:$A$168,0),8),INDEX(Expenditure_type,MATCH(Y204*1,[1]type!$A$2:$A$117,0),8))</f>
        <v>#N/A</v>
      </c>
    </row>
    <row r="205" spans="1:26" ht="15.75" customHeight="1" outlineLevel="2">
      <c r="A205" s="19">
        <v>922</v>
      </c>
      <c r="B205" s="14">
        <v>314001</v>
      </c>
      <c r="C205">
        <v>1</v>
      </c>
      <c r="D205" t="str">
        <f t="shared" si="31"/>
        <v>1314001.922</v>
      </c>
      <c r="E205" s="15" t="s">
        <v>210</v>
      </c>
      <c r="F205" s="16"/>
      <c r="G205"/>
      <c r="H205" s="17">
        <v>-1055000</v>
      </c>
      <c r="I205" s="17">
        <v>-677998.57</v>
      </c>
      <c r="J205" s="16">
        <v>-719754.22</v>
      </c>
      <c r="K205" s="18"/>
      <c r="L205" s="18" t="str">
        <f t="shared" si="24"/>
        <v>3</v>
      </c>
      <c r="M205" s="18" t="str">
        <f>INDEX(Chapter,MATCH(L205,[1]Chapter!$A$1:$A$681,0),8)</f>
        <v>שירותים ממלכתיים</v>
      </c>
      <c r="N205" s="18" t="str">
        <f t="shared" si="25"/>
        <v>31</v>
      </c>
      <c r="O205" s="18" t="str">
        <f>INDEX(Chapter,MATCH(N205,[1]Chapter!$A$1:$A$681,0),8)</f>
        <v>חינוך</v>
      </c>
      <c r="P205" s="18" t="str">
        <f t="shared" si="26"/>
        <v>314</v>
      </c>
      <c r="Q205" s="18" t="str">
        <f>INDEX(Chapter,MATCH(P205,[1]Chapter!$A$1:$A$681,0),8)</f>
        <v>חטיבות ביניים</v>
      </c>
      <c r="R205" s="18" t="str">
        <f t="shared" si="27"/>
        <v>3140</v>
      </c>
      <c r="S205" s="18" t="e">
        <f>INDEX(Chapter,MATCH(R205,[1]Chapter!$A$1:$A$681,0),8)</f>
        <v>#N/A</v>
      </c>
      <c r="T205" s="18"/>
      <c r="U205" s="18" t="str">
        <f t="shared" si="28"/>
        <v>9</v>
      </c>
      <c r="V205" s="18" t="str">
        <f>IF($L205&lt;"6",INDEX(Revenue_type,MATCH(U205*1,[1]type!$A$118:$A$168,0),8),INDEX(Expenditure_type,MATCH(U205*1,[1]type!$A$2:$A$117,0),8))</f>
        <v>השתתפות משרדי ממשלה</v>
      </c>
      <c r="W205" s="18" t="str">
        <f t="shared" si="29"/>
        <v>92</v>
      </c>
      <c r="X205" s="18" t="str">
        <f>IF($L205&lt;"6",INDEX(Revenue_type,MATCH(W205*1,[1]type!$A$118:$A$168,0),8),INDEX(Expenditure_type,MATCH(W205*1,[1]type!$A$2:$A$117,0),8))</f>
        <v>השתתפות משרד החינוך והתרבות</v>
      </c>
      <c r="Y205" s="18" t="str">
        <f t="shared" si="30"/>
        <v>922</v>
      </c>
      <c r="Z205" s="18" t="e">
        <f>IF($L205&lt;"6",INDEX(Revenue_type,MATCH(Y205*1,[1]type!$A$118:$A$168,0),8),INDEX(Expenditure_type,MATCH(Y205*1,[1]type!$A$2:$A$117,0),8))</f>
        <v>#N/A</v>
      </c>
    </row>
    <row r="206" spans="1:26" ht="15.75" customHeight="1" outlineLevel="2">
      <c r="A206" s="19">
        <v>420</v>
      </c>
      <c r="B206" s="14">
        <v>314005</v>
      </c>
      <c r="C206">
        <v>1</v>
      </c>
      <c r="D206" t="str">
        <f t="shared" si="31"/>
        <v>1314005.420</v>
      </c>
      <c r="E206" s="15" t="s">
        <v>211</v>
      </c>
      <c r="F206" s="16"/>
      <c r="G206"/>
      <c r="H206" s="17">
        <v>-70000</v>
      </c>
      <c r="I206" s="17"/>
      <c r="J206" s="16"/>
      <c r="K206" s="18" t="e">
        <f>INDEX(תקציב_2013,MATCH(D206,'[1]תקציב 2015'!$D$3:$D$5960,0),8)</f>
        <v>#N/A</v>
      </c>
      <c r="L206" s="18" t="str">
        <f t="shared" si="24"/>
        <v>3</v>
      </c>
      <c r="M206" s="18" t="str">
        <f>INDEX(Chapter,MATCH(L206,[1]Chapter!$A$1:$A$681,0),8)</f>
        <v>שירותים ממלכתיים</v>
      </c>
      <c r="N206" s="18" t="str">
        <f t="shared" si="25"/>
        <v>31</v>
      </c>
      <c r="O206" s="18" t="str">
        <f>INDEX(Chapter,MATCH(N206,[1]Chapter!$A$1:$A$681,0),8)</f>
        <v>חינוך</v>
      </c>
      <c r="P206" s="18" t="str">
        <f t="shared" si="26"/>
        <v>314</v>
      </c>
      <c r="Q206" s="18" t="str">
        <f>INDEX(Chapter,MATCH(P206,[1]Chapter!$A$1:$A$681,0),8)</f>
        <v>חטיבות ביניים</v>
      </c>
      <c r="R206" s="18" t="str">
        <f t="shared" si="27"/>
        <v>3140</v>
      </c>
      <c r="S206" s="18" t="e">
        <f>INDEX(Chapter,MATCH(R206,[1]Chapter!$A$1:$A$681,0),8)</f>
        <v>#N/A</v>
      </c>
      <c r="T206" s="18"/>
      <c r="U206" s="18" t="str">
        <f t="shared" si="28"/>
        <v>4</v>
      </c>
      <c r="V206" s="18" t="str">
        <f>IF($L206&lt;"6",INDEX(Revenue_type,MATCH(U206*1,[1]type!$A$118:$A$168,0),8),INDEX(Expenditure_type,MATCH(U206*1,[1]type!$A$2:$A$117,0),8))</f>
        <v>שירותים ושכר לימוד</v>
      </c>
      <c r="W206" s="18" t="str">
        <f t="shared" si="29"/>
        <v>42</v>
      </c>
      <c r="X206" s="18" t="str">
        <f>IF($L206&lt;"6",INDEX(Revenue_type,MATCH(W206*1,[1]type!$A$118:$A$168,0),8),INDEX(Expenditure_type,MATCH(W206*1,[1]type!$A$2:$A$117,0),8))</f>
        <v>השתתפויות תושבים בשירותים משלימים</v>
      </c>
      <c r="Y206" s="18" t="str">
        <f t="shared" si="30"/>
        <v>420</v>
      </c>
      <c r="Z206" s="18" t="e">
        <f>IF($L206&lt;"6",INDEX(Revenue_type,MATCH(Y206*1,[1]type!$A$118:$A$168,0),8),INDEX(Expenditure_type,MATCH(Y206*1,[1]type!$A$2:$A$117,0),8))</f>
        <v>#N/A</v>
      </c>
    </row>
    <row r="207" spans="1:26" ht="15.75" customHeight="1" outlineLevel="2">
      <c r="A207" s="19">
        <v>920</v>
      </c>
      <c r="B207" s="14">
        <v>314005</v>
      </c>
      <c r="C207">
        <v>1</v>
      </c>
      <c r="D207" t="str">
        <f t="shared" si="31"/>
        <v>1314005.920</v>
      </c>
      <c r="E207" s="15" t="s">
        <v>190</v>
      </c>
      <c r="F207" s="16"/>
      <c r="G207"/>
      <c r="H207" s="17">
        <v>0</v>
      </c>
      <c r="I207" s="17">
        <v>-230666</v>
      </c>
      <c r="J207" s="16"/>
      <c r="K207" s="18" t="e">
        <f>INDEX(תקציב_2013,MATCH(D207,'[1]תקציב 2015'!$D$3:$D$5960,0),8)</f>
        <v>#N/A</v>
      </c>
      <c r="L207" s="18" t="str">
        <f t="shared" si="24"/>
        <v>3</v>
      </c>
      <c r="M207" s="18" t="str">
        <f>INDEX(Chapter,MATCH(L207,[1]Chapter!$A$1:$A$681,0),8)</f>
        <v>שירותים ממלכתיים</v>
      </c>
      <c r="N207" s="18" t="str">
        <f t="shared" si="25"/>
        <v>31</v>
      </c>
      <c r="O207" s="18" t="str">
        <f>INDEX(Chapter,MATCH(N207,[1]Chapter!$A$1:$A$681,0),8)</f>
        <v>חינוך</v>
      </c>
      <c r="P207" s="18" t="str">
        <f t="shared" si="26"/>
        <v>314</v>
      </c>
      <c r="Q207" s="18" t="str">
        <f>INDEX(Chapter,MATCH(P207,[1]Chapter!$A$1:$A$681,0),8)</f>
        <v>חטיבות ביניים</v>
      </c>
      <c r="R207" s="18" t="str">
        <f t="shared" si="27"/>
        <v>3140</v>
      </c>
      <c r="S207" s="18" t="e">
        <f>INDEX(Chapter,MATCH(R207,[1]Chapter!$A$1:$A$681,0),8)</f>
        <v>#N/A</v>
      </c>
      <c r="T207" s="18"/>
      <c r="U207" s="18" t="str">
        <f t="shared" si="28"/>
        <v>9</v>
      </c>
      <c r="V207" s="18" t="str">
        <f>IF($L207&lt;"6",INDEX(Revenue_type,MATCH(U207*1,[1]type!$A$118:$A$168,0),8),INDEX(Expenditure_type,MATCH(U207*1,[1]type!$A$2:$A$117,0),8))</f>
        <v>השתתפות משרדי ממשלה</v>
      </c>
      <c r="W207" s="18" t="str">
        <f t="shared" si="29"/>
        <v>92</v>
      </c>
      <c r="X207" s="18" t="str">
        <f>IF($L207&lt;"6",INDEX(Revenue_type,MATCH(W207*1,[1]type!$A$118:$A$168,0),8),INDEX(Expenditure_type,MATCH(W207*1,[1]type!$A$2:$A$117,0),8))</f>
        <v>השתתפות משרד החינוך והתרבות</v>
      </c>
      <c r="Y207" s="18" t="str">
        <f t="shared" si="30"/>
        <v>920</v>
      </c>
      <c r="Z207" s="18" t="e">
        <f>IF($L207&lt;"6",INDEX(Revenue_type,MATCH(Y207*1,[1]type!$A$118:$A$168,0),8),INDEX(Expenditure_type,MATCH(Y207*1,[1]type!$A$2:$A$117,0),8))</f>
        <v>#N/A</v>
      </c>
    </row>
    <row r="208" spans="1:26" ht="15.75" customHeight="1" outlineLevel="2">
      <c r="A208" s="19">
        <v>921</v>
      </c>
      <c r="B208" s="14">
        <v>314005</v>
      </c>
      <c r="C208">
        <v>1</v>
      </c>
      <c r="D208" t="str">
        <f t="shared" si="31"/>
        <v>1314005.921</v>
      </c>
      <c r="E208" s="15" t="s">
        <v>191</v>
      </c>
      <c r="F208" s="16"/>
      <c r="G208"/>
      <c r="H208" s="17">
        <v>-40000</v>
      </c>
      <c r="I208" s="17">
        <v>-513109.79</v>
      </c>
      <c r="J208" s="16"/>
      <c r="K208" s="18" t="e">
        <f>INDEX(תקציב_2013,MATCH(D208,'[1]תקציב 2015'!$D$3:$D$5960,0),8)</f>
        <v>#N/A</v>
      </c>
      <c r="L208" s="18" t="str">
        <f t="shared" si="24"/>
        <v>3</v>
      </c>
      <c r="M208" s="18" t="str">
        <f>INDEX(Chapter,MATCH(L208,[1]Chapter!$A$1:$A$681,0),8)</f>
        <v>שירותים ממלכתיים</v>
      </c>
      <c r="N208" s="18" t="str">
        <f t="shared" si="25"/>
        <v>31</v>
      </c>
      <c r="O208" s="18" t="str">
        <f>INDEX(Chapter,MATCH(N208,[1]Chapter!$A$1:$A$681,0),8)</f>
        <v>חינוך</v>
      </c>
      <c r="P208" s="18" t="str">
        <f t="shared" si="26"/>
        <v>314</v>
      </c>
      <c r="Q208" s="18" t="str">
        <f>INDEX(Chapter,MATCH(P208,[1]Chapter!$A$1:$A$681,0),8)</f>
        <v>חטיבות ביניים</v>
      </c>
      <c r="R208" s="18" t="str">
        <f t="shared" si="27"/>
        <v>3140</v>
      </c>
      <c r="S208" s="18" t="e">
        <f>INDEX(Chapter,MATCH(R208,[1]Chapter!$A$1:$A$681,0),8)</f>
        <v>#N/A</v>
      </c>
      <c r="T208" s="18"/>
      <c r="U208" s="18" t="str">
        <f t="shared" si="28"/>
        <v>9</v>
      </c>
      <c r="V208" s="18" t="str">
        <f>IF($L208&lt;"6",INDEX(Revenue_type,MATCH(U208*1,[1]type!$A$118:$A$168,0),8),INDEX(Expenditure_type,MATCH(U208*1,[1]type!$A$2:$A$117,0),8))</f>
        <v>השתתפות משרדי ממשלה</v>
      </c>
      <c r="W208" s="18" t="str">
        <f t="shared" si="29"/>
        <v>92</v>
      </c>
      <c r="X208" s="18" t="str">
        <f>IF($L208&lt;"6",INDEX(Revenue_type,MATCH(W208*1,[1]type!$A$118:$A$168,0),8),INDEX(Expenditure_type,MATCH(W208*1,[1]type!$A$2:$A$117,0),8))</f>
        <v>השתתפות משרד החינוך והתרבות</v>
      </c>
      <c r="Y208" s="18" t="str">
        <f t="shared" si="30"/>
        <v>921</v>
      </c>
      <c r="Z208" s="18" t="e">
        <f>IF($L208&lt;"6",INDEX(Revenue_type,MATCH(Y208*1,[1]type!$A$118:$A$168,0),8),INDEX(Expenditure_type,MATCH(Y208*1,[1]type!$A$2:$A$117,0),8))</f>
        <v>#N/A</v>
      </c>
    </row>
    <row r="209" spans="1:26" ht="15.75" customHeight="1" outlineLevel="2">
      <c r="A209" s="19">
        <v>490</v>
      </c>
      <c r="B209" s="14">
        <v>315000</v>
      </c>
      <c r="C209">
        <v>1</v>
      </c>
      <c r="D209" t="str">
        <f t="shared" si="31"/>
        <v>1315000.490</v>
      </c>
      <c r="E209" s="15" t="s">
        <v>212</v>
      </c>
      <c r="F209" s="16"/>
      <c r="G209"/>
      <c r="H209" s="17">
        <v>-1950000</v>
      </c>
      <c r="I209" s="17">
        <v>-1864977.5</v>
      </c>
      <c r="J209" s="16">
        <v>-1763298</v>
      </c>
      <c r="K209" s="18" t="e">
        <f>INDEX(תקציב_2013,MATCH(D209,'[1]תקציב 2015'!$D$3:$D$5960,0),8)</f>
        <v>#N/A</v>
      </c>
      <c r="L209" s="18" t="str">
        <f t="shared" si="24"/>
        <v>3</v>
      </c>
      <c r="M209" s="18" t="str">
        <f>INDEX(Chapter,MATCH(L209,[1]Chapter!$A$1:$A$681,0),8)</f>
        <v>שירותים ממלכתיים</v>
      </c>
      <c r="N209" s="18" t="str">
        <f t="shared" si="25"/>
        <v>31</v>
      </c>
      <c r="O209" s="18" t="str">
        <f>INDEX(Chapter,MATCH(N209,[1]Chapter!$A$1:$A$681,0),8)</f>
        <v>חינוך</v>
      </c>
      <c r="P209" s="18" t="str">
        <f t="shared" si="26"/>
        <v>315</v>
      </c>
      <c r="Q209" s="18" t="str">
        <f>INDEX(Chapter,MATCH(P209,[1]Chapter!$A$1:$A$681,0),8)</f>
        <v>חינוך על יסודי</v>
      </c>
      <c r="R209" s="18" t="str">
        <f t="shared" si="27"/>
        <v>3150</v>
      </c>
      <c r="S209" s="18" t="e">
        <f>INDEX(Chapter,MATCH(R209,[1]Chapter!$A$1:$A$681,0),8)</f>
        <v>#N/A</v>
      </c>
      <c r="T209" s="18"/>
      <c r="U209" s="18" t="str">
        <f t="shared" si="28"/>
        <v>4</v>
      </c>
      <c r="V209" s="18" t="str">
        <f>IF($L209&lt;"6",INDEX(Revenue_type,MATCH(U209*1,[1]type!$A$118:$A$168,0),8),INDEX(Expenditure_type,MATCH(U209*1,[1]type!$A$2:$A$117,0),8))</f>
        <v>שירותים ושכר לימוד</v>
      </c>
      <c r="W209" s="18" t="str">
        <f t="shared" si="29"/>
        <v>49</v>
      </c>
      <c r="X209" s="18" t="str">
        <f>IF($L209&lt;"6",INDEX(Revenue_type,MATCH(W209*1,[1]type!$A$118:$A$168,0),8),INDEX(Expenditure_type,MATCH(W209*1,[1]type!$A$2:$A$117,0),8))</f>
        <v>שונות</v>
      </c>
      <c r="Y209" s="18" t="str">
        <f t="shared" si="30"/>
        <v>490</v>
      </c>
      <c r="Z209" s="18" t="e">
        <f>IF($L209&lt;"6",INDEX(Revenue_type,MATCH(Y209*1,[1]type!$A$118:$A$168,0),8),INDEX(Expenditure_type,MATCH(Y209*1,[1]type!$A$2:$A$117,0),8))</f>
        <v>#N/A</v>
      </c>
    </row>
    <row r="210" spans="1:26" ht="15.75" customHeight="1" outlineLevel="2">
      <c r="A210" s="19">
        <v>923</v>
      </c>
      <c r="B210" s="14">
        <v>315000</v>
      </c>
      <c r="C210">
        <v>1</v>
      </c>
      <c r="D210" t="str">
        <f t="shared" si="31"/>
        <v>1315000.923</v>
      </c>
      <c r="E210" s="15" t="s">
        <v>213</v>
      </c>
      <c r="F210" s="16"/>
      <c r="G210"/>
      <c r="H210" s="17">
        <v>-30000</v>
      </c>
      <c r="I210" s="17">
        <v>-14495.65</v>
      </c>
      <c r="J210" s="16">
        <v>-27594.959999999999</v>
      </c>
      <c r="K210" s="18" t="e">
        <f>INDEX(תקציב_2013,MATCH(D210,'[1]תקציב 2015'!$D$3:$D$5960,0),8)</f>
        <v>#N/A</v>
      </c>
      <c r="L210" s="18" t="str">
        <f t="shared" si="24"/>
        <v>3</v>
      </c>
      <c r="M210" s="18" t="str">
        <f>INDEX(Chapter,MATCH(L210,[1]Chapter!$A$1:$A$681,0),8)</f>
        <v>שירותים ממלכתיים</v>
      </c>
      <c r="N210" s="18" t="str">
        <f t="shared" si="25"/>
        <v>31</v>
      </c>
      <c r="O210" s="18" t="str">
        <f>INDEX(Chapter,MATCH(N210,[1]Chapter!$A$1:$A$681,0),8)</f>
        <v>חינוך</v>
      </c>
      <c r="P210" s="18" t="str">
        <f t="shared" si="26"/>
        <v>315</v>
      </c>
      <c r="Q210" s="18" t="str">
        <f>INDEX(Chapter,MATCH(P210,[1]Chapter!$A$1:$A$681,0),8)</f>
        <v>חינוך על יסודי</v>
      </c>
      <c r="R210" s="18" t="str">
        <f t="shared" si="27"/>
        <v>3150</v>
      </c>
      <c r="S210" s="18" t="e">
        <f>INDEX(Chapter,MATCH(R210,[1]Chapter!$A$1:$A$681,0),8)</f>
        <v>#N/A</v>
      </c>
      <c r="T210" s="18"/>
      <c r="U210" s="18" t="str">
        <f t="shared" si="28"/>
        <v>9</v>
      </c>
      <c r="V210" s="18" t="str">
        <f>IF($L210&lt;"6",INDEX(Revenue_type,MATCH(U210*1,[1]type!$A$118:$A$168,0),8),INDEX(Expenditure_type,MATCH(U210*1,[1]type!$A$2:$A$117,0),8))</f>
        <v>השתתפות משרדי ממשלה</v>
      </c>
      <c r="W210" s="18" t="str">
        <f t="shared" si="29"/>
        <v>92</v>
      </c>
      <c r="X210" s="18" t="str">
        <f>IF($L210&lt;"6",INDEX(Revenue_type,MATCH(W210*1,[1]type!$A$118:$A$168,0),8),INDEX(Expenditure_type,MATCH(W210*1,[1]type!$A$2:$A$117,0),8))</f>
        <v>השתתפות משרד החינוך והתרבות</v>
      </c>
      <c r="Y210" s="18" t="str">
        <f t="shared" si="30"/>
        <v>923</v>
      </c>
      <c r="Z210" s="18" t="e">
        <f>IF($L210&lt;"6",INDEX(Revenue_type,MATCH(Y210*1,[1]type!$A$118:$A$168,0),8),INDEX(Expenditure_type,MATCH(Y210*1,[1]type!$A$2:$A$117,0),8))</f>
        <v>#N/A</v>
      </c>
    </row>
    <row r="211" spans="1:26" ht="15.75" customHeight="1" outlineLevel="2">
      <c r="A211" s="19">
        <v>922</v>
      </c>
      <c r="B211" s="14">
        <v>315001</v>
      </c>
      <c r="C211">
        <v>1</v>
      </c>
      <c r="D211" t="str">
        <f t="shared" si="31"/>
        <v>1315001.922</v>
      </c>
      <c r="E211" s="15" t="s">
        <v>210</v>
      </c>
      <c r="F211" s="16"/>
      <c r="G211"/>
      <c r="H211" s="17">
        <v>-540000</v>
      </c>
      <c r="I211" s="17">
        <v>-309422.46000000002</v>
      </c>
      <c r="J211" s="16">
        <v>-148275.60999999999</v>
      </c>
      <c r="K211" s="18" t="e">
        <f>INDEX(תקציב_2013,MATCH(D211,'[1]תקציב 2015'!$D$3:$D$5960,0),8)</f>
        <v>#N/A</v>
      </c>
      <c r="L211" s="18" t="str">
        <f t="shared" si="24"/>
        <v>3</v>
      </c>
      <c r="M211" s="18" t="str">
        <f>INDEX(Chapter,MATCH(L211,[1]Chapter!$A$1:$A$681,0),8)</f>
        <v>שירותים ממלכתיים</v>
      </c>
      <c r="N211" s="18" t="str">
        <f t="shared" si="25"/>
        <v>31</v>
      </c>
      <c r="O211" s="18" t="str">
        <f>INDEX(Chapter,MATCH(N211,[1]Chapter!$A$1:$A$681,0),8)</f>
        <v>חינוך</v>
      </c>
      <c r="P211" s="18" t="str">
        <f t="shared" si="26"/>
        <v>315</v>
      </c>
      <c r="Q211" s="18" t="str">
        <f>INDEX(Chapter,MATCH(P211,[1]Chapter!$A$1:$A$681,0),8)</f>
        <v>חינוך על יסודי</v>
      </c>
      <c r="R211" s="18" t="str">
        <f t="shared" si="27"/>
        <v>3150</v>
      </c>
      <c r="S211" s="18" t="e">
        <f>INDEX(Chapter,MATCH(R211,[1]Chapter!$A$1:$A$681,0),8)</f>
        <v>#N/A</v>
      </c>
      <c r="T211" s="18"/>
      <c r="U211" s="18" t="str">
        <f t="shared" si="28"/>
        <v>9</v>
      </c>
      <c r="V211" s="18" t="str">
        <f>IF($L211&lt;"6",INDEX(Revenue_type,MATCH(U211*1,[1]type!$A$118:$A$168,0),8),INDEX(Expenditure_type,MATCH(U211*1,[1]type!$A$2:$A$117,0),8))</f>
        <v>השתתפות משרדי ממשלה</v>
      </c>
      <c r="W211" s="18" t="str">
        <f t="shared" si="29"/>
        <v>92</v>
      </c>
      <c r="X211" s="18" t="str">
        <f>IF($L211&lt;"6",INDEX(Revenue_type,MATCH(W211*1,[1]type!$A$118:$A$168,0),8),INDEX(Expenditure_type,MATCH(W211*1,[1]type!$A$2:$A$117,0),8))</f>
        <v>השתתפות משרד החינוך והתרבות</v>
      </c>
      <c r="Y211" s="18" t="str">
        <f t="shared" si="30"/>
        <v>922</v>
      </c>
      <c r="Z211" s="18" t="e">
        <f>IF($L211&lt;"6",INDEX(Revenue_type,MATCH(Y211*1,[1]type!$A$118:$A$168,0),8),INDEX(Expenditure_type,MATCH(Y211*1,[1]type!$A$2:$A$117,0),8))</f>
        <v>#N/A</v>
      </c>
    </row>
    <row r="212" spans="1:26" ht="15.75" customHeight="1" outlineLevel="2">
      <c r="A212" s="19">
        <v>220</v>
      </c>
      <c r="B212" s="14">
        <v>315008</v>
      </c>
      <c r="C212">
        <v>1</v>
      </c>
      <c r="D212" t="str">
        <f t="shared" si="31"/>
        <v>1315008.220</v>
      </c>
      <c r="E212" s="15" t="s">
        <v>214</v>
      </c>
      <c r="F212" s="16"/>
      <c r="G212"/>
      <c r="H212" s="17">
        <v>-6700</v>
      </c>
      <c r="I212" s="17">
        <v>0</v>
      </c>
      <c r="J212" s="16">
        <v>0</v>
      </c>
      <c r="K212" s="18" t="e">
        <f>INDEX(תקציב_2013,MATCH(D212,'[1]תקציב 2015'!$D$3:$D$5960,0),8)</f>
        <v>#N/A</v>
      </c>
      <c r="L212" s="18" t="str">
        <f t="shared" si="24"/>
        <v>3</v>
      </c>
      <c r="M212" s="18" t="str">
        <f>INDEX(Chapter,MATCH(L212,[1]Chapter!$A$1:$A$681,0),8)</f>
        <v>שירותים ממלכתיים</v>
      </c>
      <c r="N212" s="18" t="str">
        <f t="shared" si="25"/>
        <v>31</v>
      </c>
      <c r="O212" s="18" t="str">
        <f>INDEX(Chapter,MATCH(N212,[1]Chapter!$A$1:$A$681,0),8)</f>
        <v>חינוך</v>
      </c>
      <c r="P212" s="18" t="str">
        <f t="shared" si="26"/>
        <v>315</v>
      </c>
      <c r="Q212" s="18" t="str">
        <f>INDEX(Chapter,MATCH(P212,[1]Chapter!$A$1:$A$681,0),8)</f>
        <v>חינוך על יסודי</v>
      </c>
      <c r="R212" s="18" t="str">
        <f t="shared" si="27"/>
        <v>3150</v>
      </c>
      <c r="S212" s="18" t="e">
        <f>INDEX(Chapter,MATCH(R212,[1]Chapter!$A$1:$A$681,0),8)</f>
        <v>#N/A</v>
      </c>
      <c r="T212" s="18"/>
      <c r="U212" s="18" t="str">
        <f t="shared" si="28"/>
        <v>2</v>
      </c>
      <c r="V212" s="18" t="str">
        <f>IF($L212&lt;"6",INDEX(Revenue_type,MATCH(U212*1,[1]type!$A$118:$A$168,0),8),INDEX(Expenditure_type,MATCH(U212*1,[1]type!$A$2:$A$117,0),8))</f>
        <v>אגרות</v>
      </c>
      <c r="W212" s="18" t="str">
        <f t="shared" si="29"/>
        <v>22</v>
      </c>
      <c r="X212" s="18" t="str">
        <f>IF($L212&lt;"6",INDEX(Revenue_type,MATCH(W212*1,[1]type!$A$118:$A$168,0),8),INDEX(Expenditure_type,MATCH(W212*1,[1]type!$A$2:$A$117,0),8))</f>
        <v>אגרות בגין שירותים וחומרים</v>
      </c>
      <c r="Y212" s="18" t="str">
        <f t="shared" si="30"/>
        <v>220</v>
      </c>
      <c r="Z212" s="18" t="e">
        <f>IF($L212&lt;"6",INDEX(Revenue_type,MATCH(Y212*1,[1]type!$A$118:$A$168,0),8),INDEX(Expenditure_type,MATCH(Y212*1,[1]type!$A$2:$A$117,0),8))</f>
        <v>#N/A</v>
      </c>
    </row>
    <row r="213" spans="1:26" ht="15.75" customHeight="1" outlineLevel="2">
      <c r="A213" s="19">
        <v>420</v>
      </c>
      <c r="B213" s="14">
        <v>315008</v>
      </c>
      <c r="C213">
        <v>1</v>
      </c>
      <c r="D213" t="str">
        <f t="shared" si="31"/>
        <v>1315008.420</v>
      </c>
      <c r="E213" s="15" t="s">
        <v>215</v>
      </c>
      <c r="F213" s="16"/>
      <c r="G213"/>
      <c r="H213" s="17">
        <v>-1300</v>
      </c>
      <c r="I213" s="17">
        <v>0</v>
      </c>
      <c r="J213" s="16">
        <v>-1470</v>
      </c>
      <c r="K213" s="18" t="e">
        <f>INDEX(תקציב_2013,MATCH(D213,'[1]תקציב 2015'!$D$3:$D$5960,0),8)</f>
        <v>#N/A</v>
      </c>
      <c r="L213" s="18" t="str">
        <f t="shared" si="24"/>
        <v>3</v>
      </c>
      <c r="M213" s="18" t="str">
        <f>INDEX(Chapter,MATCH(L213,[1]Chapter!$A$1:$A$681,0),8)</f>
        <v>שירותים ממלכתיים</v>
      </c>
      <c r="N213" s="18" t="str">
        <f t="shared" si="25"/>
        <v>31</v>
      </c>
      <c r="O213" s="18" t="str">
        <f>INDEX(Chapter,MATCH(N213,[1]Chapter!$A$1:$A$681,0),8)</f>
        <v>חינוך</v>
      </c>
      <c r="P213" s="18" t="str">
        <f t="shared" si="26"/>
        <v>315</v>
      </c>
      <c r="Q213" s="18" t="str">
        <f>INDEX(Chapter,MATCH(P213,[1]Chapter!$A$1:$A$681,0),8)</f>
        <v>חינוך על יסודי</v>
      </c>
      <c r="R213" s="18" t="str">
        <f t="shared" si="27"/>
        <v>3150</v>
      </c>
      <c r="S213" s="18" t="e">
        <f>INDEX(Chapter,MATCH(R213,[1]Chapter!$A$1:$A$681,0),8)</f>
        <v>#N/A</v>
      </c>
      <c r="T213" s="18"/>
      <c r="U213" s="18" t="str">
        <f t="shared" si="28"/>
        <v>4</v>
      </c>
      <c r="V213" s="18" t="str">
        <f>IF($L213&lt;"6",INDEX(Revenue_type,MATCH(U213*1,[1]type!$A$118:$A$168,0),8),INDEX(Expenditure_type,MATCH(U213*1,[1]type!$A$2:$A$117,0),8))</f>
        <v>שירותים ושכר לימוד</v>
      </c>
      <c r="W213" s="18" t="str">
        <f t="shared" si="29"/>
        <v>42</v>
      </c>
      <c r="X213" s="18" t="str">
        <f>IF($L213&lt;"6",INDEX(Revenue_type,MATCH(W213*1,[1]type!$A$118:$A$168,0),8),INDEX(Expenditure_type,MATCH(W213*1,[1]type!$A$2:$A$117,0),8))</f>
        <v>השתתפויות תושבים בשירותים משלימים</v>
      </c>
      <c r="Y213" s="18" t="str">
        <f t="shared" si="30"/>
        <v>420</v>
      </c>
      <c r="Z213" s="18" t="e">
        <f>IF($L213&lt;"6",INDEX(Revenue_type,MATCH(Y213*1,[1]type!$A$118:$A$168,0),8),INDEX(Expenditure_type,MATCH(Y213*1,[1]type!$A$2:$A$117,0),8))</f>
        <v>#N/A</v>
      </c>
    </row>
    <row r="214" spans="1:26" ht="15.75" customHeight="1" outlineLevel="2">
      <c r="A214" s="19">
        <v>920</v>
      </c>
      <c r="B214" s="14">
        <v>315008</v>
      </c>
      <c r="C214">
        <v>1</v>
      </c>
      <c r="D214" t="str">
        <f t="shared" si="31"/>
        <v>1315008.920</v>
      </c>
      <c r="E214" s="15" t="s">
        <v>216</v>
      </c>
      <c r="F214" s="16"/>
      <c r="G214"/>
      <c r="H214" s="17">
        <v>-3372000</v>
      </c>
      <c r="I214" s="17">
        <v>-2841888.88</v>
      </c>
      <c r="J214" s="16">
        <v>-2491915.98</v>
      </c>
      <c r="K214" s="18"/>
      <c r="L214" s="18" t="str">
        <f t="shared" si="24"/>
        <v>3</v>
      </c>
      <c r="M214" s="18" t="str">
        <f>INDEX(Chapter,MATCH(L214,[1]Chapter!$A$1:$A$681,0),8)</f>
        <v>שירותים ממלכתיים</v>
      </c>
      <c r="N214" s="18" t="str">
        <f t="shared" si="25"/>
        <v>31</v>
      </c>
      <c r="O214" s="18" t="str">
        <f>INDEX(Chapter,MATCH(N214,[1]Chapter!$A$1:$A$681,0),8)</f>
        <v>חינוך</v>
      </c>
      <c r="P214" s="18" t="str">
        <f t="shared" si="26"/>
        <v>315</v>
      </c>
      <c r="Q214" s="18" t="str">
        <f>INDEX(Chapter,MATCH(P214,[1]Chapter!$A$1:$A$681,0),8)</f>
        <v>חינוך על יסודי</v>
      </c>
      <c r="R214" s="18" t="str">
        <f t="shared" si="27"/>
        <v>3150</v>
      </c>
      <c r="S214" s="18" t="e">
        <f>INDEX(Chapter,MATCH(R214,[1]Chapter!$A$1:$A$681,0),8)</f>
        <v>#N/A</v>
      </c>
      <c r="T214" s="18"/>
      <c r="U214" s="18" t="str">
        <f t="shared" si="28"/>
        <v>9</v>
      </c>
      <c r="V214" s="18" t="str">
        <f>IF($L214&lt;"6",INDEX(Revenue_type,MATCH(U214*1,[1]type!$A$118:$A$168,0),8),INDEX(Expenditure_type,MATCH(U214*1,[1]type!$A$2:$A$117,0),8))</f>
        <v>השתתפות משרדי ממשלה</v>
      </c>
      <c r="W214" s="18" t="str">
        <f t="shared" si="29"/>
        <v>92</v>
      </c>
      <c r="X214" s="18" t="str">
        <f>IF($L214&lt;"6",INDEX(Revenue_type,MATCH(W214*1,[1]type!$A$118:$A$168,0),8),INDEX(Expenditure_type,MATCH(W214*1,[1]type!$A$2:$A$117,0),8))</f>
        <v>השתתפות משרד החינוך והתרבות</v>
      </c>
      <c r="Y214" s="18" t="str">
        <f t="shared" si="30"/>
        <v>920</v>
      </c>
      <c r="Z214" s="18" t="e">
        <f>IF($L214&lt;"6",INDEX(Revenue_type,MATCH(Y214*1,[1]type!$A$118:$A$168,0),8),INDEX(Expenditure_type,MATCH(Y214*1,[1]type!$A$2:$A$117,0),8))</f>
        <v>#N/A</v>
      </c>
    </row>
    <row r="215" spans="1:26" ht="15.75" customHeight="1" outlineLevel="2">
      <c r="A215" s="19">
        <v>923</v>
      </c>
      <c r="B215" s="14">
        <v>315008</v>
      </c>
      <c r="C215">
        <v>1</v>
      </c>
      <c r="D215" t="str">
        <f t="shared" si="31"/>
        <v>1315008.923</v>
      </c>
      <c r="E215" s="15" t="s">
        <v>217</v>
      </c>
      <c r="F215" s="16"/>
      <c r="G215"/>
      <c r="H215" s="17">
        <v>-7700</v>
      </c>
      <c r="I215" s="17">
        <v>-24712.81</v>
      </c>
      <c r="J215" s="16"/>
      <c r="K215" s="18" t="e">
        <f>INDEX(תקציב_2013,MATCH(D215,'[1]תקציב 2015'!$D$3:$D$5960,0),8)</f>
        <v>#N/A</v>
      </c>
      <c r="L215" s="18" t="str">
        <f t="shared" si="24"/>
        <v>3</v>
      </c>
      <c r="M215" s="18" t="str">
        <f>INDEX(Chapter,MATCH(L215,[1]Chapter!$A$1:$A$681,0),8)</f>
        <v>שירותים ממלכתיים</v>
      </c>
      <c r="N215" s="18" t="str">
        <f t="shared" si="25"/>
        <v>31</v>
      </c>
      <c r="O215" s="18" t="str">
        <f>INDEX(Chapter,MATCH(N215,[1]Chapter!$A$1:$A$681,0),8)</f>
        <v>חינוך</v>
      </c>
      <c r="P215" s="18" t="str">
        <f t="shared" si="26"/>
        <v>315</v>
      </c>
      <c r="Q215" s="18" t="str">
        <f>INDEX(Chapter,MATCH(P215,[1]Chapter!$A$1:$A$681,0),8)</f>
        <v>חינוך על יסודי</v>
      </c>
      <c r="R215" s="18" t="str">
        <f t="shared" si="27"/>
        <v>3150</v>
      </c>
      <c r="S215" s="18" t="e">
        <f>INDEX(Chapter,MATCH(R215,[1]Chapter!$A$1:$A$681,0),8)</f>
        <v>#N/A</v>
      </c>
      <c r="T215" s="18"/>
      <c r="U215" s="18" t="str">
        <f t="shared" si="28"/>
        <v>9</v>
      </c>
      <c r="V215" s="18" t="str">
        <f>IF($L215&lt;"6",INDEX(Revenue_type,MATCH(U215*1,[1]type!$A$118:$A$168,0),8),INDEX(Expenditure_type,MATCH(U215*1,[1]type!$A$2:$A$117,0),8))</f>
        <v>השתתפות משרדי ממשלה</v>
      </c>
      <c r="W215" s="18" t="str">
        <f t="shared" si="29"/>
        <v>92</v>
      </c>
      <c r="X215" s="18" t="str">
        <f>IF($L215&lt;"6",INDEX(Revenue_type,MATCH(W215*1,[1]type!$A$118:$A$168,0),8),INDEX(Expenditure_type,MATCH(W215*1,[1]type!$A$2:$A$117,0),8))</f>
        <v>השתתפות משרד החינוך והתרבות</v>
      </c>
      <c r="Y215" s="18" t="str">
        <f t="shared" si="30"/>
        <v>923</v>
      </c>
      <c r="Z215" s="18" t="e">
        <f>IF($L215&lt;"6",INDEX(Revenue_type,MATCH(Y215*1,[1]type!$A$118:$A$168,0),8),INDEX(Expenditure_type,MATCH(Y215*1,[1]type!$A$2:$A$117,0),8))</f>
        <v>#N/A</v>
      </c>
    </row>
    <row r="216" spans="1:26" ht="15.75" customHeight="1" outlineLevel="2">
      <c r="A216" s="19">
        <v>925</v>
      </c>
      <c r="B216" s="14">
        <v>315008</v>
      </c>
      <c r="C216">
        <v>1</v>
      </c>
      <c r="D216" t="str">
        <f t="shared" si="31"/>
        <v>1315008.925</v>
      </c>
      <c r="E216" s="15" t="s">
        <v>218</v>
      </c>
      <c r="F216" s="16"/>
      <c r="G216"/>
      <c r="H216" s="17">
        <v>-1700</v>
      </c>
      <c r="I216" s="17">
        <v>-1955.5</v>
      </c>
      <c r="J216" s="16">
        <v>-1342</v>
      </c>
      <c r="K216" s="18" t="e">
        <f>INDEX(תקציב_2013,MATCH(D216,'[1]תקציב 2015'!$D$3:$D$5960,0),8)</f>
        <v>#N/A</v>
      </c>
      <c r="L216" s="18" t="str">
        <f t="shared" si="24"/>
        <v>3</v>
      </c>
      <c r="M216" s="18" t="str">
        <f>INDEX(Chapter,MATCH(L216,[1]Chapter!$A$1:$A$681,0),8)</f>
        <v>שירותים ממלכתיים</v>
      </c>
      <c r="N216" s="18" t="str">
        <f t="shared" si="25"/>
        <v>31</v>
      </c>
      <c r="O216" s="18" t="str">
        <f>INDEX(Chapter,MATCH(N216,[1]Chapter!$A$1:$A$681,0),8)</f>
        <v>חינוך</v>
      </c>
      <c r="P216" s="18" t="str">
        <f t="shared" si="26"/>
        <v>315</v>
      </c>
      <c r="Q216" s="18" t="str">
        <f>INDEX(Chapter,MATCH(P216,[1]Chapter!$A$1:$A$681,0),8)</f>
        <v>חינוך על יסודי</v>
      </c>
      <c r="R216" s="18" t="str">
        <f t="shared" si="27"/>
        <v>3150</v>
      </c>
      <c r="S216" s="18" t="e">
        <f>INDEX(Chapter,MATCH(R216,[1]Chapter!$A$1:$A$681,0),8)</f>
        <v>#N/A</v>
      </c>
      <c r="T216" s="18"/>
      <c r="U216" s="18" t="str">
        <f t="shared" si="28"/>
        <v>9</v>
      </c>
      <c r="V216" s="18" t="str">
        <f>IF($L216&lt;"6",INDEX(Revenue_type,MATCH(U216*1,[1]type!$A$118:$A$168,0),8),INDEX(Expenditure_type,MATCH(U216*1,[1]type!$A$2:$A$117,0),8))</f>
        <v>השתתפות משרדי ממשלה</v>
      </c>
      <c r="W216" s="18" t="str">
        <f t="shared" si="29"/>
        <v>92</v>
      </c>
      <c r="X216" s="18" t="str">
        <f>IF($L216&lt;"6",INDEX(Revenue_type,MATCH(W216*1,[1]type!$A$118:$A$168,0),8),INDEX(Expenditure_type,MATCH(W216*1,[1]type!$A$2:$A$117,0),8))</f>
        <v>השתתפות משרד החינוך והתרבות</v>
      </c>
      <c r="Y216" s="18" t="str">
        <f t="shared" si="30"/>
        <v>925</v>
      </c>
      <c r="Z216" s="18" t="e">
        <f>IF($L216&lt;"6",INDEX(Revenue_type,MATCH(Y216*1,[1]type!$A$118:$A$168,0),8),INDEX(Expenditure_type,MATCH(Y216*1,[1]type!$A$2:$A$117,0),8))</f>
        <v>#N/A</v>
      </c>
    </row>
    <row r="217" spans="1:26" ht="15.75" customHeight="1" outlineLevel="2">
      <c r="A217" s="19">
        <v>926</v>
      </c>
      <c r="B217" s="14">
        <v>315008</v>
      </c>
      <c r="C217">
        <v>1</v>
      </c>
      <c r="D217" t="str">
        <f t="shared" si="31"/>
        <v>1315008.926</v>
      </c>
      <c r="E217" s="15" t="s">
        <v>219</v>
      </c>
      <c r="F217" s="16"/>
      <c r="G217"/>
      <c r="H217" s="17">
        <v>0</v>
      </c>
      <c r="I217" s="17">
        <v>0</v>
      </c>
      <c r="J217" s="16">
        <v>-3522</v>
      </c>
      <c r="K217" s="18" t="e">
        <f>INDEX(תקציב_2013,MATCH(D217,'[1]תקציב 2015'!$D$3:$D$5960,0),8)</f>
        <v>#N/A</v>
      </c>
      <c r="L217" s="18" t="str">
        <f t="shared" si="24"/>
        <v>3</v>
      </c>
      <c r="M217" s="18" t="str">
        <f>INDEX(Chapter,MATCH(L217,[1]Chapter!$A$1:$A$681,0),8)</f>
        <v>שירותים ממלכתיים</v>
      </c>
      <c r="N217" s="18" t="str">
        <f t="shared" si="25"/>
        <v>31</v>
      </c>
      <c r="O217" s="18" t="str">
        <f>INDEX(Chapter,MATCH(N217,[1]Chapter!$A$1:$A$681,0),8)</f>
        <v>חינוך</v>
      </c>
      <c r="P217" s="18" t="str">
        <f t="shared" si="26"/>
        <v>315</v>
      </c>
      <c r="Q217" s="18" t="str">
        <f>INDEX(Chapter,MATCH(P217,[1]Chapter!$A$1:$A$681,0),8)</f>
        <v>חינוך על יסודי</v>
      </c>
      <c r="R217" s="18" t="str">
        <f t="shared" si="27"/>
        <v>3150</v>
      </c>
      <c r="S217" s="18" t="e">
        <f>INDEX(Chapter,MATCH(R217,[1]Chapter!$A$1:$A$681,0),8)</f>
        <v>#N/A</v>
      </c>
      <c r="T217" s="18"/>
      <c r="U217" s="18" t="str">
        <f t="shared" si="28"/>
        <v>9</v>
      </c>
      <c r="V217" s="18" t="str">
        <f>IF($L217&lt;"6",INDEX(Revenue_type,MATCH(U217*1,[1]type!$A$118:$A$168,0),8),INDEX(Expenditure_type,MATCH(U217*1,[1]type!$A$2:$A$117,0),8))</f>
        <v>השתתפות משרדי ממשלה</v>
      </c>
      <c r="W217" s="18" t="str">
        <f t="shared" si="29"/>
        <v>92</v>
      </c>
      <c r="X217" s="18" t="str">
        <f>IF($L217&lt;"6",INDEX(Revenue_type,MATCH(W217*1,[1]type!$A$118:$A$168,0),8),INDEX(Expenditure_type,MATCH(W217*1,[1]type!$A$2:$A$117,0),8))</f>
        <v>השתתפות משרד החינוך והתרבות</v>
      </c>
      <c r="Y217" s="18" t="str">
        <f t="shared" si="30"/>
        <v>926</v>
      </c>
      <c r="Z217" s="18" t="e">
        <f>IF($L217&lt;"6",INDEX(Revenue_type,MATCH(Y217*1,[1]type!$A$118:$A$168,0),8),INDEX(Expenditure_type,MATCH(Y217*1,[1]type!$A$2:$A$117,0),8))</f>
        <v>#N/A</v>
      </c>
    </row>
    <row r="218" spans="1:26" ht="15.75" customHeight="1" outlineLevel="2">
      <c r="A218" s="19">
        <v>930</v>
      </c>
      <c r="B218" s="14">
        <v>315008</v>
      </c>
      <c r="C218">
        <v>1</v>
      </c>
      <c r="D218" t="str">
        <f t="shared" si="31"/>
        <v>1315008.930</v>
      </c>
      <c r="E218" s="15" t="s">
        <v>220</v>
      </c>
      <c r="F218" s="16"/>
      <c r="G218"/>
      <c r="H218" s="17">
        <v>0</v>
      </c>
      <c r="I218" s="17">
        <v>0</v>
      </c>
      <c r="J218" s="16">
        <v>0</v>
      </c>
      <c r="K218" s="18" t="e">
        <f>INDEX(תקציב_2013,MATCH(D218,'[1]תקציב 2015'!$D$3:$D$5960,0),8)</f>
        <v>#N/A</v>
      </c>
      <c r="L218" s="18" t="str">
        <f t="shared" si="24"/>
        <v>3</v>
      </c>
      <c r="M218" s="18" t="str">
        <f>INDEX(Chapter,MATCH(L218,[1]Chapter!$A$1:$A$681,0),8)</f>
        <v>שירותים ממלכתיים</v>
      </c>
      <c r="N218" s="18" t="str">
        <f t="shared" si="25"/>
        <v>31</v>
      </c>
      <c r="O218" s="18" t="str">
        <f>INDEX(Chapter,MATCH(N218,[1]Chapter!$A$1:$A$681,0),8)</f>
        <v>חינוך</v>
      </c>
      <c r="P218" s="18" t="str">
        <f t="shared" si="26"/>
        <v>315</v>
      </c>
      <c r="Q218" s="18" t="str">
        <f>INDEX(Chapter,MATCH(P218,[1]Chapter!$A$1:$A$681,0),8)</f>
        <v>חינוך על יסודי</v>
      </c>
      <c r="R218" s="18" t="str">
        <f t="shared" si="27"/>
        <v>3150</v>
      </c>
      <c r="S218" s="18" t="e">
        <f>INDEX(Chapter,MATCH(R218,[1]Chapter!$A$1:$A$681,0),8)</f>
        <v>#N/A</v>
      </c>
      <c r="T218" s="18"/>
      <c r="U218" s="18" t="str">
        <f t="shared" si="28"/>
        <v>9</v>
      </c>
      <c r="V218" s="18" t="str">
        <f>IF($L218&lt;"6",INDEX(Revenue_type,MATCH(U218*1,[1]type!$A$118:$A$168,0),8),INDEX(Expenditure_type,MATCH(U218*1,[1]type!$A$2:$A$117,0),8))</f>
        <v>השתתפות משרדי ממשלה</v>
      </c>
      <c r="W218" s="18" t="str">
        <f t="shared" si="29"/>
        <v>93</v>
      </c>
      <c r="X218" s="18" t="str">
        <f>IF($L218&lt;"6",INDEX(Revenue_type,MATCH(W218*1,[1]type!$A$118:$A$168,0),8),INDEX(Expenditure_type,MATCH(W218*1,[1]type!$A$2:$A$117,0),8))</f>
        <v>השתתפות משרד העבודה והרווחה</v>
      </c>
      <c r="Y218" s="18" t="str">
        <f t="shared" si="30"/>
        <v>930</v>
      </c>
      <c r="Z218" s="18" t="e">
        <f>IF($L218&lt;"6",INDEX(Revenue_type,MATCH(Y218*1,[1]type!$A$118:$A$168,0),8),INDEX(Expenditure_type,MATCH(Y218*1,[1]type!$A$2:$A$117,0),8))</f>
        <v>#N/A</v>
      </c>
    </row>
    <row r="219" spans="1:26" ht="15.75" customHeight="1" outlineLevel="2">
      <c r="A219" s="19">
        <v>220</v>
      </c>
      <c r="B219" s="14">
        <v>315010</v>
      </c>
      <c r="C219">
        <v>1</v>
      </c>
      <c r="D219" t="str">
        <f t="shared" si="31"/>
        <v>1315010.220</v>
      </c>
      <c r="E219" s="15" t="s">
        <v>221</v>
      </c>
      <c r="F219" s="16"/>
      <c r="G219"/>
      <c r="H219" s="17">
        <v>-42000</v>
      </c>
      <c r="I219" s="17">
        <v>-30420</v>
      </c>
      <c r="J219" s="16">
        <v>-29212</v>
      </c>
      <c r="K219" s="18" t="e">
        <f>INDEX(תקציב_2013,MATCH(D219,'[1]תקציב 2015'!$D$3:$D$5960,0),8)</f>
        <v>#N/A</v>
      </c>
      <c r="L219" s="18" t="str">
        <f t="shared" si="24"/>
        <v>3</v>
      </c>
      <c r="M219" s="18" t="str">
        <f>INDEX(Chapter,MATCH(L219,[1]Chapter!$A$1:$A$681,0),8)</f>
        <v>שירותים ממלכתיים</v>
      </c>
      <c r="N219" s="18" t="str">
        <f t="shared" si="25"/>
        <v>31</v>
      </c>
      <c r="O219" s="18" t="str">
        <f>INDEX(Chapter,MATCH(N219,[1]Chapter!$A$1:$A$681,0),8)</f>
        <v>חינוך</v>
      </c>
      <c r="P219" s="18" t="str">
        <f t="shared" si="26"/>
        <v>315</v>
      </c>
      <c r="Q219" s="18" t="str">
        <f>INDEX(Chapter,MATCH(P219,[1]Chapter!$A$1:$A$681,0),8)</f>
        <v>חינוך על יסודי</v>
      </c>
      <c r="R219" s="18" t="str">
        <f t="shared" si="27"/>
        <v>3150</v>
      </c>
      <c r="S219" s="18" t="e">
        <f>INDEX(Chapter,MATCH(R219,[1]Chapter!$A$1:$A$681,0),8)</f>
        <v>#N/A</v>
      </c>
      <c r="T219" s="18"/>
      <c r="U219" s="18" t="str">
        <f t="shared" si="28"/>
        <v>2</v>
      </c>
      <c r="V219" s="18" t="str">
        <f>IF($L219&lt;"6",INDEX(Revenue_type,MATCH(U219*1,[1]type!$A$118:$A$168,0),8),INDEX(Expenditure_type,MATCH(U219*1,[1]type!$A$2:$A$117,0),8))</f>
        <v>אגרות</v>
      </c>
      <c r="W219" s="18" t="str">
        <f t="shared" si="29"/>
        <v>22</v>
      </c>
      <c r="X219" s="18" t="str">
        <f>IF($L219&lt;"6",INDEX(Revenue_type,MATCH(W219*1,[1]type!$A$118:$A$168,0),8),INDEX(Expenditure_type,MATCH(W219*1,[1]type!$A$2:$A$117,0),8))</f>
        <v>אגרות בגין שירותים וחומרים</v>
      </c>
      <c r="Y219" s="18" t="str">
        <f t="shared" si="30"/>
        <v>220</v>
      </c>
      <c r="Z219" s="18" t="e">
        <f>IF($L219&lt;"6",INDEX(Revenue_type,MATCH(Y219*1,[1]type!$A$118:$A$168,0),8),INDEX(Expenditure_type,MATCH(Y219*1,[1]type!$A$2:$A$117,0),8))</f>
        <v>#N/A</v>
      </c>
    </row>
    <row r="220" spans="1:26" ht="15.75" customHeight="1" outlineLevel="2">
      <c r="A220" s="19">
        <v>420</v>
      </c>
      <c r="B220" s="14">
        <v>315010</v>
      </c>
      <c r="C220">
        <v>1</v>
      </c>
      <c r="D220" t="str">
        <f t="shared" si="31"/>
        <v>1315010.420</v>
      </c>
      <c r="E220" s="15" t="s">
        <v>222</v>
      </c>
      <c r="F220" s="16"/>
      <c r="G220"/>
      <c r="H220" s="17">
        <v>-7000</v>
      </c>
      <c r="I220" s="17">
        <v>0</v>
      </c>
      <c r="J220" s="16">
        <v>-5820</v>
      </c>
      <c r="K220" s="18" t="e">
        <f>INDEX(תקציב_2013,MATCH(D220,'[1]תקציב 2015'!$D$3:$D$5960,0),8)</f>
        <v>#N/A</v>
      </c>
      <c r="L220" s="18" t="str">
        <f t="shared" si="24"/>
        <v>3</v>
      </c>
      <c r="M220" s="18" t="str">
        <f>INDEX(Chapter,MATCH(L220,[1]Chapter!$A$1:$A$681,0),8)</f>
        <v>שירותים ממלכתיים</v>
      </c>
      <c r="N220" s="18" t="str">
        <f t="shared" si="25"/>
        <v>31</v>
      </c>
      <c r="O220" s="18" t="str">
        <f>INDEX(Chapter,MATCH(N220,[1]Chapter!$A$1:$A$681,0),8)</f>
        <v>חינוך</v>
      </c>
      <c r="P220" s="18" t="str">
        <f t="shared" si="26"/>
        <v>315</v>
      </c>
      <c r="Q220" s="18" t="str">
        <f>INDEX(Chapter,MATCH(P220,[1]Chapter!$A$1:$A$681,0),8)</f>
        <v>חינוך על יסודי</v>
      </c>
      <c r="R220" s="18" t="str">
        <f t="shared" si="27"/>
        <v>3150</v>
      </c>
      <c r="S220" s="18" t="e">
        <f>INDEX(Chapter,MATCH(R220,[1]Chapter!$A$1:$A$681,0),8)</f>
        <v>#N/A</v>
      </c>
      <c r="T220" s="18"/>
      <c r="U220" s="18" t="str">
        <f t="shared" si="28"/>
        <v>4</v>
      </c>
      <c r="V220" s="18" t="str">
        <f>IF($L220&lt;"6",INDEX(Revenue_type,MATCH(U220*1,[1]type!$A$118:$A$168,0),8),INDEX(Expenditure_type,MATCH(U220*1,[1]type!$A$2:$A$117,0),8))</f>
        <v>שירותים ושכר לימוד</v>
      </c>
      <c r="W220" s="18" t="str">
        <f t="shared" si="29"/>
        <v>42</v>
      </c>
      <c r="X220" s="18" t="str">
        <f>IF($L220&lt;"6",INDEX(Revenue_type,MATCH(W220*1,[1]type!$A$118:$A$168,0),8),INDEX(Expenditure_type,MATCH(W220*1,[1]type!$A$2:$A$117,0),8))</f>
        <v>השתתפויות תושבים בשירותים משלימים</v>
      </c>
      <c r="Y220" s="18" t="str">
        <f t="shared" si="30"/>
        <v>420</v>
      </c>
      <c r="Z220" s="18" t="e">
        <f>IF($L220&lt;"6",INDEX(Revenue_type,MATCH(Y220*1,[1]type!$A$118:$A$168,0),8),INDEX(Expenditure_type,MATCH(Y220*1,[1]type!$A$2:$A$117,0),8))</f>
        <v>#N/A</v>
      </c>
    </row>
    <row r="221" spans="1:26" ht="15.75" customHeight="1" outlineLevel="2">
      <c r="A221" s="19">
        <v>920</v>
      </c>
      <c r="B221" s="14">
        <v>315010</v>
      </c>
      <c r="C221">
        <v>1</v>
      </c>
      <c r="D221" t="str">
        <f t="shared" si="31"/>
        <v>1315010.920</v>
      </c>
      <c r="E221" s="15" t="s">
        <v>223</v>
      </c>
      <c r="F221" s="16"/>
      <c r="G221"/>
      <c r="H221" s="17">
        <v>-14054000</v>
      </c>
      <c r="I221" s="17">
        <v>-13765340.42</v>
      </c>
      <c r="J221" s="16">
        <v>-13673646.109999999</v>
      </c>
      <c r="K221" s="18" t="e">
        <f>INDEX(תקציב_2013,MATCH(D221,'[1]תקציב 2015'!$D$3:$D$5960,0),8)</f>
        <v>#N/A</v>
      </c>
      <c r="L221" s="18" t="str">
        <f t="shared" si="24"/>
        <v>3</v>
      </c>
      <c r="M221" s="18" t="str">
        <f>INDEX(Chapter,MATCH(L221,[1]Chapter!$A$1:$A$681,0),8)</f>
        <v>שירותים ממלכתיים</v>
      </c>
      <c r="N221" s="18" t="str">
        <f t="shared" si="25"/>
        <v>31</v>
      </c>
      <c r="O221" s="18" t="str">
        <f>INDEX(Chapter,MATCH(N221,[1]Chapter!$A$1:$A$681,0),8)</f>
        <v>חינוך</v>
      </c>
      <c r="P221" s="18" t="str">
        <f t="shared" si="26"/>
        <v>315</v>
      </c>
      <c r="Q221" s="18" t="str">
        <f>INDEX(Chapter,MATCH(P221,[1]Chapter!$A$1:$A$681,0),8)</f>
        <v>חינוך על יסודי</v>
      </c>
      <c r="R221" s="18" t="str">
        <f t="shared" si="27"/>
        <v>3150</v>
      </c>
      <c r="S221" s="18" t="e">
        <f>INDEX(Chapter,MATCH(R221,[1]Chapter!$A$1:$A$681,0),8)</f>
        <v>#N/A</v>
      </c>
      <c r="T221" s="18"/>
      <c r="U221" s="18" t="str">
        <f t="shared" si="28"/>
        <v>9</v>
      </c>
      <c r="V221" s="18" t="str">
        <f>IF($L221&lt;"6",INDEX(Revenue_type,MATCH(U221*1,[1]type!$A$118:$A$168,0),8),INDEX(Expenditure_type,MATCH(U221*1,[1]type!$A$2:$A$117,0),8))</f>
        <v>השתתפות משרדי ממשלה</v>
      </c>
      <c r="W221" s="18" t="str">
        <f t="shared" si="29"/>
        <v>92</v>
      </c>
      <c r="X221" s="18" t="str">
        <f>IF($L221&lt;"6",INDEX(Revenue_type,MATCH(W221*1,[1]type!$A$118:$A$168,0),8),INDEX(Expenditure_type,MATCH(W221*1,[1]type!$A$2:$A$117,0),8))</f>
        <v>השתתפות משרד החינוך והתרבות</v>
      </c>
      <c r="Y221" s="18" t="str">
        <f t="shared" si="30"/>
        <v>920</v>
      </c>
      <c r="Z221" s="18" t="e">
        <f>IF($L221&lt;"6",INDEX(Revenue_type,MATCH(Y221*1,[1]type!$A$118:$A$168,0),8),INDEX(Expenditure_type,MATCH(Y221*1,[1]type!$A$2:$A$117,0),8))</f>
        <v>#N/A</v>
      </c>
    </row>
    <row r="222" spans="1:26" ht="15.75" customHeight="1" outlineLevel="2">
      <c r="A222" s="19">
        <v>924</v>
      </c>
      <c r="B222" s="14">
        <v>315010</v>
      </c>
      <c r="C222">
        <v>1</v>
      </c>
      <c r="D222" t="str">
        <f t="shared" si="31"/>
        <v>1315010.924</v>
      </c>
      <c r="E222" s="15" t="s">
        <v>224</v>
      </c>
      <c r="F222" s="16"/>
      <c r="G222"/>
      <c r="H222" s="17">
        <v>-21000</v>
      </c>
      <c r="I222" s="17">
        <v>-14001</v>
      </c>
      <c r="J222" s="16">
        <v>-18678.5</v>
      </c>
      <c r="K222" s="18" t="e">
        <f>INDEX(תקציב_2013,MATCH(D222,'[1]תקציב 2015'!$D$3:$D$5960,0),8)</f>
        <v>#N/A</v>
      </c>
      <c r="L222" s="18" t="str">
        <f t="shared" si="24"/>
        <v>3</v>
      </c>
      <c r="M222" s="18" t="str">
        <f>INDEX(Chapter,MATCH(L222,[1]Chapter!$A$1:$A$681,0),8)</f>
        <v>שירותים ממלכתיים</v>
      </c>
      <c r="N222" s="18" t="str">
        <f t="shared" si="25"/>
        <v>31</v>
      </c>
      <c r="O222" s="18" t="str">
        <f>INDEX(Chapter,MATCH(N222,[1]Chapter!$A$1:$A$681,0),8)</f>
        <v>חינוך</v>
      </c>
      <c r="P222" s="18" t="str">
        <f t="shared" si="26"/>
        <v>315</v>
      </c>
      <c r="Q222" s="18" t="str">
        <f>INDEX(Chapter,MATCH(P222,[1]Chapter!$A$1:$A$681,0),8)</f>
        <v>חינוך על יסודי</v>
      </c>
      <c r="R222" s="18" t="str">
        <f t="shared" si="27"/>
        <v>3150</v>
      </c>
      <c r="S222" s="18" t="e">
        <f>INDEX(Chapter,MATCH(R222,[1]Chapter!$A$1:$A$681,0),8)</f>
        <v>#N/A</v>
      </c>
      <c r="T222" s="18"/>
      <c r="U222" s="18" t="str">
        <f t="shared" si="28"/>
        <v>9</v>
      </c>
      <c r="V222" s="18" t="str">
        <f>IF($L222&lt;"6",INDEX(Revenue_type,MATCH(U222*1,[1]type!$A$118:$A$168,0),8),INDEX(Expenditure_type,MATCH(U222*1,[1]type!$A$2:$A$117,0),8))</f>
        <v>השתתפות משרדי ממשלה</v>
      </c>
      <c r="W222" s="18" t="str">
        <f t="shared" si="29"/>
        <v>92</v>
      </c>
      <c r="X222" s="18" t="str">
        <f>IF($L222&lt;"6",INDEX(Revenue_type,MATCH(W222*1,[1]type!$A$118:$A$168,0),8),INDEX(Expenditure_type,MATCH(W222*1,[1]type!$A$2:$A$117,0),8))</f>
        <v>השתתפות משרד החינוך והתרבות</v>
      </c>
      <c r="Y222" s="18" t="str">
        <f t="shared" si="30"/>
        <v>924</v>
      </c>
      <c r="Z222" s="18" t="e">
        <f>IF($L222&lt;"6",INDEX(Revenue_type,MATCH(Y222*1,[1]type!$A$118:$A$168,0),8),INDEX(Expenditure_type,MATCH(Y222*1,[1]type!$A$2:$A$117,0),8))</f>
        <v>#N/A</v>
      </c>
    </row>
    <row r="223" spans="1:26" ht="15.75" customHeight="1" outlineLevel="2">
      <c r="A223" s="19">
        <v>925</v>
      </c>
      <c r="B223" s="14">
        <v>315010</v>
      </c>
      <c r="C223">
        <v>1</v>
      </c>
      <c r="D223" t="str">
        <f t="shared" si="31"/>
        <v>1315010.925</v>
      </c>
      <c r="E223" s="15" t="s">
        <v>225</v>
      </c>
      <c r="F223" s="16"/>
      <c r="G223"/>
      <c r="H223" s="17">
        <v>-11900</v>
      </c>
      <c r="I223" s="17">
        <v>-10481.5</v>
      </c>
      <c r="J223" s="16">
        <v>-7958.5</v>
      </c>
      <c r="K223" s="18" t="e">
        <f>INDEX(תקציב_2013,MATCH(D223,'[1]תקציב 2015'!$D$3:$D$5960,0),8)</f>
        <v>#N/A</v>
      </c>
      <c r="L223" s="18" t="str">
        <f t="shared" si="24"/>
        <v>3</v>
      </c>
      <c r="M223" s="18" t="str">
        <f>INDEX(Chapter,MATCH(L223,[1]Chapter!$A$1:$A$681,0),8)</f>
        <v>שירותים ממלכתיים</v>
      </c>
      <c r="N223" s="18" t="str">
        <f t="shared" si="25"/>
        <v>31</v>
      </c>
      <c r="O223" s="18" t="str">
        <f>INDEX(Chapter,MATCH(N223,[1]Chapter!$A$1:$A$681,0),8)</f>
        <v>חינוך</v>
      </c>
      <c r="P223" s="18" t="str">
        <f t="shared" si="26"/>
        <v>315</v>
      </c>
      <c r="Q223" s="18" t="str">
        <f>INDEX(Chapter,MATCH(P223,[1]Chapter!$A$1:$A$681,0),8)</f>
        <v>חינוך על יסודי</v>
      </c>
      <c r="R223" s="18" t="str">
        <f t="shared" si="27"/>
        <v>3150</v>
      </c>
      <c r="S223" s="18" t="e">
        <f>INDEX(Chapter,MATCH(R223,[1]Chapter!$A$1:$A$681,0),8)</f>
        <v>#N/A</v>
      </c>
      <c r="T223" s="18"/>
      <c r="U223" s="18" t="str">
        <f t="shared" si="28"/>
        <v>9</v>
      </c>
      <c r="V223" s="18" t="str">
        <f>IF($L223&lt;"6",INDEX(Revenue_type,MATCH(U223*1,[1]type!$A$118:$A$168,0),8),INDEX(Expenditure_type,MATCH(U223*1,[1]type!$A$2:$A$117,0),8))</f>
        <v>השתתפות משרדי ממשלה</v>
      </c>
      <c r="W223" s="18" t="str">
        <f t="shared" si="29"/>
        <v>92</v>
      </c>
      <c r="X223" s="18" t="str">
        <f>IF($L223&lt;"6",INDEX(Revenue_type,MATCH(W223*1,[1]type!$A$118:$A$168,0),8),INDEX(Expenditure_type,MATCH(W223*1,[1]type!$A$2:$A$117,0),8))</f>
        <v>השתתפות משרד החינוך והתרבות</v>
      </c>
      <c r="Y223" s="18" t="str">
        <f t="shared" si="30"/>
        <v>925</v>
      </c>
      <c r="Z223" s="18" t="e">
        <f>IF($L223&lt;"6",INDEX(Revenue_type,MATCH(Y223*1,[1]type!$A$118:$A$168,0),8),INDEX(Expenditure_type,MATCH(Y223*1,[1]type!$A$2:$A$117,0),8))</f>
        <v>#N/A</v>
      </c>
    </row>
    <row r="224" spans="1:26" ht="15.75" customHeight="1" outlineLevel="2">
      <c r="A224" s="19">
        <v>926</v>
      </c>
      <c r="B224" s="14">
        <v>315010</v>
      </c>
      <c r="C224">
        <v>1</v>
      </c>
      <c r="D224" t="str">
        <f t="shared" si="31"/>
        <v>1315010.926</v>
      </c>
      <c r="E224" s="15" t="s">
        <v>226</v>
      </c>
      <c r="F224" s="16"/>
      <c r="G224"/>
      <c r="H224" s="17">
        <v>0</v>
      </c>
      <c r="I224" s="17">
        <v>0</v>
      </c>
      <c r="J224" s="16">
        <v>0</v>
      </c>
      <c r="K224" s="18" t="e">
        <f>INDEX(תקציב_2013,MATCH(D224,'[1]תקציב 2015'!$D$3:$D$5960,0),8)</f>
        <v>#N/A</v>
      </c>
      <c r="L224" s="18" t="str">
        <f t="shared" si="24"/>
        <v>3</v>
      </c>
      <c r="M224" s="18" t="str">
        <f>INDEX(Chapter,MATCH(L224,[1]Chapter!$A$1:$A$681,0),8)</f>
        <v>שירותים ממלכתיים</v>
      </c>
      <c r="N224" s="18" t="str">
        <f t="shared" si="25"/>
        <v>31</v>
      </c>
      <c r="O224" s="18" t="str">
        <f>INDEX(Chapter,MATCH(N224,[1]Chapter!$A$1:$A$681,0),8)</f>
        <v>חינוך</v>
      </c>
      <c r="P224" s="18" t="str">
        <f t="shared" si="26"/>
        <v>315</v>
      </c>
      <c r="Q224" s="18" t="str">
        <f>INDEX(Chapter,MATCH(P224,[1]Chapter!$A$1:$A$681,0),8)</f>
        <v>חינוך על יסודי</v>
      </c>
      <c r="R224" s="18" t="str">
        <f t="shared" si="27"/>
        <v>3150</v>
      </c>
      <c r="S224" s="18" t="e">
        <f>INDEX(Chapter,MATCH(R224,[1]Chapter!$A$1:$A$681,0),8)</f>
        <v>#N/A</v>
      </c>
      <c r="T224" s="18"/>
      <c r="U224" s="18" t="str">
        <f t="shared" si="28"/>
        <v>9</v>
      </c>
      <c r="V224" s="18" t="str">
        <f>IF($L224&lt;"6",INDEX(Revenue_type,MATCH(U224*1,[1]type!$A$118:$A$168,0),8),INDEX(Expenditure_type,MATCH(U224*1,[1]type!$A$2:$A$117,0),8))</f>
        <v>השתתפות משרדי ממשלה</v>
      </c>
      <c r="W224" s="18" t="str">
        <f t="shared" si="29"/>
        <v>92</v>
      </c>
      <c r="X224" s="18" t="str">
        <f>IF($L224&lt;"6",INDEX(Revenue_type,MATCH(W224*1,[1]type!$A$118:$A$168,0),8),INDEX(Expenditure_type,MATCH(W224*1,[1]type!$A$2:$A$117,0),8))</f>
        <v>השתתפות משרד החינוך והתרבות</v>
      </c>
      <c r="Y224" s="18" t="str">
        <f t="shared" si="30"/>
        <v>926</v>
      </c>
      <c r="Z224" s="18" t="e">
        <f>IF($L224&lt;"6",INDEX(Revenue_type,MATCH(Y224*1,[1]type!$A$118:$A$168,0),8),INDEX(Expenditure_type,MATCH(Y224*1,[1]type!$A$2:$A$117,0),8))</f>
        <v>#N/A</v>
      </c>
    </row>
    <row r="225" spans="1:26" ht="15.75" customHeight="1" outlineLevel="2">
      <c r="A225" s="19">
        <v>927</v>
      </c>
      <c r="B225" s="14">
        <v>315010</v>
      </c>
      <c r="C225">
        <v>1</v>
      </c>
      <c r="D225" t="str">
        <f t="shared" si="31"/>
        <v>1315010.927</v>
      </c>
      <c r="E225" s="15" t="s">
        <v>227</v>
      </c>
      <c r="F225" s="16"/>
      <c r="G225"/>
      <c r="H225" s="17">
        <v>2000</v>
      </c>
      <c r="I225" s="17">
        <v>-1125</v>
      </c>
      <c r="J225" s="16">
        <v>-1392</v>
      </c>
      <c r="K225" s="18" t="e">
        <f>INDEX(תקציב_2013,MATCH(D225,'[1]תקציב 2015'!$D$3:$D$5960,0),8)</f>
        <v>#N/A</v>
      </c>
      <c r="L225" s="18" t="str">
        <f t="shared" si="24"/>
        <v>3</v>
      </c>
      <c r="M225" s="18" t="str">
        <f>INDEX(Chapter,MATCH(L225,[1]Chapter!$A$1:$A$681,0),8)</f>
        <v>שירותים ממלכתיים</v>
      </c>
      <c r="N225" s="18" t="str">
        <f t="shared" si="25"/>
        <v>31</v>
      </c>
      <c r="O225" s="18" t="str">
        <f>INDEX(Chapter,MATCH(N225,[1]Chapter!$A$1:$A$681,0),8)</f>
        <v>חינוך</v>
      </c>
      <c r="P225" s="18" t="str">
        <f t="shared" si="26"/>
        <v>315</v>
      </c>
      <c r="Q225" s="18" t="str">
        <f>INDEX(Chapter,MATCH(P225,[1]Chapter!$A$1:$A$681,0),8)</f>
        <v>חינוך על יסודי</v>
      </c>
      <c r="R225" s="18" t="str">
        <f t="shared" si="27"/>
        <v>3150</v>
      </c>
      <c r="S225" s="18" t="e">
        <f>INDEX(Chapter,MATCH(R225,[1]Chapter!$A$1:$A$681,0),8)</f>
        <v>#N/A</v>
      </c>
      <c r="T225" s="18"/>
      <c r="U225" s="18" t="str">
        <f t="shared" si="28"/>
        <v>9</v>
      </c>
      <c r="V225" s="18" t="str">
        <f>IF($L225&lt;"6",INDEX(Revenue_type,MATCH(U225*1,[1]type!$A$118:$A$168,0),8),INDEX(Expenditure_type,MATCH(U225*1,[1]type!$A$2:$A$117,0),8))</f>
        <v>השתתפות משרדי ממשלה</v>
      </c>
      <c r="W225" s="18" t="str">
        <f t="shared" si="29"/>
        <v>92</v>
      </c>
      <c r="X225" s="18" t="str">
        <f>IF($L225&lt;"6",INDEX(Revenue_type,MATCH(W225*1,[1]type!$A$118:$A$168,0),8),INDEX(Expenditure_type,MATCH(W225*1,[1]type!$A$2:$A$117,0),8))</f>
        <v>השתתפות משרד החינוך והתרבות</v>
      </c>
      <c r="Y225" s="18" t="str">
        <f t="shared" si="30"/>
        <v>927</v>
      </c>
      <c r="Z225" s="18" t="e">
        <f>IF($L225&lt;"6",INDEX(Revenue_type,MATCH(Y225*1,[1]type!$A$118:$A$168,0),8),INDEX(Expenditure_type,MATCH(Y225*1,[1]type!$A$2:$A$117,0),8))</f>
        <v>#N/A</v>
      </c>
    </row>
    <row r="226" spans="1:26" ht="15.75" customHeight="1" outlineLevel="2">
      <c r="A226" s="19">
        <v>930</v>
      </c>
      <c r="B226" s="14">
        <v>315010</v>
      </c>
      <c r="C226">
        <v>1</v>
      </c>
      <c r="D226" t="str">
        <f t="shared" si="31"/>
        <v>1315010.930</v>
      </c>
      <c r="E226" s="15" t="s">
        <v>226</v>
      </c>
      <c r="F226" s="16"/>
      <c r="G226"/>
      <c r="H226" s="17">
        <v>0</v>
      </c>
      <c r="I226" s="17">
        <v>0</v>
      </c>
      <c r="J226" s="16">
        <v>0</v>
      </c>
      <c r="K226" s="18" t="e">
        <f>INDEX(תקציב_2013,MATCH(D226,'[1]תקציב 2015'!$D$3:$D$5960,0),8)</f>
        <v>#N/A</v>
      </c>
      <c r="L226" s="18" t="str">
        <f t="shared" si="24"/>
        <v>3</v>
      </c>
      <c r="M226" s="18" t="str">
        <f>INDEX(Chapter,MATCH(L226,[1]Chapter!$A$1:$A$681,0),8)</f>
        <v>שירותים ממלכתיים</v>
      </c>
      <c r="N226" s="18" t="str">
        <f t="shared" si="25"/>
        <v>31</v>
      </c>
      <c r="O226" s="18" t="str">
        <f>INDEX(Chapter,MATCH(N226,[1]Chapter!$A$1:$A$681,0),8)</f>
        <v>חינוך</v>
      </c>
      <c r="P226" s="18" t="str">
        <f t="shared" si="26"/>
        <v>315</v>
      </c>
      <c r="Q226" s="18" t="str">
        <f>INDEX(Chapter,MATCH(P226,[1]Chapter!$A$1:$A$681,0),8)</f>
        <v>חינוך על יסודי</v>
      </c>
      <c r="R226" s="18" t="str">
        <f t="shared" si="27"/>
        <v>3150</v>
      </c>
      <c r="S226" s="18" t="e">
        <f>INDEX(Chapter,MATCH(R226,[1]Chapter!$A$1:$A$681,0),8)</f>
        <v>#N/A</v>
      </c>
      <c r="T226" s="18"/>
      <c r="U226" s="18" t="str">
        <f t="shared" si="28"/>
        <v>9</v>
      </c>
      <c r="V226" s="18" t="str">
        <f>IF($L226&lt;"6",INDEX(Revenue_type,MATCH(U226*1,[1]type!$A$118:$A$168,0),8),INDEX(Expenditure_type,MATCH(U226*1,[1]type!$A$2:$A$117,0),8))</f>
        <v>השתתפות משרדי ממשלה</v>
      </c>
      <c r="W226" s="18" t="str">
        <f t="shared" si="29"/>
        <v>93</v>
      </c>
      <c r="X226" s="18" t="str">
        <f>IF($L226&lt;"6",INDEX(Revenue_type,MATCH(W226*1,[1]type!$A$118:$A$168,0),8),INDEX(Expenditure_type,MATCH(W226*1,[1]type!$A$2:$A$117,0),8))</f>
        <v>השתתפות משרד העבודה והרווחה</v>
      </c>
      <c r="Y226" s="18" t="str">
        <f t="shared" si="30"/>
        <v>930</v>
      </c>
      <c r="Z226" s="18" t="e">
        <f>IF($L226&lt;"6",INDEX(Revenue_type,MATCH(Y226*1,[1]type!$A$118:$A$168,0),8),INDEX(Expenditure_type,MATCH(Y226*1,[1]type!$A$2:$A$117,0),8))</f>
        <v>#N/A</v>
      </c>
    </row>
    <row r="227" spans="1:26" ht="15.75" customHeight="1" outlineLevel="2">
      <c r="A227" s="19">
        <v>220</v>
      </c>
      <c r="B227" s="14">
        <v>315020</v>
      </c>
      <c r="C227">
        <v>1</v>
      </c>
      <c r="D227" t="str">
        <f t="shared" si="31"/>
        <v>1315020.220</v>
      </c>
      <c r="E227" s="15" t="s">
        <v>228</v>
      </c>
      <c r="F227" s="16"/>
      <c r="G227"/>
      <c r="H227" s="17">
        <v>-40600</v>
      </c>
      <c r="I227" s="17">
        <v>-57485</v>
      </c>
      <c r="J227" s="16">
        <v>-27456</v>
      </c>
      <c r="K227" s="18" t="e">
        <f>INDEX(תקציב_2013,MATCH(D227,'[1]תקציב 2015'!$D$3:$D$5960,0),8)</f>
        <v>#N/A</v>
      </c>
      <c r="L227" s="18" t="str">
        <f t="shared" si="24"/>
        <v>3</v>
      </c>
      <c r="M227" s="18" t="str">
        <f>INDEX(Chapter,MATCH(L227,[1]Chapter!$A$1:$A$681,0),8)</f>
        <v>שירותים ממלכתיים</v>
      </c>
      <c r="N227" s="18" t="str">
        <f t="shared" si="25"/>
        <v>31</v>
      </c>
      <c r="O227" s="18" t="str">
        <f>INDEX(Chapter,MATCH(N227,[1]Chapter!$A$1:$A$681,0),8)</f>
        <v>חינוך</v>
      </c>
      <c r="P227" s="18" t="str">
        <f t="shared" si="26"/>
        <v>315</v>
      </c>
      <c r="Q227" s="18" t="str">
        <f>INDEX(Chapter,MATCH(P227,[1]Chapter!$A$1:$A$681,0),8)</f>
        <v>חינוך על יסודי</v>
      </c>
      <c r="R227" s="18" t="str">
        <f t="shared" si="27"/>
        <v>3150</v>
      </c>
      <c r="S227" s="18" t="e">
        <f>INDEX(Chapter,MATCH(R227,[1]Chapter!$A$1:$A$681,0),8)</f>
        <v>#N/A</v>
      </c>
      <c r="T227" s="18"/>
      <c r="U227" s="18" t="str">
        <f t="shared" si="28"/>
        <v>2</v>
      </c>
      <c r="V227" s="18" t="str">
        <f>IF($L227&lt;"6",INDEX(Revenue_type,MATCH(U227*1,[1]type!$A$118:$A$168,0),8),INDEX(Expenditure_type,MATCH(U227*1,[1]type!$A$2:$A$117,0),8))</f>
        <v>אגרות</v>
      </c>
      <c r="W227" s="18" t="str">
        <f t="shared" si="29"/>
        <v>22</v>
      </c>
      <c r="X227" s="18" t="str">
        <f>IF($L227&lt;"6",INDEX(Revenue_type,MATCH(W227*1,[1]type!$A$118:$A$168,0),8),INDEX(Expenditure_type,MATCH(W227*1,[1]type!$A$2:$A$117,0),8))</f>
        <v>אגרות בגין שירותים וחומרים</v>
      </c>
      <c r="Y227" s="18" t="str">
        <f t="shared" si="30"/>
        <v>220</v>
      </c>
      <c r="Z227" s="18" t="e">
        <f>IF($L227&lt;"6",INDEX(Revenue_type,MATCH(Y227*1,[1]type!$A$118:$A$168,0),8),INDEX(Expenditure_type,MATCH(Y227*1,[1]type!$A$2:$A$117,0),8))</f>
        <v>#N/A</v>
      </c>
    </row>
    <row r="228" spans="1:26" ht="15.75" customHeight="1" outlineLevel="2">
      <c r="A228" s="19">
        <v>420</v>
      </c>
      <c r="B228" s="14">
        <v>315020</v>
      </c>
      <c r="C228">
        <v>1</v>
      </c>
      <c r="D228" t="str">
        <f t="shared" si="31"/>
        <v>1315020.420</v>
      </c>
      <c r="E228" s="15" t="s">
        <v>229</v>
      </c>
      <c r="F228" s="16"/>
      <c r="G228"/>
      <c r="H228" s="17">
        <v>-8000</v>
      </c>
      <c r="I228" s="17">
        <v>0</v>
      </c>
      <c r="J228" s="16">
        <v>-6330</v>
      </c>
      <c r="K228" s="18" t="e">
        <f>INDEX(תקציב_2013,MATCH(D228,'[1]תקציב 2015'!$D$3:$D$5960,0),8)</f>
        <v>#N/A</v>
      </c>
      <c r="L228" s="18" t="str">
        <f t="shared" si="24"/>
        <v>3</v>
      </c>
      <c r="M228" s="18" t="str">
        <f>INDEX(Chapter,MATCH(L228,[1]Chapter!$A$1:$A$681,0),8)</f>
        <v>שירותים ממלכתיים</v>
      </c>
      <c r="N228" s="18" t="str">
        <f t="shared" si="25"/>
        <v>31</v>
      </c>
      <c r="O228" s="18" t="str">
        <f>INDEX(Chapter,MATCH(N228,[1]Chapter!$A$1:$A$681,0),8)</f>
        <v>חינוך</v>
      </c>
      <c r="P228" s="18" t="str">
        <f t="shared" si="26"/>
        <v>315</v>
      </c>
      <c r="Q228" s="18" t="str">
        <f>INDEX(Chapter,MATCH(P228,[1]Chapter!$A$1:$A$681,0),8)</f>
        <v>חינוך על יסודי</v>
      </c>
      <c r="R228" s="18" t="str">
        <f t="shared" si="27"/>
        <v>3150</v>
      </c>
      <c r="S228" s="18" t="e">
        <f>INDEX(Chapter,MATCH(R228,[1]Chapter!$A$1:$A$681,0),8)</f>
        <v>#N/A</v>
      </c>
      <c r="T228" s="18"/>
      <c r="U228" s="18" t="str">
        <f t="shared" si="28"/>
        <v>4</v>
      </c>
      <c r="V228" s="18" t="str">
        <f>IF($L228&lt;"6",INDEX(Revenue_type,MATCH(U228*1,[1]type!$A$118:$A$168,0),8),INDEX(Expenditure_type,MATCH(U228*1,[1]type!$A$2:$A$117,0),8))</f>
        <v>שירותים ושכר לימוד</v>
      </c>
      <c r="W228" s="18" t="str">
        <f t="shared" si="29"/>
        <v>42</v>
      </c>
      <c r="X228" s="18" t="str">
        <f>IF($L228&lt;"6",INDEX(Revenue_type,MATCH(W228*1,[1]type!$A$118:$A$168,0),8),INDEX(Expenditure_type,MATCH(W228*1,[1]type!$A$2:$A$117,0),8))</f>
        <v>השתתפויות תושבים בשירותים משלימים</v>
      </c>
      <c r="Y228" s="18" t="str">
        <f t="shared" si="30"/>
        <v>420</v>
      </c>
      <c r="Z228" s="18" t="e">
        <f>IF($L228&lt;"6",INDEX(Revenue_type,MATCH(Y228*1,[1]type!$A$118:$A$168,0),8),INDEX(Expenditure_type,MATCH(Y228*1,[1]type!$A$2:$A$117,0),8))</f>
        <v>#N/A</v>
      </c>
    </row>
    <row r="229" spans="1:26" ht="15.75" customHeight="1" outlineLevel="2">
      <c r="A229" s="19">
        <v>920</v>
      </c>
      <c r="B229" s="14">
        <v>315020</v>
      </c>
      <c r="C229">
        <v>1</v>
      </c>
      <c r="D229" t="str">
        <f t="shared" si="31"/>
        <v>1315020.920</v>
      </c>
      <c r="E229" s="15" t="s">
        <v>230</v>
      </c>
      <c r="F229" s="16"/>
      <c r="G229"/>
      <c r="H229" s="17">
        <v>-13375000</v>
      </c>
      <c r="I229" s="17">
        <v>-12493146.68</v>
      </c>
      <c r="J229" s="16">
        <v>-12155773.83</v>
      </c>
      <c r="K229" s="18" t="e">
        <f>INDEX(תקציב_2013,MATCH(D229,'[1]תקציב 2015'!$D$3:$D$5960,0),8)</f>
        <v>#N/A</v>
      </c>
      <c r="L229" s="18" t="str">
        <f t="shared" si="24"/>
        <v>3</v>
      </c>
      <c r="M229" s="18" t="str">
        <f>INDEX(Chapter,MATCH(L229,[1]Chapter!$A$1:$A$681,0),8)</f>
        <v>שירותים ממלכתיים</v>
      </c>
      <c r="N229" s="18" t="str">
        <f t="shared" si="25"/>
        <v>31</v>
      </c>
      <c r="O229" s="18" t="str">
        <f>INDEX(Chapter,MATCH(N229,[1]Chapter!$A$1:$A$681,0),8)</f>
        <v>חינוך</v>
      </c>
      <c r="P229" s="18" t="str">
        <f t="shared" si="26"/>
        <v>315</v>
      </c>
      <c r="Q229" s="18" t="str">
        <f>INDEX(Chapter,MATCH(P229,[1]Chapter!$A$1:$A$681,0),8)</f>
        <v>חינוך על יסודי</v>
      </c>
      <c r="R229" s="18" t="str">
        <f t="shared" si="27"/>
        <v>3150</v>
      </c>
      <c r="S229" s="18" t="e">
        <f>INDEX(Chapter,MATCH(R229,[1]Chapter!$A$1:$A$681,0),8)</f>
        <v>#N/A</v>
      </c>
      <c r="T229" s="18"/>
      <c r="U229" s="18" t="str">
        <f t="shared" si="28"/>
        <v>9</v>
      </c>
      <c r="V229" s="18" t="str">
        <f>IF($L229&lt;"6",INDEX(Revenue_type,MATCH(U229*1,[1]type!$A$118:$A$168,0),8),INDEX(Expenditure_type,MATCH(U229*1,[1]type!$A$2:$A$117,0),8))</f>
        <v>השתתפות משרדי ממשלה</v>
      </c>
      <c r="W229" s="18" t="str">
        <f t="shared" si="29"/>
        <v>92</v>
      </c>
      <c r="X229" s="18" t="str">
        <f>IF($L229&lt;"6",INDEX(Revenue_type,MATCH(W229*1,[1]type!$A$118:$A$168,0),8),INDEX(Expenditure_type,MATCH(W229*1,[1]type!$A$2:$A$117,0),8))</f>
        <v>השתתפות משרד החינוך והתרבות</v>
      </c>
      <c r="Y229" s="18" t="str">
        <f t="shared" si="30"/>
        <v>920</v>
      </c>
      <c r="Z229" s="18" t="e">
        <f>IF($L229&lt;"6",INDEX(Revenue_type,MATCH(Y229*1,[1]type!$A$118:$A$168,0),8),INDEX(Expenditure_type,MATCH(Y229*1,[1]type!$A$2:$A$117,0),8))</f>
        <v>#N/A</v>
      </c>
    </row>
    <row r="230" spans="1:26" ht="15.75" customHeight="1" outlineLevel="2">
      <c r="A230" s="19">
        <v>923</v>
      </c>
      <c r="B230" s="14">
        <v>315020</v>
      </c>
      <c r="C230">
        <v>1</v>
      </c>
      <c r="D230" t="str">
        <f t="shared" si="31"/>
        <v>1315020.923</v>
      </c>
      <c r="E230" s="15" t="s">
        <v>231</v>
      </c>
      <c r="F230" s="16"/>
      <c r="G230"/>
      <c r="H230" s="17">
        <v>-155000</v>
      </c>
      <c r="I230" s="17">
        <v>-149490.88</v>
      </c>
      <c r="J230" s="16">
        <v>0</v>
      </c>
      <c r="K230" s="18" t="e">
        <f>INDEX(תקציב_2013,MATCH(D230,'[1]תקציב 2015'!$D$3:$D$5960,0),8)</f>
        <v>#N/A</v>
      </c>
      <c r="L230" s="18" t="str">
        <f t="shared" si="24"/>
        <v>3</v>
      </c>
      <c r="M230" s="18" t="str">
        <f>INDEX(Chapter,MATCH(L230,[1]Chapter!$A$1:$A$681,0),8)</f>
        <v>שירותים ממלכתיים</v>
      </c>
      <c r="N230" s="18" t="str">
        <f t="shared" si="25"/>
        <v>31</v>
      </c>
      <c r="O230" s="18" t="str">
        <f>INDEX(Chapter,MATCH(N230,[1]Chapter!$A$1:$A$681,0),8)</f>
        <v>חינוך</v>
      </c>
      <c r="P230" s="18" t="str">
        <f t="shared" si="26"/>
        <v>315</v>
      </c>
      <c r="Q230" s="18" t="str">
        <f>INDEX(Chapter,MATCH(P230,[1]Chapter!$A$1:$A$681,0),8)</f>
        <v>חינוך על יסודי</v>
      </c>
      <c r="R230" s="18" t="str">
        <f t="shared" si="27"/>
        <v>3150</v>
      </c>
      <c r="S230" s="18" t="e">
        <f>INDEX(Chapter,MATCH(R230,[1]Chapter!$A$1:$A$681,0),8)</f>
        <v>#N/A</v>
      </c>
      <c r="T230" s="18"/>
      <c r="U230" s="18" t="str">
        <f t="shared" si="28"/>
        <v>9</v>
      </c>
      <c r="V230" s="18" t="str">
        <f>IF($L230&lt;"6",INDEX(Revenue_type,MATCH(U230*1,[1]type!$A$118:$A$168,0),8),INDEX(Expenditure_type,MATCH(U230*1,[1]type!$A$2:$A$117,0),8))</f>
        <v>השתתפות משרדי ממשלה</v>
      </c>
      <c r="W230" s="18" t="str">
        <f t="shared" si="29"/>
        <v>92</v>
      </c>
      <c r="X230" s="18" t="str">
        <f>IF($L230&lt;"6",INDEX(Revenue_type,MATCH(W230*1,[1]type!$A$118:$A$168,0),8),INDEX(Expenditure_type,MATCH(W230*1,[1]type!$A$2:$A$117,0),8))</f>
        <v>השתתפות משרד החינוך והתרבות</v>
      </c>
      <c r="Y230" s="18" t="str">
        <f t="shared" si="30"/>
        <v>923</v>
      </c>
      <c r="Z230" s="18" t="e">
        <f>IF($L230&lt;"6",INDEX(Revenue_type,MATCH(Y230*1,[1]type!$A$118:$A$168,0),8),INDEX(Expenditure_type,MATCH(Y230*1,[1]type!$A$2:$A$117,0),8))</f>
        <v>#N/A</v>
      </c>
    </row>
    <row r="231" spans="1:26" ht="15.75" customHeight="1" outlineLevel="2">
      <c r="A231" s="19">
        <v>924</v>
      </c>
      <c r="B231" s="14">
        <v>315020</v>
      </c>
      <c r="C231">
        <v>1</v>
      </c>
      <c r="D231" t="str">
        <f t="shared" si="31"/>
        <v>1315020.924</v>
      </c>
      <c r="E231" s="15" t="s">
        <v>232</v>
      </c>
      <c r="F231" s="16"/>
      <c r="G231"/>
      <c r="H231" s="17">
        <v>-20600</v>
      </c>
      <c r="I231" s="17">
        <v>-16621.5</v>
      </c>
      <c r="J231" s="16">
        <v>-16649.5</v>
      </c>
      <c r="K231" s="18" t="e">
        <f>INDEX(תקציב_2013,MATCH(D231,'[1]תקציב 2015'!$D$3:$D$5960,0),8)</f>
        <v>#N/A</v>
      </c>
      <c r="L231" s="18" t="str">
        <f t="shared" si="24"/>
        <v>3</v>
      </c>
      <c r="M231" s="18" t="str">
        <f>INDEX(Chapter,MATCH(L231,[1]Chapter!$A$1:$A$681,0),8)</f>
        <v>שירותים ממלכתיים</v>
      </c>
      <c r="N231" s="18" t="str">
        <f t="shared" si="25"/>
        <v>31</v>
      </c>
      <c r="O231" s="18" t="str">
        <f>INDEX(Chapter,MATCH(N231,[1]Chapter!$A$1:$A$681,0),8)</f>
        <v>חינוך</v>
      </c>
      <c r="P231" s="18" t="str">
        <f t="shared" si="26"/>
        <v>315</v>
      </c>
      <c r="Q231" s="18" t="str">
        <f>INDEX(Chapter,MATCH(P231,[1]Chapter!$A$1:$A$681,0),8)</f>
        <v>חינוך על יסודי</v>
      </c>
      <c r="R231" s="18" t="str">
        <f t="shared" si="27"/>
        <v>3150</v>
      </c>
      <c r="S231" s="18" t="e">
        <f>INDEX(Chapter,MATCH(R231,[1]Chapter!$A$1:$A$681,0),8)</f>
        <v>#N/A</v>
      </c>
      <c r="T231" s="18"/>
      <c r="U231" s="18" t="str">
        <f t="shared" si="28"/>
        <v>9</v>
      </c>
      <c r="V231" s="18" t="str">
        <f>IF($L231&lt;"6",INDEX(Revenue_type,MATCH(U231*1,[1]type!$A$118:$A$168,0),8),INDEX(Expenditure_type,MATCH(U231*1,[1]type!$A$2:$A$117,0),8))</f>
        <v>השתתפות משרדי ממשלה</v>
      </c>
      <c r="W231" s="18" t="str">
        <f t="shared" si="29"/>
        <v>92</v>
      </c>
      <c r="X231" s="18" t="str">
        <f>IF($L231&lt;"6",INDEX(Revenue_type,MATCH(W231*1,[1]type!$A$118:$A$168,0),8),INDEX(Expenditure_type,MATCH(W231*1,[1]type!$A$2:$A$117,0),8))</f>
        <v>השתתפות משרד החינוך והתרבות</v>
      </c>
      <c r="Y231" s="18" t="str">
        <f t="shared" si="30"/>
        <v>924</v>
      </c>
      <c r="Z231" s="18" t="e">
        <f>IF($L231&lt;"6",INDEX(Revenue_type,MATCH(Y231*1,[1]type!$A$118:$A$168,0),8),INDEX(Expenditure_type,MATCH(Y231*1,[1]type!$A$2:$A$117,0),8))</f>
        <v>#N/A</v>
      </c>
    </row>
    <row r="232" spans="1:26" ht="15.75" customHeight="1" outlineLevel="2">
      <c r="A232" s="19">
        <v>925</v>
      </c>
      <c r="B232" s="14">
        <v>315020</v>
      </c>
      <c r="C232">
        <v>1</v>
      </c>
      <c r="D232" t="str">
        <f t="shared" si="31"/>
        <v>1315020.925</v>
      </c>
      <c r="E232" s="15" t="s">
        <v>233</v>
      </c>
      <c r="F232" s="16"/>
      <c r="G232"/>
      <c r="H232" s="17">
        <v>-11000</v>
      </c>
      <c r="I232" s="17">
        <v>-9841.5</v>
      </c>
      <c r="J232" s="16">
        <v>-6869.5</v>
      </c>
      <c r="K232" s="18" t="e">
        <f>INDEX(תקציב_2013,MATCH(D232,'[1]תקציב 2015'!$D$3:$D$5960,0),8)</f>
        <v>#N/A</v>
      </c>
      <c r="L232" s="18" t="str">
        <f t="shared" si="24"/>
        <v>3</v>
      </c>
      <c r="M232" s="18" t="str">
        <f>INDEX(Chapter,MATCH(L232,[1]Chapter!$A$1:$A$681,0),8)</f>
        <v>שירותים ממלכתיים</v>
      </c>
      <c r="N232" s="18" t="str">
        <f t="shared" si="25"/>
        <v>31</v>
      </c>
      <c r="O232" s="18" t="str">
        <f>INDEX(Chapter,MATCH(N232,[1]Chapter!$A$1:$A$681,0),8)</f>
        <v>חינוך</v>
      </c>
      <c r="P232" s="18" t="str">
        <f t="shared" si="26"/>
        <v>315</v>
      </c>
      <c r="Q232" s="18" t="str">
        <f>INDEX(Chapter,MATCH(P232,[1]Chapter!$A$1:$A$681,0),8)</f>
        <v>חינוך על יסודי</v>
      </c>
      <c r="R232" s="18" t="str">
        <f t="shared" si="27"/>
        <v>3150</v>
      </c>
      <c r="S232" s="18" t="e">
        <f>INDEX(Chapter,MATCH(R232,[1]Chapter!$A$1:$A$681,0),8)</f>
        <v>#N/A</v>
      </c>
      <c r="T232" s="18"/>
      <c r="U232" s="18" t="str">
        <f t="shared" si="28"/>
        <v>9</v>
      </c>
      <c r="V232" s="18" t="str">
        <f>IF($L232&lt;"6",INDEX(Revenue_type,MATCH(U232*1,[1]type!$A$118:$A$168,0),8),INDEX(Expenditure_type,MATCH(U232*1,[1]type!$A$2:$A$117,0),8))</f>
        <v>השתתפות משרדי ממשלה</v>
      </c>
      <c r="W232" s="18" t="str">
        <f t="shared" si="29"/>
        <v>92</v>
      </c>
      <c r="X232" s="18" t="str">
        <f>IF($L232&lt;"6",INDEX(Revenue_type,MATCH(W232*1,[1]type!$A$118:$A$168,0),8),INDEX(Expenditure_type,MATCH(W232*1,[1]type!$A$2:$A$117,0),8))</f>
        <v>השתתפות משרד החינוך והתרבות</v>
      </c>
      <c r="Y232" s="18" t="str">
        <f t="shared" si="30"/>
        <v>925</v>
      </c>
      <c r="Z232" s="18" t="e">
        <f>IF($L232&lt;"6",INDEX(Revenue_type,MATCH(Y232*1,[1]type!$A$118:$A$168,0),8),INDEX(Expenditure_type,MATCH(Y232*1,[1]type!$A$2:$A$117,0),8))</f>
        <v>#N/A</v>
      </c>
    </row>
    <row r="233" spans="1:26" ht="15.75" customHeight="1" outlineLevel="2">
      <c r="A233" s="19">
        <v>926</v>
      </c>
      <c r="B233" s="14">
        <v>315020</v>
      </c>
      <c r="C233">
        <v>1</v>
      </c>
      <c r="D233" t="str">
        <f t="shared" si="31"/>
        <v>1315020.926</v>
      </c>
      <c r="E233" s="15" t="s">
        <v>234</v>
      </c>
      <c r="F233" s="16"/>
      <c r="G233"/>
      <c r="H233" s="17">
        <v>0</v>
      </c>
      <c r="I233" s="17">
        <v>0</v>
      </c>
      <c r="J233" s="16">
        <v>0</v>
      </c>
      <c r="K233" s="18" t="e">
        <f>INDEX(תקציב_2013,MATCH(D233,'[1]תקציב 2015'!$D$3:$D$5960,0),8)</f>
        <v>#N/A</v>
      </c>
      <c r="L233" s="18" t="str">
        <f t="shared" si="24"/>
        <v>3</v>
      </c>
      <c r="M233" s="18" t="str">
        <f>INDEX(Chapter,MATCH(L233,[1]Chapter!$A$1:$A$681,0),8)</f>
        <v>שירותים ממלכתיים</v>
      </c>
      <c r="N233" s="18" t="str">
        <f t="shared" si="25"/>
        <v>31</v>
      </c>
      <c r="O233" s="18" t="str">
        <f>INDEX(Chapter,MATCH(N233,[1]Chapter!$A$1:$A$681,0),8)</f>
        <v>חינוך</v>
      </c>
      <c r="P233" s="18" t="str">
        <f t="shared" si="26"/>
        <v>315</v>
      </c>
      <c r="Q233" s="18" t="str">
        <f>INDEX(Chapter,MATCH(P233,[1]Chapter!$A$1:$A$681,0),8)</f>
        <v>חינוך על יסודי</v>
      </c>
      <c r="R233" s="18" t="str">
        <f t="shared" si="27"/>
        <v>3150</v>
      </c>
      <c r="S233" s="18" t="e">
        <f>INDEX(Chapter,MATCH(R233,[1]Chapter!$A$1:$A$681,0),8)</f>
        <v>#N/A</v>
      </c>
      <c r="T233" s="18"/>
      <c r="U233" s="18" t="str">
        <f t="shared" si="28"/>
        <v>9</v>
      </c>
      <c r="V233" s="18" t="str">
        <f>IF($L233&lt;"6",INDEX(Revenue_type,MATCH(U233*1,[1]type!$A$118:$A$168,0),8),INDEX(Expenditure_type,MATCH(U233*1,[1]type!$A$2:$A$117,0),8))</f>
        <v>השתתפות משרדי ממשלה</v>
      </c>
      <c r="W233" s="18" t="str">
        <f t="shared" si="29"/>
        <v>92</v>
      </c>
      <c r="X233" s="18" t="str">
        <f>IF($L233&lt;"6",INDEX(Revenue_type,MATCH(W233*1,[1]type!$A$118:$A$168,0),8),INDEX(Expenditure_type,MATCH(W233*1,[1]type!$A$2:$A$117,0),8))</f>
        <v>השתתפות משרד החינוך והתרבות</v>
      </c>
      <c r="Y233" s="18" t="str">
        <f t="shared" si="30"/>
        <v>926</v>
      </c>
      <c r="Z233" s="18" t="e">
        <f>IF($L233&lt;"6",INDEX(Revenue_type,MATCH(Y233*1,[1]type!$A$118:$A$168,0),8),INDEX(Expenditure_type,MATCH(Y233*1,[1]type!$A$2:$A$117,0),8))</f>
        <v>#N/A</v>
      </c>
    </row>
    <row r="234" spans="1:26" ht="15.75" customHeight="1" outlineLevel="2">
      <c r="A234" s="19">
        <v>927</v>
      </c>
      <c r="B234" s="14">
        <v>315020</v>
      </c>
      <c r="C234">
        <v>1</v>
      </c>
      <c r="D234" t="str">
        <f t="shared" si="31"/>
        <v>1315020.927</v>
      </c>
      <c r="E234" s="15" t="s">
        <v>227</v>
      </c>
      <c r="F234" s="16"/>
      <c r="G234"/>
      <c r="H234" s="17">
        <v>-9000</v>
      </c>
      <c r="I234" s="17">
        <v>-3650</v>
      </c>
      <c r="J234" s="16">
        <v>-1200</v>
      </c>
      <c r="K234" s="18" t="e">
        <f>INDEX(תקציב_2013,MATCH(D234,'[1]תקציב 2015'!$D$3:$D$5960,0),8)</f>
        <v>#N/A</v>
      </c>
      <c r="L234" s="18" t="str">
        <f t="shared" si="24"/>
        <v>3</v>
      </c>
      <c r="M234" s="18" t="str">
        <f>INDEX(Chapter,MATCH(L234,[1]Chapter!$A$1:$A$681,0),8)</f>
        <v>שירותים ממלכתיים</v>
      </c>
      <c r="N234" s="18" t="str">
        <f t="shared" si="25"/>
        <v>31</v>
      </c>
      <c r="O234" s="18" t="str">
        <f>INDEX(Chapter,MATCH(N234,[1]Chapter!$A$1:$A$681,0),8)</f>
        <v>חינוך</v>
      </c>
      <c r="P234" s="18" t="str">
        <f t="shared" si="26"/>
        <v>315</v>
      </c>
      <c r="Q234" s="18" t="str">
        <f>INDEX(Chapter,MATCH(P234,[1]Chapter!$A$1:$A$681,0),8)</f>
        <v>חינוך על יסודי</v>
      </c>
      <c r="R234" s="18" t="str">
        <f t="shared" si="27"/>
        <v>3150</v>
      </c>
      <c r="S234" s="18" t="e">
        <f>INDEX(Chapter,MATCH(R234,[1]Chapter!$A$1:$A$681,0),8)</f>
        <v>#N/A</v>
      </c>
      <c r="T234" s="18"/>
      <c r="U234" s="18" t="str">
        <f t="shared" si="28"/>
        <v>9</v>
      </c>
      <c r="V234" s="18" t="str">
        <f>IF($L234&lt;"6",INDEX(Revenue_type,MATCH(U234*1,[1]type!$A$118:$A$168,0),8),INDEX(Expenditure_type,MATCH(U234*1,[1]type!$A$2:$A$117,0),8))</f>
        <v>השתתפות משרדי ממשלה</v>
      </c>
      <c r="W234" s="18" t="str">
        <f t="shared" si="29"/>
        <v>92</v>
      </c>
      <c r="X234" s="18" t="str">
        <f>IF($L234&lt;"6",INDEX(Revenue_type,MATCH(W234*1,[1]type!$A$118:$A$168,0),8),INDEX(Expenditure_type,MATCH(W234*1,[1]type!$A$2:$A$117,0),8))</f>
        <v>השתתפות משרד החינוך והתרבות</v>
      </c>
      <c r="Y234" s="18" t="str">
        <f t="shared" si="30"/>
        <v>927</v>
      </c>
      <c r="Z234" s="18" t="e">
        <f>IF($L234&lt;"6",INDEX(Revenue_type,MATCH(Y234*1,[1]type!$A$118:$A$168,0),8),INDEX(Expenditure_type,MATCH(Y234*1,[1]type!$A$2:$A$117,0),8))</f>
        <v>#N/A</v>
      </c>
    </row>
    <row r="235" spans="1:26" ht="15.75" customHeight="1" outlineLevel="2">
      <c r="A235" s="19">
        <v>930</v>
      </c>
      <c r="B235" s="14">
        <v>315020</v>
      </c>
      <c r="C235">
        <v>1</v>
      </c>
      <c r="D235" t="str">
        <f t="shared" si="31"/>
        <v>1315020.930</v>
      </c>
      <c r="E235" s="15" t="s">
        <v>234</v>
      </c>
      <c r="F235" s="16"/>
      <c r="G235"/>
      <c r="H235" s="17">
        <v>0</v>
      </c>
      <c r="I235" s="17">
        <v>0</v>
      </c>
      <c r="J235" s="16">
        <v>0</v>
      </c>
      <c r="K235" s="18" t="e">
        <f>INDEX(תקציב_2013,MATCH(D235,'[1]תקציב 2015'!$D$3:$D$5960,0),8)</f>
        <v>#N/A</v>
      </c>
      <c r="L235" s="18" t="str">
        <f t="shared" si="24"/>
        <v>3</v>
      </c>
      <c r="M235" s="18" t="str">
        <f>INDEX(Chapter,MATCH(L235,[1]Chapter!$A$1:$A$681,0),8)</f>
        <v>שירותים ממלכתיים</v>
      </c>
      <c r="N235" s="18" t="str">
        <f t="shared" si="25"/>
        <v>31</v>
      </c>
      <c r="O235" s="18" t="str">
        <f>INDEX(Chapter,MATCH(N235,[1]Chapter!$A$1:$A$681,0),8)</f>
        <v>חינוך</v>
      </c>
      <c r="P235" s="18" t="str">
        <f t="shared" si="26"/>
        <v>315</v>
      </c>
      <c r="Q235" s="18" t="str">
        <f>INDEX(Chapter,MATCH(P235,[1]Chapter!$A$1:$A$681,0),8)</f>
        <v>חינוך על יסודי</v>
      </c>
      <c r="R235" s="18" t="str">
        <f t="shared" si="27"/>
        <v>3150</v>
      </c>
      <c r="S235" s="18" t="e">
        <f>INDEX(Chapter,MATCH(R235,[1]Chapter!$A$1:$A$681,0),8)</f>
        <v>#N/A</v>
      </c>
      <c r="T235" s="18"/>
      <c r="U235" s="18" t="str">
        <f t="shared" si="28"/>
        <v>9</v>
      </c>
      <c r="V235" s="18" t="str">
        <f>IF($L235&lt;"6",INDEX(Revenue_type,MATCH(U235*1,[1]type!$A$118:$A$168,0),8),INDEX(Expenditure_type,MATCH(U235*1,[1]type!$A$2:$A$117,0),8))</f>
        <v>השתתפות משרדי ממשלה</v>
      </c>
      <c r="W235" s="18" t="str">
        <f t="shared" si="29"/>
        <v>93</v>
      </c>
      <c r="X235" s="18" t="str">
        <f>IF($L235&lt;"6",INDEX(Revenue_type,MATCH(W235*1,[1]type!$A$118:$A$168,0),8),INDEX(Expenditure_type,MATCH(W235*1,[1]type!$A$2:$A$117,0),8))</f>
        <v>השתתפות משרד העבודה והרווחה</v>
      </c>
      <c r="Y235" s="18" t="str">
        <f t="shared" si="30"/>
        <v>930</v>
      </c>
      <c r="Z235" s="18" t="e">
        <f>IF($L235&lt;"6",INDEX(Revenue_type,MATCH(Y235*1,[1]type!$A$118:$A$168,0),8),INDEX(Expenditure_type,MATCH(Y235*1,[1]type!$A$2:$A$117,0),8))</f>
        <v>#N/A</v>
      </c>
    </row>
    <row r="236" spans="1:26" ht="15.75" customHeight="1" outlineLevel="2">
      <c r="A236" s="19">
        <v>220</v>
      </c>
      <c r="B236" s="14">
        <v>315030</v>
      </c>
      <c r="C236">
        <v>1</v>
      </c>
      <c r="D236" t="str">
        <f t="shared" si="31"/>
        <v>1315030.220</v>
      </c>
      <c r="E236" s="15" t="s">
        <v>235</v>
      </c>
      <c r="F236" s="16"/>
      <c r="G236"/>
      <c r="H236" s="17">
        <v>-40000</v>
      </c>
      <c r="I236" s="17">
        <v>-28080</v>
      </c>
      <c r="J236" s="16">
        <v>-27412</v>
      </c>
      <c r="K236" s="18" t="e">
        <f>INDEX(תקציב_2013,MATCH(D236,'[1]תקציב 2015'!$D$3:$D$5960,0),8)</f>
        <v>#N/A</v>
      </c>
      <c r="L236" s="18" t="str">
        <f t="shared" si="24"/>
        <v>3</v>
      </c>
      <c r="M236" s="18" t="str">
        <f>INDEX(Chapter,MATCH(L236,[1]Chapter!$A$1:$A$681,0),8)</f>
        <v>שירותים ממלכתיים</v>
      </c>
      <c r="N236" s="18" t="str">
        <f t="shared" si="25"/>
        <v>31</v>
      </c>
      <c r="O236" s="18" t="str">
        <f>INDEX(Chapter,MATCH(N236,[1]Chapter!$A$1:$A$681,0),8)</f>
        <v>חינוך</v>
      </c>
      <c r="P236" s="18" t="str">
        <f t="shared" si="26"/>
        <v>315</v>
      </c>
      <c r="Q236" s="18" t="str">
        <f>INDEX(Chapter,MATCH(P236,[1]Chapter!$A$1:$A$681,0),8)</f>
        <v>חינוך על יסודי</v>
      </c>
      <c r="R236" s="18" t="str">
        <f t="shared" si="27"/>
        <v>3150</v>
      </c>
      <c r="S236" s="18" t="e">
        <f>INDEX(Chapter,MATCH(R236,[1]Chapter!$A$1:$A$681,0),8)</f>
        <v>#N/A</v>
      </c>
      <c r="T236" s="18"/>
      <c r="U236" s="18" t="str">
        <f t="shared" si="28"/>
        <v>2</v>
      </c>
      <c r="V236" s="18" t="str">
        <f>IF($L236&lt;"6",INDEX(Revenue_type,MATCH(U236*1,[1]type!$A$118:$A$168,0),8),INDEX(Expenditure_type,MATCH(U236*1,[1]type!$A$2:$A$117,0),8))</f>
        <v>אגרות</v>
      </c>
      <c r="W236" s="18" t="str">
        <f t="shared" si="29"/>
        <v>22</v>
      </c>
      <c r="X236" s="18" t="str">
        <f>IF($L236&lt;"6",INDEX(Revenue_type,MATCH(W236*1,[1]type!$A$118:$A$168,0),8),INDEX(Expenditure_type,MATCH(W236*1,[1]type!$A$2:$A$117,0),8))</f>
        <v>אגרות בגין שירותים וחומרים</v>
      </c>
      <c r="Y236" s="18" t="str">
        <f t="shared" si="30"/>
        <v>220</v>
      </c>
      <c r="Z236" s="18" t="e">
        <f>IF($L236&lt;"6",INDEX(Revenue_type,MATCH(Y236*1,[1]type!$A$118:$A$168,0),8),INDEX(Expenditure_type,MATCH(Y236*1,[1]type!$A$2:$A$117,0),8))</f>
        <v>#N/A</v>
      </c>
    </row>
    <row r="237" spans="1:26" ht="15.75" customHeight="1" outlineLevel="2">
      <c r="A237" s="19">
        <v>420</v>
      </c>
      <c r="B237" s="14">
        <v>315030</v>
      </c>
      <c r="C237">
        <v>1</v>
      </c>
      <c r="D237" t="str">
        <f t="shared" si="31"/>
        <v>1315030.420</v>
      </c>
      <c r="E237" s="15" t="s">
        <v>236</v>
      </c>
      <c r="F237" s="16"/>
      <c r="G237"/>
      <c r="H237" s="17">
        <v>-7900</v>
      </c>
      <c r="I237" s="17">
        <v>0</v>
      </c>
      <c r="J237" s="16">
        <v>-4860</v>
      </c>
      <c r="K237" s="18" t="e">
        <f>INDEX(תקציב_2013,MATCH(D237,'[1]תקציב 2015'!$D$3:$D$5960,0),8)</f>
        <v>#N/A</v>
      </c>
      <c r="L237" s="18" t="str">
        <f t="shared" si="24"/>
        <v>3</v>
      </c>
      <c r="M237" s="18" t="str">
        <f>INDEX(Chapter,MATCH(L237,[1]Chapter!$A$1:$A$681,0),8)</f>
        <v>שירותים ממלכתיים</v>
      </c>
      <c r="N237" s="18" t="str">
        <f t="shared" si="25"/>
        <v>31</v>
      </c>
      <c r="O237" s="18" t="str">
        <f>INDEX(Chapter,MATCH(N237,[1]Chapter!$A$1:$A$681,0),8)</f>
        <v>חינוך</v>
      </c>
      <c r="P237" s="18" t="str">
        <f t="shared" si="26"/>
        <v>315</v>
      </c>
      <c r="Q237" s="18" t="str">
        <f>INDEX(Chapter,MATCH(P237,[1]Chapter!$A$1:$A$681,0),8)</f>
        <v>חינוך על יסודי</v>
      </c>
      <c r="R237" s="18" t="str">
        <f t="shared" si="27"/>
        <v>3150</v>
      </c>
      <c r="S237" s="18" t="e">
        <f>INDEX(Chapter,MATCH(R237,[1]Chapter!$A$1:$A$681,0),8)</f>
        <v>#N/A</v>
      </c>
      <c r="T237" s="18"/>
      <c r="U237" s="18" t="str">
        <f t="shared" si="28"/>
        <v>4</v>
      </c>
      <c r="V237" s="18" t="str">
        <f>IF($L237&lt;"6",INDEX(Revenue_type,MATCH(U237*1,[1]type!$A$118:$A$168,0),8),INDEX(Expenditure_type,MATCH(U237*1,[1]type!$A$2:$A$117,0),8))</f>
        <v>שירותים ושכר לימוד</v>
      </c>
      <c r="W237" s="18" t="str">
        <f t="shared" si="29"/>
        <v>42</v>
      </c>
      <c r="X237" s="18" t="str">
        <f>IF($L237&lt;"6",INDEX(Revenue_type,MATCH(W237*1,[1]type!$A$118:$A$168,0),8),INDEX(Expenditure_type,MATCH(W237*1,[1]type!$A$2:$A$117,0),8))</f>
        <v>השתתפויות תושבים בשירותים משלימים</v>
      </c>
      <c r="Y237" s="18" t="str">
        <f t="shared" si="30"/>
        <v>420</v>
      </c>
      <c r="Z237" s="18" t="e">
        <f>IF($L237&lt;"6",INDEX(Revenue_type,MATCH(Y237*1,[1]type!$A$118:$A$168,0),8),INDEX(Expenditure_type,MATCH(Y237*1,[1]type!$A$2:$A$117,0),8))</f>
        <v>#N/A</v>
      </c>
    </row>
    <row r="238" spans="1:26" ht="15.75" customHeight="1" outlineLevel="2">
      <c r="A238" s="19">
        <v>920</v>
      </c>
      <c r="B238" s="14">
        <v>315030</v>
      </c>
      <c r="C238">
        <v>1</v>
      </c>
      <c r="D238" t="str">
        <f t="shared" si="31"/>
        <v>1315030.920</v>
      </c>
      <c r="E238" s="15" t="s">
        <v>237</v>
      </c>
      <c r="F238" s="16"/>
      <c r="G238"/>
      <c r="H238" s="17">
        <v>-15071000</v>
      </c>
      <c r="I238" s="17">
        <v>-13966221.25</v>
      </c>
      <c r="J238" s="16">
        <v>-14758569.99</v>
      </c>
      <c r="K238" s="18" t="e">
        <f>INDEX(תקציב_2013,MATCH(D238,'[1]תקציב 2015'!$D$3:$D$5960,0),8)</f>
        <v>#N/A</v>
      </c>
      <c r="L238" s="18" t="str">
        <f t="shared" si="24"/>
        <v>3</v>
      </c>
      <c r="M238" s="18" t="str">
        <f>INDEX(Chapter,MATCH(L238,[1]Chapter!$A$1:$A$681,0),8)</f>
        <v>שירותים ממלכתיים</v>
      </c>
      <c r="N238" s="18" t="str">
        <f t="shared" si="25"/>
        <v>31</v>
      </c>
      <c r="O238" s="18" t="str">
        <f>INDEX(Chapter,MATCH(N238,[1]Chapter!$A$1:$A$681,0),8)</f>
        <v>חינוך</v>
      </c>
      <c r="P238" s="18" t="str">
        <f t="shared" si="26"/>
        <v>315</v>
      </c>
      <c r="Q238" s="18" t="str">
        <f>INDEX(Chapter,MATCH(P238,[1]Chapter!$A$1:$A$681,0),8)</f>
        <v>חינוך על יסודי</v>
      </c>
      <c r="R238" s="18" t="str">
        <f t="shared" si="27"/>
        <v>3150</v>
      </c>
      <c r="S238" s="18" t="e">
        <f>INDEX(Chapter,MATCH(R238,[1]Chapter!$A$1:$A$681,0),8)</f>
        <v>#N/A</v>
      </c>
      <c r="T238" s="18"/>
      <c r="U238" s="18" t="str">
        <f t="shared" si="28"/>
        <v>9</v>
      </c>
      <c r="V238" s="18" t="str">
        <f>IF($L238&lt;"6",INDEX(Revenue_type,MATCH(U238*1,[1]type!$A$118:$A$168,0),8),INDEX(Expenditure_type,MATCH(U238*1,[1]type!$A$2:$A$117,0),8))</f>
        <v>השתתפות משרדי ממשלה</v>
      </c>
      <c r="W238" s="18" t="str">
        <f t="shared" si="29"/>
        <v>92</v>
      </c>
      <c r="X238" s="18" t="str">
        <f>IF($L238&lt;"6",INDEX(Revenue_type,MATCH(W238*1,[1]type!$A$118:$A$168,0),8),INDEX(Expenditure_type,MATCH(W238*1,[1]type!$A$2:$A$117,0),8))</f>
        <v>השתתפות משרד החינוך והתרבות</v>
      </c>
      <c r="Y238" s="18" t="str">
        <f t="shared" si="30"/>
        <v>920</v>
      </c>
      <c r="Z238" s="18" t="e">
        <f>IF($L238&lt;"6",INDEX(Revenue_type,MATCH(Y238*1,[1]type!$A$118:$A$168,0),8),INDEX(Expenditure_type,MATCH(Y238*1,[1]type!$A$2:$A$117,0),8))</f>
        <v>#N/A</v>
      </c>
    </row>
    <row r="239" spans="1:26" ht="15.75" customHeight="1" outlineLevel="2">
      <c r="A239" s="19">
        <v>923</v>
      </c>
      <c r="B239" s="14">
        <v>315030</v>
      </c>
      <c r="C239">
        <v>1</v>
      </c>
      <c r="D239" t="str">
        <f t="shared" si="31"/>
        <v>1315030.923</v>
      </c>
      <c r="E239" s="15" t="s">
        <v>238</v>
      </c>
      <c r="F239" s="16"/>
      <c r="G239"/>
      <c r="H239" s="17">
        <v>-150000</v>
      </c>
      <c r="I239" s="17">
        <v>-111408</v>
      </c>
      <c r="J239" s="16">
        <v>0</v>
      </c>
      <c r="K239" s="18" t="e">
        <f>INDEX(תקציב_2013,MATCH(D239,'[1]תקציב 2015'!$D$3:$D$5960,0),8)</f>
        <v>#N/A</v>
      </c>
      <c r="L239" s="18" t="str">
        <f t="shared" si="24"/>
        <v>3</v>
      </c>
      <c r="M239" s="18" t="str">
        <f>INDEX(Chapter,MATCH(L239,[1]Chapter!$A$1:$A$681,0),8)</f>
        <v>שירותים ממלכתיים</v>
      </c>
      <c r="N239" s="18" t="str">
        <f t="shared" si="25"/>
        <v>31</v>
      </c>
      <c r="O239" s="18" t="str">
        <f>INDEX(Chapter,MATCH(N239,[1]Chapter!$A$1:$A$681,0),8)</f>
        <v>חינוך</v>
      </c>
      <c r="P239" s="18" t="str">
        <f t="shared" si="26"/>
        <v>315</v>
      </c>
      <c r="Q239" s="18" t="str">
        <f>INDEX(Chapter,MATCH(P239,[1]Chapter!$A$1:$A$681,0),8)</f>
        <v>חינוך על יסודי</v>
      </c>
      <c r="R239" s="18" t="str">
        <f t="shared" si="27"/>
        <v>3150</v>
      </c>
      <c r="S239" s="18" t="e">
        <f>INDEX(Chapter,MATCH(R239,[1]Chapter!$A$1:$A$681,0),8)</f>
        <v>#N/A</v>
      </c>
      <c r="T239" s="18"/>
      <c r="U239" s="18" t="str">
        <f t="shared" si="28"/>
        <v>9</v>
      </c>
      <c r="V239" s="18" t="str">
        <f>IF($L239&lt;"6",INDEX(Revenue_type,MATCH(U239*1,[1]type!$A$118:$A$168,0),8),INDEX(Expenditure_type,MATCH(U239*1,[1]type!$A$2:$A$117,0),8))</f>
        <v>השתתפות משרדי ממשלה</v>
      </c>
      <c r="W239" s="18" t="str">
        <f t="shared" si="29"/>
        <v>92</v>
      </c>
      <c r="X239" s="18" t="str">
        <f>IF($L239&lt;"6",INDEX(Revenue_type,MATCH(W239*1,[1]type!$A$118:$A$168,0),8),INDEX(Expenditure_type,MATCH(W239*1,[1]type!$A$2:$A$117,0),8))</f>
        <v>השתתפות משרד החינוך והתרבות</v>
      </c>
      <c r="Y239" s="18" t="str">
        <f t="shared" si="30"/>
        <v>923</v>
      </c>
      <c r="Z239" s="18" t="e">
        <f>IF($L239&lt;"6",INDEX(Revenue_type,MATCH(Y239*1,[1]type!$A$118:$A$168,0),8),INDEX(Expenditure_type,MATCH(Y239*1,[1]type!$A$2:$A$117,0),8))</f>
        <v>#N/A</v>
      </c>
    </row>
    <row r="240" spans="1:26" ht="15.75" customHeight="1" outlineLevel="2">
      <c r="A240" s="19">
        <v>924</v>
      </c>
      <c r="B240" s="14">
        <v>315030</v>
      </c>
      <c r="C240">
        <v>1</v>
      </c>
      <c r="D240" t="str">
        <f t="shared" si="31"/>
        <v>1315030.924</v>
      </c>
      <c r="E240" s="15" t="s">
        <v>232</v>
      </c>
      <c r="F240" s="16"/>
      <c r="G240"/>
      <c r="H240" s="17">
        <v>-20500</v>
      </c>
      <c r="I240" s="17">
        <v>-17055</v>
      </c>
      <c r="J240" s="16">
        <v>-17087</v>
      </c>
      <c r="K240" s="18" t="e">
        <f>INDEX(תקציב_2013,MATCH(D240,'[1]תקציב 2015'!$D$3:$D$5960,0),8)</f>
        <v>#N/A</v>
      </c>
      <c r="L240" s="18" t="str">
        <f t="shared" si="24"/>
        <v>3</v>
      </c>
      <c r="M240" s="18" t="str">
        <f>INDEX(Chapter,MATCH(L240,[1]Chapter!$A$1:$A$681,0),8)</f>
        <v>שירותים ממלכתיים</v>
      </c>
      <c r="N240" s="18" t="str">
        <f t="shared" si="25"/>
        <v>31</v>
      </c>
      <c r="O240" s="18" t="str">
        <f>INDEX(Chapter,MATCH(N240,[1]Chapter!$A$1:$A$681,0),8)</f>
        <v>חינוך</v>
      </c>
      <c r="P240" s="18" t="str">
        <f t="shared" si="26"/>
        <v>315</v>
      </c>
      <c r="Q240" s="18" t="str">
        <f>INDEX(Chapter,MATCH(P240,[1]Chapter!$A$1:$A$681,0),8)</f>
        <v>חינוך על יסודי</v>
      </c>
      <c r="R240" s="18" t="str">
        <f t="shared" si="27"/>
        <v>3150</v>
      </c>
      <c r="S240" s="18" t="e">
        <f>INDEX(Chapter,MATCH(R240,[1]Chapter!$A$1:$A$681,0),8)</f>
        <v>#N/A</v>
      </c>
      <c r="T240" s="18"/>
      <c r="U240" s="18" t="str">
        <f t="shared" si="28"/>
        <v>9</v>
      </c>
      <c r="V240" s="18" t="str">
        <f>IF($L240&lt;"6",INDEX(Revenue_type,MATCH(U240*1,[1]type!$A$118:$A$168,0),8),INDEX(Expenditure_type,MATCH(U240*1,[1]type!$A$2:$A$117,0),8))</f>
        <v>השתתפות משרדי ממשלה</v>
      </c>
      <c r="W240" s="18" t="str">
        <f t="shared" si="29"/>
        <v>92</v>
      </c>
      <c r="X240" s="18" t="str">
        <f>IF($L240&lt;"6",INDEX(Revenue_type,MATCH(W240*1,[1]type!$A$118:$A$168,0),8),INDEX(Expenditure_type,MATCH(W240*1,[1]type!$A$2:$A$117,0),8))</f>
        <v>השתתפות משרד החינוך והתרבות</v>
      </c>
      <c r="Y240" s="18" t="str">
        <f t="shared" si="30"/>
        <v>924</v>
      </c>
      <c r="Z240" s="18" t="e">
        <f>IF($L240&lt;"6",INDEX(Revenue_type,MATCH(Y240*1,[1]type!$A$118:$A$168,0),8),INDEX(Expenditure_type,MATCH(Y240*1,[1]type!$A$2:$A$117,0),8))</f>
        <v>#N/A</v>
      </c>
    </row>
    <row r="241" spans="1:26" ht="15.75" customHeight="1" outlineLevel="2">
      <c r="A241" s="19">
        <v>925</v>
      </c>
      <c r="B241" s="14">
        <v>315030</v>
      </c>
      <c r="C241">
        <v>1</v>
      </c>
      <c r="D241" t="str">
        <f t="shared" si="31"/>
        <v>1315030.925</v>
      </c>
      <c r="E241" s="15" t="s">
        <v>239</v>
      </c>
      <c r="F241" s="16"/>
      <c r="G241"/>
      <c r="H241" s="17">
        <v>-11500</v>
      </c>
      <c r="I241" s="17">
        <v>-9775</v>
      </c>
      <c r="J241" s="16">
        <v>-10741.5</v>
      </c>
      <c r="K241" s="18" t="e">
        <f>INDEX(תקציב_2013,MATCH(D241,'[1]תקציב 2015'!$D$3:$D$5960,0),8)</f>
        <v>#N/A</v>
      </c>
      <c r="L241" s="18" t="str">
        <f t="shared" si="24"/>
        <v>3</v>
      </c>
      <c r="M241" s="18" t="str">
        <f>INDEX(Chapter,MATCH(L241,[1]Chapter!$A$1:$A$681,0),8)</f>
        <v>שירותים ממלכתיים</v>
      </c>
      <c r="N241" s="18" t="str">
        <f t="shared" si="25"/>
        <v>31</v>
      </c>
      <c r="O241" s="18" t="str">
        <f>INDEX(Chapter,MATCH(N241,[1]Chapter!$A$1:$A$681,0),8)</f>
        <v>חינוך</v>
      </c>
      <c r="P241" s="18" t="str">
        <f t="shared" si="26"/>
        <v>315</v>
      </c>
      <c r="Q241" s="18" t="str">
        <f>INDEX(Chapter,MATCH(P241,[1]Chapter!$A$1:$A$681,0),8)</f>
        <v>חינוך על יסודי</v>
      </c>
      <c r="R241" s="18" t="str">
        <f t="shared" si="27"/>
        <v>3150</v>
      </c>
      <c r="S241" s="18" t="e">
        <f>INDEX(Chapter,MATCH(R241,[1]Chapter!$A$1:$A$681,0),8)</f>
        <v>#N/A</v>
      </c>
      <c r="T241" s="18"/>
      <c r="U241" s="18" t="str">
        <f t="shared" si="28"/>
        <v>9</v>
      </c>
      <c r="V241" s="18" t="str">
        <f>IF($L241&lt;"6",INDEX(Revenue_type,MATCH(U241*1,[1]type!$A$118:$A$168,0),8),INDEX(Expenditure_type,MATCH(U241*1,[1]type!$A$2:$A$117,0),8))</f>
        <v>השתתפות משרדי ממשלה</v>
      </c>
      <c r="W241" s="18" t="str">
        <f t="shared" si="29"/>
        <v>92</v>
      </c>
      <c r="X241" s="18" t="str">
        <f>IF($L241&lt;"6",INDEX(Revenue_type,MATCH(W241*1,[1]type!$A$118:$A$168,0),8),INDEX(Expenditure_type,MATCH(W241*1,[1]type!$A$2:$A$117,0),8))</f>
        <v>השתתפות משרד החינוך והתרבות</v>
      </c>
      <c r="Y241" s="18" t="str">
        <f t="shared" si="30"/>
        <v>925</v>
      </c>
      <c r="Z241" s="18" t="e">
        <f>IF($L241&lt;"6",INDEX(Revenue_type,MATCH(Y241*1,[1]type!$A$118:$A$168,0),8),INDEX(Expenditure_type,MATCH(Y241*1,[1]type!$A$2:$A$117,0),8))</f>
        <v>#N/A</v>
      </c>
    </row>
    <row r="242" spans="1:26" ht="15.75" customHeight="1" outlineLevel="2">
      <c r="A242" s="19">
        <v>926</v>
      </c>
      <c r="B242" s="14">
        <v>315030</v>
      </c>
      <c r="C242">
        <v>1</v>
      </c>
      <c r="D242" t="str">
        <f t="shared" si="31"/>
        <v>1315030.926</v>
      </c>
      <c r="E242" s="15" t="s">
        <v>240</v>
      </c>
      <c r="F242" s="16"/>
      <c r="G242"/>
      <c r="H242" s="17">
        <v>0</v>
      </c>
      <c r="I242" s="17">
        <v>0</v>
      </c>
      <c r="J242" s="16">
        <v>-27790</v>
      </c>
      <c r="K242" s="18" t="e">
        <f>INDEX(תקציב_2013,MATCH(D242,'[1]תקציב 2015'!$D$3:$D$5960,0),8)</f>
        <v>#N/A</v>
      </c>
      <c r="L242" s="18" t="str">
        <f t="shared" si="24"/>
        <v>3</v>
      </c>
      <c r="M242" s="18" t="str">
        <f>INDEX(Chapter,MATCH(L242,[1]Chapter!$A$1:$A$681,0),8)</f>
        <v>שירותים ממלכתיים</v>
      </c>
      <c r="N242" s="18" t="str">
        <f t="shared" si="25"/>
        <v>31</v>
      </c>
      <c r="O242" s="18" t="str">
        <f>INDEX(Chapter,MATCH(N242,[1]Chapter!$A$1:$A$681,0),8)</f>
        <v>חינוך</v>
      </c>
      <c r="P242" s="18" t="str">
        <f t="shared" si="26"/>
        <v>315</v>
      </c>
      <c r="Q242" s="18" t="str">
        <f>INDEX(Chapter,MATCH(P242,[1]Chapter!$A$1:$A$681,0),8)</f>
        <v>חינוך על יסודי</v>
      </c>
      <c r="R242" s="18" t="str">
        <f t="shared" si="27"/>
        <v>3150</v>
      </c>
      <c r="S242" s="18" t="e">
        <f>INDEX(Chapter,MATCH(R242,[1]Chapter!$A$1:$A$681,0),8)</f>
        <v>#N/A</v>
      </c>
      <c r="T242" s="18"/>
      <c r="U242" s="18" t="str">
        <f t="shared" si="28"/>
        <v>9</v>
      </c>
      <c r="V242" s="18" t="str">
        <f>IF($L242&lt;"6",INDEX(Revenue_type,MATCH(U242*1,[1]type!$A$118:$A$168,0),8),INDEX(Expenditure_type,MATCH(U242*1,[1]type!$A$2:$A$117,0),8))</f>
        <v>השתתפות משרדי ממשלה</v>
      </c>
      <c r="W242" s="18" t="str">
        <f t="shared" si="29"/>
        <v>92</v>
      </c>
      <c r="X242" s="18" t="str">
        <f>IF($L242&lt;"6",INDEX(Revenue_type,MATCH(W242*1,[1]type!$A$118:$A$168,0),8),INDEX(Expenditure_type,MATCH(W242*1,[1]type!$A$2:$A$117,0),8))</f>
        <v>השתתפות משרד החינוך והתרבות</v>
      </c>
      <c r="Y242" s="18" t="str">
        <f t="shared" si="30"/>
        <v>926</v>
      </c>
      <c r="Z242" s="18" t="e">
        <f>IF($L242&lt;"6",INDEX(Revenue_type,MATCH(Y242*1,[1]type!$A$118:$A$168,0),8),INDEX(Expenditure_type,MATCH(Y242*1,[1]type!$A$2:$A$117,0),8))</f>
        <v>#N/A</v>
      </c>
    </row>
    <row r="243" spans="1:26" ht="15.75" customHeight="1" outlineLevel="2">
      <c r="A243" s="19">
        <v>927</v>
      </c>
      <c r="B243" s="14">
        <v>315030</v>
      </c>
      <c r="C243">
        <v>1</v>
      </c>
      <c r="D243" t="str">
        <f t="shared" si="31"/>
        <v>1315030.927</v>
      </c>
      <c r="E243" s="15" t="s">
        <v>227</v>
      </c>
      <c r="F243" s="16"/>
      <c r="G243"/>
      <c r="H243" s="17">
        <v>-2600</v>
      </c>
      <c r="I243" s="17">
        <v>-1458</v>
      </c>
      <c r="J243" s="16">
        <v>0</v>
      </c>
      <c r="K243" s="18" t="e">
        <f>INDEX(תקציב_2013,MATCH(D243,'[1]תקציב 2015'!$D$3:$D$5960,0),8)</f>
        <v>#N/A</v>
      </c>
      <c r="L243" s="18" t="str">
        <f t="shared" si="24"/>
        <v>3</v>
      </c>
      <c r="M243" s="18" t="str">
        <f>INDEX(Chapter,MATCH(L243,[1]Chapter!$A$1:$A$681,0),8)</f>
        <v>שירותים ממלכתיים</v>
      </c>
      <c r="N243" s="18" t="str">
        <f t="shared" si="25"/>
        <v>31</v>
      </c>
      <c r="O243" s="18" t="str">
        <f>INDEX(Chapter,MATCH(N243,[1]Chapter!$A$1:$A$681,0),8)</f>
        <v>חינוך</v>
      </c>
      <c r="P243" s="18" t="str">
        <f t="shared" si="26"/>
        <v>315</v>
      </c>
      <c r="Q243" s="18" t="str">
        <f>INDEX(Chapter,MATCH(P243,[1]Chapter!$A$1:$A$681,0),8)</f>
        <v>חינוך על יסודי</v>
      </c>
      <c r="R243" s="18" t="str">
        <f t="shared" si="27"/>
        <v>3150</v>
      </c>
      <c r="S243" s="18" t="e">
        <f>INDEX(Chapter,MATCH(R243,[1]Chapter!$A$1:$A$681,0),8)</f>
        <v>#N/A</v>
      </c>
      <c r="T243" s="18"/>
      <c r="U243" s="18" t="str">
        <f t="shared" si="28"/>
        <v>9</v>
      </c>
      <c r="V243" s="18" t="str">
        <f>IF($L243&lt;"6",INDEX(Revenue_type,MATCH(U243*1,[1]type!$A$118:$A$168,0),8),INDEX(Expenditure_type,MATCH(U243*1,[1]type!$A$2:$A$117,0),8))</f>
        <v>השתתפות משרדי ממשלה</v>
      </c>
      <c r="W243" s="18" t="str">
        <f t="shared" si="29"/>
        <v>92</v>
      </c>
      <c r="X243" s="18" t="str">
        <f>IF($L243&lt;"6",INDEX(Revenue_type,MATCH(W243*1,[1]type!$A$118:$A$168,0),8),INDEX(Expenditure_type,MATCH(W243*1,[1]type!$A$2:$A$117,0),8))</f>
        <v>השתתפות משרד החינוך והתרבות</v>
      </c>
      <c r="Y243" s="18" t="str">
        <f t="shared" si="30"/>
        <v>927</v>
      </c>
      <c r="Z243" s="18" t="e">
        <f>IF($L243&lt;"6",INDEX(Revenue_type,MATCH(Y243*1,[1]type!$A$118:$A$168,0),8),INDEX(Expenditure_type,MATCH(Y243*1,[1]type!$A$2:$A$117,0),8))</f>
        <v>#N/A</v>
      </c>
    </row>
    <row r="244" spans="1:26" ht="15.75" customHeight="1" outlineLevel="2">
      <c r="A244" s="19">
        <v>930</v>
      </c>
      <c r="B244" s="14">
        <v>315030</v>
      </c>
      <c r="C244">
        <v>1</v>
      </c>
      <c r="D244" t="str">
        <f t="shared" si="31"/>
        <v>1315030.930</v>
      </c>
      <c r="E244" s="15" t="s">
        <v>240</v>
      </c>
      <c r="F244" s="16"/>
      <c r="G244"/>
      <c r="H244" s="17">
        <v>0</v>
      </c>
      <c r="I244" s="17">
        <v>0</v>
      </c>
      <c r="J244" s="16">
        <v>0</v>
      </c>
      <c r="K244" s="18" t="e">
        <f>INDEX(תקציב_2013,MATCH(D244,'[1]תקציב 2015'!$D$3:$D$5960,0),8)</f>
        <v>#N/A</v>
      </c>
      <c r="L244" s="18" t="str">
        <f t="shared" si="24"/>
        <v>3</v>
      </c>
      <c r="M244" s="18" t="str">
        <f>INDEX(Chapter,MATCH(L244,[1]Chapter!$A$1:$A$681,0),8)</f>
        <v>שירותים ממלכתיים</v>
      </c>
      <c r="N244" s="18" t="str">
        <f t="shared" si="25"/>
        <v>31</v>
      </c>
      <c r="O244" s="18" t="str">
        <f>INDEX(Chapter,MATCH(N244,[1]Chapter!$A$1:$A$681,0),8)</f>
        <v>חינוך</v>
      </c>
      <c r="P244" s="18" t="str">
        <f t="shared" si="26"/>
        <v>315</v>
      </c>
      <c r="Q244" s="18" t="str">
        <f>INDEX(Chapter,MATCH(P244,[1]Chapter!$A$1:$A$681,0),8)</f>
        <v>חינוך על יסודי</v>
      </c>
      <c r="R244" s="18" t="str">
        <f t="shared" si="27"/>
        <v>3150</v>
      </c>
      <c r="S244" s="18" t="e">
        <f>INDEX(Chapter,MATCH(R244,[1]Chapter!$A$1:$A$681,0),8)</f>
        <v>#N/A</v>
      </c>
      <c r="T244" s="18"/>
      <c r="U244" s="18" t="str">
        <f t="shared" si="28"/>
        <v>9</v>
      </c>
      <c r="V244" s="18" t="str">
        <f>IF($L244&lt;"6",INDEX(Revenue_type,MATCH(U244*1,[1]type!$A$118:$A$168,0),8),INDEX(Expenditure_type,MATCH(U244*1,[1]type!$A$2:$A$117,0),8))</f>
        <v>השתתפות משרדי ממשלה</v>
      </c>
      <c r="W244" s="18" t="str">
        <f t="shared" si="29"/>
        <v>93</v>
      </c>
      <c r="X244" s="18" t="str">
        <f>IF($L244&lt;"6",INDEX(Revenue_type,MATCH(W244*1,[1]type!$A$118:$A$168,0),8),INDEX(Expenditure_type,MATCH(W244*1,[1]type!$A$2:$A$117,0),8))</f>
        <v>השתתפות משרד העבודה והרווחה</v>
      </c>
      <c r="Y244" s="18" t="str">
        <f t="shared" si="30"/>
        <v>930</v>
      </c>
      <c r="Z244" s="18" t="e">
        <f>IF($L244&lt;"6",INDEX(Revenue_type,MATCH(Y244*1,[1]type!$A$118:$A$168,0),8),INDEX(Expenditure_type,MATCH(Y244*1,[1]type!$A$2:$A$117,0),8))</f>
        <v>#N/A</v>
      </c>
    </row>
    <row r="245" spans="1:26" ht="15.75" customHeight="1" outlineLevel="2">
      <c r="A245" s="19">
        <v>220</v>
      </c>
      <c r="B245" s="14">
        <v>315040</v>
      </c>
      <c r="C245">
        <v>1</v>
      </c>
      <c r="D245" t="str">
        <f t="shared" si="31"/>
        <v>1315040.220</v>
      </c>
      <c r="E245" s="15" t="s">
        <v>241</v>
      </c>
      <c r="F245" s="16"/>
      <c r="G245"/>
      <c r="H245" s="17">
        <v>-40000</v>
      </c>
      <c r="I245" s="17">
        <v>-52040</v>
      </c>
      <c r="J245" s="16">
        <v>-2954</v>
      </c>
      <c r="K245" s="18" t="e">
        <f>INDEX(תקציב_2013,MATCH(D245,'[1]תקציב 2015'!$D$3:$D$5960,0),8)</f>
        <v>#N/A</v>
      </c>
      <c r="L245" s="18" t="str">
        <f t="shared" si="24"/>
        <v>3</v>
      </c>
      <c r="M245" s="18" t="str">
        <f>INDEX(Chapter,MATCH(L245,[1]Chapter!$A$1:$A$681,0),8)</f>
        <v>שירותים ממלכתיים</v>
      </c>
      <c r="N245" s="18" t="str">
        <f t="shared" si="25"/>
        <v>31</v>
      </c>
      <c r="O245" s="18" t="str">
        <f>INDEX(Chapter,MATCH(N245,[1]Chapter!$A$1:$A$681,0),8)</f>
        <v>חינוך</v>
      </c>
      <c r="P245" s="18" t="str">
        <f t="shared" si="26"/>
        <v>315</v>
      </c>
      <c r="Q245" s="18" t="str">
        <f>INDEX(Chapter,MATCH(P245,[1]Chapter!$A$1:$A$681,0),8)</f>
        <v>חינוך על יסודי</v>
      </c>
      <c r="R245" s="18" t="str">
        <f t="shared" si="27"/>
        <v>3150</v>
      </c>
      <c r="S245" s="18" t="e">
        <f>INDEX(Chapter,MATCH(R245,[1]Chapter!$A$1:$A$681,0),8)</f>
        <v>#N/A</v>
      </c>
      <c r="T245" s="18"/>
      <c r="U245" s="18" t="str">
        <f t="shared" si="28"/>
        <v>2</v>
      </c>
      <c r="V245" s="18" t="str">
        <f>IF($L245&lt;"6",INDEX(Revenue_type,MATCH(U245*1,[1]type!$A$118:$A$168,0),8),INDEX(Expenditure_type,MATCH(U245*1,[1]type!$A$2:$A$117,0),8))</f>
        <v>אגרות</v>
      </c>
      <c r="W245" s="18" t="str">
        <f t="shared" si="29"/>
        <v>22</v>
      </c>
      <c r="X245" s="18" t="str">
        <f>IF($L245&lt;"6",INDEX(Revenue_type,MATCH(W245*1,[1]type!$A$118:$A$168,0),8),INDEX(Expenditure_type,MATCH(W245*1,[1]type!$A$2:$A$117,0),8))</f>
        <v>אגרות בגין שירותים וחומרים</v>
      </c>
      <c r="Y245" s="18" t="str">
        <f t="shared" si="30"/>
        <v>220</v>
      </c>
      <c r="Z245" s="18" t="e">
        <f>IF($L245&lt;"6",INDEX(Revenue_type,MATCH(Y245*1,[1]type!$A$118:$A$168,0),8),INDEX(Expenditure_type,MATCH(Y245*1,[1]type!$A$2:$A$117,0),8))</f>
        <v>#N/A</v>
      </c>
    </row>
    <row r="246" spans="1:26" ht="15.75" customHeight="1" outlineLevel="2">
      <c r="A246" s="19">
        <v>420</v>
      </c>
      <c r="B246" s="14">
        <v>315040</v>
      </c>
      <c r="C246">
        <v>1</v>
      </c>
      <c r="D246" t="str">
        <f t="shared" si="31"/>
        <v>1315040.420</v>
      </c>
      <c r="E246" s="15" t="s">
        <v>222</v>
      </c>
      <c r="F246" s="16"/>
      <c r="G246"/>
      <c r="H246" s="17">
        <v>-7800</v>
      </c>
      <c r="I246" s="17">
        <v>0</v>
      </c>
      <c r="J246" s="16">
        <v>-3720</v>
      </c>
      <c r="K246" s="18" t="e">
        <f>INDEX(תקציב_2013,MATCH(D246,'[1]תקציב 2015'!$D$3:$D$5960,0),8)</f>
        <v>#N/A</v>
      </c>
      <c r="L246" s="18" t="str">
        <f t="shared" si="24"/>
        <v>3</v>
      </c>
      <c r="M246" s="18" t="str">
        <f>INDEX(Chapter,MATCH(L246,[1]Chapter!$A$1:$A$681,0),8)</f>
        <v>שירותים ממלכתיים</v>
      </c>
      <c r="N246" s="18" t="str">
        <f t="shared" si="25"/>
        <v>31</v>
      </c>
      <c r="O246" s="18" t="str">
        <f>INDEX(Chapter,MATCH(N246,[1]Chapter!$A$1:$A$681,0),8)</f>
        <v>חינוך</v>
      </c>
      <c r="P246" s="18" t="str">
        <f t="shared" si="26"/>
        <v>315</v>
      </c>
      <c r="Q246" s="18" t="str">
        <f>INDEX(Chapter,MATCH(P246,[1]Chapter!$A$1:$A$681,0),8)</f>
        <v>חינוך על יסודי</v>
      </c>
      <c r="R246" s="18" t="str">
        <f t="shared" si="27"/>
        <v>3150</v>
      </c>
      <c r="S246" s="18" t="e">
        <f>INDEX(Chapter,MATCH(R246,[1]Chapter!$A$1:$A$681,0),8)</f>
        <v>#N/A</v>
      </c>
      <c r="T246" s="18"/>
      <c r="U246" s="18" t="str">
        <f t="shared" si="28"/>
        <v>4</v>
      </c>
      <c r="V246" s="18" t="str">
        <f>IF($L246&lt;"6",INDEX(Revenue_type,MATCH(U246*1,[1]type!$A$118:$A$168,0),8),INDEX(Expenditure_type,MATCH(U246*1,[1]type!$A$2:$A$117,0),8))</f>
        <v>שירותים ושכר לימוד</v>
      </c>
      <c r="W246" s="18" t="str">
        <f t="shared" si="29"/>
        <v>42</v>
      </c>
      <c r="X246" s="18" t="str">
        <f>IF($L246&lt;"6",INDEX(Revenue_type,MATCH(W246*1,[1]type!$A$118:$A$168,0),8),INDEX(Expenditure_type,MATCH(W246*1,[1]type!$A$2:$A$117,0),8))</f>
        <v>השתתפויות תושבים בשירותים משלימים</v>
      </c>
      <c r="Y246" s="18" t="str">
        <f t="shared" si="30"/>
        <v>420</v>
      </c>
      <c r="Z246" s="18" t="e">
        <f>IF($L246&lt;"6",INDEX(Revenue_type,MATCH(Y246*1,[1]type!$A$118:$A$168,0),8),INDEX(Expenditure_type,MATCH(Y246*1,[1]type!$A$2:$A$117,0),8))</f>
        <v>#N/A</v>
      </c>
    </row>
    <row r="247" spans="1:26" ht="15.75" customHeight="1" outlineLevel="2">
      <c r="A247" s="19">
        <v>920</v>
      </c>
      <c r="B247" s="14">
        <v>315040</v>
      </c>
      <c r="C247">
        <v>1</v>
      </c>
      <c r="D247" t="str">
        <f t="shared" si="31"/>
        <v>1315040.920</v>
      </c>
      <c r="E247" s="15" t="s">
        <v>242</v>
      </c>
      <c r="F247" s="16"/>
      <c r="G247"/>
      <c r="H247" s="17">
        <v>-15755000</v>
      </c>
      <c r="I247" s="17">
        <v>-14846084.42</v>
      </c>
      <c r="J247" s="16">
        <v>-14929568.16</v>
      </c>
      <c r="K247" s="18" t="e">
        <f>INDEX(תקציב_2013,MATCH(D247,'[1]תקציב 2015'!$D$3:$D$5960,0),8)</f>
        <v>#N/A</v>
      </c>
      <c r="L247" s="18" t="str">
        <f t="shared" si="24"/>
        <v>3</v>
      </c>
      <c r="M247" s="18" t="str">
        <f>INDEX(Chapter,MATCH(L247,[1]Chapter!$A$1:$A$681,0),8)</f>
        <v>שירותים ממלכתיים</v>
      </c>
      <c r="N247" s="18" t="str">
        <f t="shared" si="25"/>
        <v>31</v>
      </c>
      <c r="O247" s="18" t="str">
        <f>INDEX(Chapter,MATCH(N247,[1]Chapter!$A$1:$A$681,0),8)</f>
        <v>חינוך</v>
      </c>
      <c r="P247" s="18" t="str">
        <f t="shared" si="26"/>
        <v>315</v>
      </c>
      <c r="Q247" s="18" t="str">
        <f>INDEX(Chapter,MATCH(P247,[1]Chapter!$A$1:$A$681,0),8)</f>
        <v>חינוך על יסודי</v>
      </c>
      <c r="R247" s="18" t="str">
        <f t="shared" si="27"/>
        <v>3150</v>
      </c>
      <c r="S247" s="18" t="e">
        <f>INDEX(Chapter,MATCH(R247,[1]Chapter!$A$1:$A$681,0),8)</f>
        <v>#N/A</v>
      </c>
      <c r="T247" s="18"/>
      <c r="U247" s="18" t="str">
        <f t="shared" si="28"/>
        <v>9</v>
      </c>
      <c r="V247" s="18" t="str">
        <f>IF($L247&lt;"6",INDEX(Revenue_type,MATCH(U247*1,[1]type!$A$118:$A$168,0),8),INDEX(Expenditure_type,MATCH(U247*1,[1]type!$A$2:$A$117,0),8))</f>
        <v>השתתפות משרדי ממשלה</v>
      </c>
      <c r="W247" s="18" t="str">
        <f t="shared" si="29"/>
        <v>92</v>
      </c>
      <c r="X247" s="18" t="str">
        <f>IF($L247&lt;"6",INDEX(Revenue_type,MATCH(W247*1,[1]type!$A$118:$A$168,0),8),INDEX(Expenditure_type,MATCH(W247*1,[1]type!$A$2:$A$117,0),8))</f>
        <v>השתתפות משרד החינוך והתרבות</v>
      </c>
      <c r="Y247" s="18" t="str">
        <f t="shared" si="30"/>
        <v>920</v>
      </c>
      <c r="Z247" s="18" t="e">
        <f>IF($L247&lt;"6",INDEX(Revenue_type,MATCH(Y247*1,[1]type!$A$118:$A$168,0),8),INDEX(Expenditure_type,MATCH(Y247*1,[1]type!$A$2:$A$117,0),8))</f>
        <v>#N/A</v>
      </c>
    </row>
    <row r="248" spans="1:26" ht="15.75" customHeight="1" outlineLevel="2">
      <c r="A248" s="19">
        <v>923</v>
      </c>
      <c r="B248" s="14">
        <v>315040</v>
      </c>
      <c r="C248">
        <v>1</v>
      </c>
      <c r="D248" t="str">
        <f t="shared" si="31"/>
        <v>1315040.923</v>
      </c>
      <c r="E248" s="15" t="s">
        <v>243</v>
      </c>
      <c r="F248" s="16"/>
      <c r="G248"/>
      <c r="H248" s="17">
        <v>-102000</v>
      </c>
      <c r="I248" s="17">
        <v>-145154</v>
      </c>
      <c r="J248" s="16">
        <v>0</v>
      </c>
      <c r="K248" s="18" t="e">
        <f>INDEX(תקציב_2013,MATCH(D248,'[1]תקציב 2015'!$D$3:$D$5960,0),8)</f>
        <v>#N/A</v>
      </c>
      <c r="L248" s="18" t="str">
        <f t="shared" si="24"/>
        <v>3</v>
      </c>
      <c r="M248" s="18" t="str">
        <f>INDEX(Chapter,MATCH(L248,[1]Chapter!$A$1:$A$681,0),8)</f>
        <v>שירותים ממלכתיים</v>
      </c>
      <c r="N248" s="18" t="str">
        <f t="shared" si="25"/>
        <v>31</v>
      </c>
      <c r="O248" s="18" t="str">
        <f>INDEX(Chapter,MATCH(N248,[1]Chapter!$A$1:$A$681,0),8)</f>
        <v>חינוך</v>
      </c>
      <c r="P248" s="18" t="str">
        <f t="shared" si="26"/>
        <v>315</v>
      </c>
      <c r="Q248" s="18" t="str">
        <f>INDEX(Chapter,MATCH(P248,[1]Chapter!$A$1:$A$681,0),8)</f>
        <v>חינוך על יסודי</v>
      </c>
      <c r="R248" s="18" t="str">
        <f t="shared" si="27"/>
        <v>3150</v>
      </c>
      <c r="S248" s="18" t="e">
        <f>INDEX(Chapter,MATCH(R248,[1]Chapter!$A$1:$A$681,0),8)</f>
        <v>#N/A</v>
      </c>
      <c r="T248" s="18"/>
      <c r="U248" s="18" t="str">
        <f t="shared" si="28"/>
        <v>9</v>
      </c>
      <c r="V248" s="18" t="str">
        <f>IF($L248&lt;"6",INDEX(Revenue_type,MATCH(U248*1,[1]type!$A$118:$A$168,0),8),INDEX(Expenditure_type,MATCH(U248*1,[1]type!$A$2:$A$117,0),8))</f>
        <v>השתתפות משרדי ממשלה</v>
      </c>
      <c r="W248" s="18" t="str">
        <f t="shared" si="29"/>
        <v>92</v>
      </c>
      <c r="X248" s="18" t="str">
        <f>IF($L248&lt;"6",INDEX(Revenue_type,MATCH(W248*1,[1]type!$A$118:$A$168,0),8),INDEX(Expenditure_type,MATCH(W248*1,[1]type!$A$2:$A$117,0),8))</f>
        <v>השתתפות משרד החינוך והתרבות</v>
      </c>
      <c r="Y248" s="18" t="str">
        <f t="shared" si="30"/>
        <v>923</v>
      </c>
      <c r="Z248" s="18" t="e">
        <f>IF($L248&lt;"6",INDEX(Revenue_type,MATCH(Y248*1,[1]type!$A$118:$A$168,0),8),INDEX(Expenditure_type,MATCH(Y248*1,[1]type!$A$2:$A$117,0),8))</f>
        <v>#N/A</v>
      </c>
    </row>
    <row r="249" spans="1:26" ht="15.75" customHeight="1" outlineLevel="2">
      <c r="A249" s="19">
        <v>924</v>
      </c>
      <c r="B249" s="14">
        <v>315040</v>
      </c>
      <c r="C249">
        <v>1</v>
      </c>
      <c r="D249" t="str">
        <f t="shared" si="31"/>
        <v>1315040.924</v>
      </c>
      <c r="E249" s="15" t="s">
        <v>232</v>
      </c>
      <c r="F249" s="16"/>
      <c r="G249"/>
      <c r="H249" s="17">
        <v>-20000</v>
      </c>
      <c r="I249" s="17">
        <v>-16453</v>
      </c>
      <c r="J249" s="16">
        <v>-17298.5</v>
      </c>
      <c r="K249" s="18" t="e">
        <f>INDEX(תקציב_2013,MATCH(D249,'[1]תקציב 2015'!$D$3:$D$5960,0),8)</f>
        <v>#N/A</v>
      </c>
      <c r="L249" s="18" t="str">
        <f t="shared" si="24"/>
        <v>3</v>
      </c>
      <c r="M249" s="18" t="str">
        <f>INDEX(Chapter,MATCH(L249,[1]Chapter!$A$1:$A$681,0),8)</f>
        <v>שירותים ממלכתיים</v>
      </c>
      <c r="N249" s="18" t="str">
        <f t="shared" si="25"/>
        <v>31</v>
      </c>
      <c r="O249" s="18" t="str">
        <f>INDEX(Chapter,MATCH(N249,[1]Chapter!$A$1:$A$681,0),8)</f>
        <v>חינוך</v>
      </c>
      <c r="P249" s="18" t="str">
        <f t="shared" si="26"/>
        <v>315</v>
      </c>
      <c r="Q249" s="18" t="str">
        <f>INDEX(Chapter,MATCH(P249,[1]Chapter!$A$1:$A$681,0),8)</f>
        <v>חינוך על יסודי</v>
      </c>
      <c r="R249" s="18" t="str">
        <f t="shared" si="27"/>
        <v>3150</v>
      </c>
      <c r="S249" s="18" t="e">
        <f>INDEX(Chapter,MATCH(R249,[1]Chapter!$A$1:$A$681,0),8)</f>
        <v>#N/A</v>
      </c>
      <c r="T249" s="18"/>
      <c r="U249" s="18" t="str">
        <f t="shared" si="28"/>
        <v>9</v>
      </c>
      <c r="V249" s="18" t="str">
        <f>IF($L249&lt;"6",INDEX(Revenue_type,MATCH(U249*1,[1]type!$A$118:$A$168,0),8),INDEX(Expenditure_type,MATCH(U249*1,[1]type!$A$2:$A$117,0),8))</f>
        <v>השתתפות משרדי ממשלה</v>
      </c>
      <c r="W249" s="18" t="str">
        <f t="shared" si="29"/>
        <v>92</v>
      </c>
      <c r="X249" s="18" t="str">
        <f>IF($L249&lt;"6",INDEX(Revenue_type,MATCH(W249*1,[1]type!$A$118:$A$168,0),8),INDEX(Expenditure_type,MATCH(W249*1,[1]type!$A$2:$A$117,0),8))</f>
        <v>השתתפות משרד החינוך והתרבות</v>
      </c>
      <c r="Y249" s="18" t="str">
        <f t="shared" si="30"/>
        <v>924</v>
      </c>
      <c r="Z249" s="18" t="e">
        <f>IF($L249&lt;"6",INDEX(Revenue_type,MATCH(Y249*1,[1]type!$A$118:$A$168,0),8),INDEX(Expenditure_type,MATCH(Y249*1,[1]type!$A$2:$A$117,0),8))</f>
        <v>#N/A</v>
      </c>
    </row>
    <row r="250" spans="1:26" ht="15.75" customHeight="1" outlineLevel="2">
      <c r="A250" s="19">
        <v>925</v>
      </c>
      <c r="B250" s="14">
        <v>315040</v>
      </c>
      <c r="C250">
        <v>1</v>
      </c>
      <c r="D250" t="str">
        <f t="shared" si="31"/>
        <v>1315040.925</v>
      </c>
      <c r="E250" s="15" t="s">
        <v>244</v>
      </c>
      <c r="F250" s="16"/>
      <c r="G250"/>
      <c r="H250" s="17">
        <v>-11000</v>
      </c>
      <c r="I250" s="17">
        <v>-9483.5</v>
      </c>
      <c r="J250" s="16">
        <v>-7502</v>
      </c>
      <c r="K250" s="18" t="e">
        <f>INDEX(תקציב_2013,MATCH(D250,'[1]תקציב 2015'!$D$3:$D$5960,0),8)</f>
        <v>#N/A</v>
      </c>
      <c r="L250" s="18" t="str">
        <f t="shared" si="24"/>
        <v>3</v>
      </c>
      <c r="M250" s="18" t="str">
        <f>INDEX(Chapter,MATCH(L250,[1]Chapter!$A$1:$A$681,0),8)</f>
        <v>שירותים ממלכתיים</v>
      </c>
      <c r="N250" s="18" t="str">
        <f t="shared" si="25"/>
        <v>31</v>
      </c>
      <c r="O250" s="18" t="str">
        <f>INDEX(Chapter,MATCH(N250,[1]Chapter!$A$1:$A$681,0),8)</f>
        <v>חינוך</v>
      </c>
      <c r="P250" s="18" t="str">
        <f t="shared" si="26"/>
        <v>315</v>
      </c>
      <c r="Q250" s="18" t="str">
        <f>INDEX(Chapter,MATCH(P250,[1]Chapter!$A$1:$A$681,0),8)</f>
        <v>חינוך על יסודי</v>
      </c>
      <c r="R250" s="18" t="str">
        <f t="shared" si="27"/>
        <v>3150</v>
      </c>
      <c r="S250" s="18" t="e">
        <f>INDEX(Chapter,MATCH(R250,[1]Chapter!$A$1:$A$681,0),8)</f>
        <v>#N/A</v>
      </c>
      <c r="T250" s="18"/>
      <c r="U250" s="18" t="str">
        <f t="shared" si="28"/>
        <v>9</v>
      </c>
      <c r="V250" s="18" t="str">
        <f>IF($L250&lt;"6",INDEX(Revenue_type,MATCH(U250*1,[1]type!$A$118:$A$168,0),8),INDEX(Expenditure_type,MATCH(U250*1,[1]type!$A$2:$A$117,0),8))</f>
        <v>השתתפות משרדי ממשלה</v>
      </c>
      <c r="W250" s="18" t="str">
        <f t="shared" si="29"/>
        <v>92</v>
      </c>
      <c r="X250" s="18" t="str">
        <f>IF($L250&lt;"6",INDEX(Revenue_type,MATCH(W250*1,[1]type!$A$118:$A$168,0),8),INDEX(Expenditure_type,MATCH(W250*1,[1]type!$A$2:$A$117,0),8))</f>
        <v>השתתפות משרד החינוך והתרבות</v>
      </c>
      <c r="Y250" s="18" t="str">
        <f t="shared" si="30"/>
        <v>925</v>
      </c>
      <c r="Z250" s="18" t="e">
        <f>IF($L250&lt;"6",INDEX(Revenue_type,MATCH(Y250*1,[1]type!$A$118:$A$168,0),8),INDEX(Expenditure_type,MATCH(Y250*1,[1]type!$A$2:$A$117,0),8))</f>
        <v>#N/A</v>
      </c>
    </row>
    <row r="251" spans="1:26" ht="15.75" customHeight="1" outlineLevel="2">
      <c r="A251" s="19">
        <v>926</v>
      </c>
      <c r="B251" s="14">
        <v>315040</v>
      </c>
      <c r="C251">
        <v>1</v>
      </c>
      <c r="D251" t="str">
        <f t="shared" si="31"/>
        <v>1315040.926</v>
      </c>
      <c r="E251" s="15" t="s">
        <v>245</v>
      </c>
      <c r="F251" s="16"/>
      <c r="G251"/>
      <c r="H251" s="17">
        <v>0</v>
      </c>
      <c r="I251" s="17">
        <v>0</v>
      </c>
      <c r="J251" s="16">
        <v>-27913</v>
      </c>
      <c r="K251" s="18" t="e">
        <f>INDEX(תקציב_2013,MATCH(D251,'[1]תקציב 2015'!$D$3:$D$5960,0),8)</f>
        <v>#N/A</v>
      </c>
      <c r="L251" s="18" t="str">
        <f t="shared" si="24"/>
        <v>3</v>
      </c>
      <c r="M251" s="18" t="str">
        <f>INDEX(Chapter,MATCH(L251,[1]Chapter!$A$1:$A$681,0),8)</f>
        <v>שירותים ממלכתיים</v>
      </c>
      <c r="N251" s="18" t="str">
        <f t="shared" si="25"/>
        <v>31</v>
      </c>
      <c r="O251" s="18" t="str">
        <f>INDEX(Chapter,MATCH(N251,[1]Chapter!$A$1:$A$681,0),8)</f>
        <v>חינוך</v>
      </c>
      <c r="P251" s="18" t="str">
        <f t="shared" si="26"/>
        <v>315</v>
      </c>
      <c r="Q251" s="18" t="str">
        <f>INDEX(Chapter,MATCH(P251,[1]Chapter!$A$1:$A$681,0),8)</f>
        <v>חינוך על יסודי</v>
      </c>
      <c r="R251" s="18" t="str">
        <f t="shared" si="27"/>
        <v>3150</v>
      </c>
      <c r="S251" s="18" t="e">
        <f>INDEX(Chapter,MATCH(R251,[1]Chapter!$A$1:$A$681,0),8)</f>
        <v>#N/A</v>
      </c>
      <c r="T251" s="18"/>
      <c r="U251" s="18" t="str">
        <f t="shared" si="28"/>
        <v>9</v>
      </c>
      <c r="V251" s="18" t="str">
        <f>IF($L251&lt;"6",INDEX(Revenue_type,MATCH(U251*1,[1]type!$A$118:$A$168,0),8),INDEX(Expenditure_type,MATCH(U251*1,[1]type!$A$2:$A$117,0),8))</f>
        <v>השתתפות משרדי ממשלה</v>
      </c>
      <c r="W251" s="18" t="str">
        <f t="shared" si="29"/>
        <v>92</v>
      </c>
      <c r="X251" s="18" t="str">
        <f>IF($L251&lt;"6",INDEX(Revenue_type,MATCH(W251*1,[1]type!$A$118:$A$168,0),8),INDEX(Expenditure_type,MATCH(W251*1,[1]type!$A$2:$A$117,0),8))</f>
        <v>השתתפות משרד החינוך והתרבות</v>
      </c>
      <c r="Y251" s="18" t="str">
        <f t="shared" si="30"/>
        <v>926</v>
      </c>
      <c r="Z251" s="18" t="e">
        <f>IF($L251&lt;"6",INDEX(Revenue_type,MATCH(Y251*1,[1]type!$A$118:$A$168,0),8),INDEX(Expenditure_type,MATCH(Y251*1,[1]type!$A$2:$A$117,0),8))</f>
        <v>#N/A</v>
      </c>
    </row>
    <row r="252" spans="1:26" ht="15.75" customHeight="1" outlineLevel="2">
      <c r="A252" s="19">
        <v>927</v>
      </c>
      <c r="B252" s="14">
        <v>315040</v>
      </c>
      <c r="C252">
        <v>1</v>
      </c>
      <c r="D252" t="str">
        <f t="shared" si="31"/>
        <v>1315040.927</v>
      </c>
      <c r="E252" s="15" t="s">
        <v>227</v>
      </c>
      <c r="F252" s="16"/>
      <c r="G252"/>
      <c r="H252" s="17">
        <v>-1200</v>
      </c>
      <c r="I252" s="17">
        <v>-2956.25</v>
      </c>
      <c r="J252" s="16">
        <v>-1200</v>
      </c>
      <c r="K252" s="18" t="e">
        <f>INDEX(תקציב_2013,MATCH(D252,'[1]תקציב 2015'!$D$3:$D$5960,0),8)</f>
        <v>#N/A</v>
      </c>
      <c r="L252" s="18" t="str">
        <f t="shared" si="24"/>
        <v>3</v>
      </c>
      <c r="M252" s="18" t="str">
        <f>INDEX(Chapter,MATCH(L252,[1]Chapter!$A$1:$A$681,0),8)</f>
        <v>שירותים ממלכתיים</v>
      </c>
      <c r="N252" s="18" t="str">
        <f t="shared" si="25"/>
        <v>31</v>
      </c>
      <c r="O252" s="18" t="str">
        <f>INDEX(Chapter,MATCH(N252,[1]Chapter!$A$1:$A$681,0),8)</f>
        <v>חינוך</v>
      </c>
      <c r="P252" s="18" t="str">
        <f t="shared" si="26"/>
        <v>315</v>
      </c>
      <c r="Q252" s="18" t="str">
        <f>INDEX(Chapter,MATCH(P252,[1]Chapter!$A$1:$A$681,0),8)</f>
        <v>חינוך על יסודי</v>
      </c>
      <c r="R252" s="18" t="str">
        <f t="shared" si="27"/>
        <v>3150</v>
      </c>
      <c r="S252" s="18" t="e">
        <f>INDEX(Chapter,MATCH(R252,[1]Chapter!$A$1:$A$681,0),8)</f>
        <v>#N/A</v>
      </c>
      <c r="T252" s="18"/>
      <c r="U252" s="18" t="str">
        <f t="shared" si="28"/>
        <v>9</v>
      </c>
      <c r="V252" s="18" t="str">
        <f>IF($L252&lt;"6",INDEX(Revenue_type,MATCH(U252*1,[1]type!$A$118:$A$168,0),8),INDEX(Expenditure_type,MATCH(U252*1,[1]type!$A$2:$A$117,0),8))</f>
        <v>השתתפות משרדי ממשלה</v>
      </c>
      <c r="W252" s="18" t="str">
        <f t="shared" si="29"/>
        <v>92</v>
      </c>
      <c r="X252" s="18" t="str">
        <f>IF($L252&lt;"6",INDEX(Revenue_type,MATCH(W252*1,[1]type!$A$118:$A$168,0),8),INDEX(Expenditure_type,MATCH(W252*1,[1]type!$A$2:$A$117,0),8))</f>
        <v>השתתפות משרד החינוך והתרבות</v>
      </c>
      <c r="Y252" s="18" t="str">
        <f t="shared" si="30"/>
        <v>927</v>
      </c>
      <c r="Z252" s="18" t="e">
        <f>IF($L252&lt;"6",INDEX(Revenue_type,MATCH(Y252*1,[1]type!$A$118:$A$168,0),8),INDEX(Expenditure_type,MATCH(Y252*1,[1]type!$A$2:$A$117,0),8))</f>
        <v>#N/A</v>
      </c>
    </row>
    <row r="253" spans="1:26" ht="15.75" customHeight="1" outlineLevel="2">
      <c r="A253" s="19">
        <v>930</v>
      </c>
      <c r="B253" s="14">
        <v>315040</v>
      </c>
      <c r="C253">
        <v>1</v>
      </c>
      <c r="D253" t="str">
        <f t="shared" si="31"/>
        <v>1315040.930</v>
      </c>
      <c r="E253" s="15" t="s">
        <v>245</v>
      </c>
      <c r="F253" s="16"/>
      <c r="G253"/>
      <c r="H253" s="17">
        <v>0</v>
      </c>
      <c r="I253" s="17">
        <v>0</v>
      </c>
      <c r="J253" s="16">
        <v>0</v>
      </c>
      <c r="K253" s="18" t="e">
        <f>INDEX(תקציב_2013,MATCH(D253,'[1]תקציב 2015'!$D$3:$D$5960,0),8)</f>
        <v>#N/A</v>
      </c>
      <c r="L253" s="18" t="str">
        <f t="shared" si="24"/>
        <v>3</v>
      </c>
      <c r="M253" s="18" t="str">
        <f>INDEX(Chapter,MATCH(L253,[1]Chapter!$A$1:$A$681,0),8)</f>
        <v>שירותים ממלכתיים</v>
      </c>
      <c r="N253" s="18" t="str">
        <f t="shared" si="25"/>
        <v>31</v>
      </c>
      <c r="O253" s="18" t="str">
        <f>INDEX(Chapter,MATCH(N253,[1]Chapter!$A$1:$A$681,0),8)</f>
        <v>חינוך</v>
      </c>
      <c r="P253" s="18" t="str">
        <f t="shared" si="26"/>
        <v>315</v>
      </c>
      <c r="Q253" s="18" t="str">
        <f>INDEX(Chapter,MATCH(P253,[1]Chapter!$A$1:$A$681,0),8)</f>
        <v>חינוך על יסודי</v>
      </c>
      <c r="R253" s="18" t="str">
        <f t="shared" si="27"/>
        <v>3150</v>
      </c>
      <c r="S253" s="18" t="e">
        <f>INDEX(Chapter,MATCH(R253,[1]Chapter!$A$1:$A$681,0),8)</f>
        <v>#N/A</v>
      </c>
      <c r="T253" s="18"/>
      <c r="U253" s="18" t="str">
        <f t="shared" si="28"/>
        <v>9</v>
      </c>
      <c r="V253" s="18" t="str">
        <f>IF($L253&lt;"6",INDEX(Revenue_type,MATCH(U253*1,[1]type!$A$118:$A$168,0),8),INDEX(Expenditure_type,MATCH(U253*1,[1]type!$A$2:$A$117,0),8))</f>
        <v>השתתפות משרדי ממשלה</v>
      </c>
      <c r="W253" s="18" t="str">
        <f t="shared" si="29"/>
        <v>93</v>
      </c>
      <c r="X253" s="18" t="str">
        <f>IF($L253&lt;"6",INDEX(Revenue_type,MATCH(W253*1,[1]type!$A$118:$A$168,0),8),INDEX(Expenditure_type,MATCH(W253*1,[1]type!$A$2:$A$117,0),8))</f>
        <v>השתתפות משרד העבודה והרווחה</v>
      </c>
      <c r="Y253" s="18" t="str">
        <f t="shared" si="30"/>
        <v>930</v>
      </c>
      <c r="Z253" s="18" t="e">
        <f>IF($L253&lt;"6",INDEX(Revenue_type,MATCH(Y253*1,[1]type!$A$118:$A$168,0),8),INDEX(Expenditure_type,MATCH(Y253*1,[1]type!$A$2:$A$117,0),8))</f>
        <v>#N/A</v>
      </c>
    </row>
    <row r="254" spans="1:26" ht="15.75" customHeight="1" outlineLevel="2">
      <c r="A254" s="19">
        <v>220</v>
      </c>
      <c r="B254" s="14">
        <v>315200</v>
      </c>
      <c r="C254">
        <v>1</v>
      </c>
      <c r="D254" t="str">
        <f t="shared" si="31"/>
        <v>1315200.220</v>
      </c>
      <c r="E254" s="15" t="s">
        <v>246</v>
      </c>
      <c r="F254" s="16"/>
      <c r="G254"/>
      <c r="H254" s="17">
        <v>-10000</v>
      </c>
      <c r="I254" s="17">
        <v>0</v>
      </c>
      <c r="J254" s="16">
        <v>0</v>
      </c>
      <c r="K254" s="18" t="e">
        <f>INDEX(תקציב_2013,MATCH(D254,'[1]תקציב 2015'!$D$3:$D$5960,0),8)</f>
        <v>#N/A</v>
      </c>
      <c r="L254" s="18" t="str">
        <f t="shared" si="24"/>
        <v>3</v>
      </c>
      <c r="M254" s="18" t="str">
        <f>INDEX(Chapter,MATCH(L254,[1]Chapter!$A$1:$A$681,0),8)</f>
        <v>שירותים ממלכתיים</v>
      </c>
      <c r="N254" s="18" t="str">
        <f t="shared" si="25"/>
        <v>31</v>
      </c>
      <c r="O254" s="18" t="str">
        <f>INDEX(Chapter,MATCH(N254,[1]Chapter!$A$1:$A$681,0),8)</f>
        <v>חינוך</v>
      </c>
      <c r="P254" s="18" t="str">
        <f t="shared" si="26"/>
        <v>315</v>
      </c>
      <c r="Q254" s="18" t="str">
        <f>INDEX(Chapter,MATCH(P254,[1]Chapter!$A$1:$A$681,0),8)</f>
        <v>חינוך על יסודי</v>
      </c>
      <c r="R254" s="18" t="str">
        <f t="shared" si="27"/>
        <v>3152</v>
      </c>
      <c r="S254" s="18" t="str">
        <f>INDEX(Chapter,MATCH(R254,[1]Chapter!$A$1:$A$681,0),8)</f>
        <v>בתי״ס על יסודיים עיוניים</v>
      </c>
      <c r="T254" s="18"/>
      <c r="U254" s="18" t="str">
        <f t="shared" si="28"/>
        <v>2</v>
      </c>
      <c r="V254" s="18" t="str">
        <f>IF($L254&lt;"6",INDEX(Revenue_type,MATCH(U254*1,[1]type!$A$118:$A$168,0),8),INDEX(Expenditure_type,MATCH(U254*1,[1]type!$A$2:$A$117,0),8))</f>
        <v>אגרות</v>
      </c>
      <c r="W254" s="18" t="str">
        <f t="shared" si="29"/>
        <v>22</v>
      </c>
      <c r="X254" s="18" t="str">
        <f>IF($L254&lt;"6",INDEX(Revenue_type,MATCH(W254*1,[1]type!$A$118:$A$168,0),8),INDEX(Expenditure_type,MATCH(W254*1,[1]type!$A$2:$A$117,0),8))</f>
        <v>אגרות בגין שירותים וחומרים</v>
      </c>
      <c r="Y254" s="18" t="str">
        <f t="shared" si="30"/>
        <v>220</v>
      </c>
      <c r="Z254" s="18" t="e">
        <f>IF($L254&lt;"6",INDEX(Revenue_type,MATCH(Y254*1,[1]type!$A$118:$A$168,0),8),INDEX(Expenditure_type,MATCH(Y254*1,[1]type!$A$2:$A$117,0),8))</f>
        <v>#N/A</v>
      </c>
    </row>
    <row r="255" spans="1:26" ht="15.75" customHeight="1" outlineLevel="2">
      <c r="A255" s="19">
        <v>420</v>
      </c>
      <c r="B255" s="14">
        <v>315200</v>
      </c>
      <c r="C255">
        <v>1</v>
      </c>
      <c r="D255" t="str">
        <f t="shared" si="31"/>
        <v>1315200.420</v>
      </c>
      <c r="E255" s="15" t="s">
        <v>247</v>
      </c>
      <c r="F255" s="16"/>
      <c r="G255"/>
      <c r="H255" s="17">
        <v>-2100</v>
      </c>
      <c r="I255" s="17">
        <v>0</v>
      </c>
      <c r="J255" s="16">
        <v>0</v>
      </c>
      <c r="K255" s="18" t="e">
        <f>INDEX(תקציב_2013,MATCH(D255,'[1]תקציב 2015'!$D$3:$D$5960,0),8)</f>
        <v>#N/A</v>
      </c>
      <c r="L255" s="18" t="str">
        <f t="shared" si="24"/>
        <v>3</v>
      </c>
      <c r="M255" s="18" t="str">
        <f>INDEX(Chapter,MATCH(L255,[1]Chapter!$A$1:$A$681,0),8)</f>
        <v>שירותים ממלכתיים</v>
      </c>
      <c r="N255" s="18" t="str">
        <f t="shared" si="25"/>
        <v>31</v>
      </c>
      <c r="O255" s="18" t="str">
        <f>INDEX(Chapter,MATCH(N255,[1]Chapter!$A$1:$A$681,0),8)</f>
        <v>חינוך</v>
      </c>
      <c r="P255" s="18" t="str">
        <f t="shared" si="26"/>
        <v>315</v>
      </c>
      <c r="Q255" s="18" t="str">
        <f>INDEX(Chapter,MATCH(P255,[1]Chapter!$A$1:$A$681,0),8)</f>
        <v>חינוך על יסודי</v>
      </c>
      <c r="R255" s="18" t="str">
        <f t="shared" si="27"/>
        <v>3152</v>
      </c>
      <c r="S255" s="18" t="str">
        <f>INDEX(Chapter,MATCH(R255,[1]Chapter!$A$1:$A$681,0),8)</f>
        <v>בתי״ס על יסודיים עיוניים</v>
      </c>
      <c r="T255" s="18"/>
      <c r="U255" s="18" t="str">
        <f t="shared" si="28"/>
        <v>4</v>
      </c>
      <c r="V255" s="18" t="str">
        <f>IF($L255&lt;"6",INDEX(Revenue_type,MATCH(U255*1,[1]type!$A$118:$A$168,0),8),INDEX(Expenditure_type,MATCH(U255*1,[1]type!$A$2:$A$117,0),8))</f>
        <v>שירותים ושכר לימוד</v>
      </c>
      <c r="W255" s="18" t="str">
        <f t="shared" si="29"/>
        <v>42</v>
      </c>
      <c r="X255" s="18" t="str">
        <f>IF($L255&lt;"6",INDEX(Revenue_type,MATCH(W255*1,[1]type!$A$118:$A$168,0),8),INDEX(Expenditure_type,MATCH(W255*1,[1]type!$A$2:$A$117,0),8))</f>
        <v>השתתפויות תושבים בשירותים משלימים</v>
      </c>
      <c r="Y255" s="18" t="str">
        <f t="shared" si="30"/>
        <v>420</v>
      </c>
      <c r="Z255" s="18" t="e">
        <f>IF($L255&lt;"6",INDEX(Revenue_type,MATCH(Y255*1,[1]type!$A$118:$A$168,0),8),INDEX(Expenditure_type,MATCH(Y255*1,[1]type!$A$2:$A$117,0),8))</f>
        <v>#N/A</v>
      </c>
    </row>
    <row r="256" spans="1:26" ht="15.75" customHeight="1" outlineLevel="2">
      <c r="A256" s="19">
        <v>920</v>
      </c>
      <c r="B256" s="14">
        <v>315200</v>
      </c>
      <c r="C256">
        <v>1</v>
      </c>
      <c r="D256" t="str">
        <f t="shared" si="31"/>
        <v>1315200.920</v>
      </c>
      <c r="E256" s="15" t="s">
        <v>248</v>
      </c>
      <c r="F256" s="16"/>
      <c r="G256"/>
      <c r="H256" s="17">
        <v>-2939500</v>
      </c>
      <c r="I256" s="17">
        <v>-2699732.72</v>
      </c>
      <c r="J256" s="16">
        <v>-2190764.42</v>
      </c>
      <c r="K256" s="18" t="e">
        <f>INDEX(תקציב_2013,MATCH(D256,'[1]תקציב 2015'!$D$3:$D$5960,0),8)</f>
        <v>#N/A</v>
      </c>
      <c r="L256" s="18" t="str">
        <f t="shared" si="24"/>
        <v>3</v>
      </c>
      <c r="M256" s="18" t="str">
        <f>INDEX(Chapter,MATCH(L256,[1]Chapter!$A$1:$A$681,0),8)</f>
        <v>שירותים ממלכתיים</v>
      </c>
      <c r="N256" s="18" t="str">
        <f t="shared" si="25"/>
        <v>31</v>
      </c>
      <c r="O256" s="18" t="str">
        <f>INDEX(Chapter,MATCH(N256,[1]Chapter!$A$1:$A$681,0),8)</f>
        <v>חינוך</v>
      </c>
      <c r="P256" s="18" t="str">
        <f t="shared" si="26"/>
        <v>315</v>
      </c>
      <c r="Q256" s="18" t="str">
        <f>INDEX(Chapter,MATCH(P256,[1]Chapter!$A$1:$A$681,0),8)</f>
        <v>חינוך על יסודי</v>
      </c>
      <c r="R256" s="18" t="str">
        <f t="shared" si="27"/>
        <v>3152</v>
      </c>
      <c r="S256" s="18" t="str">
        <f>INDEX(Chapter,MATCH(R256,[1]Chapter!$A$1:$A$681,0),8)</f>
        <v>בתי״ס על יסודיים עיוניים</v>
      </c>
      <c r="T256" s="18"/>
      <c r="U256" s="18" t="str">
        <f t="shared" si="28"/>
        <v>9</v>
      </c>
      <c r="V256" s="18" t="str">
        <f>IF($L256&lt;"6",INDEX(Revenue_type,MATCH(U256*1,[1]type!$A$118:$A$168,0),8),INDEX(Expenditure_type,MATCH(U256*1,[1]type!$A$2:$A$117,0),8))</f>
        <v>השתתפות משרדי ממשלה</v>
      </c>
      <c r="W256" s="18" t="str">
        <f t="shared" si="29"/>
        <v>92</v>
      </c>
      <c r="X256" s="18" t="str">
        <f>IF($L256&lt;"6",INDEX(Revenue_type,MATCH(W256*1,[1]type!$A$118:$A$168,0),8),INDEX(Expenditure_type,MATCH(W256*1,[1]type!$A$2:$A$117,0),8))</f>
        <v>השתתפות משרד החינוך והתרבות</v>
      </c>
      <c r="Y256" s="18" t="str">
        <f t="shared" si="30"/>
        <v>920</v>
      </c>
      <c r="Z256" s="18" t="e">
        <f>IF($L256&lt;"6",INDEX(Revenue_type,MATCH(Y256*1,[1]type!$A$118:$A$168,0),8),INDEX(Expenditure_type,MATCH(Y256*1,[1]type!$A$2:$A$117,0),8))</f>
        <v>#N/A</v>
      </c>
    </row>
    <row r="257" spans="1:26" ht="15.75" customHeight="1" outlineLevel="2">
      <c r="A257" s="19">
        <v>924</v>
      </c>
      <c r="B257" s="14">
        <v>315200</v>
      </c>
      <c r="C257">
        <v>1</v>
      </c>
      <c r="D257" t="str">
        <f t="shared" si="31"/>
        <v>1315200.924</v>
      </c>
      <c r="E257" s="15" t="s">
        <v>232</v>
      </c>
      <c r="F257" s="16"/>
      <c r="G257"/>
      <c r="H257" s="17">
        <v>-4400</v>
      </c>
      <c r="I257" s="17">
        <v>-2475.5</v>
      </c>
      <c r="J257" s="16">
        <v>-10444</v>
      </c>
      <c r="K257" s="18"/>
      <c r="L257" s="18" t="str">
        <f t="shared" si="24"/>
        <v>3</v>
      </c>
      <c r="M257" s="18" t="str">
        <f>INDEX(Chapter,MATCH(L257,[1]Chapter!$A$1:$A$681,0),8)</f>
        <v>שירותים ממלכתיים</v>
      </c>
      <c r="N257" s="18" t="str">
        <f t="shared" si="25"/>
        <v>31</v>
      </c>
      <c r="O257" s="18" t="str">
        <f>INDEX(Chapter,MATCH(N257,[1]Chapter!$A$1:$A$681,0),8)</f>
        <v>חינוך</v>
      </c>
      <c r="P257" s="18" t="str">
        <f t="shared" si="26"/>
        <v>315</v>
      </c>
      <c r="Q257" s="18" t="str">
        <f>INDEX(Chapter,MATCH(P257,[1]Chapter!$A$1:$A$681,0),8)</f>
        <v>חינוך על יסודי</v>
      </c>
      <c r="R257" s="18" t="str">
        <f t="shared" si="27"/>
        <v>3152</v>
      </c>
      <c r="S257" s="18" t="str">
        <f>INDEX(Chapter,MATCH(R257,[1]Chapter!$A$1:$A$681,0),8)</f>
        <v>בתי״ס על יסודיים עיוניים</v>
      </c>
      <c r="T257" s="18"/>
      <c r="U257" s="18" t="str">
        <f t="shared" si="28"/>
        <v>9</v>
      </c>
      <c r="V257" s="18" t="str">
        <f>IF($L257&lt;"6",INDEX(Revenue_type,MATCH(U257*1,[1]type!$A$118:$A$168,0),8),INDEX(Expenditure_type,MATCH(U257*1,[1]type!$A$2:$A$117,0),8))</f>
        <v>השתתפות משרדי ממשלה</v>
      </c>
      <c r="W257" s="18" t="str">
        <f t="shared" si="29"/>
        <v>92</v>
      </c>
      <c r="X257" s="18" t="str">
        <f>IF($L257&lt;"6",INDEX(Revenue_type,MATCH(W257*1,[1]type!$A$118:$A$168,0),8),INDEX(Expenditure_type,MATCH(W257*1,[1]type!$A$2:$A$117,0),8))</f>
        <v>השתתפות משרד החינוך והתרבות</v>
      </c>
      <c r="Y257" s="18" t="str">
        <f t="shared" si="30"/>
        <v>924</v>
      </c>
      <c r="Z257" s="18" t="e">
        <f>IF($L257&lt;"6",INDEX(Revenue_type,MATCH(Y257*1,[1]type!$A$118:$A$168,0),8),INDEX(Expenditure_type,MATCH(Y257*1,[1]type!$A$2:$A$117,0),8))</f>
        <v>#N/A</v>
      </c>
    </row>
    <row r="258" spans="1:26" ht="15.75" customHeight="1" outlineLevel="2">
      <c r="A258" s="19">
        <v>925</v>
      </c>
      <c r="B258" s="14">
        <v>315200</v>
      </c>
      <c r="C258">
        <v>1</v>
      </c>
      <c r="D258" t="str">
        <f t="shared" si="31"/>
        <v>1315200.925</v>
      </c>
      <c r="E258" s="15" t="s">
        <v>249</v>
      </c>
      <c r="F258" s="16"/>
      <c r="G258"/>
      <c r="H258" s="17">
        <v>-2400</v>
      </c>
      <c r="I258" s="17">
        <v>-2547</v>
      </c>
      <c r="J258" s="16">
        <v>-2183.5</v>
      </c>
      <c r="K258" s="18" t="e">
        <f>INDEX(תקציב_2013,MATCH(D258,'[1]תקציב 2015'!$D$3:$D$5960,0),8)</f>
        <v>#N/A</v>
      </c>
      <c r="L258" s="18" t="str">
        <f t="shared" si="24"/>
        <v>3</v>
      </c>
      <c r="M258" s="18" t="str">
        <f>INDEX(Chapter,MATCH(L258,[1]Chapter!$A$1:$A$681,0),8)</f>
        <v>שירותים ממלכתיים</v>
      </c>
      <c r="N258" s="18" t="str">
        <f t="shared" si="25"/>
        <v>31</v>
      </c>
      <c r="O258" s="18" t="str">
        <f>INDEX(Chapter,MATCH(N258,[1]Chapter!$A$1:$A$681,0),8)</f>
        <v>חינוך</v>
      </c>
      <c r="P258" s="18" t="str">
        <f t="shared" si="26"/>
        <v>315</v>
      </c>
      <c r="Q258" s="18" t="str">
        <f>INDEX(Chapter,MATCH(P258,[1]Chapter!$A$1:$A$681,0),8)</f>
        <v>חינוך על יסודי</v>
      </c>
      <c r="R258" s="18" t="str">
        <f t="shared" si="27"/>
        <v>3152</v>
      </c>
      <c r="S258" s="18" t="str">
        <f>INDEX(Chapter,MATCH(R258,[1]Chapter!$A$1:$A$681,0),8)</f>
        <v>בתי״ס על יסודיים עיוניים</v>
      </c>
      <c r="T258" s="18"/>
      <c r="U258" s="18" t="str">
        <f t="shared" si="28"/>
        <v>9</v>
      </c>
      <c r="V258" s="18" t="str">
        <f>IF($L258&lt;"6",INDEX(Revenue_type,MATCH(U258*1,[1]type!$A$118:$A$168,0),8),INDEX(Expenditure_type,MATCH(U258*1,[1]type!$A$2:$A$117,0),8))</f>
        <v>השתתפות משרדי ממשלה</v>
      </c>
      <c r="W258" s="18" t="str">
        <f t="shared" si="29"/>
        <v>92</v>
      </c>
      <c r="X258" s="18" t="str">
        <f>IF($L258&lt;"6",INDEX(Revenue_type,MATCH(W258*1,[1]type!$A$118:$A$168,0),8),INDEX(Expenditure_type,MATCH(W258*1,[1]type!$A$2:$A$117,0),8))</f>
        <v>השתתפות משרד החינוך והתרבות</v>
      </c>
      <c r="Y258" s="18" t="str">
        <f t="shared" si="30"/>
        <v>925</v>
      </c>
      <c r="Z258" s="18" t="e">
        <f>IF($L258&lt;"6",INDEX(Revenue_type,MATCH(Y258*1,[1]type!$A$118:$A$168,0),8),INDEX(Expenditure_type,MATCH(Y258*1,[1]type!$A$2:$A$117,0),8))</f>
        <v>#N/A</v>
      </c>
    </row>
    <row r="259" spans="1:26" ht="15.75" customHeight="1" outlineLevel="2">
      <c r="A259" s="19">
        <v>926</v>
      </c>
      <c r="B259" s="14">
        <v>315200</v>
      </c>
      <c r="C259">
        <v>1</v>
      </c>
      <c r="D259" t="str">
        <f t="shared" si="31"/>
        <v>1315200.926</v>
      </c>
      <c r="E259" s="15" t="s">
        <v>250</v>
      </c>
      <c r="F259" s="16"/>
      <c r="G259"/>
      <c r="H259" s="17">
        <v>0</v>
      </c>
      <c r="I259" s="17">
        <v>0</v>
      </c>
      <c r="J259" s="16">
        <v>0</v>
      </c>
      <c r="K259" s="18" t="e">
        <f>INDEX(תקציב_2013,MATCH(D259,'[1]תקציב 2015'!$D$3:$D$5960,0),8)</f>
        <v>#N/A</v>
      </c>
      <c r="L259" s="18" t="str">
        <f t="shared" ref="L259:L322" si="32">IF(LEFT($B259,1)*1=0,LEFT($B259,2),LEFT($B259,1))</f>
        <v>3</v>
      </c>
      <c r="M259" s="18" t="str">
        <f>INDEX(Chapter,MATCH(L259,[1]Chapter!$A$1:$A$681,0),8)</f>
        <v>שירותים ממלכתיים</v>
      </c>
      <c r="N259" s="18" t="str">
        <f t="shared" ref="N259:N322" si="33">IF(LEFT($B259,1)*1=0,LEFT($B259,3),LEFT($B259,2))</f>
        <v>31</v>
      </c>
      <c r="O259" s="18" t="str">
        <f>INDEX(Chapter,MATCH(N259,[1]Chapter!$A$1:$A$681,0),8)</f>
        <v>חינוך</v>
      </c>
      <c r="P259" s="18" t="str">
        <f t="shared" ref="P259:P322" si="34">IF(LEFT($B259,1)*1=0,LEFT($B259,4),LEFT($B259,3))</f>
        <v>315</v>
      </c>
      <c r="Q259" s="18" t="str">
        <f>INDEX(Chapter,MATCH(P259,[1]Chapter!$A$1:$A$681,0),8)</f>
        <v>חינוך על יסודי</v>
      </c>
      <c r="R259" s="18" t="str">
        <f t="shared" ref="R259:R322" si="35">LEFT($B259,4)</f>
        <v>3152</v>
      </c>
      <c r="S259" s="18" t="str">
        <f>INDEX(Chapter,MATCH(R259,[1]Chapter!$A$1:$A$681,0),8)</f>
        <v>בתי״ס על יסודיים עיוניים</v>
      </c>
      <c r="T259" s="18"/>
      <c r="U259" s="18" t="str">
        <f t="shared" ref="U259:U322" si="36">LEFT($A259,1)</f>
        <v>9</v>
      </c>
      <c r="V259" s="18" t="str">
        <f>IF($L259&lt;"6",INDEX(Revenue_type,MATCH(U259*1,[1]type!$A$118:$A$168,0),8),INDEX(Expenditure_type,MATCH(U259*1,[1]type!$A$2:$A$117,0),8))</f>
        <v>השתתפות משרדי ממשלה</v>
      </c>
      <c r="W259" s="18" t="str">
        <f t="shared" ref="W259:W322" si="37">LEFT($A259,2)</f>
        <v>92</v>
      </c>
      <c r="X259" s="18" t="str">
        <f>IF($L259&lt;"6",INDEX(Revenue_type,MATCH(W259*1,[1]type!$A$118:$A$168,0),8),INDEX(Expenditure_type,MATCH(W259*1,[1]type!$A$2:$A$117,0),8))</f>
        <v>השתתפות משרד החינוך והתרבות</v>
      </c>
      <c r="Y259" s="18" t="str">
        <f t="shared" ref="Y259:Y322" si="38">LEFT($A259,3)</f>
        <v>926</v>
      </c>
      <c r="Z259" s="18" t="e">
        <f>IF($L259&lt;"6",INDEX(Revenue_type,MATCH(Y259*1,[1]type!$A$118:$A$168,0),8),INDEX(Expenditure_type,MATCH(Y259*1,[1]type!$A$2:$A$117,0),8))</f>
        <v>#N/A</v>
      </c>
    </row>
    <row r="260" spans="1:26" ht="15.75" customHeight="1" outlineLevel="2">
      <c r="A260" s="19">
        <v>927</v>
      </c>
      <c r="B260" s="14">
        <v>315200</v>
      </c>
      <c r="C260">
        <v>1</v>
      </c>
      <c r="D260" t="str">
        <f t="shared" ref="D260:D323" si="39">C260&amp;B260&amp;"."&amp;A260</f>
        <v>1315200.927</v>
      </c>
      <c r="E260" s="15" t="s">
        <v>227</v>
      </c>
      <c r="F260" s="16"/>
      <c r="G260"/>
      <c r="H260" s="17">
        <v>-1200</v>
      </c>
      <c r="I260" s="17">
        <v>-800</v>
      </c>
      <c r="J260" s="16">
        <v>-1200</v>
      </c>
      <c r="K260" s="18" t="e">
        <f>INDEX(תקציב_2013,MATCH(D260,'[1]תקציב 2015'!$D$3:$D$5960,0),8)</f>
        <v>#N/A</v>
      </c>
      <c r="L260" s="18" t="str">
        <f t="shared" si="32"/>
        <v>3</v>
      </c>
      <c r="M260" s="18" t="str">
        <f>INDEX(Chapter,MATCH(L260,[1]Chapter!$A$1:$A$681,0),8)</f>
        <v>שירותים ממלכתיים</v>
      </c>
      <c r="N260" s="18" t="str">
        <f t="shared" si="33"/>
        <v>31</v>
      </c>
      <c r="O260" s="18" t="str">
        <f>INDEX(Chapter,MATCH(N260,[1]Chapter!$A$1:$A$681,0),8)</f>
        <v>חינוך</v>
      </c>
      <c r="P260" s="18" t="str">
        <f t="shared" si="34"/>
        <v>315</v>
      </c>
      <c r="Q260" s="18" t="str">
        <f>INDEX(Chapter,MATCH(P260,[1]Chapter!$A$1:$A$681,0),8)</f>
        <v>חינוך על יסודי</v>
      </c>
      <c r="R260" s="18" t="str">
        <f t="shared" si="35"/>
        <v>3152</v>
      </c>
      <c r="S260" s="18" t="str">
        <f>INDEX(Chapter,MATCH(R260,[1]Chapter!$A$1:$A$681,0),8)</f>
        <v>בתי״ס על יסודיים עיוניים</v>
      </c>
      <c r="T260" s="18"/>
      <c r="U260" s="18" t="str">
        <f t="shared" si="36"/>
        <v>9</v>
      </c>
      <c r="V260" s="18" t="str">
        <f>IF($L260&lt;"6",INDEX(Revenue_type,MATCH(U260*1,[1]type!$A$118:$A$168,0),8),INDEX(Expenditure_type,MATCH(U260*1,[1]type!$A$2:$A$117,0),8))</f>
        <v>השתתפות משרדי ממשלה</v>
      </c>
      <c r="W260" s="18" t="str">
        <f t="shared" si="37"/>
        <v>92</v>
      </c>
      <c r="X260" s="18" t="str">
        <f>IF($L260&lt;"6",INDEX(Revenue_type,MATCH(W260*1,[1]type!$A$118:$A$168,0),8),INDEX(Expenditure_type,MATCH(W260*1,[1]type!$A$2:$A$117,0),8))</f>
        <v>השתתפות משרד החינוך והתרבות</v>
      </c>
      <c r="Y260" s="18" t="str">
        <f t="shared" si="38"/>
        <v>927</v>
      </c>
      <c r="Z260" s="18" t="e">
        <f>IF($L260&lt;"6",INDEX(Revenue_type,MATCH(Y260*1,[1]type!$A$118:$A$168,0),8),INDEX(Expenditure_type,MATCH(Y260*1,[1]type!$A$2:$A$117,0),8))</f>
        <v>#N/A</v>
      </c>
    </row>
    <row r="261" spans="1:26" ht="15.75" customHeight="1" outlineLevel="2">
      <c r="A261" s="19">
        <v>220</v>
      </c>
      <c r="B261" s="14">
        <v>315400</v>
      </c>
      <c r="C261">
        <v>1</v>
      </c>
      <c r="D261" t="str">
        <f t="shared" si="39"/>
        <v>1315400.220</v>
      </c>
      <c r="E261" s="15" t="s">
        <v>251</v>
      </c>
      <c r="F261" s="16"/>
      <c r="G261"/>
      <c r="H261" s="17">
        <v>-9900</v>
      </c>
      <c r="I261" s="17">
        <v>-8325</v>
      </c>
      <c r="J261" s="16">
        <v>-7744</v>
      </c>
      <c r="K261" s="18" t="e">
        <f>INDEX(תקציב_2013,MATCH(D261,'[1]תקציב 2015'!$D$3:$D$5960,0),8)</f>
        <v>#N/A</v>
      </c>
      <c r="L261" s="18" t="str">
        <f t="shared" si="32"/>
        <v>3</v>
      </c>
      <c r="M261" s="18" t="str">
        <f>INDEX(Chapter,MATCH(L261,[1]Chapter!$A$1:$A$681,0),8)</f>
        <v>שירותים ממלכתיים</v>
      </c>
      <c r="N261" s="18" t="str">
        <f t="shared" si="33"/>
        <v>31</v>
      </c>
      <c r="O261" s="18" t="str">
        <f>INDEX(Chapter,MATCH(N261,[1]Chapter!$A$1:$A$681,0),8)</f>
        <v>חינוך</v>
      </c>
      <c r="P261" s="18" t="str">
        <f t="shared" si="34"/>
        <v>315</v>
      </c>
      <c r="Q261" s="18" t="str">
        <f>INDEX(Chapter,MATCH(P261,[1]Chapter!$A$1:$A$681,0),8)</f>
        <v>חינוך על יסודי</v>
      </c>
      <c r="R261" s="18" t="str">
        <f t="shared" si="35"/>
        <v>3154</v>
      </c>
      <c r="S261" s="18" t="str">
        <f>INDEX(Chapter,MATCH(R261,[1]Chapter!$A$1:$A$681,0),8)</f>
        <v>ישיבות תיכוניות אולפנות ומתיבתאות</v>
      </c>
      <c r="T261" s="18"/>
      <c r="U261" s="18" t="str">
        <f t="shared" si="36"/>
        <v>2</v>
      </c>
      <c r="V261" s="18" t="str">
        <f>IF($L261&lt;"6",INDEX(Revenue_type,MATCH(U261*1,[1]type!$A$118:$A$168,0),8),INDEX(Expenditure_type,MATCH(U261*1,[1]type!$A$2:$A$117,0),8))</f>
        <v>אגרות</v>
      </c>
      <c r="W261" s="18" t="str">
        <f t="shared" si="37"/>
        <v>22</v>
      </c>
      <c r="X261" s="18" t="str">
        <f>IF($L261&lt;"6",INDEX(Revenue_type,MATCH(W261*1,[1]type!$A$118:$A$168,0),8),INDEX(Expenditure_type,MATCH(W261*1,[1]type!$A$2:$A$117,0),8))</f>
        <v>אגרות בגין שירותים וחומרים</v>
      </c>
      <c r="Y261" s="18" t="str">
        <f t="shared" si="38"/>
        <v>220</v>
      </c>
      <c r="Z261" s="18" t="e">
        <f>IF($L261&lt;"6",INDEX(Revenue_type,MATCH(Y261*1,[1]type!$A$118:$A$168,0),8),INDEX(Expenditure_type,MATCH(Y261*1,[1]type!$A$2:$A$117,0),8))</f>
        <v>#N/A</v>
      </c>
    </row>
    <row r="262" spans="1:26" ht="15.75" customHeight="1" outlineLevel="2">
      <c r="A262" s="19">
        <v>420</v>
      </c>
      <c r="B262" s="14">
        <v>315400</v>
      </c>
      <c r="C262">
        <v>1</v>
      </c>
      <c r="D262" t="str">
        <f t="shared" si="39"/>
        <v>1315400.420</v>
      </c>
      <c r="E262" s="23" t="s">
        <v>252</v>
      </c>
      <c r="F262" s="16"/>
      <c r="G262"/>
      <c r="H262" s="17">
        <v>-2000</v>
      </c>
      <c r="I262" s="17">
        <v>0</v>
      </c>
      <c r="J262" s="16">
        <v>-840</v>
      </c>
      <c r="K262" s="18" t="e">
        <f>INDEX(תקציב_2013,MATCH(D262,'[1]תקציב 2015'!$D$3:$D$5960,0),8)</f>
        <v>#N/A</v>
      </c>
      <c r="L262" s="18" t="str">
        <f t="shared" si="32"/>
        <v>3</v>
      </c>
      <c r="M262" s="18" t="str">
        <f>INDEX(Chapter,MATCH(L262,[1]Chapter!$A$1:$A$681,0),8)</f>
        <v>שירותים ממלכתיים</v>
      </c>
      <c r="N262" s="18" t="str">
        <f t="shared" si="33"/>
        <v>31</v>
      </c>
      <c r="O262" s="18" t="str">
        <f>INDEX(Chapter,MATCH(N262,[1]Chapter!$A$1:$A$681,0),8)</f>
        <v>חינוך</v>
      </c>
      <c r="P262" s="18" t="str">
        <f t="shared" si="34"/>
        <v>315</v>
      </c>
      <c r="Q262" s="18" t="str">
        <f>INDEX(Chapter,MATCH(P262,[1]Chapter!$A$1:$A$681,0),8)</f>
        <v>חינוך על יסודי</v>
      </c>
      <c r="R262" s="18" t="str">
        <f t="shared" si="35"/>
        <v>3154</v>
      </c>
      <c r="S262" s="18" t="str">
        <f>INDEX(Chapter,MATCH(R262,[1]Chapter!$A$1:$A$681,0),8)</f>
        <v>ישיבות תיכוניות אולפנות ומתיבתאות</v>
      </c>
      <c r="T262" s="18"/>
      <c r="U262" s="18" t="str">
        <f t="shared" si="36"/>
        <v>4</v>
      </c>
      <c r="V262" s="18" t="str">
        <f>IF($L262&lt;"6",INDEX(Revenue_type,MATCH(U262*1,[1]type!$A$118:$A$168,0),8),INDEX(Expenditure_type,MATCH(U262*1,[1]type!$A$2:$A$117,0),8))</f>
        <v>שירותים ושכר לימוד</v>
      </c>
      <c r="W262" s="18" t="str">
        <f t="shared" si="37"/>
        <v>42</v>
      </c>
      <c r="X262" s="18" t="str">
        <f>IF($L262&lt;"6",INDEX(Revenue_type,MATCH(W262*1,[1]type!$A$118:$A$168,0),8),INDEX(Expenditure_type,MATCH(W262*1,[1]type!$A$2:$A$117,0),8))</f>
        <v>השתתפויות תושבים בשירותים משלימים</v>
      </c>
      <c r="Y262" s="18" t="str">
        <f t="shared" si="38"/>
        <v>420</v>
      </c>
      <c r="Z262" s="18" t="e">
        <f>IF($L262&lt;"6",INDEX(Revenue_type,MATCH(Y262*1,[1]type!$A$118:$A$168,0),8),INDEX(Expenditure_type,MATCH(Y262*1,[1]type!$A$2:$A$117,0),8))</f>
        <v>#N/A</v>
      </c>
    </row>
    <row r="263" spans="1:26" ht="15.75" customHeight="1" outlineLevel="2">
      <c r="A263" s="19">
        <v>490</v>
      </c>
      <c r="B263" s="14">
        <v>315400</v>
      </c>
      <c r="C263">
        <v>1</v>
      </c>
      <c r="D263" t="str">
        <f t="shared" si="39"/>
        <v>1315400.490</v>
      </c>
      <c r="E263" s="23" t="s">
        <v>253</v>
      </c>
      <c r="F263" s="16"/>
      <c r="G263"/>
      <c r="H263" s="17">
        <v>0</v>
      </c>
      <c r="I263" s="17">
        <v>-27628.25</v>
      </c>
      <c r="J263" s="16">
        <v>-30750.5</v>
      </c>
      <c r="K263" s="18" t="e">
        <f>INDEX(תקציב_2013,MATCH(D263,'[1]תקציב 2015'!$D$3:$D$5960,0),8)</f>
        <v>#N/A</v>
      </c>
      <c r="L263" s="18" t="str">
        <f t="shared" si="32"/>
        <v>3</v>
      </c>
      <c r="M263" s="18" t="str">
        <f>INDEX(Chapter,MATCH(L263,[1]Chapter!$A$1:$A$681,0),8)</f>
        <v>שירותים ממלכתיים</v>
      </c>
      <c r="N263" s="18" t="str">
        <f t="shared" si="33"/>
        <v>31</v>
      </c>
      <c r="O263" s="18" t="str">
        <f>INDEX(Chapter,MATCH(N263,[1]Chapter!$A$1:$A$681,0),8)</f>
        <v>חינוך</v>
      </c>
      <c r="P263" s="18" t="str">
        <f t="shared" si="34"/>
        <v>315</v>
      </c>
      <c r="Q263" s="18" t="str">
        <f>INDEX(Chapter,MATCH(P263,[1]Chapter!$A$1:$A$681,0),8)</f>
        <v>חינוך על יסודי</v>
      </c>
      <c r="R263" s="18" t="str">
        <f t="shared" si="35"/>
        <v>3154</v>
      </c>
      <c r="S263" s="18" t="str">
        <f>INDEX(Chapter,MATCH(R263,[1]Chapter!$A$1:$A$681,0),8)</f>
        <v>ישיבות תיכוניות אולפנות ומתיבתאות</v>
      </c>
      <c r="T263" s="18"/>
      <c r="U263" s="18" t="str">
        <f t="shared" si="36"/>
        <v>4</v>
      </c>
      <c r="V263" s="18" t="str">
        <f>IF($L263&lt;"6",INDEX(Revenue_type,MATCH(U263*1,[1]type!$A$118:$A$168,0),8),INDEX(Expenditure_type,MATCH(U263*1,[1]type!$A$2:$A$117,0),8))</f>
        <v>שירותים ושכר לימוד</v>
      </c>
      <c r="W263" s="18" t="str">
        <f t="shared" si="37"/>
        <v>49</v>
      </c>
      <c r="X263" s="18" t="str">
        <f>IF($L263&lt;"6",INDEX(Revenue_type,MATCH(W263*1,[1]type!$A$118:$A$168,0),8),INDEX(Expenditure_type,MATCH(W263*1,[1]type!$A$2:$A$117,0),8))</f>
        <v>שונות</v>
      </c>
      <c r="Y263" s="18" t="str">
        <f t="shared" si="38"/>
        <v>490</v>
      </c>
      <c r="Z263" s="18" t="e">
        <f>IF($L263&lt;"6",INDEX(Revenue_type,MATCH(Y263*1,[1]type!$A$118:$A$168,0),8),INDEX(Expenditure_type,MATCH(Y263*1,[1]type!$A$2:$A$117,0),8))</f>
        <v>#N/A</v>
      </c>
    </row>
    <row r="264" spans="1:26" ht="15.75" customHeight="1" outlineLevel="2">
      <c r="A264" s="19">
        <v>920</v>
      </c>
      <c r="B264" s="14">
        <v>315400</v>
      </c>
      <c r="C264">
        <v>1</v>
      </c>
      <c r="D264" t="str">
        <f t="shared" si="39"/>
        <v>1315400.920</v>
      </c>
      <c r="E264" s="23" t="s">
        <v>254</v>
      </c>
      <c r="F264" s="16"/>
      <c r="G264"/>
      <c r="H264" s="17">
        <v>-3600000</v>
      </c>
      <c r="I264" s="17">
        <v>-3787318.81</v>
      </c>
      <c r="J264" s="16">
        <v>-3341449.66</v>
      </c>
      <c r="K264" s="18" t="e">
        <f>INDEX(תקציב_2013,MATCH(D264,'[1]תקציב 2015'!$D$3:$D$5960,0),8)</f>
        <v>#N/A</v>
      </c>
      <c r="L264" s="18" t="str">
        <f t="shared" si="32"/>
        <v>3</v>
      </c>
      <c r="M264" s="18" t="str">
        <f>INDEX(Chapter,MATCH(L264,[1]Chapter!$A$1:$A$681,0),8)</f>
        <v>שירותים ממלכתיים</v>
      </c>
      <c r="N264" s="18" t="str">
        <f t="shared" si="33"/>
        <v>31</v>
      </c>
      <c r="O264" s="18" t="str">
        <f>INDEX(Chapter,MATCH(N264,[1]Chapter!$A$1:$A$681,0),8)</f>
        <v>חינוך</v>
      </c>
      <c r="P264" s="18" t="str">
        <f t="shared" si="34"/>
        <v>315</v>
      </c>
      <c r="Q264" s="18" t="str">
        <f>INDEX(Chapter,MATCH(P264,[1]Chapter!$A$1:$A$681,0),8)</f>
        <v>חינוך על יסודי</v>
      </c>
      <c r="R264" s="18" t="str">
        <f t="shared" si="35"/>
        <v>3154</v>
      </c>
      <c r="S264" s="18" t="str">
        <f>INDEX(Chapter,MATCH(R264,[1]Chapter!$A$1:$A$681,0),8)</f>
        <v>ישיבות תיכוניות אולפנות ומתיבתאות</v>
      </c>
      <c r="T264" s="18"/>
      <c r="U264" s="18" t="str">
        <f t="shared" si="36"/>
        <v>9</v>
      </c>
      <c r="V264" s="18" t="str">
        <f>IF($L264&lt;"6",INDEX(Revenue_type,MATCH(U264*1,[1]type!$A$118:$A$168,0),8),INDEX(Expenditure_type,MATCH(U264*1,[1]type!$A$2:$A$117,0),8))</f>
        <v>השתתפות משרדי ממשלה</v>
      </c>
      <c r="W264" s="18" t="str">
        <f t="shared" si="37"/>
        <v>92</v>
      </c>
      <c r="X264" s="18" t="str">
        <f>IF($L264&lt;"6",INDEX(Revenue_type,MATCH(W264*1,[1]type!$A$118:$A$168,0),8),INDEX(Expenditure_type,MATCH(W264*1,[1]type!$A$2:$A$117,0),8))</f>
        <v>השתתפות משרד החינוך והתרבות</v>
      </c>
      <c r="Y264" s="18" t="str">
        <f t="shared" si="38"/>
        <v>920</v>
      </c>
      <c r="Z264" s="18" t="e">
        <f>IF($L264&lt;"6",INDEX(Revenue_type,MATCH(Y264*1,[1]type!$A$118:$A$168,0),8),INDEX(Expenditure_type,MATCH(Y264*1,[1]type!$A$2:$A$117,0),8))</f>
        <v>#N/A</v>
      </c>
    </row>
    <row r="265" spans="1:26" ht="15.75" customHeight="1" outlineLevel="2">
      <c r="A265" s="19">
        <v>921</v>
      </c>
      <c r="B265" s="14">
        <v>315400</v>
      </c>
      <c r="C265">
        <v>1</v>
      </c>
      <c r="D265" t="str">
        <f t="shared" si="39"/>
        <v>1315400.921</v>
      </c>
      <c r="E265" s="23" t="s">
        <v>232</v>
      </c>
      <c r="F265" s="16"/>
      <c r="G265"/>
      <c r="H265" s="17">
        <v>0</v>
      </c>
      <c r="I265" s="17">
        <v>0</v>
      </c>
      <c r="J265" s="16">
        <v>0</v>
      </c>
      <c r="K265" s="18">
        <f>INDEX(תקציב_2013,MATCH(D265,'[1]תקציב 2015'!$D$3:$D$5960,0),8)</f>
        <v>-1125</v>
      </c>
      <c r="L265" s="18" t="str">
        <f t="shared" si="32"/>
        <v>3</v>
      </c>
      <c r="M265" s="18" t="str">
        <f>INDEX(Chapter,MATCH(L265,[1]Chapter!$A$1:$A$681,0),8)</f>
        <v>שירותים ממלכתיים</v>
      </c>
      <c r="N265" s="18" t="str">
        <f t="shared" si="33"/>
        <v>31</v>
      </c>
      <c r="O265" s="18" t="str">
        <f>INDEX(Chapter,MATCH(N265,[1]Chapter!$A$1:$A$681,0),8)</f>
        <v>חינוך</v>
      </c>
      <c r="P265" s="18" t="str">
        <f t="shared" si="34"/>
        <v>315</v>
      </c>
      <c r="Q265" s="18" t="str">
        <f>INDEX(Chapter,MATCH(P265,[1]Chapter!$A$1:$A$681,0),8)</f>
        <v>חינוך על יסודי</v>
      </c>
      <c r="R265" s="18" t="str">
        <f t="shared" si="35"/>
        <v>3154</v>
      </c>
      <c r="S265" s="18" t="str">
        <f>INDEX(Chapter,MATCH(R265,[1]Chapter!$A$1:$A$681,0),8)</f>
        <v>ישיבות תיכוניות אולפנות ומתיבתאות</v>
      </c>
      <c r="T265" s="18"/>
      <c r="U265" s="18" t="str">
        <f t="shared" si="36"/>
        <v>9</v>
      </c>
      <c r="V265" s="18" t="str">
        <f>IF($L265&lt;"6",INDEX(Revenue_type,MATCH(U265*1,[1]type!$A$118:$A$168,0),8),INDEX(Expenditure_type,MATCH(U265*1,[1]type!$A$2:$A$117,0),8))</f>
        <v>השתתפות משרדי ממשלה</v>
      </c>
      <c r="W265" s="18" t="str">
        <f t="shared" si="37"/>
        <v>92</v>
      </c>
      <c r="X265" s="18" t="str">
        <f>IF($L265&lt;"6",INDEX(Revenue_type,MATCH(W265*1,[1]type!$A$118:$A$168,0),8),INDEX(Expenditure_type,MATCH(W265*1,[1]type!$A$2:$A$117,0),8))</f>
        <v>השתתפות משרד החינוך והתרבות</v>
      </c>
      <c r="Y265" s="18" t="str">
        <f t="shared" si="38"/>
        <v>921</v>
      </c>
      <c r="Z265" s="18" t="e">
        <f>IF($L265&lt;"6",INDEX(Revenue_type,MATCH(Y265*1,[1]type!$A$118:$A$168,0),8),INDEX(Expenditure_type,MATCH(Y265*1,[1]type!$A$2:$A$117,0),8))</f>
        <v>#N/A</v>
      </c>
    </row>
    <row r="266" spans="1:26" ht="15.75" customHeight="1" outlineLevel="2">
      <c r="A266" s="19">
        <v>924</v>
      </c>
      <c r="B266" s="14">
        <v>315400</v>
      </c>
      <c r="C266">
        <v>1</v>
      </c>
      <c r="D266" t="str">
        <f t="shared" si="39"/>
        <v>1315400.924</v>
      </c>
      <c r="E266" s="23" t="s">
        <v>232</v>
      </c>
      <c r="F266" s="16"/>
      <c r="G266"/>
      <c r="H266" s="17">
        <v>-14500</v>
      </c>
      <c r="I266" s="17">
        <v>-11531</v>
      </c>
      <c r="J266" s="16">
        <v>-13990.5</v>
      </c>
      <c r="K266" s="18">
        <f>INDEX(תקציב_2013,MATCH(D266,'[1]תקציב 2015'!$D$3:$D$5960,0),8)</f>
        <v>0</v>
      </c>
      <c r="L266" s="18" t="str">
        <f t="shared" si="32"/>
        <v>3</v>
      </c>
      <c r="M266" s="18" t="str">
        <f>INDEX(Chapter,MATCH(L266,[1]Chapter!$A$1:$A$681,0),8)</f>
        <v>שירותים ממלכתיים</v>
      </c>
      <c r="N266" s="18" t="str">
        <f t="shared" si="33"/>
        <v>31</v>
      </c>
      <c r="O266" s="18" t="str">
        <f>INDEX(Chapter,MATCH(N266,[1]Chapter!$A$1:$A$681,0),8)</f>
        <v>חינוך</v>
      </c>
      <c r="P266" s="18" t="str">
        <f t="shared" si="34"/>
        <v>315</v>
      </c>
      <c r="Q266" s="18" t="str">
        <f>INDEX(Chapter,MATCH(P266,[1]Chapter!$A$1:$A$681,0),8)</f>
        <v>חינוך על יסודי</v>
      </c>
      <c r="R266" s="18" t="str">
        <f t="shared" si="35"/>
        <v>3154</v>
      </c>
      <c r="S266" s="18" t="str">
        <f>INDEX(Chapter,MATCH(R266,[1]Chapter!$A$1:$A$681,0),8)</f>
        <v>ישיבות תיכוניות אולפנות ומתיבתאות</v>
      </c>
      <c r="T266" s="18"/>
      <c r="U266" s="18" t="str">
        <f t="shared" si="36"/>
        <v>9</v>
      </c>
      <c r="V266" s="18" t="str">
        <f>IF($L266&lt;"6",INDEX(Revenue_type,MATCH(U266*1,[1]type!$A$118:$A$168,0),8),INDEX(Expenditure_type,MATCH(U266*1,[1]type!$A$2:$A$117,0),8))</f>
        <v>השתתפות משרדי ממשלה</v>
      </c>
      <c r="W266" s="18" t="str">
        <f t="shared" si="37"/>
        <v>92</v>
      </c>
      <c r="X266" s="18" t="str">
        <f>IF($L266&lt;"6",INDEX(Revenue_type,MATCH(W266*1,[1]type!$A$118:$A$168,0),8),INDEX(Expenditure_type,MATCH(W266*1,[1]type!$A$2:$A$117,0),8))</f>
        <v>השתתפות משרד החינוך והתרבות</v>
      </c>
      <c r="Y266" s="18" t="str">
        <f t="shared" si="38"/>
        <v>924</v>
      </c>
      <c r="Z266" s="18" t="e">
        <f>IF($L266&lt;"6",INDEX(Revenue_type,MATCH(Y266*1,[1]type!$A$118:$A$168,0),8),INDEX(Expenditure_type,MATCH(Y266*1,[1]type!$A$2:$A$117,0),8))</f>
        <v>#N/A</v>
      </c>
    </row>
    <row r="267" spans="1:26" ht="15.75" customHeight="1" outlineLevel="2">
      <c r="A267" s="19">
        <v>925</v>
      </c>
      <c r="B267" s="14">
        <v>315400</v>
      </c>
      <c r="C267">
        <v>1</v>
      </c>
      <c r="D267" t="str">
        <f t="shared" si="39"/>
        <v>1315400.925</v>
      </c>
      <c r="E267" s="23" t="s">
        <v>184</v>
      </c>
      <c r="F267" s="16"/>
      <c r="G267"/>
      <c r="H267" s="17">
        <v>-3000</v>
      </c>
      <c r="I267" s="17">
        <v>-4340.5</v>
      </c>
      <c r="J267" s="16">
        <v>-2920.5</v>
      </c>
      <c r="K267" s="18">
        <f>INDEX(תקציב_2013,MATCH(D267,'[1]תקציב 2015'!$D$3:$D$5960,0),8)</f>
        <v>-100</v>
      </c>
      <c r="L267" s="18" t="str">
        <f t="shared" si="32"/>
        <v>3</v>
      </c>
      <c r="M267" s="18" t="str">
        <f>INDEX(Chapter,MATCH(L267,[1]Chapter!$A$1:$A$681,0),8)</f>
        <v>שירותים ממלכתיים</v>
      </c>
      <c r="N267" s="18" t="str">
        <f t="shared" si="33"/>
        <v>31</v>
      </c>
      <c r="O267" s="18" t="str">
        <f>INDEX(Chapter,MATCH(N267,[1]Chapter!$A$1:$A$681,0),8)</f>
        <v>חינוך</v>
      </c>
      <c r="P267" s="18" t="str">
        <f t="shared" si="34"/>
        <v>315</v>
      </c>
      <c r="Q267" s="18" t="str">
        <f>INDEX(Chapter,MATCH(P267,[1]Chapter!$A$1:$A$681,0),8)</f>
        <v>חינוך על יסודי</v>
      </c>
      <c r="R267" s="18" t="str">
        <f t="shared" si="35"/>
        <v>3154</v>
      </c>
      <c r="S267" s="18" t="str">
        <f>INDEX(Chapter,MATCH(R267,[1]Chapter!$A$1:$A$681,0),8)</f>
        <v>ישיבות תיכוניות אולפנות ומתיבתאות</v>
      </c>
      <c r="T267" s="18"/>
      <c r="U267" s="18" t="str">
        <f t="shared" si="36"/>
        <v>9</v>
      </c>
      <c r="V267" s="18" t="str">
        <f>IF($L267&lt;"6",INDEX(Revenue_type,MATCH(U267*1,[1]type!$A$118:$A$168,0),8),INDEX(Expenditure_type,MATCH(U267*1,[1]type!$A$2:$A$117,0),8))</f>
        <v>השתתפות משרדי ממשלה</v>
      </c>
      <c r="W267" s="18" t="str">
        <f t="shared" si="37"/>
        <v>92</v>
      </c>
      <c r="X267" s="18" t="str">
        <f>IF($L267&lt;"6",INDEX(Revenue_type,MATCH(W267*1,[1]type!$A$118:$A$168,0),8),INDEX(Expenditure_type,MATCH(W267*1,[1]type!$A$2:$A$117,0),8))</f>
        <v>השתתפות משרד החינוך והתרבות</v>
      </c>
      <c r="Y267" s="18" t="str">
        <f t="shared" si="38"/>
        <v>925</v>
      </c>
      <c r="Z267" s="18" t="e">
        <f>IF($L267&lt;"6",INDEX(Revenue_type,MATCH(Y267*1,[1]type!$A$118:$A$168,0),8),INDEX(Expenditure_type,MATCH(Y267*1,[1]type!$A$2:$A$117,0),8))</f>
        <v>#N/A</v>
      </c>
    </row>
    <row r="268" spans="1:26" ht="15.75" customHeight="1" outlineLevel="2">
      <c r="A268" s="19">
        <v>926</v>
      </c>
      <c r="B268" s="14">
        <v>315400</v>
      </c>
      <c r="C268">
        <v>1</v>
      </c>
      <c r="D268" t="str">
        <f t="shared" si="39"/>
        <v>1315400.926</v>
      </c>
      <c r="E268" s="23" t="s">
        <v>255</v>
      </c>
      <c r="F268" s="16"/>
      <c r="G268"/>
      <c r="H268" s="17">
        <v>0</v>
      </c>
      <c r="I268" s="17">
        <v>0</v>
      </c>
      <c r="J268" s="16">
        <v>0</v>
      </c>
      <c r="K268" s="18">
        <f>INDEX(תקציב_2013,MATCH(D268,'[1]תקציב 2015'!$D$3:$D$5960,0),8)</f>
        <v>-20431</v>
      </c>
      <c r="L268" s="18" t="str">
        <f t="shared" si="32"/>
        <v>3</v>
      </c>
      <c r="M268" s="18" t="str">
        <f>INDEX(Chapter,MATCH(L268,[1]Chapter!$A$1:$A$681,0),8)</f>
        <v>שירותים ממלכתיים</v>
      </c>
      <c r="N268" s="18" t="str">
        <f t="shared" si="33"/>
        <v>31</v>
      </c>
      <c r="O268" s="18" t="str">
        <f>INDEX(Chapter,MATCH(N268,[1]Chapter!$A$1:$A$681,0),8)</f>
        <v>חינוך</v>
      </c>
      <c r="P268" s="18" t="str">
        <f t="shared" si="34"/>
        <v>315</v>
      </c>
      <c r="Q268" s="18" t="str">
        <f>INDEX(Chapter,MATCH(P268,[1]Chapter!$A$1:$A$681,0),8)</f>
        <v>חינוך על יסודי</v>
      </c>
      <c r="R268" s="18" t="str">
        <f t="shared" si="35"/>
        <v>3154</v>
      </c>
      <c r="S268" s="18" t="str">
        <f>INDEX(Chapter,MATCH(R268,[1]Chapter!$A$1:$A$681,0),8)</f>
        <v>ישיבות תיכוניות אולפנות ומתיבתאות</v>
      </c>
      <c r="T268" s="18"/>
      <c r="U268" s="18" t="str">
        <f t="shared" si="36"/>
        <v>9</v>
      </c>
      <c r="V268" s="18" t="str">
        <f>IF($L268&lt;"6",INDEX(Revenue_type,MATCH(U268*1,[1]type!$A$118:$A$168,0),8),INDEX(Expenditure_type,MATCH(U268*1,[1]type!$A$2:$A$117,0),8))</f>
        <v>השתתפות משרדי ממשלה</v>
      </c>
      <c r="W268" s="18" t="str">
        <f t="shared" si="37"/>
        <v>92</v>
      </c>
      <c r="X268" s="18" t="str">
        <f>IF($L268&lt;"6",INDEX(Revenue_type,MATCH(W268*1,[1]type!$A$118:$A$168,0),8),INDEX(Expenditure_type,MATCH(W268*1,[1]type!$A$2:$A$117,0),8))</f>
        <v>השתתפות משרד החינוך והתרבות</v>
      </c>
      <c r="Y268" s="18" t="str">
        <f t="shared" si="38"/>
        <v>926</v>
      </c>
      <c r="Z268" s="18" t="e">
        <f>IF($L268&lt;"6",INDEX(Revenue_type,MATCH(Y268*1,[1]type!$A$118:$A$168,0),8),INDEX(Expenditure_type,MATCH(Y268*1,[1]type!$A$2:$A$117,0),8))</f>
        <v>#N/A</v>
      </c>
    </row>
    <row r="269" spans="1:26" ht="15.75" customHeight="1" outlineLevel="2">
      <c r="A269" s="19">
        <v>927</v>
      </c>
      <c r="B269" s="14">
        <v>315400</v>
      </c>
      <c r="C269">
        <v>1</v>
      </c>
      <c r="D269" t="str">
        <f t="shared" si="39"/>
        <v>1315400.927</v>
      </c>
      <c r="E269" s="23" t="s">
        <v>227</v>
      </c>
      <c r="F269" s="16"/>
      <c r="G269"/>
      <c r="H269" s="17">
        <v>-1000</v>
      </c>
      <c r="I269" s="17">
        <v>-907</v>
      </c>
      <c r="J269" s="16">
        <v>-400</v>
      </c>
      <c r="K269" s="18">
        <f>INDEX(תקציב_2013,MATCH(D269,'[1]תקציב 2015'!$D$3:$D$5960,0),8)</f>
        <v>-5469</v>
      </c>
      <c r="L269" s="18" t="str">
        <f t="shared" si="32"/>
        <v>3</v>
      </c>
      <c r="M269" s="18" t="str">
        <f>INDEX(Chapter,MATCH(L269,[1]Chapter!$A$1:$A$681,0),8)</f>
        <v>שירותים ממלכתיים</v>
      </c>
      <c r="N269" s="18" t="str">
        <f t="shared" si="33"/>
        <v>31</v>
      </c>
      <c r="O269" s="18" t="str">
        <f>INDEX(Chapter,MATCH(N269,[1]Chapter!$A$1:$A$681,0),8)</f>
        <v>חינוך</v>
      </c>
      <c r="P269" s="18" t="str">
        <f t="shared" si="34"/>
        <v>315</v>
      </c>
      <c r="Q269" s="18" t="str">
        <f>INDEX(Chapter,MATCH(P269,[1]Chapter!$A$1:$A$681,0),8)</f>
        <v>חינוך על יסודי</v>
      </c>
      <c r="R269" s="18" t="str">
        <f t="shared" si="35"/>
        <v>3154</v>
      </c>
      <c r="S269" s="18" t="str">
        <f>INDEX(Chapter,MATCH(R269,[1]Chapter!$A$1:$A$681,0),8)</f>
        <v>ישיבות תיכוניות אולפנות ומתיבתאות</v>
      </c>
      <c r="T269" s="18"/>
      <c r="U269" s="18" t="str">
        <f t="shared" si="36"/>
        <v>9</v>
      </c>
      <c r="V269" s="18" t="str">
        <f>IF($L269&lt;"6",INDEX(Revenue_type,MATCH(U269*1,[1]type!$A$118:$A$168,0),8),INDEX(Expenditure_type,MATCH(U269*1,[1]type!$A$2:$A$117,0),8))</f>
        <v>השתתפות משרדי ממשלה</v>
      </c>
      <c r="W269" s="18" t="str">
        <f t="shared" si="37"/>
        <v>92</v>
      </c>
      <c r="X269" s="18" t="str">
        <f>IF($L269&lt;"6",INDEX(Revenue_type,MATCH(W269*1,[1]type!$A$118:$A$168,0),8),INDEX(Expenditure_type,MATCH(W269*1,[1]type!$A$2:$A$117,0),8))</f>
        <v>השתתפות משרד החינוך והתרבות</v>
      </c>
      <c r="Y269" s="18" t="str">
        <f t="shared" si="38"/>
        <v>927</v>
      </c>
      <c r="Z269" s="18" t="e">
        <f>IF($L269&lt;"6",INDEX(Revenue_type,MATCH(Y269*1,[1]type!$A$118:$A$168,0),8),INDEX(Expenditure_type,MATCH(Y269*1,[1]type!$A$2:$A$117,0),8))</f>
        <v>#N/A</v>
      </c>
    </row>
    <row r="270" spans="1:26" ht="15.75" customHeight="1" outlineLevel="2">
      <c r="A270" s="19">
        <v>930</v>
      </c>
      <c r="B270" s="14">
        <v>315400</v>
      </c>
      <c r="C270">
        <v>1</v>
      </c>
      <c r="D270" t="str">
        <f t="shared" si="39"/>
        <v>1315400.930</v>
      </c>
      <c r="E270" s="23" t="s">
        <v>256</v>
      </c>
      <c r="F270" s="16"/>
      <c r="G270"/>
      <c r="H270" s="17">
        <v>0</v>
      </c>
      <c r="I270" s="17">
        <v>0</v>
      </c>
      <c r="J270" s="16">
        <v>0</v>
      </c>
      <c r="K270" s="18" t="e">
        <f>INDEX(תקציב_2013,MATCH(D270,'[1]תקציב 2015'!$D$3:$D$5960,0),8)</f>
        <v>#N/A</v>
      </c>
      <c r="L270" s="18" t="str">
        <f t="shared" si="32"/>
        <v>3</v>
      </c>
      <c r="M270" s="18" t="str">
        <f>INDEX(Chapter,MATCH(L270,[1]Chapter!$A$1:$A$681,0),8)</f>
        <v>שירותים ממלכתיים</v>
      </c>
      <c r="N270" s="18" t="str">
        <f t="shared" si="33"/>
        <v>31</v>
      </c>
      <c r="O270" s="18" t="str">
        <f>INDEX(Chapter,MATCH(N270,[1]Chapter!$A$1:$A$681,0),8)</f>
        <v>חינוך</v>
      </c>
      <c r="P270" s="18" t="str">
        <f t="shared" si="34"/>
        <v>315</v>
      </c>
      <c r="Q270" s="18" t="str">
        <f>INDEX(Chapter,MATCH(P270,[1]Chapter!$A$1:$A$681,0),8)</f>
        <v>חינוך על יסודי</v>
      </c>
      <c r="R270" s="18" t="str">
        <f t="shared" si="35"/>
        <v>3154</v>
      </c>
      <c r="S270" s="18" t="str">
        <f>INDEX(Chapter,MATCH(R270,[1]Chapter!$A$1:$A$681,0),8)</f>
        <v>ישיבות תיכוניות אולפנות ומתיבתאות</v>
      </c>
      <c r="T270" s="18"/>
      <c r="U270" s="18" t="str">
        <f t="shared" si="36"/>
        <v>9</v>
      </c>
      <c r="V270" s="18" t="str">
        <f>IF($L270&lt;"6",INDEX(Revenue_type,MATCH(U270*1,[1]type!$A$118:$A$168,0),8),INDEX(Expenditure_type,MATCH(U270*1,[1]type!$A$2:$A$117,0),8))</f>
        <v>השתתפות משרדי ממשלה</v>
      </c>
      <c r="W270" s="18" t="str">
        <f t="shared" si="37"/>
        <v>93</v>
      </c>
      <c r="X270" s="18" t="str">
        <f>IF($L270&lt;"6",INDEX(Revenue_type,MATCH(W270*1,[1]type!$A$118:$A$168,0),8),INDEX(Expenditure_type,MATCH(W270*1,[1]type!$A$2:$A$117,0),8))</f>
        <v>השתתפות משרד העבודה והרווחה</v>
      </c>
      <c r="Y270" s="18" t="str">
        <f t="shared" si="38"/>
        <v>930</v>
      </c>
      <c r="Z270" s="18" t="e">
        <f>IF($L270&lt;"6",INDEX(Revenue_type,MATCH(Y270*1,[1]type!$A$118:$A$168,0),8),INDEX(Expenditure_type,MATCH(Y270*1,[1]type!$A$2:$A$117,0),8))</f>
        <v>#N/A</v>
      </c>
    </row>
    <row r="271" spans="1:26" ht="15.75" customHeight="1" outlineLevel="2">
      <c r="A271" s="19">
        <v>920</v>
      </c>
      <c r="B271" s="14">
        <v>315410</v>
      </c>
      <c r="C271">
        <v>1</v>
      </c>
      <c r="D271" t="str">
        <f t="shared" si="39"/>
        <v>1315410.920</v>
      </c>
      <c r="E271" s="23" t="s">
        <v>257</v>
      </c>
      <c r="F271" s="16"/>
      <c r="G271"/>
      <c r="H271" s="17">
        <v>0</v>
      </c>
      <c r="I271" s="17">
        <v>0</v>
      </c>
      <c r="J271" s="16">
        <v>0</v>
      </c>
      <c r="K271" s="18" t="e">
        <f>INDEX(תקציב_2013,MATCH(D271,'[1]תקציב 2015'!$D$3:$D$5960,0),8)</f>
        <v>#N/A</v>
      </c>
      <c r="L271" s="18" t="str">
        <f t="shared" si="32"/>
        <v>3</v>
      </c>
      <c r="M271" s="18" t="str">
        <f>INDEX(Chapter,MATCH(L271,[1]Chapter!$A$1:$A$681,0),8)</f>
        <v>שירותים ממלכתיים</v>
      </c>
      <c r="N271" s="18" t="str">
        <f t="shared" si="33"/>
        <v>31</v>
      </c>
      <c r="O271" s="18" t="str">
        <f>INDEX(Chapter,MATCH(N271,[1]Chapter!$A$1:$A$681,0),8)</f>
        <v>חינוך</v>
      </c>
      <c r="P271" s="18" t="str">
        <f t="shared" si="34"/>
        <v>315</v>
      </c>
      <c r="Q271" s="18" t="str">
        <f>INDEX(Chapter,MATCH(P271,[1]Chapter!$A$1:$A$681,0),8)</f>
        <v>חינוך על יסודי</v>
      </c>
      <c r="R271" s="18" t="str">
        <f t="shared" si="35"/>
        <v>3154</v>
      </c>
      <c r="S271" s="18" t="str">
        <f>INDEX(Chapter,MATCH(R271,[1]Chapter!$A$1:$A$681,0),8)</f>
        <v>ישיבות תיכוניות אולפנות ומתיבתאות</v>
      </c>
      <c r="T271" s="18"/>
      <c r="U271" s="18" t="str">
        <f t="shared" si="36"/>
        <v>9</v>
      </c>
      <c r="V271" s="18" t="str">
        <f>IF($L271&lt;"6",INDEX(Revenue_type,MATCH(U271*1,[1]type!$A$118:$A$168,0),8),INDEX(Expenditure_type,MATCH(U271*1,[1]type!$A$2:$A$117,0),8))</f>
        <v>השתתפות משרדי ממשלה</v>
      </c>
      <c r="W271" s="18" t="str">
        <f t="shared" si="37"/>
        <v>92</v>
      </c>
      <c r="X271" s="18" t="str">
        <f>IF($L271&lt;"6",INDEX(Revenue_type,MATCH(W271*1,[1]type!$A$118:$A$168,0),8),INDEX(Expenditure_type,MATCH(W271*1,[1]type!$A$2:$A$117,0),8))</f>
        <v>השתתפות משרד החינוך והתרבות</v>
      </c>
      <c r="Y271" s="18" t="str">
        <f t="shared" si="38"/>
        <v>920</v>
      </c>
      <c r="Z271" s="18" t="e">
        <f>IF($L271&lt;"6",INDEX(Revenue_type,MATCH(Y271*1,[1]type!$A$118:$A$168,0),8),INDEX(Expenditure_type,MATCH(Y271*1,[1]type!$A$2:$A$117,0),8))</f>
        <v>#N/A</v>
      </c>
    </row>
    <row r="272" spans="1:26" ht="15.75" customHeight="1" outlineLevel="2">
      <c r="A272" s="19">
        <v>430</v>
      </c>
      <c r="B272" s="14">
        <v>315500</v>
      </c>
      <c r="C272">
        <v>1</v>
      </c>
      <c r="D272" t="str">
        <f t="shared" si="39"/>
        <v>1315500.430</v>
      </c>
      <c r="E272" s="15" t="s">
        <v>258</v>
      </c>
      <c r="F272" s="16"/>
      <c r="G272"/>
      <c r="H272" s="17">
        <v>-23500</v>
      </c>
      <c r="I272" s="17">
        <v>-23520</v>
      </c>
      <c r="J272" s="16">
        <v>0</v>
      </c>
      <c r="K272" s="18" t="e">
        <f>INDEX(תקציב_2013,MATCH(D272,'[1]תקציב 2015'!$D$3:$D$5960,0),8)</f>
        <v>#N/A</v>
      </c>
      <c r="L272" s="18" t="str">
        <f t="shared" si="32"/>
        <v>3</v>
      </c>
      <c r="M272" s="18" t="str">
        <f>INDEX(Chapter,MATCH(L272,[1]Chapter!$A$1:$A$681,0),8)</f>
        <v>שירותים ממלכתיים</v>
      </c>
      <c r="N272" s="18" t="str">
        <f t="shared" si="33"/>
        <v>31</v>
      </c>
      <c r="O272" s="18" t="str">
        <f>INDEX(Chapter,MATCH(N272,[1]Chapter!$A$1:$A$681,0),8)</f>
        <v>חינוך</v>
      </c>
      <c r="P272" s="18" t="str">
        <f t="shared" si="34"/>
        <v>315</v>
      </c>
      <c r="Q272" s="18" t="str">
        <f>INDEX(Chapter,MATCH(P272,[1]Chapter!$A$1:$A$681,0),8)</f>
        <v>חינוך על יסודי</v>
      </c>
      <c r="R272" s="18" t="str">
        <f t="shared" si="35"/>
        <v>3155</v>
      </c>
      <c r="S272" s="18" t="str">
        <f>INDEX(Chapter,MATCH(R272,[1]Chapter!$A$1:$A$681,0),8)</f>
        <v>בתי״ס על יסודיים מקצועיים</v>
      </c>
      <c r="T272" s="18"/>
      <c r="U272" s="18" t="str">
        <f t="shared" si="36"/>
        <v>4</v>
      </c>
      <c r="V272" s="18" t="str">
        <f>IF($L272&lt;"6",INDEX(Revenue_type,MATCH(U272*1,[1]type!$A$118:$A$168,0),8),INDEX(Expenditure_type,MATCH(U272*1,[1]type!$A$2:$A$117,0),8))</f>
        <v>שירותים ושכר לימוד</v>
      </c>
      <c r="W272" s="18" t="str">
        <f t="shared" si="37"/>
        <v>43</v>
      </c>
      <c r="X272" s="18" t="str">
        <f>IF($L272&lt;"6",INDEX(Revenue_type,MATCH(W272*1,[1]type!$A$118:$A$168,0),8),INDEX(Expenditure_type,MATCH(W272*1,[1]type!$A$2:$A$117,0),8))</f>
        <v>השתתפויות מוסדות ורשויות בשכל"מ</v>
      </c>
      <c r="Y272" s="18" t="str">
        <f t="shared" si="38"/>
        <v>430</v>
      </c>
      <c r="Z272" s="18" t="e">
        <f>IF($L272&lt;"6",INDEX(Revenue_type,MATCH(Y272*1,[1]type!$A$118:$A$168,0),8),INDEX(Expenditure_type,MATCH(Y272*1,[1]type!$A$2:$A$117,0),8))</f>
        <v>#N/A</v>
      </c>
    </row>
    <row r="273" spans="1:26" ht="15.75" customHeight="1" outlineLevel="2">
      <c r="A273" s="19">
        <v>440</v>
      </c>
      <c r="B273" s="14">
        <v>317100</v>
      </c>
      <c r="C273">
        <v>1</v>
      </c>
      <c r="D273" t="str">
        <f t="shared" si="39"/>
        <v>1317100.440</v>
      </c>
      <c r="E273" s="15" t="s">
        <v>259</v>
      </c>
      <c r="F273" s="16"/>
      <c r="G273"/>
      <c r="H273" s="17">
        <v>0</v>
      </c>
      <c r="I273" s="17">
        <v>-176982.54</v>
      </c>
      <c r="J273" s="16">
        <v>-16627.82</v>
      </c>
      <c r="K273" s="18">
        <f>INDEX(תקציב_2013,MATCH(D273,'[1]תקציב 2015'!$D$3:$D$5960,0),8)</f>
        <v>-16000</v>
      </c>
      <c r="L273" s="18" t="str">
        <f t="shared" si="32"/>
        <v>3</v>
      </c>
      <c r="M273" s="18" t="str">
        <f>INDEX(Chapter,MATCH(L273,[1]Chapter!$A$1:$A$681,0),8)</f>
        <v>שירותים ממלכתיים</v>
      </c>
      <c r="N273" s="18" t="str">
        <f t="shared" si="33"/>
        <v>31</v>
      </c>
      <c r="O273" s="18" t="str">
        <f>INDEX(Chapter,MATCH(N273,[1]Chapter!$A$1:$A$681,0),8)</f>
        <v>חינוך</v>
      </c>
      <c r="P273" s="18" t="str">
        <f t="shared" si="34"/>
        <v>317</v>
      </c>
      <c r="Q273" s="18" t="str">
        <f>INDEX(Chapter,MATCH(P273,[1]Chapter!$A$1:$A$681,0),8)</f>
        <v>שירותים נוספים לבתי״ס וגנ״י</v>
      </c>
      <c r="R273" s="18" t="str">
        <f t="shared" si="35"/>
        <v>3171</v>
      </c>
      <c r="S273" s="18" t="str">
        <f>INDEX(Chapter,MATCH(R273,[1]Chapter!$A$1:$A$681,0),8)</f>
        <v>קב״ט שמירה ובטחון מוסדות חינוך</v>
      </c>
      <c r="T273" s="18"/>
      <c r="U273" s="18" t="str">
        <f t="shared" si="36"/>
        <v>4</v>
      </c>
      <c r="V273" s="18" t="str">
        <f>IF($L273&lt;"6",INDEX(Revenue_type,MATCH(U273*1,[1]type!$A$118:$A$168,0),8),INDEX(Expenditure_type,MATCH(U273*1,[1]type!$A$2:$A$117,0),8))</f>
        <v>שירותים ושכר לימוד</v>
      </c>
      <c r="W273" s="18" t="str">
        <f t="shared" si="37"/>
        <v>44</v>
      </c>
      <c r="X273" s="18" t="str">
        <f>IF($L273&lt;"6",INDEX(Revenue_type,MATCH(W273*1,[1]type!$A$118:$A$168,0),8),INDEX(Expenditure_type,MATCH(W273*1,[1]type!$A$2:$A$117,0),8))</f>
        <v>השתתפויות מוסדות ורשויות בשירותים משלימים</v>
      </c>
      <c r="Y273" s="18" t="str">
        <f t="shared" si="38"/>
        <v>440</v>
      </c>
      <c r="Z273" s="18" t="e">
        <f>IF($L273&lt;"6",INDEX(Revenue_type,MATCH(Y273*1,[1]type!$A$118:$A$168,0),8),INDEX(Expenditure_type,MATCH(Y273*1,[1]type!$A$2:$A$117,0),8))</f>
        <v>#N/A</v>
      </c>
    </row>
    <row r="274" spans="1:26" ht="15.75" customHeight="1" outlineLevel="2">
      <c r="A274" s="19">
        <v>920</v>
      </c>
      <c r="B274" s="14">
        <v>317100</v>
      </c>
      <c r="C274">
        <v>1</v>
      </c>
      <c r="D274" t="str">
        <f t="shared" si="39"/>
        <v>1317100.920</v>
      </c>
      <c r="E274" s="23" t="s">
        <v>260</v>
      </c>
      <c r="F274" s="16"/>
      <c r="G274"/>
      <c r="H274" s="17">
        <v>-3510000</v>
      </c>
      <c r="I274" s="17">
        <v>-3269234.02</v>
      </c>
      <c r="J274" s="16">
        <v>-4103591.01</v>
      </c>
      <c r="K274" s="18" t="e">
        <f>INDEX(תקציב_2013,MATCH(D274,'[1]תקציב 2015'!$D$3:$D$5960,0),8)</f>
        <v>#N/A</v>
      </c>
      <c r="L274" s="18" t="str">
        <f t="shared" si="32"/>
        <v>3</v>
      </c>
      <c r="M274" s="18" t="str">
        <f>INDEX(Chapter,MATCH(L274,[1]Chapter!$A$1:$A$681,0),8)</f>
        <v>שירותים ממלכתיים</v>
      </c>
      <c r="N274" s="18" t="str">
        <f t="shared" si="33"/>
        <v>31</v>
      </c>
      <c r="O274" s="18" t="str">
        <f>INDEX(Chapter,MATCH(N274,[1]Chapter!$A$1:$A$681,0),8)</f>
        <v>חינוך</v>
      </c>
      <c r="P274" s="18" t="str">
        <f t="shared" si="34"/>
        <v>317</v>
      </c>
      <c r="Q274" s="18" t="str">
        <f>INDEX(Chapter,MATCH(P274,[1]Chapter!$A$1:$A$681,0),8)</f>
        <v>שירותים נוספים לבתי״ס וגנ״י</v>
      </c>
      <c r="R274" s="18" t="str">
        <f t="shared" si="35"/>
        <v>3171</v>
      </c>
      <c r="S274" s="18" t="str">
        <f>INDEX(Chapter,MATCH(R274,[1]Chapter!$A$1:$A$681,0),8)</f>
        <v>קב״ט שמירה ובטחון מוסדות חינוך</v>
      </c>
      <c r="T274" s="18"/>
      <c r="U274" s="18" t="str">
        <f t="shared" si="36"/>
        <v>9</v>
      </c>
      <c r="V274" s="18" t="str">
        <f>IF($L274&lt;"6",INDEX(Revenue_type,MATCH(U274*1,[1]type!$A$118:$A$168,0),8),INDEX(Expenditure_type,MATCH(U274*1,[1]type!$A$2:$A$117,0),8))</f>
        <v>השתתפות משרדי ממשלה</v>
      </c>
      <c r="W274" s="18" t="str">
        <f t="shared" si="37"/>
        <v>92</v>
      </c>
      <c r="X274" s="18" t="str">
        <f>IF($L274&lt;"6",INDEX(Revenue_type,MATCH(W274*1,[1]type!$A$118:$A$168,0),8),INDEX(Expenditure_type,MATCH(W274*1,[1]type!$A$2:$A$117,0),8))</f>
        <v>השתתפות משרד החינוך והתרבות</v>
      </c>
      <c r="Y274" s="18" t="str">
        <f t="shared" si="38"/>
        <v>920</v>
      </c>
      <c r="Z274" s="18" t="e">
        <f>IF($L274&lt;"6",INDEX(Revenue_type,MATCH(Y274*1,[1]type!$A$118:$A$168,0),8),INDEX(Expenditure_type,MATCH(Y274*1,[1]type!$A$2:$A$117,0),8))</f>
        <v>#N/A</v>
      </c>
    </row>
    <row r="275" spans="1:26" ht="15.75" customHeight="1" outlineLevel="2">
      <c r="A275" s="19">
        <v>921</v>
      </c>
      <c r="B275" s="14">
        <v>317100</v>
      </c>
      <c r="C275">
        <v>1</v>
      </c>
      <c r="D275" t="str">
        <f t="shared" si="39"/>
        <v>1317100.921</v>
      </c>
      <c r="E275" s="23" t="s">
        <v>261</v>
      </c>
      <c r="F275" s="16"/>
      <c r="G275"/>
      <c r="H275" s="17">
        <v>-265000</v>
      </c>
      <c r="I275" s="17">
        <v>-266468.11</v>
      </c>
      <c r="J275" s="16">
        <v>-263881.56</v>
      </c>
      <c r="K275" s="18">
        <f>INDEX(תקציב_2013,MATCH(D275,'[1]תקציב 2015'!$D$3:$D$5960,0),8)</f>
        <v>-458000</v>
      </c>
      <c r="L275" s="18" t="str">
        <f t="shared" si="32"/>
        <v>3</v>
      </c>
      <c r="M275" s="18" t="str">
        <f>INDEX(Chapter,MATCH(L275,[1]Chapter!$A$1:$A$681,0),8)</f>
        <v>שירותים ממלכתיים</v>
      </c>
      <c r="N275" s="18" t="str">
        <f t="shared" si="33"/>
        <v>31</v>
      </c>
      <c r="O275" s="18" t="str">
        <f>INDEX(Chapter,MATCH(N275,[1]Chapter!$A$1:$A$681,0),8)</f>
        <v>חינוך</v>
      </c>
      <c r="P275" s="18" t="str">
        <f t="shared" si="34"/>
        <v>317</v>
      </c>
      <c r="Q275" s="18" t="str">
        <f>INDEX(Chapter,MATCH(P275,[1]Chapter!$A$1:$A$681,0),8)</f>
        <v>שירותים נוספים לבתי״ס וגנ״י</v>
      </c>
      <c r="R275" s="18" t="str">
        <f t="shared" si="35"/>
        <v>3171</v>
      </c>
      <c r="S275" s="18" t="str">
        <f>INDEX(Chapter,MATCH(R275,[1]Chapter!$A$1:$A$681,0),8)</f>
        <v>קב״ט שמירה ובטחון מוסדות חינוך</v>
      </c>
      <c r="T275" s="18"/>
      <c r="U275" s="18" t="str">
        <f t="shared" si="36"/>
        <v>9</v>
      </c>
      <c r="V275" s="18" t="str">
        <f>IF($L275&lt;"6",INDEX(Revenue_type,MATCH(U275*1,[1]type!$A$118:$A$168,0),8),INDEX(Expenditure_type,MATCH(U275*1,[1]type!$A$2:$A$117,0),8))</f>
        <v>השתתפות משרדי ממשלה</v>
      </c>
      <c r="W275" s="18" t="str">
        <f t="shared" si="37"/>
        <v>92</v>
      </c>
      <c r="X275" s="18" t="str">
        <f>IF($L275&lt;"6",INDEX(Revenue_type,MATCH(W275*1,[1]type!$A$118:$A$168,0),8),INDEX(Expenditure_type,MATCH(W275*1,[1]type!$A$2:$A$117,0),8))</f>
        <v>השתתפות משרד החינוך והתרבות</v>
      </c>
      <c r="Y275" s="18" t="str">
        <f t="shared" si="38"/>
        <v>921</v>
      </c>
      <c r="Z275" s="18" t="e">
        <f>IF($L275&lt;"6",INDEX(Revenue_type,MATCH(Y275*1,[1]type!$A$118:$A$168,0),8),INDEX(Expenditure_type,MATCH(Y275*1,[1]type!$A$2:$A$117,0),8))</f>
        <v>#N/A</v>
      </c>
    </row>
    <row r="276" spans="1:26" ht="15.75" customHeight="1" outlineLevel="2">
      <c r="A276" s="19">
        <v>420</v>
      </c>
      <c r="B276" s="14">
        <v>317200</v>
      </c>
      <c r="C276">
        <v>1</v>
      </c>
      <c r="D276" t="str">
        <f t="shared" si="39"/>
        <v>1317200.420</v>
      </c>
      <c r="E276" s="23" t="s">
        <v>262</v>
      </c>
      <c r="F276" s="16"/>
      <c r="G276"/>
      <c r="H276" s="17">
        <v>0</v>
      </c>
      <c r="I276" s="17">
        <v>0</v>
      </c>
      <c r="J276" s="16">
        <v>0</v>
      </c>
      <c r="K276" s="18" t="e">
        <f>INDEX(תקציב_2013,MATCH(D276,'[1]תקציב 2015'!$D$3:$D$5960,0),8)</f>
        <v>#N/A</v>
      </c>
      <c r="L276" s="18" t="str">
        <f t="shared" si="32"/>
        <v>3</v>
      </c>
      <c r="M276" s="18" t="str">
        <f>INDEX(Chapter,MATCH(L276,[1]Chapter!$A$1:$A$681,0),8)</f>
        <v>שירותים ממלכתיים</v>
      </c>
      <c r="N276" s="18" t="str">
        <f t="shared" si="33"/>
        <v>31</v>
      </c>
      <c r="O276" s="18" t="str">
        <f>INDEX(Chapter,MATCH(N276,[1]Chapter!$A$1:$A$681,0),8)</f>
        <v>חינוך</v>
      </c>
      <c r="P276" s="18" t="str">
        <f t="shared" si="34"/>
        <v>317</v>
      </c>
      <c r="Q276" s="18" t="str">
        <f>INDEX(Chapter,MATCH(P276,[1]Chapter!$A$1:$A$681,0),8)</f>
        <v>שירותים נוספים לבתי״ס וגנ״י</v>
      </c>
      <c r="R276" s="18" t="str">
        <f t="shared" si="35"/>
        <v>3172</v>
      </c>
      <c r="S276" s="18" t="str">
        <f>INDEX(Chapter,MATCH(R276,[1]Chapter!$A$1:$A$681,0),8)</f>
        <v>מרכזיה פדגוגית</v>
      </c>
      <c r="T276" s="18"/>
      <c r="U276" s="18" t="str">
        <f t="shared" si="36"/>
        <v>4</v>
      </c>
      <c r="V276" s="18" t="str">
        <f>IF($L276&lt;"6",INDEX(Revenue_type,MATCH(U276*1,[1]type!$A$118:$A$168,0),8),INDEX(Expenditure_type,MATCH(U276*1,[1]type!$A$2:$A$117,0),8))</f>
        <v>שירותים ושכר לימוד</v>
      </c>
      <c r="W276" s="18" t="str">
        <f t="shared" si="37"/>
        <v>42</v>
      </c>
      <c r="X276" s="18" t="str">
        <f>IF($L276&lt;"6",INDEX(Revenue_type,MATCH(W276*1,[1]type!$A$118:$A$168,0),8),INDEX(Expenditure_type,MATCH(W276*1,[1]type!$A$2:$A$117,0),8))</f>
        <v>השתתפויות תושבים בשירותים משלימים</v>
      </c>
      <c r="Y276" s="18" t="str">
        <f t="shared" si="38"/>
        <v>420</v>
      </c>
      <c r="Z276" s="18" t="e">
        <f>IF($L276&lt;"6",INDEX(Revenue_type,MATCH(Y276*1,[1]type!$A$118:$A$168,0),8),INDEX(Expenditure_type,MATCH(Y276*1,[1]type!$A$2:$A$117,0),8))</f>
        <v>#N/A</v>
      </c>
    </row>
    <row r="277" spans="1:26" ht="15.75" customHeight="1" outlineLevel="2">
      <c r="A277" s="19">
        <v>920</v>
      </c>
      <c r="B277" s="14">
        <v>317210</v>
      </c>
      <c r="C277">
        <v>1</v>
      </c>
      <c r="D277" t="str">
        <f t="shared" si="39"/>
        <v>1317210.920</v>
      </c>
      <c r="E277" s="23" t="s">
        <v>263</v>
      </c>
      <c r="F277" s="16"/>
      <c r="G277"/>
      <c r="H277" s="17">
        <v>-134000</v>
      </c>
      <c r="I277" s="17">
        <v>-89109</v>
      </c>
      <c r="J277" s="16">
        <v>0</v>
      </c>
      <c r="K277" s="18"/>
      <c r="L277" s="18" t="str">
        <f t="shared" si="32"/>
        <v>3</v>
      </c>
      <c r="M277" s="18" t="str">
        <f>INDEX(Chapter,MATCH(L277,[1]Chapter!$A$1:$A$681,0),8)</f>
        <v>שירותים ממלכתיים</v>
      </c>
      <c r="N277" s="18" t="str">
        <f t="shared" si="33"/>
        <v>31</v>
      </c>
      <c r="O277" s="18" t="str">
        <f>INDEX(Chapter,MATCH(N277,[1]Chapter!$A$1:$A$681,0),8)</f>
        <v>חינוך</v>
      </c>
      <c r="P277" s="18" t="str">
        <f t="shared" si="34"/>
        <v>317</v>
      </c>
      <c r="Q277" s="18" t="str">
        <f>INDEX(Chapter,MATCH(P277,[1]Chapter!$A$1:$A$681,0),8)</f>
        <v>שירותים נוספים לבתי״ס וגנ״י</v>
      </c>
      <c r="R277" s="18" t="str">
        <f t="shared" si="35"/>
        <v>3172</v>
      </c>
      <c r="S277" s="18" t="str">
        <f>INDEX(Chapter,MATCH(R277,[1]Chapter!$A$1:$A$681,0),8)</f>
        <v>מרכזיה פדגוגית</v>
      </c>
      <c r="T277" s="18"/>
      <c r="U277" s="18" t="str">
        <f t="shared" si="36"/>
        <v>9</v>
      </c>
      <c r="V277" s="18" t="str">
        <f>IF($L277&lt;"6",INDEX(Revenue_type,MATCH(U277*1,[1]type!$A$118:$A$168,0),8),INDEX(Expenditure_type,MATCH(U277*1,[1]type!$A$2:$A$117,0),8))</f>
        <v>השתתפות משרדי ממשלה</v>
      </c>
      <c r="W277" s="18" t="str">
        <f t="shared" si="37"/>
        <v>92</v>
      </c>
      <c r="X277" s="18" t="str">
        <f>IF($L277&lt;"6",INDEX(Revenue_type,MATCH(W277*1,[1]type!$A$118:$A$168,0),8),INDEX(Expenditure_type,MATCH(W277*1,[1]type!$A$2:$A$117,0),8))</f>
        <v>השתתפות משרד החינוך והתרבות</v>
      </c>
      <c r="Y277" s="18" t="str">
        <f t="shared" si="38"/>
        <v>920</v>
      </c>
      <c r="Z277" s="18" t="e">
        <f>IF($L277&lt;"6",INDEX(Revenue_type,MATCH(Y277*1,[1]type!$A$118:$A$168,0),8),INDEX(Expenditure_type,MATCH(Y277*1,[1]type!$A$2:$A$117,0),8))</f>
        <v>#N/A</v>
      </c>
    </row>
    <row r="278" spans="1:26" ht="15.75" customHeight="1" outlineLevel="2">
      <c r="A278" s="19">
        <v>220</v>
      </c>
      <c r="B278" s="14">
        <v>317300</v>
      </c>
      <c r="C278">
        <v>1</v>
      </c>
      <c r="D278" t="str">
        <f t="shared" si="39"/>
        <v>1317300.220</v>
      </c>
      <c r="E278" s="23" t="s">
        <v>264</v>
      </c>
      <c r="F278" s="16"/>
      <c r="G278"/>
      <c r="H278" s="17">
        <v>-280000</v>
      </c>
      <c r="I278" s="17">
        <v>-315830.78000000003</v>
      </c>
      <c r="J278" s="16">
        <v>-399293.54</v>
      </c>
      <c r="K278" s="18" t="e">
        <f>INDEX(תקציב_2013,MATCH(D278,'[1]תקציב 2015'!$D$3:$D$5960,0),8)</f>
        <v>#N/A</v>
      </c>
      <c r="L278" s="18" t="str">
        <f t="shared" si="32"/>
        <v>3</v>
      </c>
      <c r="M278" s="18" t="str">
        <f>INDEX(Chapter,MATCH(L278,[1]Chapter!$A$1:$A$681,0),8)</f>
        <v>שירותים ממלכתיים</v>
      </c>
      <c r="N278" s="18" t="str">
        <f t="shared" si="33"/>
        <v>31</v>
      </c>
      <c r="O278" s="18" t="str">
        <f>INDEX(Chapter,MATCH(N278,[1]Chapter!$A$1:$A$681,0),8)</f>
        <v>חינוך</v>
      </c>
      <c r="P278" s="18" t="str">
        <f t="shared" si="34"/>
        <v>317</v>
      </c>
      <c r="Q278" s="18" t="str">
        <f>INDEX(Chapter,MATCH(P278,[1]Chapter!$A$1:$A$681,0),8)</f>
        <v>שירותים נוספים לבתי״ס וגנ״י</v>
      </c>
      <c r="R278" s="18" t="str">
        <f t="shared" si="35"/>
        <v>3173</v>
      </c>
      <c r="S278" s="18" t="str">
        <f>INDEX(Chapter,MATCH(R278,[1]Chapter!$A$1:$A$681,0),8)</f>
        <v>שרות פסיכולוגי חינוכי</v>
      </c>
      <c r="T278" s="18"/>
      <c r="U278" s="18" t="str">
        <f t="shared" si="36"/>
        <v>2</v>
      </c>
      <c r="V278" s="18" t="str">
        <f>IF($L278&lt;"6",INDEX(Revenue_type,MATCH(U278*1,[1]type!$A$118:$A$168,0),8),INDEX(Expenditure_type,MATCH(U278*1,[1]type!$A$2:$A$117,0),8))</f>
        <v>אגרות</v>
      </c>
      <c r="W278" s="18" t="str">
        <f t="shared" si="37"/>
        <v>22</v>
      </c>
      <c r="X278" s="18" t="str">
        <f>IF($L278&lt;"6",INDEX(Revenue_type,MATCH(W278*1,[1]type!$A$118:$A$168,0),8),INDEX(Expenditure_type,MATCH(W278*1,[1]type!$A$2:$A$117,0),8))</f>
        <v>אגרות בגין שירותים וחומרים</v>
      </c>
      <c r="Y278" s="18" t="str">
        <f t="shared" si="38"/>
        <v>220</v>
      </c>
      <c r="Z278" s="18" t="e">
        <f>IF($L278&lt;"6",INDEX(Revenue_type,MATCH(Y278*1,[1]type!$A$118:$A$168,0),8),INDEX(Expenditure_type,MATCH(Y278*1,[1]type!$A$2:$A$117,0),8))</f>
        <v>#N/A</v>
      </c>
    </row>
    <row r="279" spans="1:26" ht="15.75" customHeight="1" outlineLevel="2">
      <c r="A279" s="19">
        <v>440</v>
      </c>
      <c r="B279" s="14">
        <v>317300</v>
      </c>
      <c r="C279">
        <v>1</v>
      </c>
      <c r="D279" t="str">
        <f t="shared" si="39"/>
        <v>1317300.440</v>
      </c>
      <c r="E279" s="22" t="s">
        <v>265</v>
      </c>
      <c r="F279" s="16"/>
      <c r="G279"/>
      <c r="H279" s="17">
        <v>0</v>
      </c>
      <c r="I279" s="17">
        <v>0</v>
      </c>
      <c r="J279" s="16">
        <v>0</v>
      </c>
      <c r="K279" s="18" t="e">
        <f>INDEX(תקציב_2013,MATCH(D279,'[1]תקציב 2015'!$D$3:$D$5960,0),8)</f>
        <v>#N/A</v>
      </c>
      <c r="L279" s="18" t="str">
        <f t="shared" si="32"/>
        <v>3</v>
      </c>
      <c r="M279" s="18" t="str">
        <f>INDEX(Chapter,MATCH(L279,[1]Chapter!$A$1:$A$681,0),8)</f>
        <v>שירותים ממלכתיים</v>
      </c>
      <c r="N279" s="18" t="str">
        <f t="shared" si="33"/>
        <v>31</v>
      </c>
      <c r="O279" s="18" t="str">
        <f>INDEX(Chapter,MATCH(N279,[1]Chapter!$A$1:$A$681,0),8)</f>
        <v>חינוך</v>
      </c>
      <c r="P279" s="18" t="str">
        <f t="shared" si="34"/>
        <v>317</v>
      </c>
      <c r="Q279" s="18" t="str">
        <f>INDEX(Chapter,MATCH(P279,[1]Chapter!$A$1:$A$681,0),8)</f>
        <v>שירותים נוספים לבתי״ס וגנ״י</v>
      </c>
      <c r="R279" s="18" t="str">
        <f t="shared" si="35"/>
        <v>3173</v>
      </c>
      <c r="S279" s="18" t="str">
        <f>INDEX(Chapter,MATCH(R279,[1]Chapter!$A$1:$A$681,0),8)</f>
        <v>שרות פסיכולוגי חינוכי</v>
      </c>
      <c r="T279" s="18"/>
      <c r="U279" s="18" t="str">
        <f t="shared" si="36"/>
        <v>4</v>
      </c>
      <c r="V279" s="18" t="str">
        <f>IF($L279&lt;"6",INDEX(Revenue_type,MATCH(U279*1,[1]type!$A$118:$A$168,0),8),INDEX(Expenditure_type,MATCH(U279*1,[1]type!$A$2:$A$117,0),8))</f>
        <v>שירותים ושכר לימוד</v>
      </c>
      <c r="W279" s="18" t="str">
        <f t="shared" si="37"/>
        <v>44</v>
      </c>
      <c r="X279" s="18" t="str">
        <f>IF($L279&lt;"6",INDEX(Revenue_type,MATCH(W279*1,[1]type!$A$118:$A$168,0),8),INDEX(Expenditure_type,MATCH(W279*1,[1]type!$A$2:$A$117,0),8))</f>
        <v>השתתפויות מוסדות ורשויות בשירותים משלימים</v>
      </c>
      <c r="Y279" s="18" t="str">
        <f t="shared" si="38"/>
        <v>440</v>
      </c>
      <c r="Z279" s="18" t="e">
        <f>IF($L279&lt;"6",INDEX(Revenue_type,MATCH(Y279*1,[1]type!$A$118:$A$168,0),8),INDEX(Expenditure_type,MATCH(Y279*1,[1]type!$A$2:$A$117,0),8))</f>
        <v>#N/A</v>
      </c>
    </row>
    <row r="280" spans="1:26" ht="15.75" customHeight="1" outlineLevel="2">
      <c r="A280" s="19">
        <v>920</v>
      </c>
      <c r="B280" s="14">
        <v>317300</v>
      </c>
      <c r="C280">
        <v>1</v>
      </c>
      <c r="D280" t="str">
        <f t="shared" si="39"/>
        <v>1317300.920</v>
      </c>
      <c r="E280" s="22" t="s">
        <v>266</v>
      </c>
      <c r="F280" s="16"/>
      <c r="G280"/>
      <c r="H280" s="17">
        <v>-3097500</v>
      </c>
      <c r="I280" s="17">
        <v>-3188122.87</v>
      </c>
      <c r="J280" s="16">
        <v>-3243863.97</v>
      </c>
      <c r="K280" s="18" t="e">
        <f>INDEX(תקציב_2013,MATCH(D280,'[1]תקציב 2015'!$D$3:$D$5960,0),8)</f>
        <v>#N/A</v>
      </c>
      <c r="L280" s="18" t="str">
        <f t="shared" si="32"/>
        <v>3</v>
      </c>
      <c r="M280" s="18" t="str">
        <f>INDEX(Chapter,MATCH(L280,[1]Chapter!$A$1:$A$681,0),8)</f>
        <v>שירותים ממלכתיים</v>
      </c>
      <c r="N280" s="18" t="str">
        <f t="shared" si="33"/>
        <v>31</v>
      </c>
      <c r="O280" s="18" t="str">
        <f>INDEX(Chapter,MATCH(N280,[1]Chapter!$A$1:$A$681,0),8)</f>
        <v>חינוך</v>
      </c>
      <c r="P280" s="18" t="str">
        <f t="shared" si="34"/>
        <v>317</v>
      </c>
      <c r="Q280" s="18" t="str">
        <f>INDEX(Chapter,MATCH(P280,[1]Chapter!$A$1:$A$681,0),8)</f>
        <v>שירותים נוספים לבתי״ס וגנ״י</v>
      </c>
      <c r="R280" s="18" t="str">
        <f t="shared" si="35"/>
        <v>3173</v>
      </c>
      <c r="S280" s="18" t="str">
        <f>INDEX(Chapter,MATCH(R280,[1]Chapter!$A$1:$A$681,0),8)</f>
        <v>שרות פסיכולוגי חינוכי</v>
      </c>
      <c r="T280" s="18"/>
      <c r="U280" s="18" t="str">
        <f t="shared" si="36"/>
        <v>9</v>
      </c>
      <c r="V280" s="18" t="str">
        <f>IF($L280&lt;"6",INDEX(Revenue_type,MATCH(U280*1,[1]type!$A$118:$A$168,0),8),INDEX(Expenditure_type,MATCH(U280*1,[1]type!$A$2:$A$117,0),8))</f>
        <v>השתתפות משרדי ממשלה</v>
      </c>
      <c r="W280" s="18" t="str">
        <f t="shared" si="37"/>
        <v>92</v>
      </c>
      <c r="X280" s="18" t="str">
        <f>IF($L280&lt;"6",INDEX(Revenue_type,MATCH(W280*1,[1]type!$A$118:$A$168,0),8),INDEX(Expenditure_type,MATCH(W280*1,[1]type!$A$2:$A$117,0),8))</f>
        <v>השתתפות משרד החינוך והתרבות</v>
      </c>
      <c r="Y280" s="18" t="str">
        <f t="shared" si="38"/>
        <v>920</v>
      </c>
      <c r="Z280" s="18" t="e">
        <f>IF($L280&lt;"6",INDEX(Revenue_type,MATCH(Y280*1,[1]type!$A$118:$A$168,0),8),INDEX(Expenditure_type,MATCH(Y280*1,[1]type!$A$2:$A$117,0),8))</f>
        <v>#N/A</v>
      </c>
    </row>
    <row r="281" spans="1:26" ht="15.75" customHeight="1" outlineLevel="2">
      <c r="A281" s="19">
        <v>921</v>
      </c>
      <c r="B281" s="14">
        <v>317300</v>
      </c>
      <c r="C281">
        <v>1</v>
      </c>
      <c r="D281" t="str">
        <f t="shared" si="39"/>
        <v>1317300.921</v>
      </c>
      <c r="E281" s="22" t="s">
        <v>267</v>
      </c>
      <c r="F281" s="16"/>
      <c r="G281"/>
      <c r="H281" s="17">
        <v>0</v>
      </c>
      <c r="I281" s="17">
        <v>0</v>
      </c>
      <c r="J281" s="16">
        <v>0</v>
      </c>
      <c r="K281" s="18" t="e">
        <f>INDEX(תקציב_2013,MATCH(D281,'[1]תקציב 2015'!$D$3:$D$5960,0),8)</f>
        <v>#N/A</v>
      </c>
      <c r="L281" s="18" t="str">
        <f t="shared" si="32"/>
        <v>3</v>
      </c>
      <c r="M281" s="18" t="str">
        <f>INDEX(Chapter,MATCH(L281,[1]Chapter!$A$1:$A$681,0),8)</f>
        <v>שירותים ממלכתיים</v>
      </c>
      <c r="N281" s="18" t="str">
        <f t="shared" si="33"/>
        <v>31</v>
      </c>
      <c r="O281" s="18" t="str">
        <f>INDEX(Chapter,MATCH(N281,[1]Chapter!$A$1:$A$681,0),8)</f>
        <v>חינוך</v>
      </c>
      <c r="P281" s="18" t="str">
        <f t="shared" si="34"/>
        <v>317</v>
      </c>
      <c r="Q281" s="18" t="str">
        <f>INDEX(Chapter,MATCH(P281,[1]Chapter!$A$1:$A$681,0),8)</f>
        <v>שירותים נוספים לבתי״ס וגנ״י</v>
      </c>
      <c r="R281" s="18" t="str">
        <f t="shared" si="35"/>
        <v>3173</v>
      </c>
      <c r="S281" s="18" t="str">
        <f>INDEX(Chapter,MATCH(R281,[1]Chapter!$A$1:$A$681,0),8)</f>
        <v>שרות פסיכולוגי חינוכי</v>
      </c>
      <c r="T281" s="18"/>
      <c r="U281" s="18" t="str">
        <f t="shared" si="36"/>
        <v>9</v>
      </c>
      <c r="V281" s="18" t="str">
        <f>IF($L281&lt;"6",INDEX(Revenue_type,MATCH(U281*1,[1]type!$A$118:$A$168,0),8),INDEX(Expenditure_type,MATCH(U281*1,[1]type!$A$2:$A$117,0),8))</f>
        <v>השתתפות משרדי ממשלה</v>
      </c>
      <c r="W281" s="18" t="str">
        <f t="shared" si="37"/>
        <v>92</v>
      </c>
      <c r="X281" s="18" t="str">
        <f>IF($L281&lt;"6",INDEX(Revenue_type,MATCH(W281*1,[1]type!$A$118:$A$168,0),8),INDEX(Expenditure_type,MATCH(W281*1,[1]type!$A$2:$A$117,0),8))</f>
        <v>השתתפות משרד החינוך והתרבות</v>
      </c>
      <c r="Y281" s="18" t="str">
        <f t="shared" si="38"/>
        <v>921</v>
      </c>
      <c r="Z281" s="18" t="e">
        <f>IF($L281&lt;"6",INDEX(Revenue_type,MATCH(Y281*1,[1]type!$A$118:$A$168,0),8),INDEX(Expenditure_type,MATCH(Y281*1,[1]type!$A$2:$A$117,0),8))</f>
        <v>#N/A</v>
      </c>
    </row>
    <row r="282" spans="1:26" ht="15.75" customHeight="1" outlineLevel="2">
      <c r="A282" s="19">
        <v>410</v>
      </c>
      <c r="B282" s="14">
        <v>317600</v>
      </c>
      <c r="C282">
        <v>1</v>
      </c>
      <c r="D282" t="str">
        <f t="shared" si="39"/>
        <v>1317600.410</v>
      </c>
      <c r="E282" s="15" t="s">
        <v>268</v>
      </c>
      <c r="F282" s="16"/>
      <c r="G282"/>
      <c r="H282" s="17">
        <v>-30000</v>
      </c>
      <c r="I282" s="17">
        <v>-20100</v>
      </c>
      <c r="J282" s="16">
        <v>-21400</v>
      </c>
      <c r="K282" s="18" t="e">
        <f>INDEX(תקציב_2013,MATCH(D282,'[1]תקציב 2015'!$D$3:$D$5960,0),8)</f>
        <v>#N/A</v>
      </c>
      <c r="L282" s="18" t="str">
        <f t="shared" si="32"/>
        <v>3</v>
      </c>
      <c r="M282" s="18" t="str">
        <f>INDEX(Chapter,MATCH(L282,[1]Chapter!$A$1:$A$681,0),8)</f>
        <v>שירותים ממלכתיים</v>
      </c>
      <c r="N282" s="18" t="str">
        <f t="shared" si="33"/>
        <v>31</v>
      </c>
      <c r="O282" s="18" t="str">
        <f>INDEX(Chapter,MATCH(N282,[1]Chapter!$A$1:$A$681,0),8)</f>
        <v>חינוך</v>
      </c>
      <c r="P282" s="18" t="str">
        <f t="shared" si="34"/>
        <v>317</v>
      </c>
      <c r="Q282" s="18" t="str">
        <f>INDEX(Chapter,MATCH(P282,[1]Chapter!$A$1:$A$681,0),8)</f>
        <v>שירותים נוספים לבתי״ס וגנ״י</v>
      </c>
      <c r="R282" s="18" t="str">
        <f t="shared" si="35"/>
        <v>3176</v>
      </c>
      <c r="S282" s="18" t="str">
        <f>INDEX(Chapter,MATCH(R282,[1]Chapter!$A$1:$A$681,0),8)</f>
        <v>רווחה חינוכית</v>
      </c>
      <c r="T282" s="18"/>
      <c r="U282" s="18" t="str">
        <f t="shared" si="36"/>
        <v>4</v>
      </c>
      <c r="V282" s="18" t="str">
        <f>IF($L282&lt;"6",INDEX(Revenue_type,MATCH(U282*1,[1]type!$A$118:$A$168,0),8),INDEX(Expenditure_type,MATCH(U282*1,[1]type!$A$2:$A$117,0),8))</f>
        <v>שירותים ושכר לימוד</v>
      </c>
      <c r="W282" s="18" t="str">
        <f t="shared" si="37"/>
        <v>41</v>
      </c>
      <c r="X282" s="18" t="str">
        <f>IF($L282&lt;"6",INDEX(Revenue_type,MATCH(W282*1,[1]type!$A$118:$A$168,0),8),INDEX(Expenditure_type,MATCH(W282*1,[1]type!$A$2:$A$117,0),8))</f>
        <v>שכל"מ מתושבים</v>
      </c>
      <c r="Y282" s="18" t="str">
        <f t="shared" si="38"/>
        <v>410</v>
      </c>
      <c r="Z282" s="18" t="e">
        <f>IF($L282&lt;"6",INDEX(Revenue_type,MATCH(Y282*1,[1]type!$A$118:$A$168,0),8),INDEX(Expenditure_type,MATCH(Y282*1,[1]type!$A$2:$A$117,0),8))</f>
        <v>#N/A</v>
      </c>
    </row>
    <row r="283" spans="1:26" ht="15.75" customHeight="1" outlineLevel="2">
      <c r="A283" s="19">
        <v>921</v>
      </c>
      <c r="B283" s="14">
        <v>317600</v>
      </c>
      <c r="C283">
        <v>1</v>
      </c>
      <c r="D283" t="str">
        <f t="shared" si="39"/>
        <v>1317600.921</v>
      </c>
      <c r="E283" s="15" t="s">
        <v>269</v>
      </c>
      <c r="F283" s="16"/>
      <c r="G283"/>
      <c r="H283" s="17">
        <v>-220000</v>
      </c>
      <c r="I283" s="17">
        <v>-222596.78</v>
      </c>
      <c r="J283" s="16">
        <v>-210312.21</v>
      </c>
      <c r="K283" s="18">
        <f>INDEX(תקציב_2013,MATCH(D283,'[1]תקציב 2015'!$D$3:$D$5960,0),8)</f>
        <v>-2700000</v>
      </c>
      <c r="L283" s="18" t="str">
        <f t="shared" si="32"/>
        <v>3</v>
      </c>
      <c r="M283" s="18" t="str">
        <f>INDEX(Chapter,MATCH(L283,[1]Chapter!$A$1:$A$681,0),8)</f>
        <v>שירותים ממלכתיים</v>
      </c>
      <c r="N283" s="18" t="str">
        <f t="shared" si="33"/>
        <v>31</v>
      </c>
      <c r="O283" s="18" t="str">
        <f>INDEX(Chapter,MATCH(N283,[1]Chapter!$A$1:$A$681,0),8)</f>
        <v>חינוך</v>
      </c>
      <c r="P283" s="18" t="str">
        <f t="shared" si="34"/>
        <v>317</v>
      </c>
      <c r="Q283" s="18" t="str">
        <f>INDEX(Chapter,MATCH(P283,[1]Chapter!$A$1:$A$681,0),8)</f>
        <v>שירותים נוספים לבתי״ס וגנ״י</v>
      </c>
      <c r="R283" s="18" t="str">
        <f t="shared" si="35"/>
        <v>3176</v>
      </c>
      <c r="S283" s="18" t="str">
        <f>INDEX(Chapter,MATCH(R283,[1]Chapter!$A$1:$A$681,0),8)</f>
        <v>רווחה חינוכית</v>
      </c>
      <c r="T283" s="18"/>
      <c r="U283" s="18" t="str">
        <f t="shared" si="36"/>
        <v>9</v>
      </c>
      <c r="V283" s="18" t="str">
        <f>IF($L283&lt;"6",INDEX(Revenue_type,MATCH(U283*1,[1]type!$A$118:$A$168,0),8),INDEX(Expenditure_type,MATCH(U283*1,[1]type!$A$2:$A$117,0),8))</f>
        <v>השתתפות משרדי ממשלה</v>
      </c>
      <c r="W283" s="18" t="str">
        <f t="shared" si="37"/>
        <v>92</v>
      </c>
      <c r="X283" s="18" t="str">
        <f>IF($L283&lt;"6",INDEX(Revenue_type,MATCH(W283*1,[1]type!$A$118:$A$168,0),8),INDEX(Expenditure_type,MATCH(W283*1,[1]type!$A$2:$A$117,0),8))</f>
        <v>השתתפות משרד החינוך והתרבות</v>
      </c>
      <c r="Y283" s="18" t="str">
        <f t="shared" si="38"/>
        <v>921</v>
      </c>
      <c r="Z283" s="18" t="e">
        <f>IF($L283&lt;"6",INDEX(Revenue_type,MATCH(Y283*1,[1]type!$A$118:$A$168,0),8),INDEX(Expenditure_type,MATCH(Y283*1,[1]type!$A$2:$A$117,0),8))</f>
        <v>#N/A</v>
      </c>
    </row>
    <row r="284" spans="1:26" ht="15.75" customHeight="1" outlineLevel="2">
      <c r="A284" s="19">
        <v>770</v>
      </c>
      <c r="B284" s="14">
        <v>317610</v>
      </c>
      <c r="C284">
        <v>1</v>
      </c>
      <c r="D284" t="str">
        <f t="shared" si="39"/>
        <v>1317610.770</v>
      </c>
      <c r="E284" s="15" t="s">
        <v>270</v>
      </c>
      <c r="F284" s="16"/>
      <c r="G284"/>
      <c r="H284" s="17">
        <v>0</v>
      </c>
      <c r="I284" s="17">
        <v>0</v>
      </c>
      <c r="J284" s="16">
        <v>0</v>
      </c>
      <c r="K284" s="18" t="e">
        <f>INDEX(תקציב_2013,MATCH(D284,'[1]תקציב 2015'!$D$3:$D$5960,0),8)</f>
        <v>#N/A</v>
      </c>
      <c r="L284" s="18" t="str">
        <f t="shared" si="32"/>
        <v>3</v>
      </c>
      <c r="M284" s="18" t="str">
        <f>INDEX(Chapter,MATCH(L284,[1]Chapter!$A$1:$A$681,0),8)</f>
        <v>שירותים ממלכתיים</v>
      </c>
      <c r="N284" s="18" t="str">
        <f t="shared" si="33"/>
        <v>31</v>
      </c>
      <c r="O284" s="18" t="str">
        <f>INDEX(Chapter,MATCH(N284,[1]Chapter!$A$1:$A$681,0),8)</f>
        <v>חינוך</v>
      </c>
      <c r="P284" s="18" t="str">
        <f t="shared" si="34"/>
        <v>317</v>
      </c>
      <c r="Q284" s="18" t="str">
        <f>INDEX(Chapter,MATCH(P284,[1]Chapter!$A$1:$A$681,0),8)</f>
        <v>שירותים נוספים לבתי״ס וגנ״י</v>
      </c>
      <c r="R284" s="18" t="str">
        <f t="shared" si="35"/>
        <v>3176</v>
      </c>
      <c r="S284" s="18" t="str">
        <f>INDEX(Chapter,MATCH(R284,[1]Chapter!$A$1:$A$681,0),8)</f>
        <v>רווחה חינוכית</v>
      </c>
      <c r="T284" s="18"/>
      <c r="U284" s="18" t="str">
        <f t="shared" si="36"/>
        <v>7</v>
      </c>
      <c r="V284" s="18" t="str">
        <f>IF($L284&lt;"6",INDEX(Revenue_type,MATCH(U284*1,[1]type!$A$118:$A$168,0),8),INDEX(Expenditure_type,MATCH(U284*1,[1]type!$A$2:$A$117,0),8))</f>
        <v>השתתפות מוסדות ותרומות</v>
      </c>
      <c r="W284" s="18" t="str">
        <f t="shared" si="37"/>
        <v>77</v>
      </c>
      <c r="X284" s="18" t="str">
        <f>IF($L284&lt;"6",INDEX(Revenue_type,MATCH(W284*1,[1]type!$A$118:$A$168,0),8),INDEX(Expenditure_type,MATCH(W284*1,[1]type!$A$2:$A$117,0),8))</f>
        <v>השתתפות קהילות מחו"ל</v>
      </c>
      <c r="Y284" s="18" t="str">
        <f t="shared" si="38"/>
        <v>770</v>
      </c>
      <c r="Z284" s="18" t="e">
        <f>IF($L284&lt;"6",INDEX(Revenue_type,MATCH(Y284*1,[1]type!$A$118:$A$168,0),8),INDEX(Expenditure_type,MATCH(Y284*1,[1]type!$A$2:$A$117,0),8))</f>
        <v>#N/A</v>
      </c>
    </row>
    <row r="285" spans="1:26" ht="15.75" customHeight="1" outlineLevel="2">
      <c r="A285" s="19">
        <v>920</v>
      </c>
      <c r="B285" s="14">
        <v>317700</v>
      </c>
      <c r="C285">
        <v>1</v>
      </c>
      <c r="D285" t="str">
        <f t="shared" si="39"/>
        <v>1317700.920</v>
      </c>
      <c r="E285" s="15" t="s">
        <v>271</v>
      </c>
      <c r="F285" s="16"/>
      <c r="G285"/>
      <c r="H285" s="17">
        <v>-377500</v>
      </c>
      <c r="I285" s="17">
        <v>-354912.34</v>
      </c>
      <c r="J285" s="16">
        <v>-375728.14</v>
      </c>
      <c r="K285" s="18" t="e">
        <f>INDEX(תקציב_2013,MATCH(D285,'[1]תקציב 2015'!$D$3:$D$5960,0),8)</f>
        <v>#N/A</v>
      </c>
      <c r="L285" s="18" t="str">
        <f t="shared" si="32"/>
        <v>3</v>
      </c>
      <c r="M285" s="18" t="str">
        <f>INDEX(Chapter,MATCH(L285,[1]Chapter!$A$1:$A$681,0),8)</f>
        <v>שירותים ממלכתיים</v>
      </c>
      <c r="N285" s="18" t="str">
        <f t="shared" si="33"/>
        <v>31</v>
      </c>
      <c r="O285" s="18" t="str">
        <f>INDEX(Chapter,MATCH(N285,[1]Chapter!$A$1:$A$681,0),8)</f>
        <v>חינוך</v>
      </c>
      <c r="P285" s="18" t="str">
        <f t="shared" si="34"/>
        <v>317</v>
      </c>
      <c r="Q285" s="18" t="str">
        <f>INDEX(Chapter,MATCH(P285,[1]Chapter!$A$1:$A$681,0),8)</f>
        <v>שירותים נוספים לבתי״ס וגנ״י</v>
      </c>
      <c r="R285" s="18" t="str">
        <f t="shared" si="35"/>
        <v>3177</v>
      </c>
      <c r="S285" s="18" t="str">
        <f>INDEX(Chapter,MATCH(R285,[1]Chapter!$A$1:$A$681,0),8)</f>
        <v>קב״סים</v>
      </c>
      <c r="T285" s="18"/>
      <c r="U285" s="18" t="str">
        <f t="shared" si="36"/>
        <v>9</v>
      </c>
      <c r="V285" s="18" t="str">
        <f>IF($L285&lt;"6",INDEX(Revenue_type,MATCH(U285*1,[1]type!$A$118:$A$168,0),8),INDEX(Expenditure_type,MATCH(U285*1,[1]type!$A$2:$A$117,0),8))</f>
        <v>השתתפות משרדי ממשלה</v>
      </c>
      <c r="W285" s="18" t="str">
        <f t="shared" si="37"/>
        <v>92</v>
      </c>
      <c r="X285" s="18" t="str">
        <f>IF($L285&lt;"6",INDEX(Revenue_type,MATCH(W285*1,[1]type!$A$118:$A$168,0),8),INDEX(Expenditure_type,MATCH(W285*1,[1]type!$A$2:$A$117,0),8))</f>
        <v>השתתפות משרד החינוך והתרבות</v>
      </c>
      <c r="Y285" s="18" t="str">
        <f t="shared" si="38"/>
        <v>920</v>
      </c>
      <c r="Z285" s="18" t="e">
        <f>IF($L285&lt;"6",INDEX(Revenue_type,MATCH(Y285*1,[1]type!$A$118:$A$168,0),8),INDEX(Expenditure_type,MATCH(Y285*1,[1]type!$A$2:$A$117,0),8))</f>
        <v>#N/A</v>
      </c>
    </row>
    <row r="286" spans="1:26" ht="15.75" customHeight="1" outlineLevel="2">
      <c r="A286" s="19">
        <v>440</v>
      </c>
      <c r="B286" s="14">
        <v>317800</v>
      </c>
      <c r="C286">
        <v>1</v>
      </c>
      <c r="D286" t="str">
        <f t="shared" si="39"/>
        <v>1317800.440</v>
      </c>
      <c r="E286" s="15" t="s">
        <v>272</v>
      </c>
      <c r="F286" s="16"/>
      <c r="G286"/>
      <c r="H286" s="17">
        <v>0</v>
      </c>
      <c r="I286" s="17">
        <v>-68129.5</v>
      </c>
      <c r="J286" s="16">
        <v>-11856.57</v>
      </c>
      <c r="K286" s="18" t="e">
        <f>INDEX(תקציב_2013,MATCH(D286,'[1]תקציב 2015'!$D$3:$D$5960,0),8)</f>
        <v>#N/A</v>
      </c>
      <c r="L286" s="18" t="str">
        <f t="shared" si="32"/>
        <v>3</v>
      </c>
      <c r="M286" s="18" t="str">
        <f>INDEX(Chapter,MATCH(L286,[1]Chapter!$A$1:$A$681,0),8)</f>
        <v>שירותים ממלכתיים</v>
      </c>
      <c r="N286" s="18" t="str">
        <f t="shared" si="33"/>
        <v>31</v>
      </c>
      <c r="O286" s="18" t="str">
        <f>INDEX(Chapter,MATCH(N286,[1]Chapter!$A$1:$A$681,0),8)</f>
        <v>חינוך</v>
      </c>
      <c r="P286" s="18" t="str">
        <f t="shared" si="34"/>
        <v>317</v>
      </c>
      <c r="Q286" s="18" t="str">
        <f>INDEX(Chapter,MATCH(P286,[1]Chapter!$A$1:$A$681,0),8)</f>
        <v>שירותים נוספים לבתי״ס וגנ״י</v>
      </c>
      <c r="R286" s="18" t="str">
        <f t="shared" si="35"/>
        <v>3178</v>
      </c>
      <c r="S286" s="18" t="str">
        <f>INDEX(Chapter,MATCH(R286,[1]Chapter!$A$1:$A$681,0),8)</f>
        <v>הסעות ילדים</v>
      </c>
      <c r="T286" s="18"/>
      <c r="U286" s="18" t="str">
        <f t="shared" si="36"/>
        <v>4</v>
      </c>
      <c r="V286" s="18" t="str">
        <f>IF($L286&lt;"6",INDEX(Revenue_type,MATCH(U286*1,[1]type!$A$118:$A$168,0),8),INDEX(Expenditure_type,MATCH(U286*1,[1]type!$A$2:$A$117,0),8))</f>
        <v>שירותים ושכר לימוד</v>
      </c>
      <c r="W286" s="18" t="str">
        <f t="shared" si="37"/>
        <v>44</v>
      </c>
      <c r="X286" s="18" t="str">
        <f>IF($L286&lt;"6",INDEX(Revenue_type,MATCH(W286*1,[1]type!$A$118:$A$168,0),8),INDEX(Expenditure_type,MATCH(W286*1,[1]type!$A$2:$A$117,0),8))</f>
        <v>השתתפויות מוסדות ורשויות בשירותים משלימים</v>
      </c>
      <c r="Y286" s="18" t="str">
        <f t="shared" si="38"/>
        <v>440</v>
      </c>
      <c r="Z286" s="18" t="e">
        <f>IF($L286&lt;"6",INDEX(Revenue_type,MATCH(Y286*1,[1]type!$A$118:$A$168,0),8),INDEX(Expenditure_type,MATCH(Y286*1,[1]type!$A$2:$A$117,0),8))</f>
        <v>#N/A</v>
      </c>
    </row>
    <row r="287" spans="1:26" ht="15.75" customHeight="1" outlineLevel="2">
      <c r="A287" s="19">
        <v>920</v>
      </c>
      <c r="B287" s="14">
        <v>317800</v>
      </c>
      <c r="C287">
        <v>1</v>
      </c>
      <c r="D287" t="str">
        <f t="shared" si="39"/>
        <v>1317800.920</v>
      </c>
      <c r="E287" s="15" t="s">
        <v>273</v>
      </c>
      <c r="F287" s="16"/>
      <c r="G287"/>
      <c r="H287" s="17">
        <v>-2900000</v>
      </c>
      <c r="I287" s="17">
        <v>-2252831.35</v>
      </c>
      <c r="J287" s="16">
        <v>-2468172.5299999998</v>
      </c>
      <c r="K287" s="18">
        <f>INDEX(תקציב_2013,MATCH(D287,'[1]תקציב 2015'!$D$3:$D$5960,0),8)</f>
        <v>-2156000</v>
      </c>
      <c r="L287" s="18" t="str">
        <f t="shared" si="32"/>
        <v>3</v>
      </c>
      <c r="M287" s="18" t="str">
        <f>INDEX(Chapter,MATCH(L287,[1]Chapter!$A$1:$A$681,0),8)</f>
        <v>שירותים ממלכתיים</v>
      </c>
      <c r="N287" s="18" t="str">
        <f t="shared" si="33"/>
        <v>31</v>
      </c>
      <c r="O287" s="18" t="str">
        <f>INDEX(Chapter,MATCH(N287,[1]Chapter!$A$1:$A$681,0),8)</f>
        <v>חינוך</v>
      </c>
      <c r="P287" s="18" t="str">
        <f t="shared" si="34"/>
        <v>317</v>
      </c>
      <c r="Q287" s="18" t="str">
        <f>INDEX(Chapter,MATCH(P287,[1]Chapter!$A$1:$A$681,0),8)</f>
        <v>שירותים נוספים לבתי״ס וגנ״י</v>
      </c>
      <c r="R287" s="18" t="str">
        <f t="shared" si="35"/>
        <v>3178</v>
      </c>
      <c r="S287" s="18" t="str">
        <f>INDEX(Chapter,MATCH(R287,[1]Chapter!$A$1:$A$681,0),8)</f>
        <v>הסעות ילדים</v>
      </c>
      <c r="T287" s="18"/>
      <c r="U287" s="18" t="str">
        <f t="shared" si="36"/>
        <v>9</v>
      </c>
      <c r="V287" s="18" t="str">
        <f>IF($L287&lt;"6",INDEX(Revenue_type,MATCH(U287*1,[1]type!$A$118:$A$168,0),8),INDEX(Expenditure_type,MATCH(U287*1,[1]type!$A$2:$A$117,0),8))</f>
        <v>השתתפות משרדי ממשלה</v>
      </c>
      <c r="W287" s="18" t="str">
        <f t="shared" si="37"/>
        <v>92</v>
      </c>
      <c r="X287" s="18" t="str">
        <f>IF($L287&lt;"6",INDEX(Revenue_type,MATCH(W287*1,[1]type!$A$118:$A$168,0),8),INDEX(Expenditure_type,MATCH(W287*1,[1]type!$A$2:$A$117,0),8))</f>
        <v>השתתפות משרד החינוך והתרבות</v>
      </c>
      <c r="Y287" s="18" t="str">
        <f t="shared" si="38"/>
        <v>920</v>
      </c>
      <c r="Z287" s="18" t="e">
        <f>IF($L287&lt;"6",INDEX(Revenue_type,MATCH(Y287*1,[1]type!$A$118:$A$168,0),8),INDEX(Expenditure_type,MATCH(Y287*1,[1]type!$A$2:$A$117,0),8))</f>
        <v>#N/A</v>
      </c>
    </row>
    <row r="288" spans="1:26" ht="15.75" customHeight="1" outlineLevel="2">
      <c r="A288" s="19">
        <v>921</v>
      </c>
      <c r="B288" s="14">
        <v>317800</v>
      </c>
      <c r="C288">
        <v>1</v>
      </c>
      <c r="D288" t="str">
        <f t="shared" si="39"/>
        <v>1317800.921</v>
      </c>
      <c r="E288" s="15" t="s">
        <v>274</v>
      </c>
      <c r="F288" s="16"/>
      <c r="G288"/>
      <c r="H288" s="17">
        <v>-1500000</v>
      </c>
      <c r="I288" s="17">
        <v>-1276323.6399999999</v>
      </c>
      <c r="J288" s="16">
        <v>-2293817.2799999998</v>
      </c>
      <c r="K288" s="18" t="e">
        <f>INDEX(תקציב_2013,MATCH(D288,'[1]תקציב 2015'!$D$3:$D$5960,0),8)</f>
        <v>#N/A</v>
      </c>
      <c r="L288" s="18" t="str">
        <f t="shared" si="32"/>
        <v>3</v>
      </c>
      <c r="M288" s="18" t="str">
        <f>INDEX(Chapter,MATCH(L288,[1]Chapter!$A$1:$A$681,0),8)</f>
        <v>שירותים ממלכתיים</v>
      </c>
      <c r="N288" s="18" t="str">
        <f t="shared" si="33"/>
        <v>31</v>
      </c>
      <c r="O288" s="18" t="str">
        <f>INDEX(Chapter,MATCH(N288,[1]Chapter!$A$1:$A$681,0),8)</f>
        <v>חינוך</v>
      </c>
      <c r="P288" s="18" t="str">
        <f t="shared" si="34"/>
        <v>317</v>
      </c>
      <c r="Q288" s="18" t="str">
        <f>INDEX(Chapter,MATCH(P288,[1]Chapter!$A$1:$A$681,0),8)</f>
        <v>שירותים נוספים לבתי״ס וגנ״י</v>
      </c>
      <c r="R288" s="18" t="str">
        <f t="shared" si="35"/>
        <v>3178</v>
      </c>
      <c r="S288" s="18" t="str">
        <f>INDEX(Chapter,MATCH(R288,[1]Chapter!$A$1:$A$681,0),8)</f>
        <v>הסעות ילדים</v>
      </c>
      <c r="T288" s="18"/>
      <c r="U288" s="18" t="str">
        <f t="shared" si="36"/>
        <v>9</v>
      </c>
      <c r="V288" s="18" t="str">
        <f>IF($L288&lt;"6",INDEX(Revenue_type,MATCH(U288*1,[1]type!$A$118:$A$168,0),8),INDEX(Expenditure_type,MATCH(U288*1,[1]type!$A$2:$A$117,0),8))</f>
        <v>השתתפות משרדי ממשלה</v>
      </c>
      <c r="W288" s="18" t="str">
        <f t="shared" si="37"/>
        <v>92</v>
      </c>
      <c r="X288" s="18" t="str">
        <f>IF($L288&lt;"6",INDEX(Revenue_type,MATCH(W288*1,[1]type!$A$118:$A$168,0),8),INDEX(Expenditure_type,MATCH(W288*1,[1]type!$A$2:$A$117,0),8))</f>
        <v>השתתפות משרד החינוך והתרבות</v>
      </c>
      <c r="Y288" s="18" t="str">
        <f t="shared" si="38"/>
        <v>921</v>
      </c>
      <c r="Z288" s="18" t="e">
        <f>IF($L288&lt;"6",INDEX(Revenue_type,MATCH(Y288*1,[1]type!$A$118:$A$168,0),8),INDEX(Expenditure_type,MATCH(Y288*1,[1]type!$A$2:$A$117,0),8))</f>
        <v>#N/A</v>
      </c>
    </row>
    <row r="289" spans="1:26" ht="15.75" customHeight="1" outlineLevel="2">
      <c r="A289" s="19">
        <v>922</v>
      </c>
      <c r="B289" s="14">
        <v>317800</v>
      </c>
      <c r="C289">
        <v>1</v>
      </c>
      <c r="D289" t="str">
        <f t="shared" si="39"/>
        <v>1317800.922</v>
      </c>
      <c r="E289" s="22" t="s">
        <v>275</v>
      </c>
      <c r="F289" s="16"/>
      <c r="G289"/>
      <c r="H289" s="17">
        <v>-1120000</v>
      </c>
      <c r="I289" s="17">
        <v>-893287.5</v>
      </c>
      <c r="J289" s="16">
        <v>-518755.55</v>
      </c>
      <c r="K289" s="18" t="e">
        <f>INDEX(תקציב_2013,MATCH(D289,'[1]תקציב 2015'!$D$3:$D$5960,0),8)</f>
        <v>#N/A</v>
      </c>
      <c r="L289" s="18" t="str">
        <f t="shared" si="32"/>
        <v>3</v>
      </c>
      <c r="M289" s="18" t="str">
        <f>INDEX(Chapter,MATCH(L289,[1]Chapter!$A$1:$A$681,0),8)</f>
        <v>שירותים ממלכתיים</v>
      </c>
      <c r="N289" s="18" t="str">
        <f t="shared" si="33"/>
        <v>31</v>
      </c>
      <c r="O289" s="18" t="str">
        <f>INDEX(Chapter,MATCH(N289,[1]Chapter!$A$1:$A$681,0),8)</f>
        <v>חינוך</v>
      </c>
      <c r="P289" s="18" t="str">
        <f t="shared" si="34"/>
        <v>317</v>
      </c>
      <c r="Q289" s="18" t="str">
        <f>INDEX(Chapter,MATCH(P289,[1]Chapter!$A$1:$A$681,0),8)</f>
        <v>שירותים נוספים לבתי״ס וגנ״י</v>
      </c>
      <c r="R289" s="18" t="str">
        <f t="shared" si="35"/>
        <v>3178</v>
      </c>
      <c r="S289" s="18" t="str">
        <f>INDEX(Chapter,MATCH(R289,[1]Chapter!$A$1:$A$681,0),8)</f>
        <v>הסעות ילדים</v>
      </c>
      <c r="T289" s="18"/>
      <c r="U289" s="18" t="str">
        <f t="shared" si="36"/>
        <v>9</v>
      </c>
      <c r="V289" s="18" t="str">
        <f>IF($L289&lt;"6",INDEX(Revenue_type,MATCH(U289*1,[1]type!$A$118:$A$168,0),8),INDEX(Expenditure_type,MATCH(U289*1,[1]type!$A$2:$A$117,0),8))</f>
        <v>השתתפות משרדי ממשלה</v>
      </c>
      <c r="W289" s="18" t="str">
        <f t="shared" si="37"/>
        <v>92</v>
      </c>
      <c r="X289" s="18" t="str">
        <f>IF($L289&lt;"6",INDEX(Revenue_type,MATCH(W289*1,[1]type!$A$118:$A$168,0),8),INDEX(Expenditure_type,MATCH(W289*1,[1]type!$A$2:$A$117,0),8))</f>
        <v>השתתפות משרד החינוך והתרבות</v>
      </c>
      <c r="Y289" s="18" t="str">
        <f t="shared" si="38"/>
        <v>922</v>
      </c>
      <c r="Z289" s="18" t="e">
        <f>IF($L289&lt;"6",INDEX(Revenue_type,MATCH(Y289*1,[1]type!$A$118:$A$168,0),8),INDEX(Expenditure_type,MATCH(Y289*1,[1]type!$A$2:$A$117,0),8))</f>
        <v>#N/A</v>
      </c>
    </row>
    <row r="290" spans="1:26" ht="15.75" customHeight="1" outlineLevel="2">
      <c r="A290" s="19">
        <v>650</v>
      </c>
      <c r="B290" s="14">
        <v>317910</v>
      </c>
      <c r="C290">
        <v>1</v>
      </c>
      <c r="D290" t="str">
        <f t="shared" si="39"/>
        <v>1317910.650</v>
      </c>
      <c r="E290" s="22" t="s">
        <v>276</v>
      </c>
      <c r="F290" s="16"/>
      <c r="G290"/>
      <c r="H290" s="17">
        <v>-11000</v>
      </c>
      <c r="I290" s="17">
        <v>-3100</v>
      </c>
      <c r="J290" s="16">
        <v>-6520</v>
      </c>
      <c r="K290" s="18" t="e">
        <f>INDEX(תקציב_2013,MATCH(D290,'[1]תקציב 2015'!$D$3:$D$5960,0),8)</f>
        <v>#N/A</v>
      </c>
      <c r="L290" s="18" t="str">
        <f t="shared" si="32"/>
        <v>3</v>
      </c>
      <c r="M290" s="18" t="str">
        <f>INDEX(Chapter,MATCH(L290,[1]Chapter!$A$1:$A$681,0),8)</f>
        <v>שירותים ממלכתיים</v>
      </c>
      <c r="N290" s="18" t="str">
        <f t="shared" si="33"/>
        <v>31</v>
      </c>
      <c r="O290" s="18" t="str">
        <f>INDEX(Chapter,MATCH(N290,[1]Chapter!$A$1:$A$681,0),8)</f>
        <v>חינוך</v>
      </c>
      <c r="P290" s="18" t="str">
        <f t="shared" si="34"/>
        <v>317</v>
      </c>
      <c r="Q290" s="18" t="str">
        <f>INDEX(Chapter,MATCH(P290,[1]Chapter!$A$1:$A$681,0),8)</f>
        <v>שירותים נוספים לבתי״ס וגנ״י</v>
      </c>
      <c r="R290" s="18" t="str">
        <f t="shared" si="35"/>
        <v>3179</v>
      </c>
      <c r="S290" s="18" t="str">
        <f>INDEX(Chapter,MATCH(R290,[1]Chapter!$A$1:$A$681,0),8)</f>
        <v>שירותים אחרים</v>
      </c>
      <c r="T290" s="18"/>
      <c r="U290" s="18" t="str">
        <f t="shared" si="36"/>
        <v>6</v>
      </c>
      <c r="V290" s="18" t="str">
        <f>IF($L290&lt;"6",INDEX(Revenue_type,MATCH(U290*1,[1]type!$A$118:$A$168,0),8),INDEX(Expenditure_type,MATCH(U290*1,[1]type!$A$2:$A$117,0),8))</f>
        <v>הכנסות מרכוש ומפעלים</v>
      </c>
      <c r="W290" s="18" t="str">
        <f t="shared" si="37"/>
        <v>65</v>
      </c>
      <c r="X290" s="18" t="str">
        <f>IF($L290&lt;"6",INDEX(Revenue_type,MATCH(W290*1,[1]type!$A$118:$A$168,0),8),INDEX(Expenditure_type,MATCH(W290*1,[1]type!$A$2:$A$117,0),8))</f>
        <v>דמי שימוש</v>
      </c>
      <c r="Y290" s="18" t="str">
        <f t="shared" si="38"/>
        <v>650</v>
      </c>
      <c r="Z290" s="18" t="e">
        <f>IF($L290&lt;"6",INDEX(Revenue_type,MATCH(Y290*1,[1]type!$A$118:$A$168,0),8),INDEX(Expenditure_type,MATCH(Y290*1,[1]type!$A$2:$A$117,0),8))</f>
        <v>#N/A</v>
      </c>
    </row>
    <row r="291" spans="1:26" ht="15.75" customHeight="1" outlineLevel="2">
      <c r="A291" s="19">
        <v>920</v>
      </c>
      <c r="B291" s="14">
        <v>317910</v>
      </c>
      <c r="C291">
        <v>1</v>
      </c>
      <c r="D291" t="str">
        <f t="shared" si="39"/>
        <v>1317910.920</v>
      </c>
      <c r="E291" s="22" t="s">
        <v>277</v>
      </c>
      <c r="F291" s="16"/>
      <c r="G291"/>
      <c r="H291" s="17">
        <v>-415000</v>
      </c>
      <c r="I291" s="17">
        <v>-415811</v>
      </c>
      <c r="J291" s="16">
        <v>-411427.9</v>
      </c>
      <c r="K291" s="18" t="e">
        <f>INDEX(תקציב_2013,MATCH(D291,'[1]תקציב 2015'!$D$3:$D$5960,0),8)</f>
        <v>#N/A</v>
      </c>
      <c r="L291" s="18" t="str">
        <f t="shared" si="32"/>
        <v>3</v>
      </c>
      <c r="M291" s="18" t="str">
        <f>INDEX(Chapter,MATCH(L291,[1]Chapter!$A$1:$A$681,0),8)</f>
        <v>שירותים ממלכתיים</v>
      </c>
      <c r="N291" s="18" t="str">
        <f t="shared" si="33"/>
        <v>31</v>
      </c>
      <c r="O291" s="18" t="str">
        <f>INDEX(Chapter,MATCH(N291,[1]Chapter!$A$1:$A$681,0),8)</f>
        <v>חינוך</v>
      </c>
      <c r="P291" s="18" t="str">
        <f t="shared" si="34"/>
        <v>317</v>
      </c>
      <c r="Q291" s="18" t="str">
        <f>INDEX(Chapter,MATCH(P291,[1]Chapter!$A$1:$A$681,0),8)</f>
        <v>שירותים נוספים לבתי״ס וגנ״י</v>
      </c>
      <c r="R291" s="18" t="str">
        <f t="shared" si="35"/>
        <v>3179</v>
      </c>
      <c r="S291" s="18" t="str">
        <f>INDEX(Chapter,MATCH(R291,[1]Chapter!$A$1:$A$681,0),8)</f>
        <v>שירותים אחרים</v>
      </c>
      <c r="T291" s="18"/>
      <c r="U291" s="18" t="str">
        <f t="shared" si="36"/>
        <v>9</v>
      </c>
      <c r="V291" s="18" t="str">
        <f>IF($L291&lt;"6",INDEX(Revenue_type,MATCH(U291*1,[1]type!$A$118:$A$168,0),8),INDEX(Expenditure_type,MATCH(U291*1,[1]type!$A$2:$A$117,0),8))</f>
        <v>השתתפות משרדי ממשלה</v>
      </c>
      <c r="W291" s="18" t="str">
        <f t="shared" si="37"/>
        <v>92</v>
      </c>
      <c r="X291" s="18" t="str">
        <f>IF($L291&lt;"6",INDEX(Revenue_type,MATCH(W291*1,[1]type!$A$118:$A$168,0),8),INDEX(Expenditure_type,MATCH(W291*1,[1]type!$A$2:$A$117,0),8))</f>
        <v>השתתפות משרד החינוך והתרבות</v>
      </c>
      <c r="Y291" s="18" t="str">
        <f t="shared" si="38"/>
        <v>920</v>
      </c>
      <c r="Z291" s="18" t="e">
        <f>IF($L291&lt;"6",INDEX(Revenue_type,MATCH(Y291*1,[1]type!$A$118:$A$168,0),8),INDEX(Expenditure_type,MATCH(Y291*1,[1]type!$A$2:$A$117,0),8))</f>
        <v>#N/A</v>
      </c>
    </row>
    <row r="292" spans="1:26" ht="15.75" customHeight="1" outlineLevel="2">
      <c r="A292" s="19">
        <v>410</v>
      </c>
      <c r="B292" s="14">
        <v>318000</v>
      </c>
      <c r="C292">
        <v>1</v>
      </c>
      <c r="D292" t="str">
        <f t="shared" si="39"/>
        <v>1318000.410</v>
      </c>
      <c r="E292" s="22" t="s">
        <v>278</v>
      </c>
      <c r="F292" s="16"/>
      <c r="G292"/>
      <c r="H292" s="17">
        <v>-118000</v>
      </c>
      <c r="I292" s="17">
        <v>-126615.19</v>
      </c>
      <c r="J292" s="16">
        <v>-121848.91</v>
      </c>
      <c r="K292" s="18" t="e">
        <f>INDEX(תקציב_2013,MATCH(D292,'[1]תקציב 2015'!$D$3:$D$5960,0),8)</f>
        <v>#N/A</v>
      </c>
      <c r="L292" s="18" t="str">
        <f t="shared" si="32"/>
        <v>3</v>
      </c>
      <c r="M292" s="18" t="str">
        <f>INDEX(Chapter,MATCH(L292,[1]Chapter!$A$1:$A$681,0),8)</f>
        <v>שירותים ממלכתיים</v>
      </c>
      <c r="N292" s="18" t="str">
        <f t="shared" si="33"/>
        <v>31</v>
      </c>
      <c r="O292" s="18" t="str">
        <f>INDEX(Chapter,MATCH(N292,[1]Chapter!$A$1:$A$681,0),8)</f>
        <v>חינוך</v>
      </c>
      <c r="P292" s="18" t="str">
        <f t="shared" si="34"/>
        <v>318</v>
      </c>
      <c r="Q292" s="18" t="str">
        <f>INDEX(Chapter,MATCH(P292,[1]Chapter!$A$1:$A$681,0),8)</f>
        <v>חינוך מבוגרים</v>
      </c>
      <c r="R292" s="18" t="str">
        <f t="shared" si="35"/>
        <v>3180</v>
      </c>
      <c r="S292" s="18" t="e">
        <f>INDEX(Chapter,MATCH(R292,[1]Chapter!$A$1:$A$681,0),8)</f>
        <v>#N/A</v>
      </c>
      <c r="T292" s="18"/>
      <c r="U292" s="18" t="str">
        <f t="shared" si="36"/>
        <v>4</v>
      </c>
      <c r="V292" s="18" t="str">
        <f>IF($L292&lt;"6",INDEX(Revenue_type,MATCH(U292*1,[1]type!$A$118:$A$168,0),8),INDEX(Expenditure_type,MATCH(U292*1,[1]type!$A$2:$A$117,0),8))</f>
        <v>שירותים ושכר לימוד</v>
      </c>
      <c r="W292" s="18" t="str">
        <f t="shared" si="37"/>
        <v>41</v>
      </c>
      <c r="X292" s="18" t="str">
        <f>IF($L292&lt;"6",INDEX(Revenue_type,MATCH(W292*1,[1]type!$A$118:$A$168,0),8),INDEX(Expenditure_type,MATCH(W292*1,[1]type!$A$2:$A$117,0),8))</f>
        <v>שכל"מ מתושבים</v>
      </c>
      <c r="Y292" s="18" t="str">
        <f t="shared" si="38"/>
        <v>410</v>
      </c>
      <c r="Z292" s="18" t="e">
        <f>IF($L292&lt;"6",INDEX(Revenue_type,MATCH(Y292*1,[1]type!$A$118:$A$168,0),8),INDEX(Expenditure_type,MATCH(Y292*1,[1]type!$A$2:$A$117,0),8))</f>
        <v>#N/A</v>
      </c>
    </row>
    <row r="293" spans="1:26" ht="15.75" customHeight="1" outlineLevel="2">
      <c r="A293" s="19">
        <v>411</v>
      </c>
      <c r="B293" s="14">
        <v>318000</v>
      </c>
      <c r="C293">
        <v>1</v>
      </c>
      <c r="D293" t="str">
        <f t="shared" si="39"/>
        <v>1318000.411</v>
      </c>
      <c r="E293" s="22" t="s">
        <v>279</v>
      </c>
      <c r="F293" s="16"/>
      <c r="G293"/>
      <c r="H293" s="17">
        <v>-28000</v>
      </c>
      <c r="I293" s="17"/>
      <c r="J293" s="16"/>
      <c r="K293" s="18" t="e">
        <f>INDEX(תקציב_2013,MATCH(D293,'[1]תקציב 2015'!$D$3:$D$5960,0),8)</f>
        <v>#N/A</v>
      </c>
      <c r="L293" s="18" t="str">
        <f t="shared" si="32"/>
        <v>3</v>
      </c>
      <c r="M293" s="18" t="str">
        <f>INDEX(Chapter,MATCH(L293,[1]Chapter!$A$1:$A$681,0),8)</f>
        <v>שירותים ממלכתיים</v>
      </c>
      <c r="N293" s="18" t="str">
        <f t="shared" si="33"/>
        <v>31</v>
      </c>
      <c r="O293" s="18" t="str">
        <f>INDEX(Chapter,MATCH(N293,[1]Chapter!$A$1:$A$681,0),8)</f>
        <v>חינוך</v>
      </c>
      <c r="P293" s="18" t="str">
        <f t="shared" si="34"/>
        <v>318</v>
      </c>
      <c r="Q293" s="18" t="str">
        <f>INDEX(Chapter,MATCH(P293,[1]Chapter!$A$1:$A$681,0),8)</f>
        <v>חינוך מבוגרים</v>
      </c>
      <c r="R293" s="18" t="str">
        <f t="shared" si="35"/>
        <v>3180</v>
      </c>
      <c r="S293" s="18" t="e">
        <f>INDEX(Chapter,MATCH(R293,[1]Chapter!$A$1:$A$681,0),8)</f>
        <v>#N/A</v>
      </c>
      <c r="T293" s="18"/>
      <c r="U293" s="18" t="str">
        <f t="shared" si="36"/>
        <v>4</v>
      </c>
      <c r="V293" s="18" t="str">
        <f>IF($L293&lt;"6",INDEX(Revenue_type,MATCH(U293*1,[1]type!$A$118:$A$168,0),8),INDEX(Expenditure_type,MATCH(U293*1,[1]type!$A$2:$A$117,0),8))</f>
        <v>שירותים ושכר לימוד</v>
      </c>
      <c r="W293" s="18" t="str">
        <f t="shared" si="37"/>
        <v>41</v>
      </c>
      <c r="X293" s="18" t="str">
        <f>IF($L293&lt;"6",INDEX(Revenue_type,MATCH(W293*1,[1]type!$A$118:$A$168,0),8),INDEX(Expenditure_type,MATCH(W293*1,[1]type!$A$2:$A$117,0),8))</f>
        <v>שכל"מ מתושבים</v>
      </c>
      <c r="Y293" s="18" t="str">
        <f t="shared" si="38"/>
        <v>411</v>
      </c>
      <c r="Z293" s="18" t="e">
        <f>IF($L293&lt;"6",INDEX(Revenue_type,MATCH(Y293*1,[1]type!$A$118:$A$168,0),8),INDEX(Expenditure_type,MATCH(Y293*1,[1]type!$A$2:$A$117,0),8))</f>
        <v>#N/A</v>
      </c>
    </row>
    <row r="294" spans="1:26" ht="15.75" customHeight="1" outlineLevel="2">
      <c r="A294" s="19">
        <v>412</v>
      </c>
      <c r="B294" s="14">
        <v>318000</v>
      </c>
      <c r="C294">
        <v>1</v>
      </c>
      <c r="D294" t="str">
        <f t="shared" si="39"/>
        <v>1318000.412</v>
      </c>
      <c r="E294" s="22" t="s">
        <v>280</v>
      </c>
      <c r="F294" s="16"/>
      <c r="G294"/>
      <c r="H294" s="17">
        <v>-280000</v>
      </c>
      <c r="I294" s="17">
        <v>-286390.5</v>
      </c>
      <c r="J294" s="16">
        <v>-296179.5</v>
      </c>
      <c r="K294" s="18" t="e">
        <f>INDEX(תקציב_2013,MATCH(D294,'[1]תקציב 2015'!$D$3:$D$5960,0),8)</f>
        <v>#N/A</v>
      </c>
      <c r="L294" s="18" t="str">
        <f t="shared" si="32"/>
        <v>3</v>
      </c>
      <c r="M294" s="18" t="str">
        <f>INDEX(Chapter,MATCH(L294,[1]Chapter!$A$1:$A$681,0),8)</f>
        <v>שירותים ממלכתיים</v>
      </c>
      <c r="N294" s="18" t="str">
        <f t="shared" si="33"/>
        <v>31</v>
      </c>
      <c r="O294" s="18" t="str">
        <f>INDEX(Chapter,MATCH(N294,[1]Chapter!$A$1:$A$681,0),8)</f>
        <v>חינוך</v>
      </c>
      <c r="P294" s="18" t="str">
        <f t="shared" si="34"/>
        <v>318</v>
      </c>
      <c r="Q294" s="18" t="str">
        <f>INDEX(Chapter,MATCH(P294,[1]Chapter!$A$1:$A$681,0),8)</f>
        <v>חינוך מבוגרים</v>
      </c>
      <c r="R294" s="18" t="str">
        <f t="shared" si="35"/>
        <v>3180</v>
      </c>
      <c r="S294" s="18" t="e">
        <f>INDEX(Chapter,MATCH(R294,[1]Chapter!$A$1:$A$681,0),8)</f>
        <v>#N/A</v>
      </c>
      <c r="T294" s="18"/>
      <c r="U294" s="18" t="str">
        <f t="shared" si="36"/>
        <v>4</v>
      </c>
      <c r="V294" s="18" t="str">
        <f>IF($L294&lt;"6",INDEX(Revenue_type,MATCH(U294*1,[1]type!$A$118:$A$168,0),8),INDEX(Expenditure_type,MATCH(U294*1,[1]type!$A$2:$A$117,0),8))</f>
        <v>שירותים ושכר לימוד</v>
      </c>
      <c r="W294" s="18" t="str">
        <f t="shared" si="37"/>
        <v>41</v>
      </c>
      <c r="X294" s="18" t="str">
        <f>IF($L294&lt;"6",INDEX(Revenue_type,MATCH(W294*1,[1]type!$A$118:$A$168,0),8),INDEX(Expenditure_type,MATCH(W294*1,[1]type!$A$2:$A$117,0),8))</f>
        <v>שכל"מ מתושבים</v>
      </c>
      <c r="Y294" s="18" t="str">
        <f t="shared" si="38"/>
        <v>412</v>
      </c>
      <c r="Z294" s="18" t="e">
        <f>IF($L294&lt;"6",INDEX(Revenue_type,MATCH(Y294*1,[1]type!$A$118:$A$168,0),8),INDEX(Expenditure_type,MATCH(Y294*1,[1]type!$A$2:$A$117,0),8))</f>
        <v>#N/A</v>
      </c>
    </row>
    <row r="295" spans="1:26" ht="15.75" customHeight="1" outlineLevel="2">
      <c r="A295" s="19">
        <v>440</v>
      </c>
      <c r="B295" s="14">
        <v>318000</v>
      </c>
      <c r="C295">
        <v>1</v>
      </c>
      <c r="D295" t="str">
        <f t="shared" si="39"/>
        <v>1318000.440</v>
      </c>
      <c r="E295" s="22" t="s">
        <v>281</v>
      </c>
      <c r="F295" s="16"/>
      <c r="G295"/>
      <c r="H295" s="17">
        <v>0</v>
      </c>
      <c r="I295" s="17">
        <v>0</v>
      </c>
      <c r="J295" s="16">
        <v>0</v>
      </c>
      <c r="K295" s="18" t="e">
        <f>INDEX(תקציב_2013,MATCH(D295,'[1]תקציב 2015'!$D$3:$D$5960,0),8)</f>
        <v>#N/A</v>
      </c>
      <c r="L295" s="18" t="str">
        <f t="shared" si="32"/>
        <v>3</v>
      </c>
      <c r="M295" s="18" t="str">
        <f>INDEX(Chapter,MATCH(L295,[1]Chapter!$A$1:$A$681,0),8)</f>
        <v>שירותים ממלכתיים</v>
      </c>
      <c r="N295" s="18" t="str">
        <f t="shared" si="33"/>
        <v>31</v>
      </c>
      <c r="O295" s="18" t="str">
        <f>INDEX(Chapter,MATCH(N295,[1]Chapter!$A$1:$A$681,0),8)</f>
        <v>חינוך</v>
      </c>
      <c r="P295" s="18" t="str">
        <f t="shared" si="34"/>
        <v>318</v>
      </c>
      <c r="Q295" s="18" t="str">
        <f>INDEX(Chapter,MATCH(P295,[1]Chapter!$A$1:$A$681,0),8)</f>
        <v>חינוך מבוגרים</v>
      </c>
      <c r="R295" s="18" t="str">
        <f t="shared" si="35"/>
        <v>3180</v>
      </c>
      <c r="S295" s="18" t="e">
        <f>INDEX(Chapter,MATCH(R295,[1]Chapter!$A$1:$A$681,0),8)</f>
        <v>#N/A</v>
      </c>
      <c r="T295" s="18"/>
      <c r="U295" s="18" t="str">
        <f t="shared" si="36"/>
        <v>4</v>
      </c>
      <c r="V295" s="18" t="str">
        <f>IF($L295&lt;"6",INDEX(Revenue_type,MATCH(U295*1,[1]type!$A$118:$A$168,0),8),INDEX(Expenditure_type,MATCH(U295*1,[1]type!$A$2:$A$117,0),8))</f>
        <v>שירותים ושכר לימוד</v>
      </c>
      <c r="W295" s="18" t="str">
        <f t="shared" si="37"/>
        <v>44</v>
      </c>
      <c r="X295" s="18" t="str">
        <f>IF($L295&lt;"6",INDEX(Revenue_type,MATCH(W295*1,[1]type!$A$118:$A$168,0),8),INDEX(Expenditure_type,MATCH(W295*1,[1]type!$A$2:$A$117,0),8))</f>
        <v>השתתפויות מוסדות ורשויות בשירותים משלימים</v>
      </c>
      <c r="Y295" s="18" t="str">
        <f t="shared" si="38"/>
        <v>440</v>
      </c>
      <c r="Z295" s="18" t="e">
        <f>IF($L295&lt;"6",INDEX(Revenue_type,MATCH(Y295*1,[1]type!$A$118:$A$168,0),8),INDEX(Expenditure_type,MATCH(Y295*1,[1]type!$A$2:$A$117,0),8))</f>
        <v>#N/A</v>
      </c>
    </row>
    <row r="296" spans="1:26" ht="15.75" customHeight="1" outlineLevel="2">
      <c r="A296" s="19">
        <v>640</v>
      </c>
      <c r="B296" s="14">
        <v>318000</v>
      </c>
      <c r="C296">
        <v>1</v>
      </c>
      <c r="D296" t="str">
        <f t="shared" si="39"/>
        <v>1318000.640</v>
      </c>
      <c r="E296" s="22" t="s">
        <v>282</v>
      </c>
      <c r="F296" s="16"/>
      <c r="G296"/>
      <c r="H296" s="17">
        <v>-113000</v>
      </c>
      <c r="I296" s="17">
        <v>-129084.5</v>
      </c>
      <c r="J296" s="16">
        <v>-110616</v>
      </c>
      <c r="K296" s="18" t="e">
        <f>INDEX(תקציב_2013,MATCH(D296,'[1]תקציב 2015'!$D$3:$D$5960,0),8)</f>
        <v>#N/A</v>
      </c>
      <c r="L296" s="18" t="str">
        <f t="shared" si="32"/>
        <v>3</v>
      </c>
      <c r="M296" s="18" t="str">
        <f>INDEX(Chapter,MATCH(L296,[1]Chapter!$A$1:$A$681,0),8)</f>
        <v>שירותים ממלכתיים</v>
      </c>
      <c r="N296" s="18" t="str">
        <f t="shared" si="33"/>
        <v>31</v>
      </c>
      <c r="O296" s="18" t="str">
        <f>INDEX(Chapter,MATCH(N296,[1]Chapter!$A$1:$A$681,0),8)</f>
        <v>חינוך</v>
      </c>
      <c r="P296" s="18" t="str">
        <f t="shared" si="34"/>
        <v>318</v>
      </c>
      <c r="Q296" s="18" t="str">
        <f>INDEX(Chapter,MATCH(P296,[1]Chapter!$A$1:$A$681,0),8)</f>
        <v>חינוך מבוגרים</v>
      </c>
      <c r="R296" s="18" t="str">
        <f t="shared" si="35"/>
        <v>3180</v>
      </c>
      <c r="S296" s="18" t="e">
        <f>INDEX(Chapter,MATCH(R296,[1]Chapter!$A$1:$A$681,0),8)</f>
        <v>#N/A</v>
      </c>
      <c r="T296" s="18"/>
      <c r="U296" s="18" t="str">
        <f t="shared" si="36"/>
        <v>6</v>
      </c>
      <c r="V296" s="18" t="str">
        <f>IF($L296&lt;"6",INDEX(Revenue_type,MATCH(U296*1,[1]type!$A$118:$A$168,0),8),INDEX(Expenditure_type,MATCH(U296*1,[1]type!$A$2:$A$117,0),8))</f>
        <v>הכנסות מרכוש ומפעלים</v>
      </c>
      <c r="W296" s="18" t="str">
        <f t="shared" si="37"/>
        <v>64</v>
      </c>
      <c r="X296" s="18" t="str">
        <f>IF($L296&lt;"6",INDEX(Revenue_type,MATCH(W296*1,[1]type!$A$118:$A$168,0),8),INDEX(Expenditure_type,MATCH(W296*1,[1]type!$A$2:$A$117,0),8))</f>
        <v>שכ"ד ודמי מפתח</v>
      </c>
      <c r="Y296" s="18" t="str">
        <f t="shared" si="38"/>
        <v>640</v>
      </c>
      <c r="Z296" s="18" t="e">
        <f>IF($L296&lt;"6",INDEX(Revenue_type,MATCH(Y296*1,[1]type!$A$118:$A$168,0),8),INDEX(Expenditure_type,MATCH(Y296*1,[1]type!$A$2:$A$117,0),8))</f>
        <v>#N/A</v>
      </c>
    </row>
    <row r="297" spans="1:26" ht="15.75" customHeight="1" outlineLevel="2">
      <c r="A297" s="19">
        <v>920</v>
      </c>
      <c r="B297" s="14">
        <v>318000</v>
      </c>
      <c r="C297">
        <v>1</v>
      </c>
      <c r="D297" t="str">
        <f t="shared" si="39"/>
        <v>1318000.920</v>
      </c>
      <c r="E297" s="22" t="s">
        <v>283</v>
      </c>
      <c r="F297" s="16"/>
      <c r="G297"/>
      <c r="H297" s="17">
        <v>-90000</v>
      </c>
      <c r="I297" s="17">
        <v>-124773</v>
      </c>
      <c r="J297" s="16">
        <v>-55010</v>
      </c>
      <c r="K297" s="18">
        <f>INDEX(תקציב_2013,MATCH(D297,'[1]תקציב 2015'!$D$3:$D$5960,0),8)</f>
        <v>-38000</v>
      </c>
      <c r="L297" s="18" t="str">
        <f t="shared" si="32"/>
        <v>3</v>
      </c>
      <c r="M297" s="18" t="str">
        <f>INDEX(Chapter,MATCH(L297,[1]Chapter!$A$1:$A$681,0),8)</f>
        <v>שירותים ממלכתיים</v>
      </c>
      <c r="N297" s="18" t="str">
        <f t="shared" si="33"/>
        <v>31</v>
      </c>
      <c r="O297" s="18" t="str">
        <f>INDEX(Chapter,MATCH(N297,[1]Chapter!$A$1:$A$681,0),8)</f>
        <v>חינוך</v>
      </c>
      <c r="P297" s="18" t="str">
        <f t="shared" si="34"/>
        <v>318</v>
      </c>
      <c r="Q297" s="18" t="str">
        <f>INDEX(Chapter,MATCH(P297,[1]Chapter!$A$1:$A$681,0),8)</f>
        <v>חינוך מבוגרים</v>
      </c>
      <c r="R297" s="18" t="str">
        <f t="shared" si="35"/>
        <v>3180</v>
      </c>
      <c r="S297" s="18" t="e">
        <f>INDEX(Chapter,MATCH(R297,[1]Chapter!$A$1:$A$681,0),8)</f>
        <v>#N/A</v>
      </c>
      <c r="T297" s="18"/>
      <c r="U297" s="18" t="str">
        <f t="shared" si="36"/>
        <v>9</v>
      </c>
      <c r="V297" s="18" t="str">
        <f>IF($L297&lt;"6",INDEX(Revenue_type,MATCH(U297*1,[1]type!$A$118:$A$168,0),8),INDEX(Expenditure_type,MATCH(U297*1,[1]type!$A$2:$A$117,0),8))</f>
        <v>השתתפות משרדי ממשלה</v>
      </c>
      <c r="W297" s="18" t="str">
        <f t="shared" si="37"/>
        <v>92</v>
      </c>
      <c r="X297" s="18" t="str">
        <f>IF($L297&lt;"6",INDEX(Revenue_type,MATCH(W297*1,[1]type!$A$118:$A$168,0),8),INDEX(Expenditure_type,MATCH(W297*1,[1]type!$A$2:$A$117,0),8))</f>
        <v>השתתפות משרד החינוך והתרבות</v>
      </c>
      <c r="Y297" s="18" t="str">
        <f t="shared" si="38"/>
        <v>920</v>
      </c>
      <c r="Z297" s="18" t="e">
        <f>IF($L297&lt;"6",INDEX(Revenue_type,MATCH(Y297*1,[1]type!$A$118:$A$168,0),8),INDEX(Expenditure_type,MATCH(Y297*1,[1]type!$A$2:$A$117,0),8))</f>
        <v>#N/A</v>
      </c>
    </row>
    <row r="298" spans="1:26" ht="15.75" customHeight="1" outlineLevel="2">
      <c r="A298" s="19">
        <v>921</v>
      </c>
      <c r="B298" s="14">
        <v>318000</v>
      </c>
      <c r="C298">
        <v>1</v>
      </c>
      <c r="D298" t="str">
        <f t="shared" si="39"/>
        <v>1318000.921</v>
      </c>
      <c r="E298" s="22" t="s">
        <v>284</v>
      </c>
      <c r="F298" s="16"/>
      <c r="G298"/>
      <c r="H298" s="17">
        <v>-36500</v>
      </c>
      <c r="I298" s="17"/>
      <c r="J298" s="16"/>
      <c r="K298" s="18">
        <f>INDEX(תקציב_2013,MATCH(D298,'[1]תקציב 2015'!$D$3:$D$5960,0),8)</f>
        <v>-90000</v>
      </c>
      <c r="L298" s="18" t="str">
        <f t="shared" si="32"/>
        <v>3</v>
      </c>
      <c r="M298" s="18" t="str">
        <f>INDEX(Chapter,MATCH(L298,[1]Chapter!$A$1:$A$681,0),8)</f>
        <v>שירותים ממלכתיים</v>
      </c>
      <c r="N298" s="18" t="str">
        <f t="shared" si="33"/>
        <v>31</v>
      </c>
      <c r="O298" s="18" t="str">
        <f>INDEX(Chapter,MATCH(N298,[1]Chapter!$A$1:$A$681,0),8)</f>
        <v>חינוך</v>
      </c>
      <c r="P298" s="18" t="str">
        <f t="shared" si="34"/>
        <v>318</v>
      </c>
      <c r="Q298" s="18" t="str">
        <f>INDEX(Chapter,MATCH(P298,[1]Chapter!$A$1:$A$681,0),8)</f>
        <v>חינוך מבוגרים</v>
      </c>
      <c r="R298" s="18" t="str">
        <f t="shared" si="35"/>
        <v>3180</v>
      </c>
      <c r="S298" s="18" t="e">
        <f>INDEX(Chapter,MATCH(R298,[1]Chapter!$A$1:$A$681,0),8)</f>
        <v>#N/A</v>
      </c>
      <c r="T298" s="18"/>
      <c r="U298" s="18" t="str">
        <f t="shared" si="36"/>
        <v>9</v>
      </c>
      <c r="V298" s="18" t="str">
        <f>IF($L298&lt;"6",INDEX(Revenue_type,MATCH(U298*1,[1]type!$A$118:$A$168,0),8),INDEX(Expenditure_type,MATCH(U298*1,[1]type!$A$2:$A$117,0),8))</f>
        <v>השתתפות משרדי ממשלה</v>
      </c>
      <c r="W298" s="18" t="str">
        <f t="shared" si="37"/>
        <v>92</v>
      </c>
      <c r="X298" s="18" t="str">
        <f>IF($L298&lt;"6",INDEX(Revenue_type,MATCH(W298*1,[1]type!$A$118:$A$168,0),8),INDEX(Expenditure_type,MATCH(W298*1,[1]type!$A$2:$A$117,0),8))</f>
        <v>השתתפות משרד החינוך והתרבות</v>
      </c>
      <c r="Y298" s="18" t="str">
        <f t="shared" si="38"/>
        <v>921</v>
      </c>
      <c r="Z298" s="18" t="e">
        <f>IF($L298&lt;"6",INDEX(Revenue_type,MATCH(Y298*1,[1]type!$A$118:$A$168,0),8),INDEX(Expenditure_type,MATCH(Y298*1,[1]type!$A$2:$A$117,0),8))</f>
        <v>#N/A</v>
      </c>
    </row>
    <row r="299" spans="1:26" ht="15.75" customHeight="1" outlineLevel="2">
      <c r="A299" s="19">
        <v>920</v>
      </c>
      <c r="B299" s="14">
        <v>319101</v>
      </c>
      <c r="C299">
        <v>1</v>
      </c>
      <c r="D299" t="str">
        <f t="shared" si="39"/>
        <v>1319101.920</v>
      </c>
      <c r="E299" s="22" t="s">
        <v>285</v>
      </c>
      <c r="F299" s="16"/>
      <c r="G299"/>
      <c r="H299" s="17">
        <v>-133000</v>
      </c>
      <c r="I299" s="17">
        <v>-137386.96</v>
      </c>
      <c r="J299" s="16">
        <v>-134296.82999999999</v>
      </c>
      <c r="K299" s="18" t="e">
        <f>INDEX(תקציב_2013,MATCH(D299,'[1]תקציב 2015'!$D$3:$D$5960,0),8)</f>
        <v>#N/A</v>
      </c>
      <c r="L299" s="18" t="str">
        <f t="shared" si="32"/>
        <v>3</v>
      </c>
      <c r="M299" s="18" t="str">
        <f>INDEX(Chapter,MATCH(L299,[1]Chapter!$A$1:$A$681,0),8)</f>
        <v>שירותים ממלכתיים</v>
      </c>
      <c r="N299" s="18" t="str">
        <f t="shared" si="33"/>
        <v>31</v>
      </c>
      <c r="O299" s="18" t="str">
        <f>INDEX(Chapter,MATCH(N299,[1]Chapter!$A$1:$A$681,0),8)</f>
        <v>חינוך</v>
      </c>
      <c r="P299" s="18" t="str">
        <f t="shared" si="34"/>
        <v>319</v>
      </c>
      <c r="Q299" s="18" t="str">
        <f>INDEX(Chapter,MATCH(P299,[1]Chapter!$A$1:$A$681,0),8)</f>
        <v>שירותי חינוך מיוחדים</v>
      </c>
      <c r="R299" s="18" t="str">
        <f t="shared" si="35"/>
        <v>3191</v>
      </c>
      <c r="S299" s="18" t="str">
        <f>INDEX(Chapter,MATCH(R299,[1]Chapter!$A$1:$A$681,0),8)</f>
        <v>חינוך מוכר שאינו רשמי</v>
      </c>
      <c r="T299" s="18"/>
      <c r="U299" s="18" t="str">
        <f t="shared" si="36"/>
        <v>9</v>
      </c>
      <c r="V299" s="18" t="str">
        <f>IF($L299&lt;"6",INDEX(Revenue_type,MATCH(U299*1,[1]type!$A$118:$A$168,0),8),INDEX(Expenditure_type,MATCH(U299*1,[1]type!$A$2:$A$117,0),8))</f>
        <v>השתתפות משרדי ממשלה</v>
      </c>
      <c r="W299" s="18" t="str">
        <f t="shared" si="37"/>
        <v>92</v>
      </c>
      <c r="X299" s="18" t="str">
        <f>IF($L299&lt;"6",INDEX(Revenue_type,MATCH(W299*1,[1]type!$A$118:$A$168,0),8),INDEX(Expenditure_type,MATCH(W299*1,[1]type!$A$2:$A$117,0),8))</f>
        <v>השתתפות משרד החינוך והתרבות</v>
      </c>
      <c r="Y299" s="18" t="str">
        <f t="shared" si="38"/>
        <v>920</v>
      </c>
      <c r="Z299" s="18" t="e">
        <f>IF($L299&lt;"6",INDEX(Revenue_type,MATCH(Y299*1,[1]type!$A$118:$A$168,0),8),INDEX(Expenditure_type,MATCH(Y299*1,[1]type!$A$2:$A$117,0),8))</f>
        <v>#N/A</v>
      </c>
    </row>
    <row r="300" spans="1:26" ht="15.75" customHeight="1" outlineLevel="2">
      <c r="A300" s="19">
        <v>921</v>
      </c>
      <c r="B300" s="14">
        <v>319101</v>
      </c>
      <c r="C300">
        <v>1</v>
      </c>
      <c r="D300" t="str">
        <f t="shared" si="39"/>
        <v>1319101.921</v>
      </c>
      <c r="E300" s="22" t="s">
        <v>286</v>
      </c>
      <c r="F300" s="16"/>
      <c r="G300"/>
      <c r="H300" s="17">
        <v>-48700</v>
      </c>
      <c r="I300" s="17">
        <v>-23352</v>
      </c>
      <c r="J300" s="16">
        <v>-21406</v>
      </c>
      <c r="K300" s="18" t="e">
        <f>INDEX(תקציב_2013,MATCH(D300,'[1]תקציב 2015'!$D$3:$D$5960,0),8)</f>
        <v>#N/A</v>
      </c>
      <c r="L300" s="18" t="str">
        <f t="shared" si="32"/>
        <v>3</v>
      </c>
      <c r="M300" s="18" t="str">
        <f>INDEX(Chapter,MATCH(L300,[1]Chapter!$A$1:$A$681,0),8)</f>
        <v>שירותים ממלכתיים</v>
      </c>
      <c r="N300" s="18" t="str">
        <f t="shared" si="33"/>
        <v>31</v>
      </c>
      <c r="O300" s="18" t="str">
        <f>INDEX(Chapter,MATCH(N300,[1]Chapter!$A$1:$A$681,0),8)</f>
        <v>חינוך</v>
      </c>
      <c r="P300" s="18" t="str">
        <f t="shared" si="34"/>
        <v>319</v>
      </c>
      <c r="Q300" s="18" t="str">
        <f>INDEX(Chapter,MATCH(P300,[1]Chapter!$A$1:$A$681,0),8)</f>
        <v>שירותי חינוך מיוחדים</v>
      </c>
      <c r="R300" s="18" t="str">
        <f t="shared" si="35"/>
        <v>3191</v>
      </c>
      <c r="S300" s="18" t="str">
        <f>INDEX(Chapter,MATCH(R300,[1]Chapter!$A$1:$A$681,0),8)</f>
        <v>חינוך מוכר שאינו רשמי</v>
      </c>
      <c r="T300" s="18"/>
      <c r="U300" s="18" t="str">
        <f t="shared" si="36"/>
        <v>9</v>
      </c>
      <c r="V300" s="18" t="str">
        <f>IF($L300&lt;"6",INDEX(Revenue_type,MATCH(U300*1,[1]type!$A$118:$A$168,0),8),INDEX(Expenditure_type,MATCH(U300*1,[1]type!$A$2:$A$117,0),8))</f>
        <v>השתתפות משרדי ממשלה</v>
      </c>
      <c r="W300" s="18" t="str">
        <f t="shared" si="37"/>
        <v>92</v>
      </c>
      <c r="X300" s="18" t="str">
        <f>IF($L300&lt;"6",INDEX(Revenue_type,MATCH(W300*1,[1]type!$A$118:$A$168,0),8),INDEX(Expenditure_type,MATCH(W300*1,[1]type!$A$2:$A$117,0),8))</f>
        <v>השתתפות משרד החינוך והתרבות</v>
      </c>
      <c r="Y300" s="18" t="str">
        <f t="shared" si="38"/>
        <v>921</v>
      </c>
      <c r="Z300" s="18" t="e">
        <f>IF($L300&lt;"6",INDEX(Revenue_type,MATCH(Y300*1,[1]type!$A$118:$A$168,0),8),INDEX(Expenditure_type,MATCH(Y300*1,[1]type!$A$2:$A$117,0),8))</f>
        <v>#N/A</v>
      </c>
    </row>
    <row r="301" spans="1:26" ht="15.75" customHeight="1" outlineLevel="2">
      <c r="A301" s="19">
        <v>920</v>
      </c>
      <c r="B301" s="14">
        <v>321000</v>
      </c>
      <c r="C301">
        <v>1</v>
      </c>
      <c r="D301" t="str">
        <f t="shared" si="39"/>
        <v>1321000.920</v>
      </c>
      <c r="E301" s="22" t="s">
        <v>287</v>
      </c>
      <c r="F301" s="16"/>
      <c r="G301"/>
      <c r="H301" s="17">
        <v>-50000</v>
      </c>
      <c r="I301" s="17">
        <v>-63180</v>
      </c>
      <c r="J301" s="16">
        <v>-36069</v>
      </c>
      <c r="K301" s="18" t="e">
        <f>INDEX(תקציב_2013,MATCH(D301,'[1]תקציב 2015'!$D$3:$D$5960,0),8)</f>
        <v>#N/A</v>
      </c>
      <c r="L301" s="18" t="str">
        <f t="shared" si="32"/>
        <v>3</v>
      </c>
      <c r="M301" s="18" t="str">
        <f>INDEX(Chapter,MATCH(L301,[1]Chapter!$A$1:$A$681,0),8)</f>
        <v>שירותים ממלכתיים</v>
      </c>
      <c r="N301" s="18" t="str">
        <f t="shared" si="33"/>
        <v>32</v>
      </c>
      <c r="O301" s="18" t="str">
        <f>INDEX(Chapter,MATCH(N301,[1]Chapter!$A$1:$A$681,0),8)</f>
        <v>תרבות</v>
      </c>
      <c r="P301" s="18" t="str">
        <f t="shared" si="34"/>
        <v>321</v>
      </c>
      <c r="Q301" s="18" t="str">
        <f>INDEX(Chapter,MATCH(P301,[1]Chapter!$A$1:$A$681,0),8)</f>
        <v>מינהל התרבות</v>
      </c>
      <c r="R301" s="18" t="str">
        <f t="shared" si="35"/>
        <v>3210</v>
      </c>
      <c r="S301" s="18" t="e">
        <f>INDEX(Chapter,MATCH(R301,[1]Chapter!$A$1:$A$681,0),8)</f>
        <v>#N/A</v>
      </c>
      <c r="T301" s="18"/>
      <c r="U301" s="18" t="str">
        <f t="shared" si="36"/>
        <v>9</v>
      </c>
      <c r="V301" s="18" t="str">
        <f>IF($L301&lt;"6",INDEX(Revenue_type,MATCH(U301*1,[1]type!$A$118:$A$168,0),8),INDEX(Expenditure_type,MATCH(U301*1,[1]type!$A$2:$A$117,0),8))</f>
        <v>השתתפות משרדי ממשלה</v>
      </c>
      <c r="W301" s="18" t="str">
        <f t="shared" si="37"/>
        <v>92</v>
      </c>
      <c r="X301" s="18" t="str">
        <f>IF($L301&lt;"6",INDEX(Revenue_type,MATCH(W301*1,[1]type!$A$118:$A$168,0),8),INDEX(Expenditure_type,MATCH(W301*1,[1]type!$A$2:$A$117,0),8))</f>
        <v>השתתפות משרד החינוך והתרבות</v>
      </c>
      <c r="Y301" s="18" t="str">
        <f t="shared" si="38"/>
        <v>920</v>
      </c>
      <c r="Z301" s="18" t="e">
        <f>IF($L301&lt;"6",INDEX(Revenue_type,MATCH(Y301*1,[1]type!$A$118:$A$168,0),8),INDEX(Expenditure_type,MATCH(Y301*1,[1]type!$A$2:$A$117,0),8))</f>
        <v>#N/A</v>
      </c>
    </row>
    <row r="302" spans="1:26" ht="15.75" customHeight="1" outlineLevel="2">
      <c r="A302" s="19">
        <v>420</v>
      </c>
      <c r="B302" s="14">
        <v>323000</v>
      </c>
      <c r="C302">
        <v>1</v>
      </c>
      <c r="D302" t="str">
        <f t="shared" si="39"/>
        <v>1323000.420</v>
      </c>
      <c r="E302" s="22" t="s">
        <v>288</v>
      </c>
      <c r="F302" s="16"/>
      <c r="G302"/>
      <c r="H302" s="17">
        <v>-90000</v>
      </c>
      <c r="I302" s="17">
        <v>-66560.2</v>
      </c>
      <c r="J302" s="16">
        <v>-71394.53</v>
      </c>
      <c r="K302" s="18" t="e">
        <f>INDEX(תקציב_2013,MATCH(D302,'[1]תקציב 2015'!$D$3:$D$5960,0),8)</f>
        <v>#N/A</v>
      </c>
      <c r="L302" s="18" t="str">
        <f t="shared" si="32"/>
        <v>3</v>
      </c>
      <c r="M302" s="18" t="str">
        <f>INDEX(Chapter,MATCH(L302,[1]Chapter!$A$1:$A$681,0),8)</f>
        <v>שירותים ממלכתיים</v>
      </c>
      <c r="N302" s="18" t="str">
        <f t="shared" si="33"/>
        <v>32</v>
      </c>
      <c r="O302" s="18" t="str">
        <f>INDEX(Chapter,MATCH(N302,[1]Chapter!$A$1:$A$681,0),8)</f>
        <v>תרבות</v>
      </c>
      <c r="P302" s="18" t="str">
        <f t="shared" si="34"/>
        <v>323</v>
      </c>
      <c r="Q302" s="18" t="str">
        <f>INDEX(Chapter,MATCH(P302,[1]Chapter!$A$1:$A$681,0),8)</f>
        <v>ספריות עירוניות</v>
      </c>
      <c r="R302" s="18" t="str">
        <f t="shared" si="35"/>
        <v>3230</v>
      </c>
      <c r="S302" s="18" t="e">
        <f>INDEX(Chapter,MATCH(R302,[1]Chapter!$A$1:$A$681,0),8)</f>
        <v>#N/A</v>
      </c>
      <c r="T302" s="18"/>
      <c r="U302" s="18" t="str">
        <f t="shared" si="36"/>
        <v>4</v>
      </c>
      <c r="V302" s="18" t="str">
        <f>IF($L302&lt;"6",INDEX(Revenue_type,MATCH(U302*1,[1]type!$A$118:$A$168,0),8),INDEX(Expenditure_type,MATCH(U302*1,[1]type!$A$2:$A$117,0),8))</f>
        <v>שירותים ושכר לימוד</v>
      </c>
      <c r="W302" s="18" t="str">
        <f t="shared" si="37"/>
        <v>42</v>
      </c>
      <c r="X302" s="18" t="str">
        <f>IF($L302&lt;"6",INDEX(Revenue_type,MATCH(W302*1,[1]type!$A$118:$A$168,0),8),INDEX(Expenditure_type,MATCH(W302*1,[1]type!$A$2:$A$117,0),8))</f>
        <v>השתתפויות תושבים בשירותים משלימים</v>
      </c>
      <c r="Y302" s="18" t="str">
        <f t="shared" si="38"/>
        <v>420</v>
      </c>
      <c r="Z302" s="18" t="e">
        <f>IF($L302&lt;"6",INDEX(Revenue_type,MATCH(Y302*1,[1]type!$A$118:$A$168,0),8),INDEX(Expenditure_type,MATCH(Y302*1,[1]type!$A$2:$A$117,0),8))</f>
        <v>#N/A</v>
      </c>
    </row>
    <row r="303" spans="1:26" ht="15.75" customHeight="1" outlineLevel="2">
      <c r="A303" s="19">
        <v>421</v>
      </c>
      <c r="B303" s="14">
        <v>323000</v>
      </c>
      <c r="C303">
        <v>1</v>
      </c>
      <c r="D303" t="str">
        <f t="shared" si="39"/>
        <v>1323000.421</v>
      </c>
      <c r="E303" s="22" t="s">
        <v>289</v>
      </c>
      <c r="F303" s="16"/>
      <c r="G303"/>
      <c r="H303" s="17">
        <v>0</v>
      </c>
      <c r="I303" s="17">
        <v>0</v>
      </c>
      <c r="J303" s="16">
        <v>-7385</v>
      </c>
      <c r="K303" s="18" t="e">
        <f>INDEX(תקציב_2013,MATCH(D303,'[1]תקציב 2015'!$D$3:$D$5960,0),8)</f>
        <v>#N/A</v>
      </c>
      <c r="L303" s="18" t="str">
        <f t="shared" si="32"/>
        <v>3</v>
      </c>
      <c r="M303" s="18" t="str">
        <f>INDEX(Chapter,MATCH(L303,[1]Chapter!$A$1:$A$681,0),8)</f>
        <v>שירותים ממלכתיים</v>
      </c>
      <c r="N303" s="18" t="str">
        <f t="shared" si="33"/>
        <v>32</v>
      </c>
      <c r="O303" s="18" t="str">
        <f>INDEX(Chapter,MATCH(N303,[1]Chapter!$A$1:$A$681,0),8)</f>
        <v>תרבות</v>
      </c>
      <c r="P303" s="18" t="str">
        <f t="shared" si="34"/>
        <v>323</v>
      </c>
      <c r="Q303" s="18" t="str">
        <f>INDEX(Chapter,MATCH(P303,[1]Chapter!$A$1:$A$681,0),8)</f>
        <v>ספריות עירוניות</v>
      </c>
      <c r="R303" s="18" t="str">
        <f t="shared" si="35"/>
        <v>3230</v>
      </c>
      <c r="S303" s="18" t="e">
        <f>INDEX(Chapter,MATCH(R303,[1]Chapter!$A$1:$A$681,0),8)</f>
        <v>#N/A</v>
      </c>
      <c r="T303" s="18"/>
      <c r="U303" s="18" t="str">
        <f t="shared" si="36"/>
        <v>4</v>
      </c>
      <c r="V303" s="18" t="str">
        <f>IF($L303&lt;"6",INDEX(Revenue_type,MATCH(U303*1,[1]type!$A$118:$A$168,0),8),INDEX(Expenditure_type,MATCH(U303*1,[1]type!$A$2:$A$117,0),8))</f>
        <v>שירותים ושכר לימוד</v>
      </c>
      <c r="W303" s="18" t="str">
        <f t="shared" si="37"/>
        <v>42</v>
      </c>
      <c r="X303" s="18" t="str">
        <f>IF($L303&lt;"6",INDEX(Revenue_type,MATCH(W303*1,[1]type!$A$118:$A$168,0),8),INDEX(Expenditure_type,MATCH(W303*1,[1]type!$A$2:$A$117,0),8))</f>
        <v>השתתפויות תושבים בשירותים משלימים</v>
      </c>
      <c r="Y303" s="18" t="str">
        <f t="shared" si="38"/>
        <v>421</v>
      </c>
      <c r="Z303" s="18" t="e">
        <f>IF($L303&lt;"6",INDEX(Revenue_type,MATCH(Y303*1,[1]type!$A$118:$A$168,0),8),INDEX(Expenditure_type,MATCH(Y303*1,[1]type!$A$2:$A$117,0),8))</f>
        <v>#N/A</v>
      </c>
    </row>
    <row r="304" spans="1:26" ht="15.75" customHeight="1" outlineLevel="2">
      <c r="A304" s="19">
        <v>640</v>
      </c>
      <c r="B304" s="14">
        <v>324000</v>
      </c>
      <c r="C304">
        <v>1</v>
      </c>
      <c r="D304" t="str">
        <f t="shared" si="39"/>
        <v>1324000.640</v>
      </c>
      <c r="E304" s="22" t="s">
        <v>290</v>
      </c>
      <c r="F304" s="16"/>
      <c r="G304"/>
      <c r="H304" s="17">
        <v>-320000</v>
      </c>
      <c r="I304" s="17">
        <v>-291604.92</v>
      </c>
      <c r="J304" s="16">
        <v>-214517.8</v>
      </c>
      <c r="K304" s="18" t="e">
        <f>INDEX(תקציב_2013,MATCH(D304,'[1]תקציב 2015'!$D$3:$D$5960,0),8)</f>
        <v>#N/A</v>
      </c>
      <c r="L304" s="18" t="str">
        <f t="shared" si="32"/>
        <v>3</v>
      </c>
      <c r="M304" s="18" t="str">
        <f>INDEX(Chapter,MATCH(L304,[1]Chapter!$A$1:$A$681,0),8)</f>
        <v>שירותים ממלכתיים</v>
      </c>
      <c r="N304" s="18" t="str">
        <f t="shared" si="33"/>
        <v>32</v>
      </c>
      <c r="O304" s="18" t="str">
        <f>INDEX(Chapter,MATCH(N304,[1]Chapter!$A$1:$A$681,0),8)</f>
        <v>תרבות</v>
      </c>
      <c r="P304" s="18" t="str">
        <f t="shared" si="34"/>
        <v>324</v>
      </c>
      <c r="Q304" s="18" t="str">
        <f>INDEX(Chapter,MATCH(P304,[1]Chapter!$A$1:$A$681,0),8)</f>
        <v>מתנ״סים</v>
      </c>
      <c r="R304" s="18" t="str">
        <f t="shared" si="35"/>
        <v>3240</v>
      </c>
      <c r="S304" s="18" t="e">
        <f>INDEX(Chapter,MATCH(R304,[1]Chapter!$A$1:$A$681,0),8)</f>
        <v>#N/A</v>
      </c>
      <c r="T304" s="18"/>
      <c r="U304" s="18" t="str">
        <f t="shared" si="36"/>
        <v>6</v>
      </c>
      <c r="V304" s="18" t="str">
        <f>IF($L304&lt;"6",INDEX(Revenue_type,MATCH(U304*1,[1]type!$A$118:$A$168,0),8),INDEX(Expenditure_type,MATCH(U304*1,[1]type!$A$2:$A$117,0),8))</f>
        <v>הכנסות מרכוש ומפעלים</v>
      </c>
      <c r="W304" s="18" t="str">
        <f t="shared" si="37"/>
        <v>64</v>
      </c>
      <c r="X304" s="18" t="str">
        <f>IF($L304&lt;"6",INDEX(Revenue_type,MATCH(W304*1,[1]type!$A$118:$A$168,0),8),INDEX(Expenditure_type,MATCH(W304*1,[1]type!$A$2:$A$117,0),8))</f>
        <v>שכ"ד ודמי מפתח</v>
      </c>
      <c r="Y304" s="18" t="str">
        <f t="shared" si="38"/>
        <v>640</v>
      </c>
      <c r="Z304" s="18" t="e">
        <f>IF($L304&lt;"6",INDEX(Revenue_type,MATCH(Y304*1,[1]type!$A$118:$A$168,0),8),INDEX(Expenditure_type,MATCH(Y304*1,[1]type!$A$2:$A$117,0),8))</f>
        <v>#N/A</v>
      </c>
    </row>
    <row r="305" spans="1:26" ht="15.75" customHeight="1" outlineLevel="2">
      <c r="A305" s="19">
        <v>410</v>
      </c>
      <c r="B305" s="14">
        <v>324001</v>
      </c>
      <c r="C305">
        <v>1</v>
      </c>
      <c r="D305" t="str">
        <f t="shared" si="39"/>
        <v>1324001.410</v>
      </c>
      <c r="E305" s="22" t="s">
        <v>291</v>
      </c>
      <c r="F305" s="16"/>
      <c r="G305"/>
      <c r="H305" s="17">
        <v>-124000</v>
      </c>
      <c r="I305" s="17">
        <v>-209594.66</v>
      </c>
      <c r="J305" s="16">
        <v>-133576.49</v>
      </c>
      <c r="K305" s="18" t="e">
        <f>INDEX(תקציב_2013,MATCH(D305,'[1]תקציב 2015'!$D$3:$D$5960,0),8)</f>
        <v>#N/A</v>
      </c>
      <c r="L305" s="18" t="str">
        <f t="shared" si="32"/>
        <v>3</v>
      </c>
      <c r="M305" s="18" t="str">
        <f>INDEX(Chapter,MATCH(L305,[1]Chapter!$A$1:$A$681,0),8)</f>
        <v>שירותים ממלכתיים</v>
      </c>
      <c r="N305" s="18" t="str">
        <f t="shared" si="33"/>
        <v>32</v>
      </c>
      <c r="O305" s="18" t="str">
        <f>INDEX(Chapter,MATCH(N305,[1]Chapter!$A$1:$A$681,0),8)</f>
        <v>תרבות</v>
      </c>
      <c r="P305" s="18" t="str">
        <f t="shared" si="34"/>
        <v>324</v>
      </c>
      <c r="Q305" s="18" t="str">
        <f>INDEX(Chapter,MATCH(P305,[1]Chapter!$A$1:$A$681,0),8)</f>
        <v>מתנ״סים</v>
      </c>
      <c r="R305" s="18" t="str">
        <f t="shared" si="35"/>
        <v>3240</v>
      </c>
      <c r="S305" s="18" t="e">
        <f>INDEX(Chapter,MATCH(R305,[1]Chapter!$A$1:$A$681,0),8)</f>
        <v>#N/A</v>
      </c>
      <c r="T305" s="18"/>
      <c r="U305" s="18" t="str">
        <f t="shared" si="36"/>
        <v>4</v>
      </c>
      <c r="V305" s="18" t="str">
        <f>IF($L305&lt;"6",INDEX(Revenue_type,MATCH(U305*1,[1]type!$A$118:$A$168,0),8),INDEX(Expenditure_type,MATCH(U305*1,[1]type!$A$2:$A$117,0),8))</f>
        <v>שירותים ושכר לימוד</v>
      </c>
      <c r="W305" s="18" t="str">
        <f t="shared" si="37"/>
        <v>41</v>
      </c>
      <c r="X305" s="18" t="str">
        <f>IF($L305&lt;"6",INDEX(Revenue_type,MATCH(W305*1,[1]type!$A$118:$A$168,0),8),INDEX(Expenditure_type,MATCH(W305*1,[1]type!$A$2:$A$117,0),8))</f>
        <v>שכל"מ מתושבים</v>
      </c>
      <c r="Y305" s="18" t="str">
        <f t="shared" si="38"/>
        <v>410</v>
      </c>
      <c r="Z305" s="18" t="e">
        <f>IF($L305&lt;"6",INDEX(Revenue_type,MATCH(Y305*1,[1]type!$A$118:$A$168,0),8),INDEX(Expenditure_type,MATCH(Y305*1,[1]type!$A$2:$A$117,0),8))</f>
        <v>#N/A</v>
      </c>
    </row>
    <row r="306" spans="1:26" ht="15.75" customHeight="1" outlineLevel="2">
      <c r="A306" s="19">
        <v>412</v>
      </c>
      <c r="B306" s="14">
        <v>324001</v>
      </c>
      <c r="C306">
        <v>1</v>
      </c>
      <c r="D306" t="str">
        <f t="shared" si="39"/>
        <v>1324001.412</v>
      </c>
      <c r="E306" s="15" t="s">
        <v>292</v>
      </c>
      <c r="F306" s="16"/>
      <c r="G306"/>
      <c r="H306" s="17">
        <v>-300000</v>
      </c>
      <c r="I306" s="17">
        <v>-206189.38</v>
      </c>
      <c r="J306" s="16">
        <v>-233218.53</v>
      </c>
      <c r="K306" s="18" t="e">
        <f>INDEX(תקציב_2013,MATCH(D306,'[1]תקציב 2015'!$D$3:$D$5960,0),8)</f>
        <v>#N/A</v>
      </c>
      <c r="L306" s="18" t="str">
        <f t="shared" si="32"/>
        <v>3</v>
      </c>
      <c r="M306" s="18" t="str">
        <f>INDEX(Chapter,MATCH(L306,[1]Chapter!$A$1:$A$681,0),8)</f>
        <v>שירותים ממלכתיים</v>
      </c>
      <c r="N306" s="18" t="str">
        <f t="shared" si="33"/>
        <v>32</v>
      </c>
      <c r="O306" s="18" t="str">
        <f>INDEX(Chapter,MATCH(N306,[1]Chapter!$A$1:$A$681,0),8)</f>
        <v>תרבות</v>
      </c>
      <c r="P306" s="18" t="str">
        <f t="shared" si="34"/>
        <v>324</v>
      </c>
      <c r="Q306" s="18" t="str">
        <f>INDEX(Chapter,MATCH(P306,[1]Chapter!$A$1:$A$681,0),8)</f>
        <v>מתנ״סים</v>
      </c>
      <c r="R306" s="18" t="str">
        <f t="shared" si="35"/>
        <v>3240</v>
      </c>
      <c r="S306" s="18" t="e">
        <f>INDEX(Chapter,MATCH(R306,[1]Chapter!$A$1:$A$681,0),8)</f>
        <v>#N/A</v>
      </c>
      <c r="T306" s="18"/>
      <c r="U306" s="18" t="str">
        <f t="shared" si="36"/>
        <v>4</v>
      </c>
      <c r="V306" s="18" t="str">
        <f>IF($L306&lt;"6",INDEX(Revenue_type,MATCH(U306*1,[1]type!$A$118:$A$168,0),8),INDEX(Expenditure_type,MATCH(U306*1,[1]type!$A$2:$A$117,0),8))</f>
        <v>שירותים ושכר לימוד</v>
      </c>
      <c r="W306" s="18" t="str">
        <f t="shared" si="37"/>
        <v>41</v>
      </c>
      <c r="X306" s="18" t="str">
        <f>IF($L306&lt;"6",INDEX(Revenue_type,MATCH(W306*1,[1]type!$A$118:$A$168,0),8),INDEX(Expenditure_type,MATCH(W306*1,[1]type!$A$2:$A$117,0),8))</f>
        <v>שכל"מ מתושבים</v>
      </c>
      <c r="Y306" s="18" t="str">
        <f t="shared" si="38"/>
        <v>412</v>
      </c>
      <c r="Z306" s="18" t="e">
        <f>IF($L306&lt;"6",INDEX(Revenue_type,MATCH(Y306*1,[1]type!$A$118:$A$168,0),8),INDEX(Expenditure_type,MATCH(Y306*1,[1]type!$A$2:$A$117,0),8))</f>
        <v>#N/A</v>
      </c>
    </row>
    <row r="307" spans="1:26" ht="15.75" customHeight="1" outlineLevel="2">
      <c r="A307" s="19">
        <v>440</v>
      </c>
      <c r="B307" s="14">
        <v>324001</v>
      </c>
      <c r="C307">
        <v>1</v>
      </c>
      <c r="D307" t="str">
        <f t="shared" si="39"/>
        <v>1324001.440</v>
      </c>
      <c r="E307" s="23" t="s">
        <v>293</v>
      </c>
      <c r="F307" s="16"/>
      <c r="G307"/>
      <c r="H307" s="17">
        <v>-15000</v>
      </c>
      <c r="I307" s="17">
        <v>0</v>
      </c>
      <c r="J307" s="16">
        <v>-2640</v>
      </c>
      <c r="K307" s="18" t="e">
        <f>INDEX(תקציב_2013,MATCH(D307,'[1]תקציב 2015'!$D$3:$D$5960,0),8)</f>
        <v>#N/A</v>
      </c>
      <c r="L307" s="18" t="str">
        <f t="shared" si="32"/>
        <v>3</v>
      </c>
      <c r="M307" s="18" t="str">
        <f>INDEX(Chapter,MATCH(L307,[1]Chapter!$A$1:$A$681,0),8)</f>
        <v>שירותים ממלכתיים</v>
      </c>
      <c r="N307" s="18" t="str">
        <f t="shared" si="33"/>
        <v>32</v>
      </c>
      <c r="O307" s="18" t="str">
        <f>INDEX(Chapter,MATCH(N307,[1]Chapter!$A$1:$A$681,0),8)</f>
        <v>תרבות</v>
      </c>
      <c r="P307" s="18" t="str">
        <f t="shared" si="34"/>
        <v>324</v>
      </c>
      <c r="Q307" s="18" t="str">
        <f>INDEX(Chapter,MATCH(P307,[1]Chapter!$A$1:$A$681,0),8)</f>
        <v>מתנ״סים</v>
      </c>
      <c r="R307" s="18" t="str">
        <f t="shared" si="35"/>
        <v>3240</v>
      </c>
      <c r="S307" s="18" t="e">
        <f>INDEX(Chapter,MATCH(R307,[1]Chapter!$A$1:$A$681,0),8)</f>
        <v>#N/A</v>
      </c>
      <c r="T307" s="18"/>
      <c r="U307" s="18" t="str">
        <f t="shared" si="36"/>
        <v>4</v>
      </c>
      <c r="V307" s="18" t="str">
        <f>IF($L307&lt;"6",INDEX(Revenue_type,MATCH(U307*1,[1]type!$A$118:$A$168,0),8),INDEX(Expenditure_type,MATCH(U307*1,[1]type!$A$2:$A$117,0),8))</f>
        <v>שירותים ושכר לימוד</v>
      </c>
      <c r="W307" s="18" t="str">
        <f t="shared" si="37"/>
        <v>44</v>
      </c>
      <c r="X307" s="18" t="str">
        <f>IF($L307&lt;"6",INDEX(Revenue_type,MATCH(W307*1,[1]type!$A$118:$A$168,0),8),INDEX(Expenditure_type,MATCH(W307*1,[1]type!$A$2:$A$117,0),8))</f>
        <v>השתתפויות מוסדות ורשויות בשירותים משלימים</v>
      </c>
      <c r="Y307" s="18" t="str">
        <f t="shared" si="38"/>
        <v>440</v>
      </c>
      <c r="Z307" s="18" t="e">
        <f>IF($L307&lt;"6",INDEX(Revenue_type,MATCH(Y307*1,[1]type!$A$118:$A$168,0),8),INDEX(Expenditure_type,MATCH(Y307*1,[1]type!$A$2:$A$117,0),8))</f>
        <v>#N/A</v>
      </c>
    </row>
    <row r="308" spans="1:26" ht="15.75" customHeight="1" outlineLevel="2">
      <c r="A308" s="19">
        <v>920</v>
      </c>
      <c r="B308" s="14">
        <v>324001</v>
      </c>
      <c r="C308">
        <v>1</v>
      </c>
      <c r="D308" t="str">
        <f t="shared" si="39"/>
        <v>1324001.920</v>
      </c>
      <c r="E308" s="32" t="s">
        <v>294</v>
      </c>
      <c r="F308" s="16"/>
      <c r="G308"/>
      <c r="H308" s="17">
        <v>-50000</v>
      </c>
      <c r="I308" s="17">
        <v>0</v>
      </c>
      <c r="J308" s="16">
        <v>-59979</v>
      </c>
      <c r="K308" s="18" t="e">
        <f>INDEX(תקציב_2013,MATCH(D308,'[1]תקציב 2015'!$D$3:$D$5960,0),8)</f>
        <v>#N/A</v>
      </c>
      <c r="L308" s="18" t="str">
        <f t="shared" si="32"/>
        <v>3</v>
      </c>
      <c r="M308" s="18" t="str">
        <f>INDEX(Chapter,MATCH(L308,[1]Chapter!$A$1:$A$681,0),8)</f>
        <v>שירותים ממלכתיים</v>
      </c>
      <c r="N308" s="18" t="str">
        <f t="shared" si="33"/>
        <v>32</v>
      </c>
      <c r="O308" s="18" t="str">
        <f>INDEX(Chapter,MATCH(N308,[1]Chapter!$A$1:$A$681,0),8)</f>
        <v>תרבות</v>
      </c>
      <c r="P308" s="18" t="str">
        <f t="shared" si="34"/>
        <v>324</v>
      </c>
      <c r="Q308" s="18" t="str">
        <f>INDEX(Chapter,MATCH(P308,[1]Chapter!$A$1:$A$681,0),8)</f>
        <v>מתנ״סים</v>
      </c>
      <c r="R308" s="18" t="str">
        <f t="shared" si="35"/>
        <v>3240</v>
      </c>
      <c r="S308" s="18" t="e">
        <f>INDEX(Chapter,MATCH(R308,[1]Chapter!$A$1:$A$681,0),8)</f>
        <v>#N/A</v>
      </c>
      <c r="T308" s="18"/>
      <c r="U308" s="18" t="str">
        <f t="shared" si="36"/>
        <v>9</v>
      </c>
      <c r="V308" s="18" t="str">
        <f>IF($L308&lt;"6",INDEX(Revenue_type,MATCH(U308*1,[1]type!$A$118:$A$168,0),8),INDEX(Expenditure_type,MATCH(U308*1,[1]type!$A$2:$A$117,0),8))</f>
        <v>השתתפות משרדי ממשלה</v>
      </c>
      <c r="W308" s="18" t="str">
        <f t="shared" si="37"/>
        <v>92</v>
      </c>
      <c r="X308" s="18" t="str">
        <f>IF($L308&lt;"6",INDEX(Revenue_type,MATCH(W308*1,[1]type!$A$118:$A$168,0),8),INDEX(Expenditure_type,MATCH(W308*1,[1]type!$A$2:$A$117,0),8))</f>
        <v>השתתפות משרד החינוך והתרבות</v>
      </c>
      <c r="Y308" s="18" t="str">
        <f t="shared" si="38"/>
        <v>920</v>
      </c>
      <c r="Z308" s="18" t="e">
        <f>IF($L308&lt;"6",INDEX(Revenue_type,MATCH(Y308*1,[1]type!$A$118:$A$168,0),8),INDEX(Expenditure_type,MATCH(Y308*1,[1]type!$A$2:$A$117,0),8))</f>
        <v>#N/A</v>
      </c>
    </row>
    <row r="309" spans="1:26" ht="15.75" customHeight="1" outlineLevel="2">
      <c r="A309" s="19">
        <v>410</v>
      </c>
      <c r="B309" s="14">
        <v>324002</v>
      </c>
      <c r="C309">
        <v>1</v>
      </c>
      <c r="D309" t="str">
        <f t="shared" si="39"/>
        <v>1324002.410</v>
      </c>
      <c r="E309" s="32" t="s">
        <v>295</v>
      </c>
      <c r="F309" s="16"/>
      <c r="G309"/>
      <c r="H309" s="17">
        <v>-50000</v>
      </c>
      <c r="I309" s="17">
        <v>-38930</v>
      </c>
      <c r="J309" s="16">
        <v>-53598</v>
      </c>
      <c r="K309" s="18" t="e">
        <f>INDEX(תקציב_2013,MATCH(D309,'[1]תקציב 2015'!$D$3:$D$5960,0),8)</f>
        <v>#N/A</v>
      </c>
      <c r="L309" s="18" t="str">
        <f t="shared" si="32"/>
        <v>3</v>
      </c>
      <c r="M309" s="18" t="str">
        <f>INDEX(Chapter,MATCH(L309,[1]Chapter!$A$1:$A$681,0),8)</f>
        <v>שירותים ממלכתיים</v>
      </c>
      <c r="N309" s="18" t="str">
        <f t="shared" si="33"/>
        <v>32</v>
      </c>
      <c r="O309" s="18" t="str">
        <f>INDEX(Chapter,MATCH(N309,[1]Chapter!$A$1:$A$681,0),8)</f>
        <v>תרבות</v>
      </c>
      <c r="P309" s="18" t="str">
        <f t="shared" si="34"/>
        <v>324</v>
      </c>
      <c r="Q309" s="18" t="str">
        <f>INDEX(Chapter,MATCH(P309,[1]Chapter!$A$1:$A$681,0),8)</f>
        <v>מתנ״סים</v>
      </c>
      <c r="R309" s="18" t="str">
        <f t="shared" si="35"/>
        <v>3240</v>
      </c>
      <c r="S309" s="18" t="e">
        <f>INDEX(Chapter,MATCH(R309,[1]Chapter!$A$1:$A$681,0),8)</f>
        <v>#N/A</v>
      </c>
      <c r="T309" s="18"/>
      <c r="U309" s="18" t="str">
        <f t="shared" si="36"/>
        <v>4</v>
      </c>
      <c r="V309" s="18" t="str">
        <f>IF($L309&lt;"6",INDEX(Revenue_type,MATCH(U309*1,[1]type!$A$118:$A$168,0),8),INDEX(Expenditure_type,MATCH(U309*1,[1]type!$A$2:$A$117,0),8))</f>
        <v>שירותים ושכר לימוד</v>
      </c>
      <c r="W309" s="18" t="str">
        <f t="shared" si="37"/>
        <v>41</v>
      </c>
      <c r="X309" s="18" t="str">
        <f>IF($L309&lt;"6",INDEX(Revenue_type,MATCH(W309*1,[1]type!$A$118:$A$168,0),8),INDEX(Expenditure_type,MATCH(W309*1,[1]type!$A$2:$A$117,0),8))</f>
        <v>שכל"מ מתושבים</v>
      </c>
      <c r="Y309" s="18" t="str">
        <f t="shared" si="38"/>
        <v>410</v>
      </c>
      <c r="Z309" s="18" t="e">
        <f>IF($L309&lt;"6",INDEX(Revenue_type,MATCH(Y309*1,[1]type!$A$118:$A$168,0),8),INDEX(Expenditure_type,MATCH(Y309*1,[1]type!$A$2:$A$117,0),8))</f>
        <v>#N/A</v>
      </c>
    </row>
    <row r="310" spans="1:26" ht="15.75" customHeight="1" outlineLevel="2">
      <c r="A310" s="19">
        <v>420</v>
      </c>
      <c r="B310" s="14">
        <v>324002</v>
      </c>
      <c r="C310">
        <v>1</v>
      </c>
      <c r="D310" t="str">
        <f t="shared" si="39"/>
        <v>1324002.420</v>
      </c>
      <c r="E310" s="32" t="s">
        <v>296</v>
      </c>
      <c r="F310" s="16"/>
      <c r="G310"/>
      <c r="H310" s="17">
        <v>-10000</v>
      </c>
      <c r="I310" s="17">
        <v>0</v>
      </c>
      <c r="J310" s="16">
        <v>0</v>
      </c>
      <c r="K310" s="18" t="e">
        <f>INDEX(תקציב_2013,MATCH(D310,'[1]תקציב 2015'!$D$3:$D$5960,0),8)</f>
        <v>#N/A</v>
      </c>
      <c r="L310" s="18" t="str">
        <f t="shared" si="32"/>
        <v>3</v>
      </c>
      <c r="M310" s="18" t="str">
        <f>INDEX(Chapter,MATCH(L310,[1]Chapter!$A$1:$A$681,0),8)</f>
        <v>שירותים ממלכתיים</v>
      </c>
      <c r="N310" s="18" t="str">
        <f t="shared" si="33"/>
        <v>32</v>
      </c>
      <c r="O310" s="18" t="str">
        <f>INDEX(Chapter,MATCH(N310,[1]Chapter!$A$1:$A$681,0),8)</f>
        <v>תרבות</v>
      </c>
      <c r="P310" s="18" t="str">
        <f t="shared" si="34"/>
        <v>324</v>
      </c>
      <c r="Q310" s="18" t="str">
        <f>INDEX(Chapter,MATCH(P310,[1]Chapter!$A$1:$A$681,0),8)</f>
        <v>מתנ״סים</v>
      </c>
      <c r="R310" s="18" t="str">
        <f t="shared" si="35"/>
        <v>3240</v>
      </c>
      <c r="S310" s="18" t="e">
        <f>INDEX(Chapter,MATCH(R310,[1]Chapter!$A$1:$A$681,0),8)</f>
        <v>#N/A</v>
      </c>
      <c r="T310" s="18"/>
      <c r="U310" s="18" t="str">
        <f t="shared" si="36"/>
        <v>4</v>
      </c>
      <c r="V310" s="18" t="str">
        <f>IF($L310&lt;"6",INDEX(Revenue_type,MATCH(U310*1,[1]type!$A$118:$A$168,0),8),INDEX(Expenditure_type,MATCH(U310*1,[1]type!$A$2:$A$117,0),8))</f>
        <v>שירותים ושכר לימוד</v>
      </c>
      <c r="W310" s="18" t="str">
        <f t="shared" si="37"/>
        <v>42</v>
      </c>
      <c r="X310" s="18" t="str">
        <f>IF($L310&lt;"6",INDEX(Revenue_type,MATCH(W310*1,[1]type!$A$118:$A$168,0),8),INDEX(Expenditure_type,MATCH(W310*1,[1]type!$A$2:$A$117,0),8))</f>
        <v>השתתפויות תושבים בשירותים משלימים</v>
      </c>
      <c r="Y310" s="18" t="str">
        <f t="shared" si="38"/>
        <v>420</v>
      </c>
      <c r="Z310" s="18" t="e">
        <f>IF($L310&lt;"6",INDEX(Revenue_type,MATCH(Y310*1,[1]type!$A$118:$A$168,0),8),INDEX(Expenditure_type,MATCH(Y310*1,[1]type!$A$2:$A$117,0),8))</f>
        <v>#N/A</v>
      </c>
    </row>
    <row r="311" spans="1:26" ht="15.75" customHeight="1" outlineLevel="2">
      <c r="A311" s="19">
        <v>920</v>
      </c>
      <c r="B311" s="14">
        <v>324002</v>
      </c>
      <c r="C311">
        <v>1</v>
      </c>
      <c r="D311" t="str">
        <f t="shared" si="39"/>
        <v>1324002.920</v>
      </c>
      <c r="E311" s="15" t="s">
        <v>297</v>
      </c>
      <c r="F311" s="16"/>
      <c r="G311"/>
      <c r="H311" s="17">
        <v>-60000</v>
      </c>
      <c r="I311" s="17">
        <v>-60000</v>
      </c>
      <c r="J311" s="16">
        <v>-50000</v>
      </c>
      <c r="K311" s="18"/>
      <c r="L311" s="18" t="str">
        <f t="shared" si="32"/>
        <v>3</v>
      </c>
      <c r="M311" s="18" t="str">
        <f>INDEX(Chapter,MATCH(L311,[1]Chapter!$A$1:$A$681,0),8)</f>
        <v>שירותים ממלכתיים</v>
      </c>
      <c r="N311" s="18" t="str">
        <f t="shared" si="33"/>
        <v>32</v>
      </c>
      <c r="O311" s="18" t="str">
        <f>INDEX(Chapter,MATCH(N311,[1]Chapter!$A$1:$A$681,0),8)</f>
        <v>תרבות</v>
      </c>
      <c r="P311" s="18" t="str">
        <f t="shared" si="34"/>
        <v>324</v>
      </c>
      <c r="Q311" s="18" t="str">
        <f>INDEX(Chapter,MATCH(P311,[1]Chapter!$A$1:$A$681,0),8)</f>
        <v>מתנ״סים</v>
      </c>
      <c r="R311" s="18" t="str">
        <f t="shared" si="35"/>
        <v>3240</v>
      </c>
      <c r="S311" s="18" t="e">
        <f>INDEX(Chapter,MATCH(R311,[1]Chapter!$A$1:$A$681,0),8)</f>
        <v>#N/A</v>
      </c>
      <c r="T311" s="18"/>
      <c r="U311" s="18" t="str">
        <f t="shared" si="36"/>
        <v>9</v>
      </c>
      <c r="V311" s="18" t="str">
        <f>IF($L311&lt;"6",INDEX(Revenue_type,MATCH(U311*1,[1]type!$A$118:$A$168,0),8),INDEX(Expenditure_type,MATCH(U311*1,[1]type!$A$2:$A$117,0),8))</f>
        <v>השתתפות משרדי ממשלה</v>
      </c>
      <c r="W311" s="18" t="str">
        <f t="shared" si="37"/>
        <v>92</v>
      </c>
      <c r="X311" s="18" t="str">
        <f>IF($L311&lt;"6",INDEX(Revenue_type,MATCH(W311*1,[1]type!$A$118:$A$168,0),8),INDEX(Expenditure_type,MATCH(W311*1,[1]type!$A$2:$A$117,0),8))</f>
        <v>השתתפות משרד החינוך והתרבות</v>
      </c>
      <c r="Y311" s="18" t="str">
        <f t="shared" si="38"/>
        <v>920</v>
      </c>
      <c r="Z311" s="18" t="e">
        <f>IF($L311&lt;"6",INDEX(Revenue_type,MATCH(Y311*1,[1]type!$A$118:$A$168,0),8),INDEX(Expenditure_type,MATCH(Y311*1,[1]type!$A$2:$A$117,0),8))</f>
        <v>#N/A</v>
      </c>
    </row>
    <row r="312" spans="1:26" ht="15.75" customHeight="1" outlineLevel="2">
      <c r="A312" s="28">
        <v>410</v>
      </c>
      <c r="B312" s="29">
        <v>324003</v>
      </c>
      <c r="C312">
        <v>1</v>
      </c>
      <c r="D312" t="str">
        <f t="shared" si="39"/>
        <v>1324003.410</v>
      </c>
      <c r="E312" s="30" t="s">
        <v>298</v>
      </c>
      <c r="F312" s="16"/>
      <c r="G312"/>
      <c r="H312" s="17">
        <v>-250000</v>
      </c>
      <c r="I312" s="17">
        <v>-126634.67</v>
      </c>
      <c r="J312" s="16">
        <v>-234132.61</v>
      </c>
      <c r="K312" s="18" t="e">
        <f>INDEX(תקציב_2013,MATCH(D312,'[1]תקציב 2015'!$D$3:$D$5960,0),8)</f>
        <v>#N/A</v>
      </c>
      <c r="L312" s="18" t="str">
        <f t="shared" si="32"/>
        <v>3</v>
      </c>
      <c r="M312" s="18" t="str">
        <f>INDEX(Chapter,MATCH(L312,[1]Chapter!$A$1:$A$681,0),8)</f>
        <v>שירותים ממלכתיים</v>
      </c>
      <c r="N312" s="18" t="str">
        <f t="shared" si="33"/>
        <v>32</v>
      </c>
      <c r="O312" s="18" t="str">
        <f>INDEX(Chapter,MATCH(N312,[1]Chapter!$A$1:$A$681,0),8)</f>
        <v>תרבות</v>
      </c>
      <c r="P312" s="18" t="str">
        <f t="shared" si="34"/>
        <v>324</v>
      </c>
      <c r="Q312" s="18" t="str">
        <f>INDEX(Chapter,MATCH(P312,[1]Chapter!$A$1:$A$681,0),8)</f>
        <v>מתנ״סים</v>
      </c>
      <c r="R312" s="18" t="str">
        <f t="shared" si="35"/>
        <v>3240</v>
      </c>
      <c r="S312" s="18" t="e">
        <f>INDEX(Chapter,MATCH(R312,[1]Chapter!$A$1:$A$681,0),8)</f>
        <v>#N/A</v>
      </c>
      <c r="T312" s="18"/>
      <c r="U312" s="18" t="str">
        <f t="shared" si="36"/>
        <v>4</v>
      </c>
      <c r="V312" s="18" t="str">
        <f>IF($L312&lt;"6",INDEX(Revenue_type,MATCH(U312*1,[1]type!$A$118:$A$168,0),8),INDEX(Expenditure_type,MATCH(U312*1,[1]type!$A$2:$A$117,0),8))</f>
        <v>שירותים ושכר לימוד</v>
      </c>
      <c r="W312" s="18" t="str">
        <f t="shared" si="37"/>
        <v>41</v>
      </c>
      <c r="X312" s="18" t="str">
        <f>IF($L312&lt;"6",INDEX(Revenue_type,MATCH(W312*1,[1]type!$A$118:$A$168,0),8),INDEX(Expenditure_type,MATCH(W312*1,[1]type!$A$2:$A$117,0),8))</f>
        <v>שכל"מ מתושבים</v>
      </c>
      <c r="Y312" s="18" t="str">
        <f t="shared" si="38"/>
        <v>410</v>
      </c>
      <c r="Z312" s="18" t="e">
        <f>IF($L312&lt;"6",INDEX(Revenue_type,MATCH(Y312*1,[1]type!$A$118:$A$168,0),8),INDEX(Expenditure_type,MATCH(Y312*1,[1]type!$A$2:$A$117,0),8))</f>
        <v>#N/A</v>
      </c>
    </row>
    <row r="313" spans="1:26" ht="15.75" customHeight="1" outlineLevel="2">
      <c r="A313" s="28">
        <v>412</v>
      </c>
      <c r="B313" s="29">
        <v>324003</v>
      </c>
      <c r="C313">
        <v>1</v>
      </c>
      <c r="D313" t="str">
        <f t="shared" si="39"/>
        <v>1324003.412</v>
      </c>
      <c r="E313" s="30" t="s">
        <v>299</v>
      </c>
      <c r="F313" s="16"/>
      <c r="G313"/>
      <c r="H313" s="17">
        <v>-445000</v>
      </c>
      <c r="I313" s="17">
        <v>-429352.73</v>
      </c>
      <c r="J313" s="16">
        <v>-494388.88</v>
      </c>
      <c r="K313" s="18" t="e">
        <f>INDEX(תקציב_2013,MATCH(D313,'[1]תקציב 2015'!$D$3:$D$5960,0),8)</f>
        <v>#N/A</v>
      </c>
      <c r="L313" s="18" t="str">
        <f t="shared" si="32"/>
        <v>3</v>
      </c>
      <c r="M313" s="18" t="str">
        <f>INDEX(Chapter,MATCH(L313,[1]Chapter!$A$1:$A$681,0),8)</f>
        <v>שירותים ממלכתיים</v>
      </c>
      <c r="N313" s="18" t="str">
        <f t="shared" si="33"/>
        <v>32</v>
      </c>
      <c r="O313" s="18" t="str">
        <f>INDEX(Chapter,MATCH(N313,[1]Chapter!$A$1:$A$681,0),8)</f>
        <v>תרבות</v>
      </c>
      <c r="P313" s="18" t="str">
        <f t="shared" si="34"/>
        <v>324</v>
      </c>
      <c r="Q313" s="18" t="str">
        <f>INDEX(Chapter,MATCH(P313,[1]Chapter!$A$1:$A$681,0),8)</f>
        <v>מתנ״סים</v>
      </c>
      <c r="R313" s="18" t="str">
        <f t="shared" si="35"/>
        <v>3240</v>
      </c>
      <c r="S313" s="18" t="e">
        <f>INDEX(Chapter,MATCH(R313,[1]Chapter!$A$1:$A$681,0),8)</f>
        <v>#N/A</v>
      </c>
      <c r="T313" s="18"/>
      <c r="U313" s="18" t="str">
        <f t="shared" si="36"/>
        <v>4</v>
      </c>
      <c r="V313" s="18" t="str">
        <f>IF($L313&lt;"6",INDEX(Revenue_type,MATCH(U313*1,[1]type!$A$118:$A$168,0),8),INDEX(Expenditure_type,MATCH(U313*1,[1]type!$A$2:$A$117,0),8))</f>
        <v>שירותים ושכר לימוד</v>
      </c>
      <c r="W313" s="18" t="str">
        <f t="shared" si="37"/>
        <v>41</v>
      </c>
      <c r="X313" s="18" t="str">
        <f>IF($L313&lt;"6",INDEX(Revenue_type,MATCH(W313*1,[1]type!$A$118:$A$168,0),8),INDEX(Expenditure_type,MATCH(W313*1,[1]type!$A$2:$A$117,0),8))</f>
        <v>שכל"מ מתושבים</v>
      </c>
      <c r="Y313" s="18" t="str">
        <f t="shared" si="38"/>
        <v>412</v>
      </c>
      <c r="Z313" s="18" t="e">
        <f>IF($L313&lt;"6",INDEX(Revenue_type,MATCH(Y313*1,[1]type!$A$118:$A$168,0),8),INDEX(Expenditure_type,MATCH(Y313*1,[1]type!$A$2:$A$117,0),8))</f>
        <v>#N/A</v>
      </c>
    </row>
    <row r="314" spans="1:26" ht="15.75" customHeight="1" outlineLevel="2">
      <c r="A314" s="19">
        <v>440</v>
      </c>
      <c r="B314" s="14">
        <v>324003</v>
      </c>
      <c r="C314">
        <v>1</v>
      </c>
      <c r="D314" t="str">
        <f t="shared" si="39"/>
        <v>1324003.440</v>
      </c>
      <c r="E314" s="15" t="s">
        <v>300</v>
      </c>
      <c r="F314" s="16"/>
      <c r="G314"/>
      <c r="H314" s="17">
        <v>-30000</v>
      </c>
      <c r="I314" s="17">
        <v>0</v>
      </c>
      <c r="J314" s="16">
        <v>0</v>
      </c>
      <c r="K314" s="18" t="e">
        <f>INDEX(תקציב_2013,MATCH(D314,'[1]תקציב 2015'!$D$3:$D$5960,0),8)</f>
        <v>#N/A</v>
      </c>
      <c r="L314" s="18" t="str">
        <f t="shared" si="32"/>
        <v>3</v>
      </c>
      <c r="M314" s="18" t="str">
        <f>INDEX(Chapter,MATCH(L314,[1]Chapter!$A$1:$A$681,0),8)</f>
        <v>שירותים ממלכתיים</v>
      </c>
      <c r="N314" s="18" t="str">
        <f t="shared" si="33"/>
        <v>32</v>
      </c>
      <c r="O314" s="18" t="str">
        <f>INDEX(Chapter,MATCH(N314,[1]Chapter!$A$1:$A$681,0),8)</f>
        <v>תרבות</v>
      </c>
      <c r="P314" s="18" t="str">
        <f t="shared" si="34"/>
        <v>324</v>
      </c>
      <c r="Q314" s="18" t="str">
        <f>INDEX(Chapter,MATCH(P314,[1]Chapter!$A$1:$A$681,0),8)</f>
        <v>מתנ״סים</v>
      </c>
      <c r="R314" s="18" t="str">
        <f t="shared" si="35"/>
        <v>3240</v>
      </c>
      <c r="S314" s="18" t="e">
        <f>INDEX(Chapter,MATCH(R314,[1]Chapter!$A$1:$A$681,0),8)</f>
        <v>#N/A</v>
      </c>
      <c r="T314" s="18"/>
      <c r="U314" s="18" t="str">
        <f t="shared" si="36"/>
        <v>4</v>
      </c>
      <c r="V314" s="18" t="str">
        <f>IF($L314&lt;"6",INDEX(Revenue_type,MATCH(U314*1,[1]type!$A$118:$A$168,0),8),INDEX(Expenditure_type,MATCH(U314*1,[1]type!$A$2:$A$117,0),8))</f>
        <v>שירותים ושכר לימוד</v>
      </c>
      <c r="W314" s="18" t="str">
        <f t="shared" si="37"/>
        <v>44</v>
      </c>
      <c r="X314" s="18" t="str">
        <f>IF($L314&lt;"6",INDEX(Revenue_type,MATCH(W314*1,[1]type!$A$118:$A$168,0),8),INDEX(Expenditure_type,MATCH(W314*1,[1]type!$A$2:$A$117,0),8))</f>
        <v>השתתפויות מוסדות ורשויות בשירותים משלימים</v>
      </c>
      <c r="Y314" s="18" t="str">
        <f t="shared" si="38"/>
        <v>440</v>
      </c>
      <c r="Z314" s="18" t="e">
        <f>IF($L314&lt;"6",INDEX(Revenue_type,MATCH(Y314*1,[1]type!$A$118:$A$168,0),8),INDEX(Expenditure_type,MATCH(Y314*1,[1]type!$A$2:$A$117,0),8))</f>
        <v>#N/A</v>
      </c>
    </row>
    <row r="315" spans="1:26" ht="15.75" customHeight="1" outlineLevel="2">
      <c r="A315" s="19">
        <v>640</v>
      </c>
      <c r="B315" s="14">
        <v>324003</v>
      </c>
      <c r="C315">
        <v>1</v>
      </c>
      <c r="D315" t="str">
        <f t="shared" si="39"/>
        <v>1324003.640</v>
      </c>
      <c r="E315" s="15" t="s">
        <v>301</v>
      </c>
      <c r="F315" s="16"/>
      <c r="G315"/>
      <c r="H315" s="17">
        <v>-65000</v>
      </c>
      <c r="I315" s="17">
        <v>-61542.5</v>
      </c>
      <c r="J315" s="16">
        <v>-60897</v>
      </c>
      <c r="K315" s="18" t="e">
        <f>INDEX(תקציב_2013,MATCH(D315,'[1]תקציב 2015'!$D$3:$D$5960,0),8)</f>
        <v>#N/A</v>
      </c>
      <c r="L315" s="18" t="str">
        <f t="shared" si="32"/>
        <v>3</v>
      </c>
      <c r="M315" s="18" t="str">
        <f>INDEX(Chapter,MATCH(L315,[1]Chapter!$A$1:$A$681,0),8)</f>
        <v>שירותים ממלכתיים</v>
      </c>
      <c r="N315" s="18" t="str">
        <f t="shared" si="33"/>
        <v>32</v>
      </c>
      <c r="O315" s="18" t="str">
        <f>INDEX(Chapter,MATCH(N315,[1]Chapter!$A$1:$A$681,0),8)</f>
        <v>תרבות</v>
      </c>
      <c r="P315" s="18" t="str">
        <f t="shared" si="34"/>
        <v>324</v>
      </c>
      <c r="Q315" s="18" t="str">
        <f>INDEX(Chapter,MATCH(P315,[1]Chapter!$A$1:$A$681,0),8)</f>
        <v>מתנ״סים</v>
      </c>
      <c r="R315" s="18" t="str">
        <f t="shared" si="35"/>
        <v>3240</v>
      </c>
      <c r="S315" s="18" t="e">
        <f>INDEX(Chapter,MATCH(R315,[1]Chapter!$A$1:$A$681,0),8)</f>
        <v>#N/A</v>
      </c>
      <c r="T315" s="18"/>
      <c r="U315" s="18" t="str">
        <f t="shared" si="36"/>
        <v>6</v>
      </c>
      <c r="V315" s="18" t="str">
        <f>IF($L315&lt;"6",INDEX(Revenue_type,MATCH(U315*1,[1]type!$A$118:$A$168,0),8),INDEX(Expenditure_type,MATCH(U315*1,[1]type!$A$2:$A$117,0),8))</f>
        <v>הכנסות מרכוש ומפעלים</v>
      </c>
      <c r="W315" s="18" t="str">
        <f t="shared" si="37"/>
        <v>64</v>
      </c>
      <c r="X315" s="18" t="str">
        <f>IF($L315&lt;"6",INDEX(Revenue_type,MATCH(W315*1,[1]type!$A$118:$A$168,0),8),INDEX(Expenditure_type,MATCH(W315*1,[1]type!$A$2:$A$117,0),8))</f>
        <v>שכ"ד ודמי מפתח</v>
      </c>
      <c r="Y315" s="18" t="str">
        <f t="shared" si="38"/>
        <v>640</v>
      </c>
      <c r="Z315" s="18" t="e">
        <f>IF($L315&lt;"6",INDEX(Revenue_type,MATCH(Y315*1,[1]type!$A$118:$A$168,0),8),INDEX(Expenditure_type,MATCH(Y315*1,[1]type!$A$2:$A$117,0),8))</f>
        <v>#N/A</v>
      </c>
    </row>
    <row r="316" spans="1:26" ht="15.75" customHeight="1" outlineLevel="2">
      <c r="A316" s="19">
        <v>410</v>
      </c>
      <c r="B316" s="14">
        <v>324005</v>
      </c>
      <c r="C316">
        <v>1</v>
      </c>
      <c r="D316" t="str">
        <f t="shared" si="39"/>
        <v>1324005.410</v>
      </c>
      <c r="E316" s="15" t="s">
        <v>302</v>
      </c>
      <c r="F316" s="16"/>
      <c r="G316"/>
      <c r="H316" s="17">
        <v>-300000</v>
      </c>
      <c r="I316" s="17">
        <v>-253384.63</v>
      </c>
      <c r="J316" s="16">
        <v>-272389.82</v>
      </c>
      <c r="K316" s="18" t="e">
        <f>INDEX(תקציב_2013,MATCH(D316,'[1]תקציב 2015'!$D$3:$D$5960,0),8)</f>
        <v>#N/A</v>
      </c>
      <c r="L316" s="18" t="str">
        <f t="shared" si="32"/>
        <v>3</v>
      </c>
      <c r="M316" s="18" t="str">
        <f>INDEX(Chapter,MATCH(L316,[1]Chapter!$A$1:$A$681,0),8)</f>
        <v>שירותים ממלכתיים</v>
      </c>
      <c r="N316" s="18" t="str">
        <f t="shared" si="33"/>
        <v>32</v>
      </c>
      <c r="O316" s="18" t="str">
        <f>INDEX(Chapter,MATCH(N316,[1]Chapter!$A$1:$A$681,0),8)</f>
        <v>תרבות</v>
      </c>
      <c r="P316" s="18" t="str">
        <f t="shared" si="34"/>
        <v>324</v>
      </c>
      <c r="Q316" s="18" t="str">
        <f>INDEX(Chapter,MATCH(P316,[1]Chapter!$A$1:$A$681,0),8)</f>
        <v>מתנ״סים</v>
      </c>
      <c r="R316" s="18" t="str">
        <f t="shared" si="35"/>
        <v>3240</v>
      </c>
      <c r="S316" s="18" t="e">
        <f>INDEX(Chapter,MATCH(R316,[1]Chapter!$A$1:$A$681,0),8)</f>
        <v>#N/A</v>
      </c>
      <c r="T316" s="18"/>
      <c r="U316" s="18" t="str">
        <f t="shared" si="36"/>
        <v>4</v>
      </c>
      <c r="V316" s="18" t="str">
        <f>IF($L316&lt;"6",INDEX(Revenue_type,MATCH(U316*1,[1]type!$A$118:$A$168,0),8),INDEX(Expenditure_type,MATCH(U316*1,[1]type!$A$2:$A$117,0),8))</f>
        <v>שירותים ושכר לימוד</v>
      </c>
      <c r="W316" s="18" t="str">
        <f t="shared" si="37"/>
        <v>41</v>
      </c>
      <c r="X316" s="18" t="str">
        <f>IF($L316&lt;"6",INDEX(Revenue_type,MATCH(W316*1,[1]type!$A$118:$A$168,0),8),INDEX(Expenditure_type,MATCH(W316*1,[1]type!$A$2:$A$117,0),8))</f>
        <v>שכל"מ מתושבים</v>
      </c>
      <c r="Y316" s="18" t="str">
        <f t="shared" si="38"/>
        <v>410</v>
      </c>
      <c r="Z316" s="18" t="e">
        <f>IF($L316&lt;"6",INDEX(Revenue_type,MATCH(Y316*1,[1]type!$A$118:$A$168,0),8),INDEX(Expenditure_type,MATCH(Y316*1,[1]type!$A$2:$A$117,0),8))</f>
        <v>#N/A</v>
      </c>
    </row>
    <row r="317" spans="1:26" ht="15.75" customHeight="1" outlineLevel="2">
      <c r="A317" s="19">
        <v>420</v>
      </c>
      <c r="B317" s="14">
        <v>324005</v>
      </c>
      <c r="C317">
        <v>1</v>
      </c>
      <c r="D317" t="str">
        <f t="shared" si="39"/>
        <v>1324005.420</v>
      </c>
      <c r="E317" s="15" t="s">
        <v>303</v>
      </c>
      <c r="F317" s="16"/>
      <c r="G317"/>
      <c r="H317" s="17">
        <v>-150000</v>
      </c>
      <c r="I317" s="17">
        <v>-110405.31</v>
      </c>
      <c r="J317" s="16">
        <v>-117738.97</v>
      </c>
      <c r="K317" s="18" t="e">
        <f>INDEX(תקציב_2013,MATCH(D317,'[1]תקציב 2015'!$D$3:$D$5960,0),8)</f>
        <v>#N/A</v>
      </c>
      <c r="L317" s="18" t="str">
        <f t="shared" si="32"/>
        <v>3</v>
      </c>
      <c r="M317" s="18" t="str">
        <f>INDEX(Chapter,MATCH(L317,[1]Chapter!$A$1:$A$681,0),8)</f>
        <v>שירותים ממלכתיים</v>
      </c>
      <c r="N317" s="18" t="str">
        <f t="shared" si="33"/>
        <v>32</v>
      </c>
      <c r="O317" s="18" t="str">
        <f>INDEX(Chapter,MATCH(N317,[1]Chapter!$A$1:$A$681,0),8)</f>
        <v>תרבות</v>
      </c>
      <c r="P317" s="18" t="str">
        <f t="shared" si="34"/>
        <v>324</v>
      </c>
      <c r="Q317" s="18" t="str">
        <f>INDEX(Chapter,MATCH(P317,[1]Chapter!$A$1:$A$681,0),8)</f>
        <v>מתנ״סים</v>
      </c>
      <c r="R317" s="18" t="str">
        <f t="shared" si="35"/>
        <v>3240</v>
      </c>
      <c r="S317" s="18" t="e">
        <f>INDEX(Chapter,MATCH(R317,[1]Chapter!$A$1:$A$681,0),8)</f>
        <v>#N/A</v>
      </c>
      <c r="T317" s="18"/>
      <c r="U317" s="18" t="str">
        <f t="shared" si="36"/>
        <v>4</v>
      </c>
      <c r="V317" s="18" t="str">
        <f>IF($L317&lt;"6",INDEX(Revenue_type,MATCH(U317*1,[1]type!$A$118:$A$168,0),8),INDEX(Expenditure_type,MATCH(U317*1,[1]type!$A$2:$A$117,0),8))</f>
        <v>שירותים ושכר לימוד</v>
      </c>
      <c r="W317" s="18" t="str">
        <f t="shared" si="37"/>
        <v>42</v>
      </c>
      <c r="X317" s="18" t="str">
        <f>IF($L317&lt;"6",INDEX(Revenue_type,MATCH(W317*1,[1]type!$A$118:$A$168,0),8),INDEX(Expenditure_type,MATCH(W317*1,[1]type!$A$2:$A$117,0),8))</f>
        <v>השתתפויות תושבים בשירותים משלימים</v>
      </c>
      <c r="Y317" s="18" t="str">
        <f t="shared" si="38"/>
        <v>420</v>
      </c>
      <c r="Z317" s="18" t="e">
        <f>IF($L317&lt;"6",INDEX(Revenue_type,MATCH(Y317*1,[1]type!$A$118:$A$168,0),8),INDEX(Expenditure_type,MATCH(Y317*1,[1]type!$A$2:$A$117,0),8))</f>
        <v>#N/A</v>
      </c>
    </row>
    <row r="318" spans="1:26" ht="15.75" customHeight="1" outlineLevel="2">
      <c r="A318" s="19">
        <v>640</v>
      </c>
      <c r="B318" s="14">
        <v>324005</v>
      </c>
      <c r="C318">
        <v>1</v>
      </c>
      <c r="D318" t="str">
        <f t="shared" si="39"/>
        <v>1324005.640</v>
      </c>
      <c r="E318" s="15" t="s">
        <v>304</v>
      </c>
      <c r="F318" s="16"/>
      <c r="G318"/>
      <c r="H318" s="17">
        <v>-20000</v>
      </c>
      <c r="I318" s="17">
        <v>-12048.36</v>
      </c>
      <c r="J318" s="16">
        <v>-15956.68</v>
      </c>
      <c r="K318" s="18" t="e">
        <f>INDEX(תקציב_2013,MATCH(D318,'[1]תקציב 2015'!$D$3:$D$5960,0),8)</f>
        <v>#N/A</v>
      </c>
      <c r="L318" s="18" t="str">
        <f t="shared" si="32"/>
        <v>3</v>
      </c>
      <c r="M318" s="18" t="str">
        <f>INDEX(Chapter,MATCH(L318,[1]Chapter!$A$1:$A$681,0),8)</f>
        <v>שירותים ממלכתיים</v>
      </c>
      <c r="N318" s="18" t="str">
        <f t="shared" si="33"/>
        <v>32</v>
      </c>
      <c r="O318" s="18" t="str">
        <f>INDEX(Chapter,MATCH(N318,[1]Chapter!$A$1:$A$681,0),8)</f>
        <v>תרבות</v>
      </c>
      <c r="P318" s="18" t="str">
        <f t="shared" si="34"/>
        <v>324</v>
      </c>
      <c r="Q318" s="18" t="str">
        <f>INDEX(Chapter,MATCH(P318,[1]Chapter!$A$1:$A$681,0),8)</f>
        <v>מתנ״סים</v>
      </c>
      <c r="R318" s="18" t="str">
        <f t="shared" si="35"/>
        <v>3240</v>
      </c>
      <c r="S318" s="18" t="e">
        <f>INDEX(Chapter,MATCH(R318,[1]Chapter!$A$1:$A$681,0),8)</f>
        <v>#N/A</v>
      </c>
      <c r="T318" s="18"/>
      <c r="U318" s="18" t="str">
        <f t="shared" si="36"/>
        <v>6</v>
      </c>
      <c r="V318" s="18" t="str">
        <f>IF($L318&lt;"6",INDEX(Revenue_type,MATCH(U318*1,[1]type!$A$118:$A$168,0),8),INDEX(Expenditure_type,MATCH(U318*1,[1]type!$A$2:$A$117,0),8))</f>
        <v>הכנסות מרכוש ומפעלים</v>
      </c>
      <c r="W318" s="18" t="str">
        <f t="shared" si="37"/>
        <v>64</v>
      </c>
      <c r="X318" s="18" t="str">
        <f>IF($L318&lt;"6",INDEX(Revenue_type,MATCH(W318*1,[1]type!$A$118:$A$168,0),8),INDEX(Expenditure_type,MATCH(W318*1,[1]type!$A$2:$A$117,0),8))</f>
        <v>שכ"ד ודמי מפתח</v>
      </c>
      <c r="Y318" s="18" t="str">
        <f t="shared" si="38"/>
        <v>640</v>
      </c>
      <c r="Z318" s="18" t="e">
        <f>IF($L318&lt;"6",INDEX(Revenue_type,MATCH(Y318*1,[1]type!$A$118:$A$168,0),8),INDEX(Expenditure_type,MATCH(Y318*1,[1]type!$A$2:$A$117,0),8))</f>
        <v>#N/A</v>
      </c>
    </row>
    <row r="319" spans="1:26" ht="15.75" customHeight="1" outlineLevel="2">
      <c r="A319" s="19">
        <v>710</v>
      </c>
      <c r="B319" s="14">
        <v>325200</v>
      </c>
      <c r="C319">
        <v>1</v>
      </c>
      <c r="D319" t="str">
        <f t="shared" si="39"/>
        <v>1325200.710</v>
      </c>
      <c r="E319" s="15" t="s">
        <v>305</v>
      </c>
      <c r="F319" s="16"/>
      <c r="G319"/>
      <c r="H319" s="17">
        <v>0</v>
      </c>
      <c r="I319" s="17">
        <v>0</v>
      </c>
      <c r="J319" s="16">
        <v>0</v>
      </c>
      <c r="K319" s="18"/>
      <c r="L319" s="18" t="str">
        <f t="shared" si="32"/>
        <v>3</v>
      </c>
      <c r="M319" s="18" t="str">
        <f>INDEX(Chapter,MATCH(L319,[1]Chapter!$A$1:$A$681,0),8)</f>
        <v>שירותים ממלכתיים</v>
      </c>
      <c r="N319" s="18" t="str">
        <f t="shared" si="33"/>
        <v>32</v>
      </c>
      <c r="O319" s="18" t="str">
        <f>INDEX(Chapter,MATCH(N319,[1]Chapter!$A$1:$A$681,0),8)</f>
        <v>תרבות</v>
      </c>
      <c r="P319" s="18" t="str">
        <f t="shared" si="34"/>
        <v>325</v>
      </c>
      <c r="Q319" s="18" t="str">
        <f>INDEX(Chapter,MATCH(P319,[1]Chapter!$A$1:$A$681,0),8)</f>
        <v>מוסיקה ומחול</v>
      </c>
      <c r="R319" s="18" t="str">
        <f t="shared" si="35"/>
        <v>3252</v>
      </c>
      <c r="S319" s="18" t="str">
        <f>INDEX(Chapter,MATCH(R319,[1]Chapter!$A$1:$A$681,0),8)</f>
        <v>תזמורת עירונית</v>
      </c>
      <c r="T319" s="18"/>
      <c r="U319" s="18" t="str">
        <f t="shared" si="36"/>
        <v>7</v>
      </c>
      <c r="V319" s="18" t="str">
        <f>IF($L319&lt;"6",INDEX(Revenue_type,MATCH(U319*1,[1]type!$A$118:$A$168,0),8),INDEX(Expenditure_type,MATCH(U319*1,[1]type!$A$2:$A$117,0),8))</f>
        <v>השתתפות מוסדות ותרומות</v>
      </c>
      <c r="W319" s="18" t="str">
        <f t="shared" si="37"/>
        <v>71</v>
      </c>
      <c r="X319" s="18" t="str">
        <f>IF($L319&lt;"6",INDEX(Revenue_type,MATCH(W319*1,[1]type!$A$118:$A$168,0),8),INDEX(Expenditure_type,MATCH(W319*1,[1]type!$A$2:$A$117,0),8))</f>
        <v>השתתפות ועדים מקומיים</v>
      </c>
      <c r="Y319" s="18" t="str">
        <f t="shared" si="38"/>
        <v>710</v>
      </c>
      <c r="Z319" s="18" t="e">
        <f>IF($L319&lt;"6",INDEX(Revenue_type,MATCH(Y319*1,[1]type!$A$118:$A$168,0),8),INDEX(Expenditure_type,MATCH(Y319*1,[1]type!$A$2:$A$117,0),8))</f>
        <v>#N/A</v>
      </c>
    </row>
    <row r="320" spans="1:26" ht="15.75" customHeight="1" outlineLevel="2">
      <c r="A320" s="28">
        <v>420</v>
      </c>
      <c r="B320" s="29">
        <v>325400</v>
      </c>
      <c r="C320">
        <v>1</v>
      </c>
      <c r="D320" t="str">
        <f t="shared" si="39"/>
        <v>1325400.420</v>
      </c>
      <c r="E320" s="30" t="s">
        <v>306</v>
      </c>
      <c r="F320" s="16"/>
      <c r="G320"/>
      <c r="H320" s="17">
        <v>-260000</v>
      </c>
      <c r="I320" s="17">
        <v>-243205.29</v>
      </c>
      <c r="J320" s="16">
        <v>-183936</v>
      </c>
      <c r="K320" s="18" t="e">
        <f>INDEX(תקציב_2013,MATCH(D320,'[1]תקציב 2015'!$D$3:$D$5960,0),8)</f>
        <v>#N/A</v>
      </c>
      <c r="L320" s="18" t="str">
        <f t="shared" si="32"/>
        <v>3</v>
      </c>
      <c r="M320" s="18" t="str">
        <f>INDEX(Chapter,MATCH(L320,[1]Chapter!$A$1:$A$681,0),8)</f>
        <v>שירותים ממלכתיים</v>
      </c>
      <c r="N320" s="18" t="str">
        <f t="shared" si="33"/>
        <v>32</v>
      </c>
      <c r="O320" s="18" t="str">
        <f>INDEX(Chapter,MATCH(N320,[1]Chapter!$A$1:$A$681,0),8)</f>
        <v>תרבות</v>
      </c>
      <c r="P320" s="18" t="str">
        <f t="shared" si="34"/>
        <v>325</v>
      </c>
      <c r="Q320" s="18" t="str">
        <f>INDEX(Chapter,MATCH(P320,[1]Chapter!$A$1:$A$681,0),8)</f>
        <v>מוסיקה ומחול</v>
      </c>
      <c r="R320" s="18" t="str">
        <f t="shared" si="35"/>
        <v>3254</v>
      </c>
      <c r="S320" s="18" t="str">
        <f>INDEX(Chapter,MATCH(R320,[1]Chapter!$A$1:$A$681,0),8)</f>
        <v>מקהלה עירונית</v>
      </c>
      <c r="T320" s="18"/>
      <c r="U320" s="18" t="str">
        <f t="shared" si="36"/>
        <v>4</v>
      </c>
      <c r="V320" s="18" t="str">
        <f>IF($L320&lt;"6",INDEX(Revenue_type,MATCH(U320*1,[1]type!$A$118:$A$168,0),8),INDEX(Expenditure_type,MATCH(U320*1,[1]type!$A$2:$A$117,0),8))</f>
        <v>שירותים ושכר לימוד</v>
      </c>
      <c r="W320" s="18" t="str">
        <f t="shared" si="37"/>
        <v>42</v>
      </c>
      <c r="X320" s="18" t="str">
        <f>IF($L320&lt;"6",INDEX(Revenue_type,MATCH(W320*1,[1]type!$A$118:$A$168,0),8),INDEX(Expenditure_type,MATCH(W320*1,[1]type!$A$2:$A$117,0),8))</f>
        <v>השתתפויות תושבים בשירותים משלימים</v>
      </c>
      <c r="Y320" s="18" t="str">
        <f t="shared" si="38"/>
        <v>420</v>
      </c>
      <c r="Z320" s="18" t="e">
        <f>IF($L320&lt;"6",INDEX(Revenue_type,MATCH(Y320*1,[1]type!$A$118:$A$168,0),8),INDEX(Expenditure_type,MATCH(Y320*1,[1]type!$A$2:$A$117,0),8))</f>
        <v>#N/A</v>
      </c>
    </row>
    <row r="321" spans="1:26" ht="15.75" customHeight="1" outlineLevel="2">
      <c r="A321" s="19">
        <v>421</v>
      </c>
      <c r="B321" s="14">
        <v>325400</v>
      </c>
      <c r="C321">
        <v>1</v>
      </c>
      <c r="D321" t="str">
        <f t="shared" si="39"/>
        <v>1325400.421</v>
      </c>
      <c r="E321" s="15" t="s">
        <v>307</v>
      </c>
      <c r="F321" s="16"/>
      <c r="G321"/>
      <c r="H321" s="17">
        <v>-100000</v>
      </c>
      <c r="I321" s="17">
        <v>-44248</v>
      </c>
      <c r="J321" s="16">
        <v>-63092.5</v>
      </c>
      <c r="K321" s="18"/>
      <c r="L321" s="18" t="str">
        <f t="shared" si="32"/>
        <v>3</v>
      </c>
      <c r="M321" s="18" t="str">
        <f>INDEX(Chapter,MATCH(L321,[1]Chapter!$A$1:$A$681,0),8)</f>
        <v>שירותים ממלכתיים</v>
      </c>
      <c r="N321" s="18" t="str">
        <f t="shared" si="33"/>
        <v>32</v>
      </c>
      <c r="O321" s="18" t="str">
        <f>INDEX(Chapter,MATCH(N321,[1]Chapter!$A$1:$A$681,0),8)</f>
        <v>תרבות</v>
      </c>
      <c r="P321" s="18" t="str">
        <f t="shared" si="34"/>
        <v>325</v>
      </c>
      <c r="Q321" s="18" t="str">
        <f>INDEX(Chapter,MATCH(P321,[1]Chapter!$A$1:$A$681,0),8)</f>
        <v>מוסיקה ומחול</v>
      </c>
      <c r="R321" s="18" t="str">
        <f t="shared" si="35"/>
        <v>3254</v>
      </c>
      <c r="S321" s="18" t="str">
        <f>INDEX(Chapter,MATCH(R321,[1]Chapter!$A$1:$A$681,0),8)</f>
        <v>מקהלה עירונית</v>
      </c>
      <c r="T321" s="18"/>
      <c r="U321" s="18" t="str">
        <f t="shared" si="36"/>
        <v>4</v>
      </c>
      <c r="V321" s="18" t="str">
        <f>IF($L321&lt;"6",INDEX(Revenue_type,MATCH(U321*1,[1]type!$A$118:$A$168,0),8),INDEX(Expenditure_type,MATCH(U321*1,[1]type!$A$2:$A$117,0),8))</f>
        <v>שירותים ושכר לימוד</v>
      </c>
      <c r="W321" s="18" t="str">
        <f t="shared" si="37"/>
        <v>42</v>
      </c>
      <c r="X321" s="18" t="str">
        <f>IF($L321&lt;"6",INDEX(Revenue_type,MATCH(W321*1,[1]type!$A$118:$A$168,0),8),INDEX(Expenditure_type,MATCH(W321*1,[1]type!$A$2:$A$117,0),8))</f>
        <v>השתתפויות תושבים בשירותים משלימים</v>
      </c>
      <c r="Y321" s="18" t="str">
        <f t="shared" si="38"/>
        <v>421</v>
      </c>
      <c r="Z321" s="18" t="e">
        <f>IF($L321&lt;"6",INDEX(Revenue_type,MATCH(Y321*1,[1]type!$A$118:$A$168,0),8),INDEX(Expenditure_type,MATCH(Y321*1,[1]type!$A$2:$A$117,0),8))</f>
        <v>#N/A</v>
      </c>
    </row>
    <row r="322" spans="1:26" ht="15.75" customHeight="1" outlineLevel="2">
      <c r="A322" s="19">
        <v>921</v>
      </c>
      <c r="B322" s="14">
        <v>325400</v>
      </c>
      <c r="C322">
        <v>1</v>
      </c>
      <c r="D322" t="str">
        <f t="shared" si="39"/>
        <v>1325400.921</v>
      </c>
      <c r="E322" s="15" t="s">
        <v>308</v>
      </c>
      <c r="F322" s="16"/>
      <c r="G322"/>
      <c r="H322" s="17">
        <v>-30000</v>
      </c>
      <c r="I322" s="17">
        <v>-21724</v>
      </c>
      <c r="J322" s="16">
        <v>-20000</v>
      </c>
      <c r="K322" s="18" t="e">
        <f>INDEX(תקציב_2013,MATCH(D322,'[1]תקציב 2015'!$D$3:$D$5960,0),8)</f>
        <v>#N/A</v>
      </c>
      <c r="L322" s="18" t="str">
        <f t="shared" si="32"/>
        <v>3</v>
      </c>
      <c r="M322" s="18" t="str">
        <f>INDEX(Chapter,MATCH(L322,[1]Chapter!$A$1:$A$681,0),8)</f>
        <v>שירותים ממלכתיים</v>
      </c>
      <c r="N322" s="18" t="str">
        <f t="shared" si="33"/>
        <v>32</v>
      </c>
      <c r="O322" s="18" t="str">
        <f>INDEX(Chapter,MATCH(N322,[1]Chapter!$A$1:$A$681,0),8)</f>
        <v>תרבות</v>
      </c>
      <c r="P322" s="18" t="str">
        <f t="shared" si="34"/>
        <v>325</v>
      </c>
      <c r="Q322" s="18" t="str">
        <f>INDEX(Chapter,MATCH(P322,[1]Chapter!$A$1:$A$681,0),8)</f>
        <v>מוסיקה ומחול</v>
      </c>
      <c r="R322" s="18" t="str">
        <f t="shared" si="35"/>
        <v>3254</v>
      </c>
      <c r="S322" s="18" t="str">
        <f>INDEX(Chapter,MATCH(R322,[1]Chapter!$A$1:$A$681,0),8)</f>
        <v>מקהלה עירונית</v>
      </c>
      <c r="T322" s="18"/>
      <c r="U322" s="18" t="str">
        <f t="shared" si="36"/>
        <v>9</v>
      </c>
      <c r="V322" s="18" t="str">
        <f>IF($L322&lt;"6",INDEX(Revenue_type,MATCH(U322*1,[1]type!$A$118:$A$168,0),8),INDEX(Expenditure_type,MATCH(U322*1,[1]type!$A$2:$A$117,0),8))</f>
        <v>השתתפות משרדי ממשלה</v>
      </c>
      <c r="W322" s="18" t="str">
        <f t="shared" si="37"/>
        <v>92</v>
      </c>
      <c r="X322" s="18" t="str">
        <f>IF($L322&lt;"6",INDEX(Revenue_type,MATCH(W322*1,[1]type!$A$118:$A$168,0),8),INDEX(Expenditure_type,MATCH(W322*1,[1]type!$A$2:$A$117,0),8))</f>
        <v>השתתפות משרד החינוך והתרבות</v>
      </c>
      <c r="Y322" s="18" t="str">
        <f t="shared" si="38"/>
        <v>921</v>
      </c>
      <c r="Z322" s="18" t="e">
        <f>IF($L322&lt;"6",INDEX(Revenue_type,MATCH(Y322*1,[1]type!$A$118:$A$168,0),8),INDEX(Expenditure_type,MATCH(Y322*1,[1]type!$A$2:$A$117,0),8))</f>
        <v>#N/A</v>
      </c>
    </row>
    <row r="323" spans="1:26" ht="15.75" customHeight="1" outlineLevel="2">
      <c r="A323" s="28">
        <v>411</v>
      </c>
      <c r="B323" s="29">
        <v>326000</v>
      </c>
      <c r="C323">
        <v>1</v>
      </c>
      <c r="D323" t="str">
        <f t="shared" si="39"/>
        <v>1326000.411</v>
      </c>
      <c r="E323" s="30" t="s">
        <v>309</v>
      </c>
      <c r="F323" s="16"/>
      <c r="G323"/>
      <c r="H323" s="17">
        <v>-940000</v>
      </c>
      <c r="I323" s="17">
        <v>-966133.7</v>
      </c>
      <c r="J323" s="16">
        <v>-810792.04</v>
      </c>
      <c r="K323" s="18" t="e">
        <f>INDEX(תקציב_2013,MATCH(D323,'[1]תקציב 2015'!$D$3:$D$5960,0),8)</f>
        <v>#N/A</v>
      </c>
      <c r="L323" s="18" t="str">
        <f t="shared" ref="L323:L386" si="40">IF(LEFT($B323,1)*1=0,LEFT($B323,2),LEFT($B323,1))</f>
        <v>3</v>
      </c>
      <c r="M323" s="18" t="str">
        <f>INDEX(Chapter,MATCH(L323,[1]Chapter!$A$1:$A$681,0),8)</f>
        <v>שירותים ממלכתיים</v>
      </c>
      <c r="N323" s="18" t="str">
        <f t="shared" ref="N323:N386" si="41">IF(LEFT($B323,1)*1=0,LEFT($B323,3),LEFT($B323,2))</f>
        <v>32</v>
      </c>
      <c r="O323" s="18" t="str">
        <f>INDEX(Chapter,MATCH(N323,[1]Chapter!$A$1:$A$681,0),8)</f>
        <v>תרבות</v>
      </c>
      <c r="P323" s="18" t="str">
        <f t="shared" ref="P323:P386" si="42">IF(LEFT($B323,1)*1=0,LEFT($B323,4),LEFT($B323,3))</f>
        <v>326</v>
      </c>
      <c r="Q323" s="18" t="str">
        <f>INDEX(Chapter,MATCH(P323,[1]Chapter!$A$1:$A$681,0),8)</f>
        <v>מוקדי תרבות</v>
      </c>
      <c r="R323" s="18" t="str">
        <f t="shared" ref="R323:R386" si="43">LEFT($B323,4)</f>
        <v>3260</v>
      </c>
      <c r="S323" s="18" t="e">
        <f>INDEX(Chapter,MATCH(R323,[1]Chapter!$A$1:$A$681,0),8)</f>
        <v>#N/A</v>
      </c>
      <c r="T323" s="18"/>
      <c r="U323" s="18" t="str">
        <f t="shared" ref="U323:U386" si="44">LEFT($A323,1)</f>
        <v>4</v>
      </c>
      <c r="V323" s="18" t="str">
        <f>IF($L323&lt;"6",INDEX(Revenue_type,MATCH(U323*1,[1]type!$A$118:$A$168,0),8),INDEX(Expenditure_type,MATCH(U323*1,[1]type!$A$2:$A$117,0),8))</f>
        <v>שירותים ושכר לימוד</v>
      </c>
      <c r="W323" s="18" t="str">
        <f t="shared" ref="W323:W386" si="45">LEFT($A323,2)</f>
        <v>41</v>
      </c>
      <c r="X323" s="18" t="str">
        <f>IF($L323&lt;"6",INDEX(Revenue_type,MATCH(W323*1,[1]type!$A$118:$A$168,0),8),INDEX(Expenditure_type,MATCH(W323*1,[1]type!$A$2:$A$117,0),8))</f>
        <v>שכל"מ מתושבים</v>
      </c>
      <c r="Y323" s="18" t="str">
        <f t="shared" ref="Y323:Y386" si="46">LEFT($A323,3)</f>
        <v>411</v>
      </c>
      <c r="Z323" s="18" t="e">
        <f>IF($L323&lt;"6",INDEX(Revenue_type,MATCH(Y323*1,[1]type!$A$118:$A$168,0),8),INDEX(Expenditure_type,MATCH(Y323*1,[1]type!$A$2:$A$117,0),8))</f>
        <v>#N/A</v>
      </c>
    </row>
    <row r="324" spans="1:26" ht="15.75" customHeight="1" outlineLevel="2">
      <c r="A324" s="28">
        <v>410</v>
      </c>
      <c r="B324" s="29">
        <v>326100</v>
      </c>
      <c r="C324">
        <v>1</v>
      </c>
      <c r="D324" t="str">
        <f t="shared" ref="D324:D387" si="47">C324&amp;B324&amp;"."&amp;A324</f>
        <v>1326100.410</v>
      </c>
      <c r="E324" s="30" t="s">
        <v>310</v>
      </c>
      <c r="F324" s="16"/>
      <c r="G324"/>
      <c r="H324" s="17">
        <v>-2700000</v>
      </c>
      <c r="I324" s="17">
        <v>-2755212.82</v>
      </c>
      <c r="J324" s="16">
        <v>-2184057.77</v>
      </c>
      <c r="K324" s="18" t="e">
        <f>INDEX(תקציב_2013,MATCH(D324,'[1]תקציב 2015'!$D$3:$D$5960,0),8)</f>
        <v>#N/A</v>
      </c>
      <c r="L324" s="18" t="str">
        <f t="shared" si="40"/>
        <v>3</v>
      </c>
      <c r="M324" s="18" t="str">
        <f>INDEX(Chapter,MATCH(L324,[1]Chapter!$A$1:$A$681,0),8)</f>
        <v>שירותים ממלכתיים</v>
      </c>
      <c r="N324" s="18" t="str">
        <f t="shared" si="41"/>
        <v>32</v>
      </c>
      <c r="O324" s="18" t="str">
        <f>INDEX(Chapter,MATCH(N324,[1]Chapter!$A$1:$A$681,0),8)</f>
        <v>תרבות</v>
      </c>
      <c r="P324" s="18" t="str">
        <f t="shared" si="42"/>
        <v>326</v>
      </c>
      <c r="Q324" s="18" t="str">
        <f>INDEX(Chapter,MATCH(P324,[1]Chapter!$A$1:$A$681,0),8)</f>
        <v>מוקדי תרבות</v>
      </c>
      <c r="R324" s="18" t="str">
        <f t="shared" si="43"/>
        <v>3261</v>
      </c>
      <c r="S324" s="18" t="str">
        <f>INDEX(Chapter,MATCH(R324,[1]Chapter!$A$1:$A$681,0),8)</f>
        <v>תיאטרונים</v>
      </c>
      <c r="T324" s="18"/>
      <c r="U324" s="18" t="str">
        <f t="shared" si="44"/>
        <v>4</v>
      </c>
      <c r="V324" s="18" t="str">
        <f>IF($L324&lt;"6",INDEX(Revenue_type,MATCH(U324*1,[1]type!$A$118:$A$168,0),8),INDEX(Expenditure_type,MATCH(U324*1,[1]type!$A$2:$A$117,0),8))</f>
        <v>שירותים ושכר לימוד</v>
      </c>
      <c r="W324" s="18" t="str">
        <f t="shared" si="45"/>
        <v>41</v>
      </c>
      <c r="X324" s="18" t="str">
        <f>IF($L324&lt;"6",INDEX(Revenue_type,MATCH(W324*1,[1]type!$A$118:$A$168,0),8),INDEX(Expenditure_type,MATCH(W324*1,[1]type!$A$2:$A$117,0),8))</f>
        <v>שכל"מ מתושבים</v>
      </c>
      <c r="Y324" s="18" t="str">
        <f t="shared" si="46"/>
        <v>410</v>
      </c>
      <c r="Z324" s="18" t="e">
        <f>IF($L324&lt;"6",INDEX(Revenue_type,MATCH(Y324*1,[1]type!$A$118:$A$168,0),8),INDEX(Expenditure_type,MATCH(Y324*1,[1]type!$A$2:$A$117,0),8))</f>
        <v>#N/A</v>
      </c>
    </row>
    <row r="325" spans="1:26" ht="15.75" customHeight="1" outlineLevel="2">
      <c r="A325" s="19">
        <v>411</v>
      </c>
      <c r="B325" s="14">
        <v>326100</v>
      </c>
      <c r="C325">
        <v>1</v>
      </c>
      <c r="D325" t="str">
        <f t="shared" si="47"/>
        <v>1326100.411</v>
      </c>
      <c r="E325" s="15" t="s">
        <v>311</v>
      </c>
      <c r="F325" s="16"/>
      <c r="G325"/>
      <c r="H325" s="17">
        <v>-30000</v>
      </c>
      <c r="I325" s="17">
        <v>-11745</v>
      </c>
      <c r="J325" s="16">
        <v>-16980</v>
      </c>
      <c r="K325" s="18" t="e">
        <f>INDEX(תקציב_2013,MATCH(D325,'[1]תקציב 2015'!$D$3:$D$5960,0),8)</f>
        <v>#N/A</v>
      </c>
      <c r="L325" s="18" t="str">
        <f t="shared" si="40"/>
        <v>3</v>
      </c>
      <c r="M325" s="18" t="str">
        <f>INDEX(Chapter,MATCH(L325,[1]Chapter!$A$1:$A$681,0),8)</f>
        <v>שירותים ממלכתיים</v>
      </c>
      <c r="N325" s="18" t="str">
        <f t="shared" si="41"/>
        <v>32</v>
      </c>
      <c r="O325" s="18" t="str">
        <f>INDEX(Chapter,MATCH(N325,[1]Chapter!$A$1:$A$681,0),8)</f>
        <v>תרבות</v>
      </c>
      <c r="P325" s="18" t="str">
        <f t="shared" si="42"/>
        <v>326</v>
      </c>
      <c r="Q325" s="18" t="str">
        <f>INDEX(Chapter,MATCH(P325,[1]Chapter!$A$1:$A$681,0),8)</f>
        <v>מוקדי תרבות</v>
      </c>
      <c r="R325" s="18" t="str">
        <f t="shared" si="43"/>
        <v>3261</v>
      </c>
      <c r="S325" s="18" t="str">
        <f>INDEX(Chapter,MATCH(R325,[1]Chapter!$A$1:$A$681,0),8)</f>
        <v>תיאטרונים</v>
      </c>
      <c r="T325" s="18"/>
      <c r="U325" s="18" t="str">
        <f t="shared" si="44"/>
        <v>4</v>
      </c>
      <c r="V325" s="18" t="str">
        <f>IF($L325&lt;"6",INDEX(Revenue_type,MATCH(U325*1,[1]type!$A$118:$A$168,0),8),INDEX(Expenditure_type,MATCH(U325*1,[1]type!$A$2:$A$117,0),8))</f>
        <v>שירותים ושכר לימוד</v>
      </c>
      <c r="W325" s="18" t="str">
        <f t="shared" si="45"/>
        <v>41</v>
      </c>
      <c r="X325" s="18" t="str">
        <f>IF($L325&lt;"6",INDEX(Revenue_type,MATCH(W325*1,[1]type!$A$118:$A$168,0),8),INDEX(Expenditure_type,MATCH(W325*1,[1]type!$A$2:$A$117,0),8))</f>
        <v>שכל"מ מתושבים</v>
      </c>
      <c r="Y325" s="18" t="str">
        <f t="shared" si="46"/>
        <v>411</v>
      </c>
      <c r="Z325" s="18" t="e">
        <f>IF($L325&lt;"6",INDEX(Revenue_type,MATCH(Y325*1,[1]type!$A$118:$A$168,0),8),INDEX(Expenditure_type,MATCH(Y325*1,[1]type!$A$2:$A$117,0),8))</f>
        <v>#N/A</v>
      </c>
    </row>
    <row r="326" spans="1:26" ht="15.75" customHeight="1" outlineLevel="2">
      <c r="A326" s="19">
        <v>412</v>
      </c>
      <c r="B326" s="14">
        <v>326100</v>
      </c>
      <c r="C326">
        <v>1</v>
      </c>
      <c r="D326" t="str">
        <f t="shared" si="47"/>
        <v>1326100.412</v>
      </c>
      <c r="E326" s="15" t="s">
        <v>312</v>
      </c>
      <c r="F326" s="16"/>
      <c r="G326"/>
      <c r="H326" s="17">
        <v>0</v>
      </c>
      <c r="I326" s="17">
        <v>0</v>
      </c>
      <c r="J326" s="16">
        <v>0</v>
      </c>
      <c r="K326" s="18" t="e">
        <f>INDEX(תקציב_2013,MATCH(D326,'[1]תקציב 2015'!$D$3:$D$5960,0),8)</f>
        <v>#N/A</v>
      </c>
      <c r="L326" s="18" t="str">
        <f t="shared" si="40"/>
        <v>3</v>
      </c>
      <c r="M326" s="18" t="str">
        <f>INDEX(Chapter,MATCH(L326,[1]Chapter!$A$1:$A$681,0),8)</f>
        <v>שירותים ממלכתיים</v>
      </c>
      <c r="N326" s="18" t="str">
        <f t="shared" si="41"/>
        <v>32</v>
      </c>
      <c r="O326" s="18" t="str">
        <f>INDEX(Chapter,MATCH(N326,[1]Chapter!$A$1:$A$681,0),8)</f>
        <v>תרבות</v>
      </c>
      <c r="P326" s="18" t="str">
        <f t="shared" si="42"/>
        <v>326</v>
      </c>
      <c r="Q326" s="18" t="str">
        <f>INDEX(Chapter,MATCH(P326,[1]Chapter!$A$1:$A$681,0),8)</f>
        <v>מוקדי תרבות</v>
      </c>
      <c r="R326" s="18" t="str">
        <f t="shared" si="43"/>
        <v>3261</v>
      </c>
      <c r="S326" s="18" t="str">
        <f>INDEX(Chapter,MATCH(R326,[1]Chapter!$A$1:$A$681,0),8)</f>
        <v>תיאטרונים</v>
      </c>
      <c r="T326" s="18"/>
      <c r="U326" s="18" t="str">
        <f t="shared" si="44"/>
        <v>4</v>
      </c>
      <c r="V326" s="18" t="str">
        <f>IF($L326&lt;"6",INDEX(Revenue_type,MATCH(U326*1,[1]type!$A$118:$A$168,0),8),INDEX(Expenditure_type,MATCH(U326*1,[1]type!$A$2:$A$117,0),8))</f>
        <v>שירותים ושכר לימוד</v>
      </c>
      <c r="W326" s="18" t="str">
        <f t="shared" si="45"/>
        <v>41</v>
      </c>
      <c r="X326" s="18" t="str">
        <f>IF($L326&lt;"6",INDEX(Revenue_type,MATCH(W326*1,[1]type!$A$118:$A$168,0),8),INDEX(Expenditure_type,MATCH(W326*1,[1]type!$A$2:$A$117,0),8))</f>
        <v>שכל"מ מתושבים</v>
      </c>
      <c r="Y326" s="18" t="str">
        <f t="shared" si="46"/>
        <v>412</v>
      </c>
      <c r="Z326" s="18" t="e">
        <f>IF($L326&lt;"6",INDEX(Revenue_type,MATCH(Y326*1,[1]type!$A$118:$A$168,0),8),INDEX(Expenditure_type,MATCH(Y326*1,[1]type!$A$2:$A$117,0),8))</f>
        <v>#N/A</v>
      </c>
    </row>
    <row r="327" spans="1:26" ht="15.75" customHeight="1" outlineLevel="2">
      <c r="A327" s="19">
        <v>420</v>
      </c>
      <c r="B327" s="14">
        <v>326100</v>
      </c>
      <c r="C327">
        <v>1</v>
      </c>
      <c r="D327" t="str">
        <f t="shared" si="47"/>
        <v>1326100.420</v>
      </c>
      <c r="E327" s="15" t="s">
        <v>313</v>
      </c>
      <c r="F327" s="16"/>
      <c r="G327"/>
      <c r="H327" s="17">
        <v>-950000</v>
      </c>
      <c r="I327" s="17">
        <v>-705145.4</v>
      </c>
      <c r="J327" s="16">
        <v>-272153</v>
      </c>
      <c r="K327" s="18" t="e">
        <f>INDEX(תקציב_2013,MATCH(D327,'[1]תקציב 2015'!$D$3:$D$5960,0),8)</f>
        <v>#N/A</v>
      </c>
      <c r="L327" s="18" t="str">
        <f t="shared" si="40"/>
        <v>3</v>
      </c>
      <c r="M327" s="18" t="str">
        <f>INDEX(Chapter,MATCH(L327,[1]Chapter!$A$1:$A$681,0),8)</f>
        <v>שירותים ממלכתיים</v>
      </c>
      <c r="N327" s="18" t="str">
        <f t="shared" si="41"/>
        <v>32</v>
      </c>
      <c r="O327" s="18" t="str">
        <f>INDEX(Chapter,MATCH(N327,[1]Chapter!$A$1:$A$681,0),8)</f>
        <v>תרבות</v>
      </c>
      <c r="P327" s="18" t="str">
        <f t="shared" si="42"/>
        <v>326</v>
      </c>
      <c r="Q327" s="18" t="str">
        <f>INDEX(Chapter,MATCH(P327,[1]Chapter!$A$1:$A$681,0),8)</f>
        <v>מוקדי תרבות</v>
      </c>
      <c r="R327" s="18" t="str">
        <f t="shared" si="43"/>
        <v>3261</v>
      </c>
      <c r="S327" s="18" t="str">
        <f>INDEX(Chapter,MATCH(R327,[1]Chapter!$A$1:$A$681,0),8)</f>
        <v>תיאטרונים</v>
      </c>
      <c r="T327" s="18"/>
      <c r="U327" s="18" t="str">
        <f t="shared" si="44"/>
        <v>4</v>
      </c>
      <c r="V327" s="18" t="str">
        <f>IF($L327&lt;"6",INDEX(Revenue_type,MATCH(U327*1,[1]type!$A$118:$A$168,0),8),INDEX(Expenditure_type,MATCH(U327*1,[1]type!$A$2:$A$117,0),8))</f>
        <v>שירותים ושכר לימוד</v>
      </c>
      <c r="W327" s="18" t="str">
        <f t="shared" si="45"/>
        <v>42</v>
      </c>
      <c r="X327" s="18" t="str">
        <f>IF($L327&lt;"6",INDEX(Revenue_type,MATCH(W327*1,[1]type!$A$118:$A$168,0),8),INDEX(Expenditure_type,MATCH(W327*1,[1]type!$A$2:$A$117,0),8))</f>
        <v>השתתפויות תושבים בשירותים משלימים</v>
      </c>
      <c r="Y327" s="18" t="str">
        <f t="shared" si="46"/>
        <v>420</v>
      </c>
      <c r="Z327" s="18" t="e">
        <f>IF($L327&lt;"6",INDEX(Revenue_type,MATCH(Y327*1,[1]type!$A$118:$A$168,0),8),INDEX(Expenditure_type,MATCH(Y327*1,[1]type!$A$2:$A$117,0),8))</f>
        <v>#N/A</v>
      </c>
    </row>
    <row r="328" spans="1:26" ht="15.75" customHeight="1" outlineLevel="2">
      <c r="A328" s="19">
        <v>421</v>
      </c>
      <c r="B328" s="14">
        <v>326100</v>
      </c>
      <c r="C328">
        <v>1</v>
      </c>
      <c r="D328" t="str">
        <f t="shared" si="47"/>
        <v>1326100.421</v>
      </c>
      <c r="E328" s="33" t="s">
        <v>314</v>
      </c>
      <c r="F328" s="16"/>
      <c r="G328"/>
      <c r="H328" s="17">
        <v>-60000</v>
      </c>
      <c r="I328" s="17">
        <v>-59916</v>
      </c>
      <c r="J328" s="16">
        <v>-37800</v>
      </c>
      <c r="K328" s="18" t="e">
        <f>INDEX(תקציב_2013,MATCH(D328,'[1]תקציב 2015'!$D$3:$D$5960,0),8)</f>
        <v>#N/A</v>
      </c>
      <c r="L328" s="18" t="str">
        <f t="shared" si="40"/>
        <v>3</v>
      </c>
      <c r="M328" s="18" t="str">
        <f>INDEX(Chapter,MATCH(L328,[1]Chapter!$A$1:$A$681,0),8)</f>
        <v>שירותים ממלכתיים</v>
      </c>
      <c r="N328" s="18" t="str">
        <f t="shared" si="41"/>
        <v>32</v>
      </c>
      <c r="O328" s="18" t="str">
        <f>INDEX(Chapter,MATCH(N328,[1]Chapter!$A$1:$A$681,0),8)</f>
        <v>תרבות</v>
      </c>
      <c r="P328" s="18" t="str">
        <f t="shared" si="42"/>
        <v>326</v>
      </c>
      <c r="Q328" s="18" t="str">
        <f>INDEX(Chapter,MATCH(P328,[1]Chapter!$A$1:$A$681,0),8)</f>
        <v>מוקדי תרבות</v>
      </c>
      <c r="R328" s="18" t="str">
        <f t="shared" si="43"/>
        <v>3261</v>
      </c>
      <c r="S328" s="18" t="str">
        <f>INDEX(Chapter,MATCH(R328,[1]Chapter!$A$1:$A$681,0),8)</f>
        <v>תיאטרונים</v>
      </c>
      <c r="T328" s="18"/>
      <c r="U328" s="18" t="str">
        <f t="shared" si="44"/>
        <v>4</v>
      </c>
      <c r="V328" s="18" t="str">
        <f>IF($L328&lt;"6",INDEX(Revenue_type,MATCH(U328*1,[1]type!$A$118:$A$168,0),8),INDEX(Expenditure_type,MATCH(U328*1,[1]type!$A$2:$A$117,0),8))</f>
        <v>שירותים ושכר לימוד</v>
      </c>
      <c r="W328" s="18" t="str">
        <f t="shared" si="45"/>
        <v>42</v>
      </c>
      <c r="X328" s="18" t="str">
        <f>IF($L328&lt;"6",INDEX(Revenue_type,MATCH(W328*1,[1]type!$A$118:$A$168,0),8),INDEX(Expenditure_type,MATCH(W328*1,[1]type!$A$2:$A$117,0),8))</f>
        <v>השתתפויות תושבים בשירותים משלימים</v>
      </c>
      <c r="Y328" s="18" t="str">
        <f t="shared" si="46"/>
        <v>421</v>
      </c>
      <c r="Z328" s="18" t="e">
        <f>IF($L328&lt;"6",INDEX(Revenue_type,MATCH(Y328*1,[1]type!$A$118:$A$168,0),8),INDEX(Expenditure_type,MATCH(Y328*1,[1]type!$A$2:$A$117,0),8))</f>
        <v>#N/A</v>
      </c>
    </row>
    <row r="329" spans="1:26" ht="15.75" customHeight="1" outlineLevel="2">
      <c r="A329" s="19">
        <v>441</v>
      </c>
      <c r="B329" s="14">
        <v>326100</v>
      </c>
      <c r="C329">
        <v>1</v>
      </c>
      <c r="D329" t="str">
        <f t="shared" si="47"/>
        <v>1326100.441</v>
      </c>
      <c r="E329" s="15" t="s">
        <v>315</v>
      </c>
      <c r="F329" s="16"/>
      <c r="G329"/>
      <c r="H329" s="17">
        <v>0</v>
      </c>
      <c r="I329" s="17">
        <v>0</v>
      </c>
      <c r="J329" s="16">
        <v>0</v>
      </c>
      <c r="K329" s="18" t="e">
        <f>INDEX(תקציב_2013,MATCH(D329,'[1]תקציב 2015'!$D$3:$D$5960,0),8)</f>
        <v>#N/A</v>
      </c>
      <c r="L329" s="18" t="str">
        <f t="shared" si="40"/>
        <v>3</v>
      </c>
      <c r="M329" s="18" t="str">
        <f>INDEX(Chapter,MATCH(L329,[1]Chapter!$A$1:$A$681,0),8)</f>
        <v>שירותים ממלכתיים</v>
      </c>
      <c r="N329" s="18" t="str">
        <f t="shared" si="41"/>
        <v>32</v>
      </c>
      <c r="O329" s="18" t="str">
        <f>INDEX(Chapter,MATCH(N329,[1]Chapter!$A$1:$A$681,0),8)</f>
        <v>תרבות</v>
      </c>
      <c r="P329" s="18" t="str">
        <f t="shared" si="42"/>
        <v>326</v>
      </c>
      <c r="Q329" s="18" t="str">
        <f>INDEX(Chapter,MATCH(P329,[1]Chapter!$A$1:$A$681,0),8)</f>
        <v>מוקדי תרבות</v>
      </c>
      <c r="R329" s="18" t="str">
        <f t="shared" si="43"/>
        <v>3261</v>
      </c>
      <c r="S329" s="18" t="str">
        <f>INDEX(Chapter,MATCH(R329,[1]Chapter!$A$1:$A$681,0),8)</f>
        <v>תיאטרונים</v>
      </c>
      <c r="T329" s="18"/>
      <c r="U329" s="18" t="str">
        <f t="shared" si="44"/>
        <v>4</v>
      </c>
      <c r="V329" s="18" t="str">
        <f>IF($L329&lt;"6",INDEX(Revenue_type,MATCH(U329*1,[1]type!$A$118:$A$168,0),8),INDEX(Expenditure_type,MATCH(U329*1,[1]type!$A$2:$A$117,0),8))</f>
        <v>שירותים ושכר לימוד</v>
      </c>
      <c r="W329" s="18" t="str">
        <f t="shared" si="45"/>
        <v>44</v>
      </c>
      <c r="X329" s="18" t="str">
        <f>IF($L329&lt;"6",INDEX(Revenue_type,MATCH(W329*1,[1]type!$A$118:$A$168,0),8),INDEX(Expenditure_type,MATCH(W329*1,[1]type!$A$2:$A$117,0),8))</f>
        <v>השתתפויות מוסדות ורשויות בשירותים משלימים</v>
      </c>
      <c r="Y329" s="18" t="str">
        <f t="shared" si="46"/>
        <v>441</v>
      </c>
      <c r="Z329" s="18" t="e">
        <f>IF($L329&lt;"6",INDEX(Revenue_type,MATCH(Y329*1,[1]type!$A$118:$A$168,0),8),INDEX(Expenditure_type,MATCH(Y329*1,[1]type!$A$2:$A$117,0),8))</f>
        <v>#N/A</v>
      </c>
    </row>
    <row r="330" spans="1:26" ht="15.75" customHeight="1" outlineLevel="2">
      <c r="A330" s="19">
        <v>640</v>
      </c>
      <c r="B330" s="14">
        <v>326100</v>
      </c>
      <c r="C330">
        <v>1</v>
      </c>
      <c r="D330" t="str">
        <f t="shared" si="47"/>
        <v>1326100.640</v>
      </c>
      <c r="E330" s="15" t="s">
        <v>316</v>
      </c>
      <c r="F330" s="16"/>
      <c r="G330"/>
      <c r="H330" s="17">
        <v>0</v>
      </c>
      <c r="I330" s="17">
        <v>0</v>
      </c>
      <c r="J330" s="16">
        <v>0</v>
      </c>
      <c r="K330" s="18" t="e">
        <f>INDEX(תקציב_2013,MATCH(D330,'[1]תקציב 2015'!$D$3:$D$5960,0),8)</f>
        <v>#N/A</v>
      </c>
      <c r="L330" s="18" t="str">
        <f t="shared" si="40"/>
        <v>3</v>
      </c>
      <c r="M330" s="18" t="str">
        <f>INDEX(Chapter,MATCH(L330,[1]Chapter!$A$1:$A$681,0),8)</f>
        <v>שירותים ממלכתיים</v>
      </c>
      <c r="N330" s="18" t="str">
        <f t="shared" si="41"/>
        <v>32</v>
      </c>
      <c r="O330" s="18" t="str">
        <f>INDEX(Chapter,MATCH(N330,[1]Chapter!$A$1:$A$681,0),8)</f>
        <v>תרבות</v>
      </c>
      <c r="P330" s="18" t="str">
        <f t="shared" si="42"/>
        <v>326</v>
      </c>
      <c r="Q330" s="18" t="str">
        <f>INDEX(Chapter,MATCH(P330,[1]Chapter!$A$1:$A$681,0),8)</f>
        <v>מוקדי תרבות</v>
      </c>
      <c r="R330" s="18" t="str">
        <f t="shared" si="43"/>
        <v>3261</v>
      </c>
      <c r="S330" s="18" t="str">
        <f>INDEX(Chapter,MATCH(R330,[1]Chapter!$A$1:$A$681,0),8)</f>
        <v>תיאטרונים</v>
      </c>
      <c r="T330" s="18"/>
      <c r="U330" s="18" t="str">
        <f t="shared" si="44"/>
        <v>6</v>
      </c>
      <c r="V330" s="18" t="str">
        <f>IF($L330&lt;"6",INDEX(Revenue_type,MATCH(U330*1,[1]type!$A$118:$A$168,0),8),INDEX(Expenditure_type,MATCH(U330*1,[1]type!$A$2:$A$117,0),8))</f>
        <v>הכנסות מרכוש ומפעלים</v>
      </c>
      <c r="W330" s="18" t="str">
        <f t="shared" si="45"/>
        <v>64</v>
      </c>
      <c r="X330" s="18" t="str">
        <f>IF($L330&lt;"6",INDEX(Revenue_type,MATCH(W330*1,[1]type!$A$118:$A$168,0),8),INDEX(Expenditure_type,MATCH(W330*1,[1]type!$A$2:$A$117,0),8))</f>
        <v>שכ"ד ודמי מפתח</v>
      </c>
      <c r="Y330" s="18" t="str">
        <f t="shared" si="46"/>
        <v>640</v>
      </c>
      <c r="Z330" s="18" t="e">
        <f>IF($L330&lt;"6",INDEX(Revenue_type,MATCH(Y330*1,[1]type!$A$118:$A$168,0),8),INDEX(Expenditure_type,MATCH(Y330*1,[1]type!$A$2:$A$117,0),8))</f>
        <v>#N/A</v>
      </c>
    </row>
    <row r="331" spans="1:26" ht="15.75" customHeight="1" outlineLevel="2">
      <c r="A331" s="19">
        <v>410</v>
      </c>
      <c r="B331" s="14">
        <v>326110</v>
      </c>
      <c r="C331">
        <v>1</v>
      </c>
      <c r="D331" t="str">
        <f t="shared" si="47"/>
        <v>1326110.410</v>
      </c>
      <c r="E331" s="15" t="s">
        <v>317</v>
      </c>
      <c r="F331" s="16"/>
      <c r="G331"/>
      <c r="H331" s="17">
        <v>-638000</v>
      </c>
      <c r="I331" s="17">
        <v>-1228832</v>
      </c>
      <c r="J331" s="16">
        <v>-638556</v>
      </c>
      <c r="K331" s="18"/>
      <c r="L331" s="18" t="str">
        <f t="shared" si="40"/>
        <v>3</v>
      </c>
      <c r="M331" s="18" t="str">
        <f>INDEX(Chapter,MATCH(L331,[1]Chapter!$A$1:$A$681,0),8)</f>
        <v>שירותים ממלכתיים</v>
      </c>
      <c r="N331" s="18" t="str">
        <f t="shared" si="41"/>
        <v>32</v>
      </c>
      <c r="O331" s="18" t="str">
        <f>INDEX(Chapter,MATCH(N331,[1]Chapter!$A$1:$A$681,0),8)</f>
        <v>תרבות</v>
      </c>
      <c r="P331" s="18" t="str">
        <f t="shared" si="42"/>
        <v>326</v>
      </c>
      <c r="Q331" s="18" t="str">
        <f>INDEX(Chapter,MATCH(P331,[1]Chapter!$A$1:$A$681,0),8)</f>
        <v>מוקדי תרבות</v>
      </c>
      <c r="R331" s="18" t="str">
        <f t="shared" si="43"/>
        <v>3261</v>
      </c>
      <c r="S331" s="18" t="str">
        <f>INDEX(Chapter,MATCH(R331,[1]Chapter!$A$1:$A$681,0),8)</f>
        <v>תיאטרונים</v>
      </c>
      <c r="T331" s="18"/>
      <c r="U331" s="18" t="str">
        <f t="shared" si="44"/>
        <v>4</v>
      </c>
      <c r="V331" s="18" t="str">
        <f>IF($L331&lt;"6",INDEX(Revenue_type,MATCH(U331*1,[1]type!$A$118:$A$168,0),8),INDEX(Expenditure_type,MATCH(U331*1,[1]type!$A$2:$A$117,0),8))</f>
        <v>שירותים ושכר לימוד</v>
      </c>
      <c r="W331" s="18" t="str">
        <f t="shared" si="45"/>
        <v>41</v>
      </c>
      <c r="X331" s="18" t="str">
        <f>IF($L331&lt;"6",INDEX(Revenue_type,MATCH(W331*1,[1]type!$A$118:$A$168,0),8),INDEX(Expenditure_type,MATCH(W331*1,[1]type!$A$2:$A$117,0),8))</f>
        <v>שכל"מ מתושבים</v>
      </c>
      <c r="Y331" s="18" t="str">
        <f t="shared" si="46"/>
        <v>410</v>
      </c>
      <c r="Z331" s="18" t="e">
        <f>IF($L331&lt;"6",INDEX(Revenue_type,MATCH(Y331*1,[1]type!$A$118:$A$168,0),8),INDEX(Expenditure_type,MATCH(Y331*1,[1]type!$A$2:$A$117,0),8))</f>
        <v>#N/A</v>
      </c>
    </row>
    <row r="332" spans="1:26" ht="15.75" customHeight="1" outlineLevel="2">
      <c r="A332" s="19">
        <v>420</v>
      </c>
      <c r="B332" s="14">
        <v>326200</v>
      </c>
      <c r="C332">
        <v>1</v>
      </c>
      <c r="D332" t="str">
        <f t="shared" si="47"/>
        <v>1326200.420</v>
      </c>
      <c r="E332" s="15" t="s">
        <v>318</v>
      </c>
      <c r="F332" s="16"/>
      <c r="G332"/>
      <c r="H332" s="17">
        <v>0</v>
      </c>
      <c r="I332" s="17">
        <v>0</v>
      </c>
      <c r="J332" s="16">
        <v>0</v>
      </c>
      <c r="K332" s="18" t="e">
        <f>INDEX(תקציב_2013,MATCH(D332,'[1]תקציב 2015'!$D$3:$D$5960,0),8)</f>
        <v>#N/A</v>
      </c>
      <c r="L332" s="18" t="str">
        <f t="shared" si="40"/>
        <v>3</v>
      </c>
      <c r="M332" s="18" t="str">
        <f>INDEX(Chapter,MATCH(L332,[1]Chapter!$A$1:$A$681,0),8)</f>
        <v>שירותים ממלכתיים</v>
      </c>
      <c r="N332" s="18" t="str">
        <f t="shared" si="41"/>
        <v>32</v>
      </c>
      <c r="O332" s="18" t="str">
        <f>INDEX(Chapter,MATCH(N332,[1]Chapter!$A$1:$A$681,0),8)</f>
        <v>תרבות</v>
      </c>
      <c r="P332" s="18" t="str">
        <f t="shared" si="42"/>
        <v>326</v>
      </c>
      <c r="Q332" s="18" t="str">
        <f>INDEX(Chapter,MATCH(P332,[1]Chapter!$A$1:$A$681,0),8)</f>
        <v>מוקדי תרבות</v>
      </c>
      <c r="R332" s="18" t="str">
        <f t="shared" si="43"/>
        <v>3262</v>
      </c>
      <c r="S332" s="18" t="str">
        <f>INDEX(Chapter,MATCH(R332,[1]Chapter!$A$1:$A$681,0),8)</f>
        <v>מוזיאונים</v>
      </c>
      <c r="T332" s="18"/>
      <c r="U332" s="18" t="str">
        <f t="shared" si="44"/>
        <v>4</v>
      </c>
      <c r="V332" s="18" t="str">
        <f>IF($L332&lt;"6",INDEX(Revenue_type,MATCH(U332*1,[1]type!$A$118:$A$168,0),8),INDEX(Expenditure_type,MATCH(U332*1,[1]type!$A$2:$A$117,0),8))</f>
        <v>שירותים ושכר לימוד</v>
      </c>
      <c r="W332" s="18" t="str">
        <f t="shared" si="45"/>
        <v>42</v>
      </c>
      <c r="X332" s="18" t="str">
        <f>IF($L332&lt;"6",INDEX(Revenue_type,MATCH(W332*1,[1]type!$A$118:$A$168,0),8),INDEX(Expenditure_type,MATCH(W332*1,[1]type!$A$2:$A$117,0),8))</f>
        <v>השתתפויות תושבים בשירותים משלימים</v>
      </c>
      <c r="Y332" s="18" t="str">
        <f t="shared" si="46"/>
        <v>420</v>
      </c>
      <c r="Z332" s="18" t="e">
        <f>IF($L332&lt;"6",INDEX(Revenue_type,MATCH(Y332*1,[1]type!$A$118:$A$168,0),8),INDEX(Expenditure_type,MATCH(Y332*1,[1]type!$A$2:$A$117,0),8))</f>
        <v>#N/A</v>
      </c>
    </row>
    <row r="333" spans="1:26" ht="15.75" customHeight="1" outlineLevel="2">
      <c r="A333" s="19">
        <v>410</v>
      </c>
      <c r="B333" s="14">
        <v>327000</v>
      </c>
      <c r="C333">
        <v>1</v>
      </c>
      <c r="D333" t="str">
        <f t="shared" si="47"/>
        <v>1327000.410</v>
      </c>
      <c r="E333" s="15" t="s">
        <v>319</v>
      </c>
      <c r="F333" s="16"/>
      <c r="G333"/>
      <c r="H333" s="17">
        <v>-45000</v>
      </c>
      <c r="I333" s="17">
        <v>-43810</v>
      </c>
      <c r="J333" s="16">
        <v>-42408</v>
      </c>
      <c r="K333" s="18" t="e">
        <f>INDEX(תקציב_2013,MATCH(D333,'[1]תקציב 2015'!$D$3:$D$5960,0),8)</f>
        <v>#N/A</v>
      </c>
      <c r="L333" s="18" t="str">
        <f t="shared" si="40"/>
        <v>3</v>
      </c>
      <c r="M333" s="18" t="str">
        <f>INDEX(Chapter,MATCH(L333,[1]Chapter!$A$1:$A$681,0),8)</f>
        <v>שירותים ממלכתיים</v>
      </c>
      <c r="N333" s="18" t="str">
        <f t="shared" si="41"/>
        <v>32</v>
      </c>
      <c r="O333" s="18" t="str">
        <f>INDEX(Chapter,MATCH(N333,[1]Chapter!$A$1:$A$681,0),8)</f>
        <v>תרבות</v>
      </c>
      <c r="P333" s="18" t="str">
        <f t="shared" si="42"/>
        <v>327</v>
      </c>
      <c r="Q333" s="18" t="str">
        <f>INDEX(Chapter,MATCH(P333,[1]Chapter!$A$1:$A$681,0),8)</f>
        <v>תרבות תורנית</v>
      </c>
      <c r="R333" s="18" t="str">
        <f t="shared" si="43"/>
        <v>3270</v>
      </c>
      <c r="S333" s="18" t="e">
        <f>INDEX(Chapter,MATCH(R333,[1]Chapter!$A$1:$A$681,0),8)</f>
        <v>#N/A</v>
      </c>
      <c r="T333" s="18"/>
      <c r="U333" s="18" t="str">
        <f t="shared" si="44"/>
        <v>4</v>
      </c>
      <c r="V333" s="18" t="str">
        <f>IF($L333&lt;"6",INDEX(Revenue_type,MATCH(U333*1,[1]type!$A$118:$A$168,0),8),INDEX(Expenditure_type,MATCH(U333*1,[1]type!$A$2:$A$117,0),8))</f>
        <v>שירותים ושכר לימוד</v>
      </c>
      <c r="W333" s="18" t="str">
        <f t="shared" si="45"/>
        <v>41</v>
      </c>
      <c r="X333" s="18" t="str">
        <f>IF($L333&lt;"6",INDEX(Revenue_type,MATCH(W333*1,[1]type!$A$118:$A$168,0),8),INDEX(Expenditure_type,MATCH(W333*1,[1]type!$A$2:$A$117,0),8))</f>
        <v>שכל"מ מתושבים</v>
      </c>
      <c r="Y333" s="18" t="str">
        <f t="shared" si="46"/>
        <v>410</v>
      </c>
      <c r="Z333" s="18" t="e">
        <f>IF($L333&lt;"6",INDEX(Revenue_type,MATCH(Y333*1,[1]type!$A$118:$A$168,0),8),INDEX(Expenditure_type,MATCH(Y333*1,[1]type!$A$2:$A$117,0),8))</f>
        <v>#N/A</v>
      </c>
    </row>
    <row r="334" spans="1:26" ht="15.75" customHeight="1" outlineLevel="2">
      <c r="A334" s="19">
        <v>920</v>
      </c>
      <c r="B334" s="14">
        <v>327000</v>
      </c>
      <c r="C334">
        <v>1</v>
      </c>
      <c r="D334" t="str">
        <f t="shared" si="47"/>
        <v>1327000.920</v>
      </c>
      <c r="E334" s="15" t="s">
        <v>320</v>
      </c>
      <c r="F334" s="16"/>
      <c r="G334"/>
      <c r="H334" s="17">
        <v>-160000</v>
      </c>
      <c r="I334" s="17">
        <v>-295336</v>
      </c>
      <c r="J334" s="16">
        <v>-328473</v>
      </c>
      <c r="K334" s="18" t="e">
        <f>INDEX(תקציב_2013,MATCH(D334,'[1]תקציב 2015'!$D$3:$D$5960,0),8)</f>
        <v>#N/A</v>
      </c>
      <c r="L334" s="18" t="str">
        <f t="shared" si="40"/>
        <v>3</v>
      </c>
      <c r="M334" s="18" t="str">
        <f>INDEX(Chapter,MATCH(L334,[1]Chapter!$A$1:$A$681,0),8)</f>
        <v>שירותים ממלכתיים</v>
      </c>
      <c r="N334" s="18" t="str">
        <f t="shared" si="41"/>
        <v>32</v>
      </c>
      <c r="O334" s="18" t="str">
        <f>INDEX(Chapter,MATCH(N334,[1]Chapter!$A$1:$A$681,0),8)</f>
        <v>תרבות</v>
      </c>
      <c r="P334" s="18" t="str">
        <f t="shared" si="42"/>
        <v>327</v>
      </c>
      <c r="Q334" s="18" t="str">
        <f>INDEX(Chapter,MATCH(P334,[1]Chapter!$A$1:$A$681,0),8)</f>
        <v>תרבות תורנית</v>
      </c>
      <c r="R334" s="18" t="str">
        <f t="shared" si="43"/>
        <v>3270</v>
      </c>
      <c r="S334" s="18" t="e">
        <f>INDEX(Chapter,MATCH(R334,[1]Chapter!$A$1:$A$681,0),8)</f>
        <v>#N/A</v>
      </c>
      <c r="T334" s="18"/>
      <c r="U334" s="18" t="str">
        <f t="shared" si="44"/>
        <v>9</v>
      </c>
      <c r="V334" s="18" t="str">
        <f>IF($L334&lt;"6",INDEX(Revenue_type,MATCH(U334*1,[1]type!$A$118:$A$168,0),8),INDEX(Expenditure_type,MATCH(U334*1,[1]type!$A$2:$A$117,0),8))</f>
        <v>השתתפות משרדי ממשלה</v>
      </c>
      <c r="W334" s="18" t="str">
        <f t="shared" si="45"/>
        <v>92</v>
      </c>
      <c r="X334" s="18" t="str">
        <f>IF($L334&lt;"6",INDEX(Revenue_type,MATCH(W334*1,[1]type!$A$118:$A$168,0),8),INDEX(Expenditure_type,MATCH(W334*1,[1]type!$A$2:$A$117,0),8))</f>
        <v>השתתפות משרד החינוך והתרבות</v>
      </c>
      <c r="Y334" s="18" t="str">
        <f t="shared" si="46"/>
        <v>920</v>
      </c>
      <c r="Z334" s="18" t="e">
        <f>IF($L334&lt;"6",INDEX(Revenue_type,MATCH(Y334*1,[1]type!$A$118:$A$168,0),8),INDEX(Expenditure_type,MATCH(Y334*1,[1]type!$A$2:$A$117,0),8))</f>
        <v>#N/A</v>
      </c>
    </row>
    <row r="335" spans="1:26" ht="15.75" customHeight="1" outlineLevel="2">
      <c r="A335" s="28">
        <v>412</v>
      </c>
      <c r="B335" s="29">
        <v>328200</v>
      </c>
      <c r="C335">
        <v>1</v>
      </c>
      <c r="D335" t="str">
        <f t="shared" si="47"/>
        <v>1328200.412</v>
      </c>
      <c r="E335" s="34" t="s">
        <v>321</v>
      </c>
      <c r="F335" s="16"/>
      <c r="G335"/>
      <c r="H335" s="17">
        <v>-78000</v>
      </c>
      <c r="I335" s="17">
        <v>-67602</v>
      </c>
      <c r="J335" s="16">
        <v>-50551.199999999997</v>
      </c>
      <c r="K335" s="18" t="e">
        <f>INDEX(תקציב_2013,MATCH(D335,'[1]תקציב 2015'!$D$3:$D$5960,0),8)</f>
        <v>#N/A</v>
      </c>
      <c r="L335" s="18" t="str">
        <f t="shared" si="40"/>
        <v>3</v>
      </c>
      <c r="M335" s="18" t="str">
        <f>INDEX(Chapter,MATCH(L335,[1]Chapter!$A$1:$A$681,0),8)</f>
        <v>שירותים ממלכתיים</v>
      </c>
      <c r="N335" s="18" t="str">
        <f t="shared" si="41"/>
        <v>32</v>
      </c>
      <c r="O335" s="18" t="str">
        <f>INDEX(Chapter,MATCH(N335,[1]Chapter!$A$1:$A$681,0),8)</f>
        <v>תרבות</v>
      </c>
      <c r="P335" s="18" t="str">
        <f t="shared" si="42"/>
        <v>328</v>
      </c>
      <c r="Q335" s="18" t="str">
        <f>INDEX(Chapter,MATCH(P335,[1]Chapter!$A$1:$A$681,0),8)</f>
        <v>נוער</v>
      </c>
      <c r="R335" s="18" t="str">
        <f t="shared" si="43"/>
        <v>3282</v>
      </c>
      <c r="S335" s="18" t="str">
        <f>INDEX(Chapter,MATCH(R335,[1]Chapter!$A$1:$A$681,0),8)</f>
        <v>מוקדי הפעלת נוער</v>
      </c>
      <c r="T335" s="18"/>
      <c r="U335" s="18" t="str">
        <f t="shared" si="44"/>
        <v>4</v>
      </c>
      <c r="V335" s="18" t="str">
        <f>IF($L335&lt;"6",INDEX(Revenue_type,MATCH(U335*1,[1]type!$A$118:$A$168,0),8),INDEX(Expenditure_type,MATCH(U335*1,[1]type!$A$2:$A$117,0),8))</f>
        <v>שירותים ושכר לימוד</v>
      </c>
      <c r="W335" s="18" t="str">
        <f t="shared" si="45"/>
        <v>41</v>
      </c>
      <c r="X335" s="18" t="str">
        <f>IF($L335&lt;"6",INDEX(Revenue_type,MATCH(W335*1,[1]type!$A$118:$A$168,0),8),INDEX(Expenditure_type,MATCH(W335*1,[1]type!$A$2:$A$117,0),8))</f>
        <v>שכל"מ מתושבים</v>
      </c>
      <c r="Y335" s="18" t="str">
        <f t="shared" si="46"/>
        <v>412</v>
      </c>
      <c r="Z335" s="18" t="e">
        <f>IF($L335&lt;"6",INDEX(Revenue_type,MATCH(Y335*1,[1]type!$A$118:$A$168,0),8),INDEX(Expenditure_type,MATCH(Y335*1,[1]type!$A$2:$A$117,0),8))</f>
        <v>#N/A</v>
      </c>
    </row>
    <row r="336" spans="1:26" ht="15.75" customHeight="1" outlineLevel="2">
      <c r="A336" s="28">
        <v>413</v>
      </c>
      <c r="B336" s="29">
        <v>328200</v>
      </c>
      <c r="C336">
        <v>1</v>
      </c>
      <c r="D336" t="str">
        <f t="shared" si="47"/>
        <v>1328200.413</v>
      </c>
      <c r="E336" s="15" t="s">
        <v>322</v>
      </c>
      <c r="F336" s="16"/>
      <c r="G336"/>
      <c r="H336" s="17">
        <v>-80000</v>
      </c>
      <c r="I336" s="17">
        <v>-48245</v>
      </c>
      <c r="J336" s="16">
        <v>-51992</v>
      </c>
      <c r="K336" s="18" t="e">
        <f>INDEX(תקציב_2013,MATCH(D336,'[1]תקציב 2015'!$D$3:$D$5960,0),8)</f>
        <v>#N/A</v>
      </c>
      <c r="L336" s="18" t="str">
        <f t="shared" si="40"/>
        <v>3</v>
      </c>
      <c r="M336" s="18" t="str">
        <f>INDEX(Chapter,MATCH(L336,[1]Chapter!$A$1:$A$681,0),8)</f>
        <v>שירותים ממלכתיים</v>
      </c>
      <c r="N336" s="18" t="str">
        <f t="shared" si="41"/>
        <v>32</v>
      </c>
      <c r="O336" s="18" t="str">
        <f>INDEX(Chapter,MATCH(N336,[1]Chapter!$A$1:$A$681,0),8)</f>
        <v>תרבות</v>
      </c>
      <c r="P336" s="18" t="str">
        <f t="shared" si="42"/>
        <v>328</v>
      </c>
      <c r="Q336" s="18" t="str">
        <f>INDEX(Chapter,MATCH(P336,[1]Chapter!$A$1:$A$681,0),8)</f>
        <v>נוער</v>
      </c>
      <c r="R336" s="18" t="str">
        <f t="shared" si="43"/>
        <v>3282</v>
      </c>
      <c r="S336" s="18" t="str">
        <f>INDEX(Chapter,MATCH(R336,[1]Chapter!$A$1:$A$681,0),8)</f>
        <v>מוקדי הפעלת נוער</v>
      </c>
      <c r="T336" s="18"/>
      <c r="U336" s="18" t="str">
        <f t="shared" si="44"/>
        <v>4</v>
      </c>
      <c r="V336" s="18" t="str">
        <f>IF($L336&lt;"6",INDEX(Revenue_type,MATCH(U336*1,[1]type!$A$118:$A$168,0),8),INDEX(Expenditure_type,MATCH(U336*1,[1]type!$A$2:$A$117,0),8))</f>
        <v>שירותים ושכר לימוד</v>
      </c>
      <c r="W336" s="18" t="str">
        <f t="shared" si="45"/>
        <v>41</v>
      </c>
      <c r="X336" s="18" t="str">
        <f>IF($L336&lt;"6",INDEX(Revenue_type,MATCH(W336*1,[1]type!$A$118:$A$168,0),8),INDEX(Expenditure_type,MATCH(W336*1,[1]type!$A$2:$A$117,0),8))</f>
        <v>שכל"מ מתושבים</v>
      </c>
      <c r="Y336" s="18" t="str">
        <f t="shared" si="46"/>
        <v>413</v>
      </c>
      <c r="Z336" s="18" t="e">
        <f>IF($L336&lt;"6",INDEX(Revenue_type,MATCH(Y336*1,[1]type!$A$118:$A$168,0),8),INDEX(Expenditure_type,MATCH(Y336*1,[1]type!$A$2:$A$117,0),8))</f>
        <v>#N/A</v>
      </c>
    </row>
    <row r="337" spans="1:26" ht="15.75" customHeight="1" outlineLevel="2">
      <c r="A337" s="35">
        <v>414</v>
      </c>
      <c r="B337" s="36">
        <v>328200</v>
      </c>
      <c r="C337">
        <v>1</v>
      </c>
      <c r="D337" t="str">
        <f t="shared" si="47"/>
        <v>1328200.414</v>
      </c>
      <c r="E337" s="37" t="s">
        <v>323</v>
      </c>
      <c r="F337" s="16"/>
      <c r="G337"/>
      <c r="H337" s="17">
        <v>-50000</v>
      </c>
      <c r="I337" s="17">
        <v>-16845</v>
      </c>
      <c r="J337" s="16">
        <v>-26604.3</v>
      </c>
      <c r="K337" s="18" t="e">
        <f>INDEX(תקציב_2013,MATCH(D337,'[1]תקציב 2015'!$D$3:$D$5960,0),8)</f>
        <v>#N/A</v>
      </c>
      <c r="L337" s="18" t="str">
        <f t="shared" si="40"/>
        <v>3</v>
      </c>
      <c r="M337" s="18" t="str">
        <f>INDEX(Chapter,MATCH(L337,[1]Chapter!$A$1:$A$681,0),8)</f>
        <v>שירותים ממלכתיים</v>
      </c>
      <c r="N337" s="18" t="str">
        <f t="shared" si="41"/>
        <v>32</v>
      </c>
      <c r="O337" s="18" t="str">
        <f>INDEX(Chapter,MATCH(N337,[1]Chapter!$A$1:$A$681,0),8)</f>
        <v>תרבות</v>
      </c>
      <c r="P337" s="18" t="str">
        <f t="shared" si="42"/>
        <v>328</v>
      </c>
      <c r="Q337" s="18" t="str">
        <f>INDEX(Chapter,MATCH(P337,[1]Chapter!$A$1:$A$681,0),8)</f>
        <v>נוער</v>
      </c>
      <c r="R337" s="18" t="str">
        <f t="shared" si="43"/>
        <v>3282</v>
      </c>
      <c r="S337" s="18" t="str">
        <f>INDEX(Chapter,MATCH(R337,[1]Chapter!$A$1:$A$681,0),8)</f>
        <v>מוקדי הפעלת נוער</v>
      </c>
      <c r="T337" s="18"/>
      <c r="U337" s="18" t="str">
        <f t="shared" si="44"/>
        <v>4</v>
      </c>
      <c r="V337" s="18" t="str">
        <f>IF($L337&lt;"6",INDEX(Revenue_type,MATCH(U337*1,[1]type!$A$118:$A$168,0),8),INDEX(Expenditure_type,MATCH(U337*1,[1]type!$A$2:$A$117,0),8))</f>
        <v>שירותים ושכר לימוד</v>
      </c>
      <c r="W337" s="18" t="str">
        <f t="shared" si="45"/>
        <v>41</v>
      </c>
      <c r="X337" s="18" t="str">
        <f>IF($L337&lt;"6",INDEX(Revenue_type,MATCH(W337*1,[1]type!$A$118:$A$168,0),8),INDEX(Expenditure_type,MATCH(W337*1,[1]type!$A$2:$A$117,0),8))</f>
        <v>שכל"מ מתושבים</v>
      </c>
      <c r="Y337" s="18" t="str">
        <f t="shared" si="46"/>
        <v>414</v>
      </c>
      <c r="Z337" s="18" t="e">
        <f>IF($L337&lt;"6",INDEX(Revenue_type,MATCH(Y337*1,[1]type!$A$118:$A$168,0),8),INDEX(Expenditure_type,MATCH(Y337*1,[1]type!$A$2:$A$117,0),8))</f>
        <v>#N/A</v>
      </c>
    </row>
    <row r="338" spans="1:26" ht="15.75" customHeight="1" outlineLevel="2">
      <c r="A338" s="38">
        <v>415</v>
      </c>
      <c r="B338" s="39">
        <v>328200</v>
      </c>
      <c r="C338">
        <v>1</v>
      </c>
      <c r="D338" t="str">
        <f t="shared" si="47"/>
        <v>1328200.415</v>
      </c>
      <c r="E338" s="40" t="s">
        <v>324</v>
      </c>
      <c r="F338" s="16"/>
      <c r="G338"/>
      <c r="H338" s="17">
        <v>-23200</v>
      </c>
      <c r="I338" s="17">
        <v>-14499</v>
      </c>
      <c r="J338" s="16">
        <v>-13255</v>
      </c>
      <c r="K338" s="18" t="e">
        <f>INDEX(תקציב_2013,MATCH(D338,'[1]תקציב 2015'!$D$3:$D$5960,0),8)</f>
        <v>#N/A</v>
      </c>
      <c r="L338" s="18" t="str">
        <f t="shared" si="40"/>
        <v>3</v>
      </c>
      <c r="M338" s="18" t="str">
        <f>INDEX(Chapter,MATCH(L338,[1]Chapter!$A$1:$A$681,0),8)</f>
        <v>שירותים ממלכתיים</v>
      </c>
      <c r="N338" s="18" t="str">
        <f t="shared" si="41"/>
        <v>32</v>
      </c>
      <c r="O338" s="18" t="str">
        <f>INDEX(Chapter,MATCH(N338,[1]Chapter!$A$1:$A$681,0),8)</f>
        <v>תרבות</v>
      </c>
      <c r="P338" s="18" t="str">
        <f t="shared" si="42"/>
        <v>328</v>
      </c>
      <c r="Q338" s="18" t="str">
        <f>INDEX(Chapter,MATCH(P338,[1]Chapter!$A$1:$A$681,0),8)</f>
        <v>נוער</v>
      </c>
      <c r="R338" s="18" t="str">
        <f t="shared" si="43"/>
        <v>3282</v>
      </c>
      <c r="S338" s="18" t="str">
        <f>INDEX(Chapter,MATCH(R338,[1]Chapter!$A$1:$A$681,0),8)</f>
        <v>מוקדי הפעלת נוער</v>
      </c>
      <c r="T338" s="18"/>
      <c r="U338" s="18" t="str">
        <f t="shared" si="44"/>
        <v>4</v>
      </c>
      <c r="V338" s="18" t="str">
        <f>IF($L338&lt;"6",INDEX(Revenue_type,MATCH(U338*1,[1]type!$A$118:$A$168,0),8),INDEX(Expenditure_type,MATCH(U338*1,[1]type!$A$2:$A$117,0),8))</f>
        <v>שירותים ושכר לימוד</v>
      </c>
      <c r="W338" s="18" t="str">
        <f t="shared" si="45"/>
        <v>41</v>
      </c>
      <c r="X338" s="18" t="str">
        <f>IF($L338&lt;"6",INDEX(Revenue_type,MATCH(W338*1,[1]type!$A$118:$A$168,0),8),INDEX(Expenditure_type,MATCH(W338*1,[1]type!$A$2:$A$117,0),8))</f>
        <v>שכל"מ מתושבים</v>
      </c>
      <c r="Y338" s="18" t="str">
        <f t="shared" si="46"/>
        <v>415</v>
      </c>
      <c r="Z338" s="18" t="e">
        <f>IF($L338&lt;"6",INDEX(Revenue_type,MATCH(Y338*1,[1]type!$A$118:$A$168,0),8),INDEX(Expenditure_type,MATCH(Y338*1,[1]type!$A$2:$A$117,0),8))</f>
        <v>#N/A</v>
      </c>
    </row>
    <row r="339" spans="1:26" ht="15.75" customHeight="1" outlineLevel="2">
      <c r="A339" s="38">
        <v>416</v>
      </c>
      <c r="B339" s="39">
        <v>328200</v>
      </c>
      <c r="C339">
        <v>1</v>
      </c>
      <c r="D339" t="str">
        <f t="shared" si="47"/>
        <v>1328200.416</v>
      </c>
      <c r="E339" s="41" t="s">
        <v>325</v>
      </c>
      <c r="F339" s="16"/>
      <c r="G339"/>
      <c r="H339" s="17">
        <v>-169000</v>
      </c>
      <c r="I339" s="17">
        <v>-120007.45</v>
      </c>
      <c r="J339" s="16">
        <v>-105501.51</v>
      </c>
      <c r="K339" s="18" t="e">
        <f>INDEX(תקציב_2013,MATCH(D339,'[1]תקציב 2015'!$D$3:$D$5960,0),8)</f>
        <v>#N/A</v>
      </c>
      <c r="L339" s="18" t="str">
        <f t="shared" si="40"/>
        <v>3</v>
      </c>
      <c r="M339" s="18" t="str">
        <f>INDEX(Chapter,MATCH(L339,[1]Chapter!$A$1:$A$681,0),8)</f>
        <v>שירותים ממלכתיים</v>
      </c>
      <c r="N339" s="18" t="str">
        <f t="shared" si="41"/>
        <v>32</v>
      </c>
      <c r="O339" s="18" t="str">
        <f>INDEX(Chapter,MATCH(N339,[1]Chapter!$A$1:$A$681,0),8)</f>
        <v>תרבות</v>
      </c>
      <c r="P339" s="18" t="str">
        <f t="shared" si="42"/>
        <v>328</v>
      </c>
      <c r="Q339" s="18" t="str">
        <f>INDEX(Chapter,MATCH(P339,[1]Chapter!$A$1:$A$681,0),8)</f>
        <v>נוער</v>
      </c>
      <c r="R339" s="18" t="str">
        <f t="shared" si="43"/>
        <v>3282</v>
      </c>
      <c r="S339" s="18" t="str">
        <f>INDEX(Chapter,MATCH(R339,[1]Chapter!$A$1:$A$681,0),8)</f>
        <v>מוקדי הפעלת נוער</v>
      </c>
      <c r="T339" s="18"/>
      <c r="U339" s="18" t="str">
        <f t="shared" si="44"/>
        <v>4</v>
      </c>
      <c r="V339" s="18" t="str">
        <f>IF($L339&lt;"6",INDEX(Revenue_type,MATCH(U339*1,[1]type!$A$118:$A$168,0),8),INDEX(Expenditure_type,MATCH(U339*1,[1]type!$A$2:$A$117,0),8))</f>
        <v>שירותים ושכר לימוד</v>
      </c>
      <c r="W339" s="18" t="str">
        <f t="shared" si="45"/>
        <v>41</v>
      </c>
      <c r="X339" s="18" t="str">
        <f>IF($L339&lt;"6",INDEX(Revenue_type,MATCH(W339*1,[1]type!$A$118:$A$168,0),8),INDEX(Expenditure_type,MATCH(W339*1,[1]type!$A$2:$A$117,0),8))</f>
        <v>שכל"מ מתושבים</v>
      </c>
      <c r="Y339" s="18" t="str">
        <f t="shared" si="46"/>
        <v>416</v>
      </c>
      <c r="Z339" s="18" t="e">
        <f>IF($L339&lt;"6",INDEX(Revenue_type,MATCH(Y339*1,[1]type!$A$118:$A$168,0),8),INDEX(Expenditure_type,MATCH(Y339*1,[1]type!$A$2:$A$117,0),8))</f>
        <v>#N/A</v>
      </c>
    </row>
    <row r="340" spans="1:26" ht="15.75" customHeight="1" outlineLevel="2">
      <c r="A340" s="38">
        <v>420</v>
      </c>
      <c r="B340" s="39">
        <v>328200</v>
      </c>
      <c r="C340">
        <v>1</v>
      </c>
      <c r="D340" t="str">
        <f t="shared" si="47"/>
        <v>1328200.420</v>
      </c>
      <c r="E340" s="42" t="s">
        <v>326</v>
      </c>
      <c r="F340" s="16"/>
      <c r="G340"/>
      <c r="H340" s="17">
        <v>-110000</v>
      </c>
      <c r="I340" s="17">
        <v>-56040.1</v>
      </c>
      <c r="J340" s="16">
        <v>-271943.62</v>
      </c>
      <c r="K340" s="18" t="e">
        <f>INDEX(תקציב_2013,MATCH(D340,'[1]תקציב 2015'!$D$3:$D$5960,0),8)</f>
        <v>#N/A</v>
      </c>
      <c r="L340" s="18" t="str">
        <f t="shared" si="40"/>
        <v>3</v>
      </c>
      <c r="M340" s="18" t="str">
        <f>INDEX(Chapter,MATCH(L340,[1]Chapter!$A$1:$A$681,0),8)</f>
        <v>שירותים ממלכתיים</v>
      </c>
      <c r="N340" s="18" t="str">
        <f t="shared" si="41"/>
        <v>32</v>
      </c>
      <c r="O340" s="18" t="str">
        <f>INDEX(Chapter,MATCH(N340,[1]Chapter!$A$1:$A$681,0),8)</f>
        <v>תרבות</v>
      </c>
      <c r="P340" s="18" t="str">
        <f t="shared" si="42"/>
        <v>328</v>
      </c>
      <c r="Q340" s="18" t="str">
        <f>INDEX(Chapter,MATCH(P340,[1]Chapter!$A$1:$A$681,0),8)</f>
        <v>נוער</v>
      </c>
      <c r="R340" s="18" t="str">
        <f t="shared" si="43"/>
        <v>3282</v>
      </c>
      <c r="S340" s="18" t="str">
        <f>INDEX(Chapter,MATCH(R340,[1]Chapter!$A$1:$A$681,0),8)</f>
        <v>מוקדי הפעלת נוער</v>
      </c>
      <c r="T340" s="18"/>
      <c r="U340" s="18" t="str">
        <f t="shared" si="44"/>
        <v>4</v>
      </c>
      <c r="V340" s="18" t="str">
        <f>IF($L340&lt;"6",INDEX(Revenue_type,MATCH(U340*1,[1]type!$A$118:$A$168,0),8),INDEX(Expenditure_type,MATCH(U340*1,[1]type!$A$2:$A$117,0),8))</f>
        <v>שירותים ושכר לימוד</v>
      </c>
      <c r="W340" s="18" t="str">
        <f t="shared" si="45"/>
        <v>42</v>
      </c>
      <c r="X340" s="18" t="str">
        <f>IF($L340&lt;"6",INDEX(Revenue_type,MATCH(W340*1,[1]type!$A$118:$A$168,0),8),INDEX(Expenditure_type,MATCH(W340*1,[1]type!$A$2:$A$117,0),8))</f>
        <v>השתתפויות תושבים בשירותים משלימים</v>
      </c>
      <c r="Y340" s="18" t="str">
        <f t="shared" si="46"/>
        <v>420</v>
      </c>
      <c r="Z340" s="18" t="e">
        <f>IF($L340&lt;"6",INDEX(Revenue_type,MATCH(Y340*1,[1]type!$A$118:$A$168,0),8),INDEX(Expenditure_type,MATCH(Y340*1,[1]type!$A$2:$A$117,0),8))</f>
        <v>#N/A</v>
      </c>
    </row>
    <row r="341" spans="1:26" ht="15.75" customHeight="1" outlineLevel="2">
      <c r="A341" s="38">
        <v>441</v>
      </c>
      <c r="B341" s="39">
        <v>328200</v>
      </c>
      <c r="C341">
        <v>1</v>
      </c>
      <c r="D341" t="str">
        <f t="shared" si="47"/>
        <v>1328200.441</v>
      </c>
      <c r="E341" s="42" t="s">
        <v>327</v>
      </c>
      <c r="F341" s="16"/>
      <c r="G341"/>
      <c r="H341" s="17">
        <v>0</v>
      </c>
      <c r="I341" s="17">
        <v>0</v>
      </c>
      <c r="J341" s="16">
        <v>0</v>
      </c>
      <c r="K341" s="18" t="e">
        <f>INDEX(תקציב_2013,MATCH(D341,'[1]תקציב 2015'!$D$3:$D$5960,0),8)</f>
        <v>#N/A</v>
      </c>
      <c r="L341" s="18" t="str">
        <f t="shared" si="40"/>
        <v>3</v>
      </c>
      <c r="M341" s="18" t="str">
        <f>INDEX(Chapter,MATCH(L341,[1]Chapter!$A$1:$A$681,0),8)</f>
        <v>שירותים ממלכתיים</v>
      </c>
      <c r="N341" s="18" t="str">
        <f t="shared" si="41"/>
        <v>32</v>
      </c>
      <c r="O341" s="18" t="str">
        <f>INDEX(Chapter,MATCH(N341,[1]Chapter!$A$1:$A$681,0),8)</f>
        <v>תרבות</v>
      </c>
      <c r="P341" s="18" t="str">
        <f t="shared" si="42"/>
        <v>328</v>
      </c>
      <c r="Q341" s="18" t="str">
        <f>INDEX(Chapter,MATCH(P341,[1]Chapter!$A$1:$A$681,0),8)</f>
        <v>נוער</v>
      </c>
      <c r="R341" s="18" t="str">
        <f t="shared" si="43"/>
        <v>3282</v>
      </c>
      <c r="S341" s="18" t="str">
        <f>INDEX(Chapter,MATCH(R341,[1]Chapter!$A$1:$A$681,0),8)</f>
        <v>מוקדי הפעלת נוער</v>
      </c>
      <c r="T341" s="18"/>
      <c r="U341" s="18" t="str">
        <f t="shared" si="44"/>
        <v>4</v>
      </c>
      <c r="V341" s="18" t="str">
        <f>IF($L341&lt;"6",INDEX(Revenue_type,MATCH(U341*1,[1]type!$A$118:$A$168,0),8),INDEX(Expenditure_type,MATCH(U341*1,[1]type!$A$2:$A$117,0),8))</f>
        <v>שירותים ושכר לימוד</v>
      </c>
      <c r="W341" s="18" t="str">
        <f t="shared" si="45"/>
        <v>44</v>
      </c>
      <c r="X341" s="18" t="str">
        <f>IF($L341&lt;"6",INDEX(Revenue_type,MATCH(W341*1,[1]type!$A$118:$A$168,0),8),INDEX(Expenditure_type,MATCH(W341*1,[1]type!$A$2:$A$117,0),8))</f>
        <v>השתתפויות מוסדות ורשויות בשירותים משלימים</v>
      </c>
      <c r="Y341" s="18" t="str">
        <f t="shared" si="46"/>
        <v>441</v>
      </c>
      <c r="Z341" s="18" t="e">
        <f>IF($L341&lt;"6",INDEX(Revenue_type,MATCH(Y341*1,[1]type!$A$118:$A$168,0),8),INDEX(Expenditure_type,MATCH(Y341*1,[1]type!$A$2:$A$117,0),8))</f>
        <v>#N/A</v>
      </c>
    </row>
    <row r="342" spans="1:26" ht="15.75" customHeight="1" outlineLevel="2">
      <c r="A342" s="38">
        <v>640</v>
      </c>
      <c r="B342" s="39">
        <v>328200</v>
      </c>
      <c r="C342">
        <v>1</v>
      </c>
      <c r="D342" t="str">
        <f t="shared" si="47"/>
        <v>1328200.640</v>
      </c>
      <c r="E342" s="42" t="s">
        <v>328</v>
      </c>
      <c r="F342" s="16"/>
      <c r="G342"/>
      <c r="H342" s="17">
        <v>-55000</v>
      </c>
      <c r="I342" s="17">
        <v>-59402</v>
      </c>
      <c r="J342" s="16">
        <v>-63257</v>
      </c>
      <c r="K342" s="18" t="e">
        <f>INDEX(תקציב_2013,MATCH(D342,'[1]תקציב 2015'!$D$3:$D$5960,0),8)</f>
        <v>#N/A</v>
      </c>
      <c r="L342" s="18" t="str">
        <f t="shared" si="40"/>
        <v>3</v>
      </c>
      <c r="M342" s="18" t="str">
        <f>INDEX(Chapter,MATCH(L342,[1]Chapter!$A$1:$A$681,0),8)</f>
        <v>שירותים ממלכתיים</v>
      </c>
      <c r="N342" s="18" t="str">
        <f t="shared" si="41"/>
        <v>32</v>
      </c>
      <c r="O342" s="18" t="str">
        <f>INDEX(Chapter,MATCH(N342,[1]Chapter!$A$1:$A$681,0),8)</f>
        <v>תרבות</v>
      </c>
      <c r="P342" s="18" t="str">
        <f t="shared" si="42"/>
        <v>328</v>
      </c>
      <c r="Q342" s="18" t="str">
        <f>INDEX(Chapter,MATCH(P342,[1]Chapter!$A$1:$A$681,0),8)</f>
        <v>נוער</v>
      </c>
      <c r="R342" s="18" t="str">
        <f t="shared" si="43"/>
        <v>3282</v>
      </c>
      <c r="S342" s="18" t="str">
        <f>INDEX(Chapter,MATCH(R342,[1]Chapter!$A$1:$A$681,0),8)</f>
        <v>מוקדי הפעלת נוער</v>
      </c>
      <c r="T342" s="18"/>
      <c r="U342" s="18" t="str">
        <f t="shared" si="44"/>
        <v>6</v>
      </c>
      <c r="V342" s="18" t="str">
        <f>IF($L342&lt;"6",INDEX(Revenue_type,MATCH(U342*1,[1]type!$A$118:$A$168,0),8),INDEX(Expenditure_type,MATCH(U342*1,[1]type!$A$2:$A$117,0),8))</f>
        <v>הכנסות מרכוש ומפעלים</v>
      </c>
      <c r="W342" s="18" t="str">
        <f t="shared" si="45"/>
        <v>64</v>
      </c>
      <c r="X342" s="18" t="str">
        <f>IF($L342&lt;"6",INDEX(Revenue_type,MATCH(W342*1,[1]type!$A$118:$A$168,0),8),INDEX(Expenditure_type,MATCH(W342*1,[1]type!$A$2:$A$117,0),8))</f>
        <v>שכ"ד ודמי מפתח</v>
      </c>
      <c r="Y342" s="18" t="str">
        <f t="shared" si="46"/>
        <v>640</v>
      </c>
      <c r="Z342" s="18" t="e">
        <f>IF($L342&lt;"6",INDEX(Revenue_type,MATCH(Y342*1,[1]type!$A$118:$A$168,0),8),INDEX(Expenditure_type,MATCH(Y342*1,[1]type!$A$2:$A$117,0),8))</f>
        <v>#N/A</v>
      </c>
    </row>
    <row r="343" spans="1:26" ht="15.75" customHeight="1" outlineLevel="2">
      <c r="A343" s="38">
        <v>920</v>
      </c>
      <c r="B343" s="39">
        <v>328200</v>
      </c>
      <c r="C343">
        <v>1</v>
      </c>
      <c r="D343" t="str">
        <f t="shared" si="47"/>
        <v>1328200.920</v>
      </c>
      <c r="E343" s="42" t="s">
        <v>329</v>
      </c>
      <c r="F343" s="16"/>
      <c r="G343"/>
      <c r="H343" s="17">
        <v>-370000</v>
      </c>
      <c r="I343" s="17">
        <v>0</v>
      </c>
      <c r="J343" s="16">
        <v>-440342.25</v>
      </c>
      <c r="K343" s="18" t="e">
        <f>INDEX(תקציב_2013,MATCH(D343,'[1]תקציב 2015'!$D$3:$D$5960,0),8)</f>
        <v>#N/A</v>
      </c>
      <c r="L343" s="18" t="str">
        <f t="shared" si="40"/>
        <v>3</v>
      </c>
      <c r="M343" s="18" t="str">
        <f>INDEX(Chapter,MATCH(L343,[1]Chapter!$A$1:$A$681,0),8)</f>
        <v>שירותים ממלכתיים</v>
      </c>
      <c r="N343" s="18" t="str">
        <f t="shared" si="41"/>
        <v>32</v>
      </c>
      <c r="O343" s="18" t="str">
        <f>INDEX(Chapter,MATCH(N343,[1]Chapter!$A$1:$A$681,0),8)</f>
        <v>תרבות</v>
      </c>
      <c r="P343" s="18" t="str">
        <f t="shared" si="42"/>
        <v>328</v>
      </c>
      <c r="Q343" s="18" t="str">
        <f>INDEX(Chapter,MATCH(P343,[1]Chapter!$A$1:$A$681,0),8)</f>
        <v>נוער</v>
      </c>
      <c r="R343" s="18" t="str">
        <f t="shared" si="43"/>
        <v>3282</v>
      </c>
      <c r="S343" s="18" t="str">
        <f>INDEX(Chapter,MATCH(R343,[1]Chapter!$A$1:$A$681,0),8)</f>
        <v>מוקדי הפעלת נוער</v>
      </c>
      <c r="T343" s="18"/>
      <c r="U343" s="18" t="str">
        <f t="shared" si="44"/>
        <v>9</v>
      </c>
      <c r="V343" s="18" t="str">
        <f>IF($L343&lt;"6",INDEX(Revenue_type,MATCH(U343*1,[1]type!$A$118:$A$168,0),8),INDEX(Expenditure_type,MATCH(U343*1,[1]type!$A$2:$A$117,0),8))</f>
        <v>השתתפות משרדי ממשלה</v>
      </c>
      <c r="W343" s="18" t="str">
        <f t="shared" si="45"/>
        <v>92</v>
      </c>
      <c r="X343" s="18" t="str">
        <f>IF($L343&lt;"6",INDEX(Revenue_type,MATCH(W343*1,[1]type!$A$118:$A$168,0),8),INDEX(Expenditure_type,MATCH(W343*1,[1]type!$A$2:$A$117,0),8))</f>
        <v>השתתפות משרד החינוך והתרבות</v>
      </c>
      <c r="Y343" s="18" t="str">
        <f t="shared" si="46"/>
        <v>920</v>
      </c>
      <c r="Z343" s="18" t="e">
        <f>IF($L343&lt;"6",INDEX(Revenue_type,MATCH(Y343*1,[1]type!$A$118:$A$168,0),8),INDEX(Expenditure_type,MATCH(Y343*1,[1]type!$A$2:$A$117,0),8))</f>
        <v>#N/A</v>
      </c>
    </row>
    <row r="344" spans="1:26" ht="15.75" customHeight="1" outlineLevel="2">
      <c r="A344" s="38">
        <v>412</v>
      </c>
      <c r="B344" s="39">
        <v>328210</v>
      </c>
      <c r="C344">
        <v>1</v>
      </c>
      <c r="D344" t="str">
        <f t="shared" si="47"/>
        <v>1328210.412</v>
      </c>
      <c r="E344" s="42" t="s">
        <v>330</v>
      </c>
      <c r="F344" s="16"/>
      <c r="G344"/>
      <c r="H344" s="17">
        <v>0</v>
      </c>
      <c r="I344" s="17">
        <v>0</v>
      </c>
      <c r="J344" s="16">
        <v>0</v>
      </c>
      <c r="K344" s="18" t="e">
        <f>INDEX(תקציב_2013,MATCH(D344,'[1]תקציב 2015'!$D$3:$D$5960,0),8)</f>
        <v>#N/A</v>
      </c>
      <c r="L344" s="18" t="str">
        <f t="shared" si="40"/>
        <v>3</v>
      </c>
      <c r="M344" s="18" t="str">
        <f>INDEX(Chapter,MATCH(L344,[1]Chapter!$A$1:$A$681,0),8)</f>
        <v>שירותים ממלכתיים</v>
      </c>
      <c r="N344" s="18" t="str">
        <f t="shared" si="41"/>
        <v>32</v>
      </c>
      <c r="O344" s="18" t="str">
        <f>INDEX(Chapter,MATCH(N344,[1]Chapter!$A$1:$A$681,0),8)</f>
        <v>תרבות</v>
      </c>
      <c r="P344" s="18" t="str">
        <f t="shared" si="42"/>
        <v>328</v>
      </c>
      <c r="Q344" s="18" t="str">
        <f>INDEX(Chapter,MATCH(P344,[1]Chapter!$A$1:$A$681,0),8)</f>
        <v>נוער</v>
      </c>
      <c r="R344" s="18" t="str">
        <f t="shared" si="43"/>
        <v>3282</v>
      </c>
      <c r="S344" s="18" t="str">
        <f>INDEX(Chapter,MATCH(R344,[1]Chapter!$A$1:$A$681,0),8)</f>
        <v>מוקדי הפעלת נוער</v>
      </c>
      <c r="T344" s="18"/>
      <c r="U344" s="18" t="str">
        <f t="shared" si="44"/>
        <v>4</v>
      </c>
      <c r="V344" s="18" t="str">
        <f>IF($L344&lt;"6",INDEX(Revenue_type,MATCH(U344*1,[1]type!$A$118:$A$168,0),8),INDEX(Expenditure_type,MATCH(U344*1,[1]type!$A$2:$A$117,0),8))</f>
        <v>שירותים ושכר לימוד</v>
      </c>
      <c r="W344" s="18" t="str">
        <f t="shared" si="45"/>
        <v>41</v>
      </c>
      <c r="X344" s="18" t="str">
        <f>IF($L344&lt;"6",INDEX(Revenue_type,MATCH(W344*1,[1]type!$A$118:$A$168,0),8),INDEX(Expenditure_type,MATCH(W344*1,[1]type!$A$2:$A$117,0),8))</f>
        <v>שכל"מ מתושבים</v>
      </c>
      <c r="Y344" s="18" t="str">
        <f t="shared" si="46"/>
        <v>412</v>
      </c>
      <c r="Z344" s="18" t="e">
        <f>IF($L344&lt;"6",INDEX(Revenue_type,MATCH(Y344*1,[1]type!$A$118:$A$168,0),8),INDEX(Expenditure_type,MATCH(Y344*1,[1]type!$A$2:$A$117,0),8))</f>
        <v>#N/A</v>
      </c>
    </row>
    <row r="345" spans="1:26" ht="15.75" customHeight="1" outlineLevel="2">
      <c r="A345" s="38">
        <v>440</v>
      </c>
      <c r="B345" s="39">
        <v>328210</v>
      </c>
      <c r="C345">
        <v>1</v>
      </c>
      <c r="D345" t="str">
        <f t="shared" si="47"/>
        <v>1328210.440</v>
      </c>
      <c r="E345" s="42" t="s">
        <v>331</v>
      </c>
      <c r="F345" s="16"/>
      <c r="G345"/>
      <c r="H345" s="17">
        <v>0</v>
      </c>
      <c r="I345" s="17">
        <v>0</v>
      </c>
      <c r="J345" s="16">
        <v>0</v>
      </c>
      <c r="K345" s="18" t="e">
        <f>INDEX(תקציב_2013,MATCH(D345,'[1]תקציב 2015'!$D$3:$D$5960,0),8)</f>
        <v>#N/A</v>
      </c>
      <c r="L345" s="18" t="str">
        <f t="shared" si="40"/>
        <v>3</v>
      </c>
      <c r="M345" s="18" t="str">
        <f>INDEX(Chapter,MATCH(L345,[1]Chapter!$A$1:$A$681,0),8)</f>
        <v>שירותים ממלכתיים</v>
      </c>
      <c r="N345" s="18" t="str">
        <f t="shared" si="41"/>
        <v>32</v>
      </c>
      <c r="O345" s="18" t="str">
        <f>INDEX(Chapter,MATCH(N345,[1]Chapter!$A$1:$A$681,0),8)</f>
        <v>תרבות</v>
      </c>
      <c r="P345" s="18" t="str">
        <f t="shared" si="42"/>
        <v>328</v>
      </c>
      <c r="Q345" s="18" t="str">
        <f>INDEX(Chapter,MATCH(P345,[1]Chapter!$A$1:$A$681,0),8)</f>
        <v>נוער</v>
      </c>
      <c r="R345" s="18" t="str">
        <f t="shared" si="43"/>
        <v>3282</v>
      </c>
      <c r="S345" s="18" t="str">
        <f>INDEX(Chapter,MATCH(R345,[1]Chapter!$A$1:$A$681,0),8)</f>
        <v>מוקדי הפעלת נוער</v>
      </c>
      <c r="T345" s="18"/>
      <c r="U345" s="18" t="str">
        <f t="shared" si="44"/>
        <v>4</v>
      </c>
      <c r="V345" s="18" t="str">
        <f>IF($L345&lt;"6",INDEX(Revenue_type,MATCH(U345*1,[1]type!$A$118:$A$168,0),8),INDEX(Expenditure_type,MATCH(U345*1,[1]type!$A$2:$A$117,0),8))</f>
        <v>שירותים ושכר לימוד</v>
      </c>
      <c r="W345" s="18" t="str">
        <f t="shared" si="45"/>
        <v>44</v>
      </c>
      <c r="X345" s="18" t="str">
        <f>IF($L345&lt;"6",INDEX(Revenue_type,MATCH(W345*1,[1]type!$A$118:$A$168,0),8),INDEX(Expenditure_type,MATCH(W345*1,[1]type!$A$2:$A$117,0),8))</f>
        <v>השתתפויות מוסדות ורשויות בשירותים משלימים</v>
      </c>
      <c r="Y345" s="18" t="str">
        <f t="shared" si="46"/>
        <v>440</v>
      </c>
      <c r="Z345" s="18" t="e">
        <f>IF($L345&lt;"6",INDEX(Revenue_type,MATCH(Y345*1,[1]type!$A$118:$A$168,0),8),INDEX(Expenditure_type,MATCH(Y345*1,[1]type!$A$2:$A$117,0),8))</f>
        <v>#N/A</v>
      </c>
    </row>
    <row r="346" spans="1:26" ht="15.75" customHeight="1" outlineLevel="2">
      <c r="A346" s="38">
        <v>920</v>
      </c>
      <c r="B346" s="39">
        <v>328300</v>
      </c>
      <c r="C346">
        <v>1</v>
      </c>
      <c r="D346" t="str">
        <f t="shared" si="47"/>
        <v>1328300.920</v>
      </c>
      <c r="E346" s="42" t="s">
        <v>332</v>
      </c>
      <c r="F346" s="16"/>
      <c r="G346"/>
      <c r="H346" s="17">
        <v>-325000</v>
      </c>
      <c r="I346" s="17">
        <v>-89482.37</v>
      </c>
      <c r="J346" s="16">
        <v>-292916.68</v>
      </c>
      <c r="K346" s="18" t="e">
        <f>INDEX(תקציב_2013,MATCH(D346,'[1]תקציב 2015'!$D$3:$D$5960,0),8)</f>
        <v>#N/A</v>
      </c>
      <c r="L346" s="18" t="str">
        <f t="shared" si="40"/>
        <v>3</v>
      </c>
      <c r="M346" s="18" t="str">
        <f>INDEX(Chapter,MATCH(L346,[1]Chapter!$A$1:$A$681,0),8)</f>
        <v>שירותים ממלכתיים</v>
      </c>
      <c r="N346" s="18" t="str">
        <f t="shared" si="41"/>
        <v>32</v>
      </c>
      <c r="O346" s="18" t="str">
        <f>INDEX(Chapter,MATCH(N346,[1]Chapter!$A$1:$A$681,0),8)</f>
        <v>תרבות</v>
      </c>
      <c r="P346" s="18" t="str">
        <f t="shared" si="42"/>
        <v>328</v>
      </c>
      <c r="Q346" s="18" t="str">
        <f>INDEX(Chapter,MATCH(P346,[1]Chapter!$A$1:$A$681,0),8)</f>
        <v>נוער</v>
      </c>
      <c r="R346" s="18" t="str">
        <f t="shared" si="43"/>
        <v>3283</v>
      </c>
      <c r="S346" s="18" t="str">
        <f>INDEX(Chapter,MATCH(R346,[1]Chapter!$A$1:$A$681,0),8)</f>
        <v>חוגי נוער</v>
      </c>
      <c r="T346" s="18"/>
      <c r="U346" s="18" t="str">
        <f t="shared" si="44"/>
        <v>9</v>
      </c>
      <c r="V346" s="18" t="str">
        <f>IF($L346&lt;"6",INDEX(Revenue_type,MATCH(U346*1,[1]type!$A$118:$A$168,0),8),INDEX(Expenditure_type,MATCH(U346*1,[1]type!$A$2:$A$117,0),8))</f>
        <v>השתתפות משרדי ממשלה</v>
      </c>
      <c r="W346" s="18" t="str">
        <f t="shared" si="45"/>
        <v>92</v>
      </c>
      <c r="X346" s="18" t="str">
        <f>IF($L346&lt;"6",INDEX(Revenue_type,MATCH(W346*1,[1]type!$A$118:$A$168,0),8),INDEX(Expenditure_type,MATCH(W346*1,[1]type!$A$2:$A$117,0),8))</f>
        <v>השתתפות משרד החינוך והתרבות</v>
      </c>
      <c r="Y346" s="18" t="str">
        <f t="shared" si="46"/>
        <v>920</v>
      </c>
      <c r="Z346" s="18" t="e">
        <f>IF($L346&lt;"6",INDEX(Revenue_type,MATCH(Y346*1,[1]type!$A$118:$A$168,0),8),INDEX(Expenditure_type,MATCH(Y346*1,[1]type!$A$2:$A$117,0),8))</f>
        <v>#N/A</v>
      </c>
    </row>
    <row r="347" spans="1:26" ht="15.75" customHeight="1" outlineLevel="2">
      <c r="A347" s="38">
        <v>921</v>
      </c>
      <c r="B347" s="39">
        <v>328300</v>
      </c>
      <c r="C347">
        <v>1</v>
      </c>
      <c r="D347" t="str">
        <f t="shared" si="47"/>
        <v>1328300.921</v>
      </c>
      <c r="E347" s="40" t="s">
        <v>333</v>
      </c>
      <c r="F347" s="16"/>
      <c r="G347"/>
      <c r="H347" s="17">
        <v>-50000</v>
      </c>
      <c r="I347" s="17"/>
      <c r="J347" s="16"/>
      <c r="K347" s="18" t="e">
        <f>INDEX(תקציב_2013,MATCH(D347,'[1]תקציב 2015'!$D$3:$D$5960,0),8)</f>
        <v>#N/A</v>
      </c>
      <c r="L347" s="18" t="str">
        <f t="shared" si="40"/>
        <v>3</v>
      </c>
      <c r="M347" s="18" t="str">
        <f>INDEX(Chapter,MATCH(L347,[1]Chapter!$A$1:$A$681,0),8)</f>
        <v>שירותים ממלכתיים</v>
      </c>
      <c r="N347" s="18" t="str">
        <f t="shared" si="41"/>
        <v>32</v>
      </c>
      <c r="O347" s="18" t="str">
        <f>INDEX(Chapter,MATCH(N347,[1]Chapter!$A$1:$A$681,0),8)</f>
        <v>תרבות</v>
      </c>
      <c r="P347" s="18" t="str">
        <f t="shared" si="42"/>
        <v>328</v>
      </c>
      <c r="Q347" s="18" t="str">
        <f>INDEX(Chapter,MATCH(P347,[1]Chapter!$A$1:$A$681,0),8)</f>
        <v>נוער</v>
      </c>
      <c r="R347" s="18" t="str">
        <f t="shared" si="43"/>
        <v>3283</v>
      </c>
      <c r="S347" s="18" t="str">
        <f>INDEX(Chapter,MATCH(R347,[1]Chapter!$A$1:$A$681,0),8)</f>
        <v>חוגי נוער</v>
      </c>
      <c r="T347" s="18"/>
      <c r="U347" s="18" t="str">
        <f t="shared" si="44"/>
        <v>9</v>
      </c>
      <c r="V347" s="18" t="str">
        <f>IF($L347&lt;"6",INDEX(Revenue_type,MATCH(U347*1,[1]type!$A$118:$A$168,0),8),INDEX(Expenditure_type,MATCH(U347*1,[1]type!$A$2:$A$117,0),8))</f>
        <v>השתתפות משרדי ממשלה</v>
      </c>
      <c r="W347" s="18" t="str">
        <f t="shared" si="45"/>
        <v>92</v>
      </c>
      <c r="X347" s="18" t="str">
        <f>IF($L347&lt;"6",INDEX(Revenue_type,MATCH(W347*1,[1]type!$A$118:$A$168,0),8),INDEX(Expenditure_type,MATCH(W347*1,[1]type!$A$2:$A$117,0),8))</f>
        <v>השתתפות משרד החינוך והתרבות</v>
      </c>
      <c r="Y347" s="18" t="str">
        <f t="shared" si="46"/>
        <v>921</v>
      </c>
      <c r="Z347" s="18" t="e">
        <f>IF($L347&lt;"6",INDEX(Revenue_type,MATCH(Y347*1,[1]type!$A$118:$A$168,0),8),INDEX(Expenditure_type,MATCH(Y347*1,[1]type!$A$2:$A$117,0),8))</f>
        <v>#N/A</v>
      </c>
    </row>
    <row r="348" spans="1:26" ht="15.75" customHeight="1" outlineLevel="2">
      <c r="A348" s="38">
        <v>420</v>
      </c>
      <c r="B348" s="39">
        <v>329200</v>
      </c>
      <c r="C348">
        <v>1</v>
      </c>
      <c r="D348" t="str">
        <f t="shared" si="47"/>
        <v>1329200.420</v>
      </c>
      <c r="E348" s="42" t="s">
        <v>334</v>
      </c>
      <c r="F348" s="16"/>
      <c r="G348"/>
      <c r="H348" s="17">
        <v>-274000</v>
      </c>
      <c r="I348" s="17">
        <v>-183204</v>
      </c>
      <c r="J348" s="16">
        <v>-205940</v>
      </c>
      <c r="K348" s="18" t="e">
        <f>INDEX(תקציב_2013,MATCH(D348,'[1]תקציב 2015'!$D$3:$D$5960,0),8)</f>
        <v>#N/A</v>
      </c>
      <c r="L348" s="18" t="str">
        <f t="shared" si="40"/>
        <v>3</v>
      </c>
      <c r="M348" s="18" t="str">
        <f>INDEX(Chapter,MATCH(L348,[1]Chapter!$A$1:$A$681,0),8)</f>
        <v>שירותים ממלכתיים</v>
      </c>
      <c r="N348" s="18" t="str">
        <f t="shared" si="41"/>
        <v>32</v>
      </c>
      <c r="O348" s="18" t="str">
        <f>INDEX(Chapter,MATCH(N348,[1]Chapter!$A$1:$A$681,0),8)</f>
        <v>תרבות</v>
      </c>
      <c r="P348" s="18" t="str">
        <f t="shared" si="42"/>
        <v>329</v>
      </c>
      <c r="Q348" s="18" t="str">
        <f>INDEX(Chapter,MATCH(P348,[1]Chapter!$A$1:$A$681,0),8)</f>
        <v>ספורט</v>
      </c>
      <c r="R348" s="18" t="str">
        <f t="shared" si="43"/>
        <v>3292</v>
      </c>
      <c r="S348" s="18" t="e">
        <f>INDEX(Chapter,MATCH(R348,[1]Chapter!$A$1:$A$681,0),8)</f>
        <v>#N/A</v>
      </c>
      <c r="T348" s="18"/>
      <c r="U348" s="18" t="str">
        <f t="shared" si="44"/>
        <v>4</v>
      </c>
      <c r="V348" s="18" t="str">
        <f>IF($L348&lt;"6",INDEX(Revenue_type,MATCH(U348*1,[1]type!$A$118:$A$168,0),8),INDEX(Expenditure_type,MATCH(U348*1,[1]type!$A$2:$A$117,0),8))</f>
        <v>שירותים ושכר לימוד</v>
      </c>
      <c r="W348" s="18" t="str">
        <f t="shared" si="45"/>
        <v>42</v>
      </c>
      <c r="X348" s="18" t="str">
        <f>IF($L348&lt;"6",INDEX(Revenue_type,MATCH(W348*1,[1]type!$A$118:$A$168,0),8),INDEX(Expenditure_type,MATCH(W348*1,[1]type!$A$2:$A$117,0),8))</f>
        <v>השתתפויות תושבים בשירותים משלימים</v>
      </c>
      <c r="Y348" s="18" t="str">
        <f t="shared" si="46"/>
        <v>420</v>
      </c>
      <c r="Z348" s="18" t="e">
        <f>IF($L348&lt;"6",INDEX(Revenue_type,MATCH(Y348*1,[1]type!$A$118:$A$168,0),8),INDEX(Expenditure_type,MATCH(Y348*1,[1]type!$A$2:$A$117,0),8))</f>
        <v>#N/A</v>
      </c>
    </row>
    <row r="349" spans="1:26" ht="15.75" customHeight="1" outlineLevel="2">
      <c r="A349" s="38">
        <v>410</v>
      </c>
      <c r="B349" s="39">
        <v>329300</v>
      </c>
      <c r="C349">
        <v>1</v>
      </c>
      <c r="D349" t="str">
        <f t="shared" si="47"/>
        <v>1329300.410</v>
      </c>
      <c r="E349" s="42" t="s">
        <v>335</v>
      </c>
      <c r="F349" s="16"/>
      <c r="G349"/>
      <c r="H349" s="17">
        <v>-148000</v>
      </c>
      <c r="I349" s="17">
        <v>-194315.08</v>
      </c>
      <c r="J349" s="16">
        <v>-447461.2</v>
      </c>
      <c r="K349" s="18" t="e">
        <f>INDEX(תקציב_2013,MATCH(D349,'[1]תקציב 2015'!$D$3:$D$5960,0),8)</f>
        <v>#N/A</v>
      </c>
      <c r="L349" s="18" t="str">
        <f t="shared" si="40"/>
        <v>3</v>
      </c>
      <c r="M349" s="18" t="str">
        <f>INDEX(Chapter,MATCH(L349,[1]Chapter!$A$1:$A$681,0),8)</f>
        <v>שירותים ממלכתיים</v>
      </c>
      <c r="N349" s="18" t="str">
        <f t="shared" si="41"/>
        <v>32</v>
      </c>
      <c r="O349" s="18" t="str">
        <f>INDEX(Chapter,MATCH(N349,[1]Chapter!$A$1:$A$681,0),8)</f>
        <v>תרבות</v>
      </c>
      <c r="P349" s="18" t="str">
        <f t="shared" si="42"/>
        <v>329</v>
      </c>
      <c r="Q349" s="18" t="str">
        <f>INDEX(Chapter,MATCH(P349,[1]Chapter!$A$1:$A$681,0),8)</f>
        <v>ספורט</v>
      </c>
      <c r="R349" s="18" t="str">
        <f t="shared" si="43"/>
        <v>3293</v>
      </c>
      <c r="S349" s="18" t="e">
        <f>INDEX(Chapter,MATCH(R349,[1]Chapter!$A$1:$A$681,0),8)</f>
        <v>#N/A</v>
      </c>
      <c r="T349" s="18"/>
      <c r="U349" s="18" t="str">
        <f t="shared" si="44"/>
        <v>4</v>
      </c>
      <c r="V349" s="18" t="str">
        <f>IF($L349&lt;"6",INDEX(Revenue_type,MATCH(U349*1,[1]type!$A$118:$A$168,0),8),INDEX(Expenditure_type,MATCH(U349*1,[1]type!$A$2:$A$117,0),8))</f>
        <v>שירותים ושכר לימוד</v>
      </c>
      <c r="W349" s="18" t="str">
        <f t="shared" si="45"/>
        <v>41</v>
      </c>
      <c r="X349" s="18" t="str">
        <f>IF($L349&lt;"6",INDEX(Revenue_type,MATCH(W349*1,[1]type!$A$118:$A$168,0),8),INDEX(Expenditure_type,MATCH(W349*1,[1]type!$A$2:$A$117,0),8))</f>
        <v>שכל"מ מתושבים</v>
      </c>
      <c r="Y349" s="18" t="str">
        <f t="shared" si="46"/>
        <v>410</v>
      </c>
      <c r="Z349" s="18" t="e">
        <f>IF($L349&lt;"6",INDEX(Revenue_type,MATCH(Y349*1,[1]type!$A$118:$A$168,0),8),INDEX(Expenditure_type,MATCH(Y349*1,[1]type!$A$2:$A$117,0),8))</f>
        <v>#N/A</v>
      </c>
    </row>
    <row r="350" spans="1:26" ht="15.75" customHeight="1" outlineLevel="2">
      <c r="A350" s="38">
        <v>412</v>
      </c>
      <c r="B350" s="39">
        <v>329300</v>
      </c>
      <c r="C350">
        <v>1</v>
      </c>
      <c r="D350" t="str">
        <f t="shared" si="47"/>
        <v>1329300.412</v>
      </c>
      <c r="E350" s="42" t="s">
        <v>336</v>
      </c>
      <c r="F350" s="16"/>
      <c r="G350"/>
      <c r="H350" s="17">
        <v>-2549000</v>
      </c>
      <c r="I350" s="17">
        <v>-2215009.17</v>
      </c>
      <c r="J350" s="16">
        <v>-497226.17</v>
      </c>
      <c r="K350" s="18" t="e">
        <f>INDEX(תקציב_2013,MATCH(D350,'[1]תקציב 2015'!$D$3:$D$5960,0),8)</f>
        <v>#N/A</v>
      </c>
      <c r="L350" s="18" t="str">
        <f t="shared" si="40"/>
        <v>3</v>
      </c>
      <c r="M350" s="18" t="str">
        <f>INDEX(Chapter,MATCH(L350,[1]Chapter!$A$1:$A$681,0),8)</f>
        <v>שירותים ממלכתיים</v>
      </c>
      <c r="N350" s="18" t="str">
        <f t="shared" si="41"/>
        <v>32</v>
      </c>
      <c r="O350" s="18" t="str">
        <f>INDEX(Chapter,MATCH(N350,[1]Chapter!$A$1:$A$681,0),8)</f>
        <v>תרבות</v>
      </c>
      <c r="P350" s="18" t="str">
        <f t="shared" si="42"/>
        <v>329</v>
      </c>
      <c r="Q350" s="18" t="str">
        <f>INDEX(Chapter,MATCH(P350,[1]Chapter!$A$1:$A$681,0),8)</f>
        <v>ספורט</v>
      </c>
      <c r="R350" s="18" t="str">
        <f t="shared" si="43"/>
        <v>3293</v>
      </c>
      <c r="S350" s="18" t="e">
        <f>INDEX(Chapter,MATCH(R350,[1]Chapter!$A$1:$A$681,0),8)</f>
        <v>#N/A</v>
      </c>
      <c r="T350" s="18"/>
      <c r="U350" s="18" t="str">
        <f t="shared" si="44"/>
        <v>4</v>
      </c>
      <c r="V350" s="18" t="str">
        <f>IF($L350&lt;"6",INDEX(Revenue_type,MATCH(U350*1,[1]type!$A$118:$A$168,0),8),INDEX(Expenditure_type,MATCH(U350*1,[1]type!$A$2:$A$117,0),8))</f>
        <v>שירותים ושכר לימוד</v>
      </c>
      <c r="W350" s="18" t="str">
        <f t="shared" si="45"/>
        <v>41</v>
      </c>
      <c r="X350" s="18" t="str">
        <f>IF($L350&lt;"6",INDEX(Revenue_type,MATCH(W350*1,[1]type!$A$118:$A$168,0),8),INDEX(Expenditure_type,MATCH(W350*1,[1]type!$A$2:$A$117,0),8))</f>
        <v>שכל"מ מתושבים</v>
      </c>
      <c r="Y350" s="18" t="str">
        <f t="shared" si="46"/>
        <v>412</v>
      </c>
      <c r="Z350" s="18" t="e">
        <f>IF($L350&lt;"6",INDEX(Revenue_type,MATCH(Y350*1,[1]type!$A$118:$A$168,0),8),INDEX(Expenditure_type,MATCH(Y350*1,[1]type!$A$2:$A$117,0),8))</f>
        <v>#N/A</v>
      </c>
    </row>
    <row r="351" spans="1:26" ht="15.75" customHeight="1" outlineLevel="2">
      <c r="A351" s="38">
        <v>420</v>
      </c>
      <c r="B351" s="39">
        <v>329300</v>
      </c>
      <c r="C351">
        <v>1</v>
      </c>
      <c r="D351" t="str">
        <f t="shared" si="47"/>
        <v>1329300.420</v>
      </c>
      <c r="E351" s="42" t="s">
        <v>337</v>
      </c>
      <c r="F351" s="16"/>
      <c r="G351"/>
      <c r="H351" s="17">
        <v>-310000</v>
      </c>
      <c r="I351" s="17">
        <v>-328369.96000000002</v>
      </c>
      <c r="J351" s="16">
        <v>-223241.35</v>
      </c>
      <c r="K351" s="18" t="e">
        <f>INDEX(תקציב_2013,MATCH(D351,'[1]תקציב 2015'!$D$3:$D$5960,0),8)</f>
        <v>#N/A</v>
      </c>
      <c r="L351" s="18" t="str">
        <f t="shared" si="40"/>
        <v>3</v>
      </c>
      <c r="M351" s="18" t="str">
        <f>INDEX(Chapter,MATCH(L351,[1]Chapter!$A$1:$A$681,0),8)</f>
        <v>שירותים ממלכתיים</v>
      </c>
      <c r="N351" s="18" t="str">
        <f t="shared" si="41"/>
        <v>32</v>
      </c>
      <c r="O351" s="18" t="str">
        <f>INDEX(Chapter,MATCH(N351,[1]Chapter!$A$1:$A$681,0),8)</f>
        <v>תרבות</v>
      </c>
      <c r="P351" s="18" t="str">
        <f t="shared" si="42"/>
        <v>329</v>
      </c>
      <c r="Q351" s="18" t="str">
        <f>INDEX(Chapter,MATCH(P351,[1]Chapter!$A$1:$A$681,0),8)</f>
        <v>ספורט</v>
      </c>
      <c r="R351" s="18" t="str">
        <f t="shared" si="43"/>
        <v>3293</v>
      </c>
      <c r="S351" s="18" t="e">
        <f>INDEX(Chapter,MATCH(R351,[1]Chapter!$A$1:$A$681,0),8)</f>
        <v>#N/A</v>
      </c>
      <c r="T351" s="18"/>
      <c r="U351" s="18" t="str">
        <f t="shared" si="44"/>
        <v>4</v>
      </c>
      <c r="V351" s="18" t="str">
        <f>IF($L351&lt;"6",INDEX(Revenue_type,MATCH(U351*1,[1]type!$A$118:$A$168,0),8),INDEX(Expenditure_type,MATCH(U351*1,[1]type!$A$2:$A$117,0),8))</f>
        <v>שירותים ושכר לימוד</v>
      </c>
      <c r="W351" s="18" t="str">
        <f t="shared" si="45"/>
        <v>42</v>
      </c>
      <c r="X351" s="18" t="str">
        <f>IF($L351&lt;"6",INDEX(Revenue_type,MATCH(W351*1,[1]type!$A$118:$A$168,0),8),INDEX(Expenditure_type,MATCH(W351*1,[1]type!$A$2:$A$117,0),8))</f>
        <v>השתתפויות תושבים בשירותים משלימים</v>
      </c>
      <c r="Y351" s="18" t="str">
        <f t="shared" si="46"/>
        <v>420</v>
      </c>
      <c r="Z351" s="18" t="e">
        <f>IF($L351&lt;"6",INDEX(Revenue_type,MATCH(Y351*1,[1]type!$A$118:$A$168,0),8),INDEX(Expenditure_type,MATCH(Y351*1,[1]type!$A$2:$A$117,0),8))</f>
        <v>#N/A</v>
      </c>
    </row>
    <row r="352" spans="1:26" ht="15.75" customHeight="1" outlineLevel="2">
      <c r="A352" s="38">
        <v>421</v>
      </c>
      <c r="B352" s="39">
        <v>329300</v>
      </c>
      <c r="C352">
        <v>1</v>
      </c>
      <c r="D352" t="str">
        <f t="shared" si="47"/>
        <v>1329300.421</v>
      </c>
      <c r="E352" s="42" t="s">
        <v>338</v>
      </c>
      <c r="F352" s="16"/>
      <c r="G352"/>
      <c r="H352" s="17">
        <v>0</v>
      </c>
      <c r="I352" s="17">
        <v>-1932.35</v>
      </c>
      <c r="J352" s="16">
        <v>-7989.88</v>
      </c>
      <c r="K352" s="18" t="e">
        <f>INDEX(תקציב_2013,MATCH(D352,'[1]תקציב 2015'!$D$3:$D$5960,0),8)</f>
        <v>#N/A</v>
      </c>
      <c r="L352" s="18" t="str">
        <f t="shared" si="40"/>
        <v>3</v>
      </c>
      <c r="M352" s="18" t="str">
        <f>INDEX(Chapter,MATCH(L352,[1]Chapter!$A$1:$A$681,0),8)</f>
        <v>שירותים ממלכתיים</v>
      </c>
      <c r="N352" s="18" t="str">
        <f t="shared" si="41"/>
        <v>32</v>
      </c>
      <c r="O352" s="18" t="str">
        <f>INDEX(Chapter,MATCH(N352,[1]Chapter!$A$1:$A$681,0),8)</f>
        <v>תרבות</v>
      </c>
      <c r="P352" s="18" t="str">
        <f t="shared" si="42"/>
        <v>329</v>
      </c>
      <c r="Q352" s="18" t="str">
        <f>INDEX(Chapter,MATCH(P352,[1]Chapter!$A$1:$A$681,0),8)</f>
        <v>ספורט</v>
      </c>
      <c r="R352" s="18" t="str">
        <f t="shared" si="43"/>
        <v>3293</v>
      </c>
      <c r="S352" s="18" t="e">
        <f>INDEX(Chapter,MATCH(R352,[1]Chapter!$A$1:$A$681,0),8)</f>
        <v>#N/A</v>
      </c>
      <c r="T352" s="18"/>
      <c r="U352" s="18" t="str">
        <f t="shared" si="44"/>
        <v>4</v>
      </c>
      <c r="V352" s="18" t="str">
        <f>IF($L352&lt;"6",INDEX(Revenue_type,MATCH(U352*1,[1]type!$A$118:$A$168,0),8),INDEX(Expenditure_type,MATCH(U352*1,[1]type!$A$2:$A$117,0),8))</f>
        <v>שירותים ושכר לימוד</v>
      </c>
      <c r="W352" s="18" t="str">
        <f t="shared" si="45"/>
        <v>42</v>
      </c>
      <c r="X352" s="18" t="str">
        <f>IF($L352&lt;"6",INDEX(Revenue_type,MATCH(W352*1,[1]type!$A$118:$A$168,0),8),INDEX(Expenditure_type,MATCH(W352*1,[1]type!$A$2:$A$117,0),8))</f>
        <v>השתתפויות תושבים בשירותים משלימים</v>
      </c>
      <c r="Y352" s="18" t="str">
        <f t="shared" si="46"/>
        <v>421</v>
      </c>
      <c r="Z352" s="18" t="e">
        <f>IF($L352&lt;"6",INDEX(Revenue_type,MATCH(Y352*1,[1]type!$A$118:$A$168,0),8),INDEX(Expenditure_type,MATCH(Y352*1,[1]type!$A$2:$A$117,0),8))</f>
        <v>#N/A</v>
      </c>
    </row>
    <row r="353" spans="1:26" ht="15.75" customHeight="1" outlineLevel="2">
      <c r="A353" s="38">
        <v>423</v>
      </c>
      <c r="B353" s="39">
        <v>329300</v>
      </c>
      <c r="C353">
        <v>1</v>
      </c>
      <c r="D353" t="str">
        <f t="shared" si="47"/>
        <v>1329300.423</v>
      </c>
      <c r="E353" s="42" t="s">
        <v>339</v>
      </c>
      <c r="F353" s="16"/>
      <c r="G353"/>
      <c r="H353" s="17">
        <v>0</v>
      </c>
      <c r="I353" s="17"/>
      <c r="J353" s="16"/>
      <c r="K353" s="18" t="e">
        <f>INDEX(תקציב_2013,MATCH(D353,'[1]תקציב 2015'!$D$3:$D$5960,0),8)</f>
        <v>#N/A</v>
      </c>
      <c r="L353" s="18" t="str">
        <f t="shared" si="40"/>
        <v>3</v>
      </c>
      <c r="M353" s="18" t="str">
        <f>INDEX(Chapter,MATCH(L353,[1]Chapter!$A$1:$A$681,0),8)</f>
        <v>שירותים ממלכתיים</v>
      </c>
      <c r="N353" s="18" t="str">
        <f t="shared" si="41"/>
        <v>32</v>
      </c>
      <c r="O353" s="18" t="str">
        <f>INDEX(Chapter,MATCH(N353,[1]Chapter!$A$1:$A$681,0),8)</f>
        <v>תרבות</v>
      </c>
      <c r="P353" s="18" t="str">
        <f t="shared" si="42"/>
        <v>329</v>
      </c>
      <c r="Q353" s="18" t="str">
        <f>INDEX(Chapter,MATCH(P353,[1]Chapter!$A$1:$A$681,0),8)</f>
        <v>ספורט</v>
      </c>
      <c r="R353" s="18" t="str">
        <f t="shared" si="43"/>
        <v>3293</v>
      </c>
      <c r="S353" s="18" t="e">
        <f>INDEX(Chapter,MATCH(R353,[1]Chapter!$A$1:$A$681,0),8)</f>
        <v>#N/A</v>
      </c>
      <c r="T353" s="18"/>
      <c r="U353" s="18" t="str">
        <f t="shared" si="44"/>
        <v>4</v>
      </c>
      <c r="V353" s="18" t="str">
        <f>IF($L353&lt;"6",INDEX(Revenue_type,MATCH(U353*1,[1]type!$A$118:$A$168,0),8),INDEX(Expenditure_type,MATCH(U353*1,[1]type!$A$2:$A$117,0),8))</f>
        <v>שירותים ושכר לימוד</v>
      </c>
      <c r="W353" s="18" t="str">
        <f t="shared" si="45"/>
        <v>42</v>
      </c>
      <c r="X353" s="18" t="str">
        <f>IF($L353&lt;"6",INDEX(Revenue_type,MATCH(W353*1,[1]type!$A$118:$A$168,0),8),INDEX(Expenditure_type,MATCH(W353*1,[1]type!$A$2:$A$117,0),8))</f>
        <v>השתתפויות תושבים בשירותים משלימים</v>
      </c>
      <c r="Y353" s="18" t="str">
        <f t="shared" si="46"/>
        <v>423</v>
      </c>
      <c r="Z353" s="18" t="e">
        <f>IF($L353&lt;"6",INDEX(Revenue_type,MATCH(Y353*1,[1]type!$A$118:$A$168,0),8),INDEX(Expenditure_type,MATCH(Y353*1,[1]type!$A$2:$A$117,0),8))</f>
        <v>#N/A</v>
      </c>
    </row>
    <row r="354" spans="1:26" ht="15.75" customHeight="1" outlineLevel="2">
      <c r="A354" s="38">
        <v>441</v>
      </c>
      <c r="B354" s="39">
        <v>329300</v>
      </c>
      <c r="C354">
        <v>1</v>
      </c>
      <c r="D354" t="str">
        <f t="shared" si="47"/>
        <v>1329300.441</v>
      </c>
      <c r="E354" s="42" t="s">
        <v>340</v>
      </c>
      <c r="F354" s="16"/>
      <c r="G354"/>
      <c r="H354" s="17">
        <v>0</v>
      </c>
      <c r="I354" s="17">
        <v>0</v>
      </c>
      <c r="J354" s="16">
        <v>0</v>
      </c>
      <c r="K354" s="18" t="e">
        <f>INDEX(תקציב_2013,MATCH(D354,'[1]תקציב 2015'!$D$3:$D$5960,0),8)</f>
        <v>#N/A</v>
      </c>
      <c r="L354" s="18" t="str">
        <f t="shared" si="40"/>
        <v>3</v>
      </c>
      <c r="M354" s="18" t="str">
        <f>INDEX(Chapter,MATCH(L354,[1]Chapter!$A$1:$A$681,0),8)</f>
        <v>שירותים ממלכתיים</v>
      </c>
      <c r="N354" s="18" t="str">
        <f t="shared" si="41"/>
        <v>32</v>
      </c>
      <c r="O354" s="18" t="str">
        <f>INDEX(Chapter,MATCH(N354,[1]Chapter!$A$1:$A$681,0),8)</f>
        <v>תרבות</v>
      </c>
      <c r="P354" s="18" t="str">
        <f t="shared" si="42"/>
        <v>329</v>
      </c>
      <c r="Q354" s="18" t="str">
        <f>INDEX(Chapter,MATCH(P354,[1]Chapter!$A$1:$A$681,0),8)</f>
        <v>ספורט</v>
      </c>
      <c r="R354" s="18" t="str">
        <f t="shared" si="43"/>
        <v>3293</v>
      </c>
      <c r="S354" s="18" t="e">
        <f>INDEX(Chapter,MATCH(R354,[1]Chapter!$A$1:$A$681,0),8)</f>
        <v>#N/A</v>
      </c>
      <c r="T354" s="18"/>
      <c r="U354" s="18" t="str">
        <f t="shared" si="44"/>
        <v>4</v>
      </c>
      <c r="V354" s="18" t="str">
        <f>IF($L354&lt;"6",INDEX(Revenue_type,MATCH(U354*1,[1]type!$A$118:$A$168,0),8),INDEX(Expenditure_type,MATCH(U354*1,[1]type!$A$2:$A$117,0),8))</f>
        <v>שירותים ושכר לימוד</v>
      </c>
      <c r="W354" s="18" t="str">
        <f t="shared" si="45"/>
        <v>44</v>
      </c>
      <c r="X354" s="18" t="str">
        <f>IF($L354&lt;"6",INDEX(Revenue_type,MATCH(W354*1,[1]type!$A$118:$A$168,0),8),INDEX(Expenditure_type,MATCH(W354*1,[1]type!$A$2:$A$117,0),8))</f>
        <v>השתתפויות מוסדות ורשויות בשירותים משלימים</v>
      </c>
      <c r="Y354" s="18" t="str">
        <f t="shared" si="46"/>
        <v>441</v>
      </c>
      <c r="Z354" s="18" t="e">
        <f>IF($L354&lt;"6",INDEX(Revenue_type,MATCH(Y354*1,[1]type!$A$118:$A$168,0),8),INDEX(Expenditure_type,MATCH(Y354*1,[1]type!$A$2:$A$117,0),8))</f>
        <v>#N/A</v>
      </c>
    </row>
    <row r="355" spans="1:26" ht="15.75" customHeight="1" outlineLevel="2">
      <c r="A355" s="38">
        <v>442</v>
      </c>
      <c r="B355" s="39">
        <v>329300</v>
      </c>
      <c r="C355">
        <v>1</v>
      </c>
      <c r="D355" t="str">
        <f t="shared" si="47"/>
        <v>1329300.442</v>
      </c>
      <c r="E355" s="42" t="s">
        <v>341</v>
      </c>
      <c r="F355" s="16"/>
      <c r="G355"/>
      <c r="H355" s="17">
        <v>-135000</v>
      </c>
      <c r="I355" s="17">
        <v>-156791.54999999999</v>
      </c>
      <c r="J355" s="16">
        <v>-97633.64</v>
      </c>
      <c r="K355" s="18" t="e">
        <f>INDEX(תקציב_2013,MATCH(D355,'[1]תקציב 2015'!$D$3:$D$5960,0),8)</f>
        <v>#N/A</v>
      </c>
      <c r="L355" s="18" t="str">
        <f t="shared" si="40"/>
        <v>3</v>
      </c>
      <c r="M355" s="18" t="str">
        <f>INDEX(Chapter,MATCH(L355,[1]Chapter!$A$1:$A$681,0),8)</f>
        <v>שירותים ממלכתיים</v>
      </c>
      <c r="N355" s="18" t="str">
        <f t="shared" si="41"/>
        <v>32</v>
      </c>
      <c r="O355" s="18" t="str">
        <f>INDEX(Chapter,MATCH(N355,[1]Chapter!$A$1:$A$681,0),8)</f>
        <v>תרבות</v>
      </c>
      <c r="P355" s="18" t="str">
        <f t="shared" si="42"/>
        <v>329</v>
      </c>
      <c r="Q355" s="18" t="str">
        <f>INDEX(Chapter,MATCH(P355,[1]Chapter!$A$1:$A$681,0),8)</f>
        <v>ספורט</v>
      </c>
      <c r="R355" s="18" t="str">
        <f t="shared" si="43"/>
        <v>3293</v>
      </c>
      <c r="S355" s="18" t="e">
        <f>INDEX(Chapter,MATCH(R355,[1]Chapter!$A$1:$A$681,0),8)</f>
        <v>#N/A</v>
      </c>
      <c r="T355" s="18"/>
      <c r="U355" s="18" t="str">
        <f t="shared" si="44"/>
        <v>4</v>
      </c>
      <c r="V355" s="18" t="str">
        <f>IF($L355&lt;"6",INDEX(Revenue_type,MATCH(U355*1,[1]type!$A$118:$A$168,0),8),INDEX(Expenditure_type,MATCH(U355*1,[1]type!$A$2:$A$117,0),8))</f>
        <v>שירותים ושכר לימוד</v>
      </c>
      <c r="W355" s="18" t="str">
        <f t="shared" si="45"/>
        <v>44</v>
      </c>
      <c r="X355" s="18" t="str">
        <f>IF($L355&lt;"6",INDEX(Revenue_type,MATCH(W355*1,[1]type!$A$118:$A$168,0),8),INDEX(Expenditure_type,MATCH(W355*1,[1]type!$A$2:$A$117,0),8))</f>
        <v>השתתפויות מוסדות ורשויות בשירותים משלימים</v>
      </c>
      <c r="Y355" s="18" t="str">
        <f t="shared" si="46"/>
        <v>442</v>
      </c>
      <c r="Z355" s="18" t="e">
        <f>IF($L355&lt;"6",INDEX(Revenue_type,MATCH(Y355*1,[1]type!$A$118:$A$168,0),8),INDEX(Expenditure_type,MATCH(Y355*1,[1]type!$A$2:$A$117,0),8))</f>
        <v>#N/A</v>
      </c>
    </row>
    <row r="356" spans="1:26" ht="15.75" customHeight="1" outlineLevel="2">
      <c r="A356" s="38">
        <v>610</v>
      </c>
      <c r="B356" s="39">
        <v>329300</v>
      </c>
      <c r="C356">
        <v>1</v>
      </c>
      <c r="D356" t="str">
        <f t="shared" si="47"/>
        <v>1329300.610</v>
      </c>
      <c r="E356" s="42" t="s">
        <v>342</v>
      </c>
      <c r="F356" s="16"/>
      <c r="G356"/>
      <c r="H356" s="17">
        <v>-40800</v>
      </c>
      <c r="I356" s="17">
        <v>-27150</v>
      </c>
      <c r="J356" s="16">
        <v>-3505</v>
      </c>
      <c r="K356" s="18" t="e">
        <f>INDEX(תקציב_2013,MATCH(D356,'[1]תקציב 2015'!$D$3:$D$5960,0),8)</f>
        <v>#N/A</v>
      </c>
      <c r="L356" s="18" t="str">
        <f t="shared" si="40"/>
        <v>3</v>
      </c>
      <c r="M356" s="18" t="str">
        <f>INDEX(Chapter,MATCH(L356,[1]Chapter!$A$1:$A$681,0),8)</f>
        <v>שירותים ממלכתיים</v>
      </c>
      <c r="N356" s="18" t="str">
        <f t="shared" si="41"/>
        <v>32</v>
      </c>
      <c r="O356" s="18" t="str">
        <f>INDEX(Chapter,MATCH(N356,[1]Chapter!$A$1:$A$681,0),8)</f>
        <v>תרבות</v>
      </c>
      <c r="P356" s="18" t="str">
        <f t="shared" si="42"/>
        <v>329</v>
      </c>
      <c r="Q356" s="18" t="str">
        <f>INDEX(Chapter,MATCH(P356,[1]Chapter!$A$1:$A$681,0),8)</f>
        <v>ספורט</v>
      </c>
      <c r="R356" s="18" t="str">
        <f t="shared" si="43"/>
        <v>3293</v>
      </c>
      <c r="S356" s="18" t="e">
        <f>INDEX(Chapter,MATCH(R356,[1]Chapter!$A$1:$A$681,0),8)</f>
        <v>#N/A</v>
      </c>
      <c r="T356" s="18"/>
      <c r="U356" s="18" t="str">
        <f t="shared" si="44"/>
        <v>6</v>
      </c>
      <c r="V356" s="18" t="str">
        <f>IF($L356&lt;"6",INDEX(Revenue_type,MATCH(U356*1,[1]type!$A$118:$A$168,0),8),INDEX(Expenditure_type,MATCH(U356*1,[1]type!$A$2:$A$117,0),8))</f>
        <v>הכנסות מרכוש ומפעלים</v>
      </c>
      <c r="W356" s="18" t="str">
        <f t="shared" si="45"/>
        <v>61</v>
      </c>
      <c r="X356" s="18" t="str">
        <f>IF($L356&lt;"6",INDEX(Revenue_type,MATCH(W356*1,[1]type!$A$118:$A$168,0),8),INDEX(Expenditure_type,MATCH(W356*1,[1]type!$A$2:$A$117,0),8))</f>
        <v>מכירת חומרים</v>
      </c>
      <c r="Y356" s="18" t="str">
        <f t="shared" si="46"/>
        <v>610</v>
      </c>
      <c r="Z356" s="18" t="e">
        <f>IF($L356&lt;"6",INDEX(Revenue_type,MATCH(Y356*1,[1]type!$A$118:$A$168,0),8),INDEX(Expenditure_type,MATCH(Y356*1,[1]type!$A$2:$A$117,0),8))</f>
        <v>#N/A</v>
      </c>
    </row>
    <row r="357" spans="1:26" ht="15.75" customHeight="1" outlineLevel="2">
      <c r="A357" s="38">
        <v>640</v>
      </c>
      <c r="B357" s="39">
        <v>329300</v>
      </c>
      <c r="C357">
        <v>1</v>
      </c>
      <c r="D357" t="str">
        <f t="shared" si="47"/>
        <v>1329300.640</v>
      </c>
      <c r="E357" s="42" t="s">
        <v>343</v>
      </c>
      <c r="F357" s="16"/>
      <c r="G357"/>
      <c r="H357" s="17">
        <v>-1253000</v>
      </c>
      <c r="I357" s="17">
        <v>-1209461.4099999999</v>
      </c>
      <c r="J357" s="16">
        <v>-1069994.48</v>
      </c>
      <c r="K357" s="18" t="e">
        <f>INDEX(תקציב_2013,MATCH(D357,'[1]תקציב 2015'!$D$3:$D$5960,0),8)</f>
        <v>#N/A</v>
      </c>
      <c r="L357" s="18" t="str">
        <f t="shared" si="40"/>
        <v>3</v>
      </c>
      <c r="M357" s="18" t="str">
        <f>INDEX(Chapter,MATCH(L357,[1]Chapter!$A$1:$A$681,0),8)</f>
        <v>שירותים ממלכתיים</v>
      </c>
      <c r="N357" s="18" t="str">
        <f t="shared" si="41"/>
        <v>32</v>
      </c>
      <c r="O357" s="18" t="str">
        <f>INDEX(Chapter,MATCH(N357,[1]Chapter!$A$1:$A$681,0),8)</f>
        <v>תרבות</v>
      </c>
      <c r="P357" s="18" t="str">
        <f t="shared" si="42"/>
        <v>329</v>
      </c>
      <c r="Q357" s="18" t="str">
        <f>INDEX(Chapter,MATCH(P357,[1]Chapter!$A$1:$A$681,0),8)</f>
        <v>ספורט</v>
      </c>
      <c r="R357" s="18" t="str">
        <f t="shared" si="43"/>
        <v>3293</v>
      </c>
      <c r="S357" s="18" t="e">
        <f>INDEX(Chapter,MATCH(R357,[1]Chapter!$A$1:$A$681,0),8)</f>
        <v>#N/A</v>
      </c>
      <c r="T357" s="18"/>
      <c r="U357" s="18" t="str">
        <f t="shared" si="44"/>
        <v>6</v>
      </c>
      <c r="V357" s="18" t="str">
        <f>IF($L357&lt;"6",INDEX(Revenue_type,MATCH(U357*1,[1]type!$A$118:$A$168,0),8),INDEX(Expenditure_type,MATCH(U357*1,[1]type!$A$2:$A$117,0),8))</f>
        <v>הכנסות מרכוש ומפעלים</v>
      </c>
      <c r="W357" s="18" t="str">
        <f t="shared" si="45"/>
        <v>64</v>
      </c>
      <c r="X357" s="18" t="str">
        <f>IF($L357&lt;"6",INDEX(Revenue_type,MATCH(W357*1,[1]type!$A$118:$A$168,0),8),INDEX(Expenditure_type,MATCH(W357*1,[1]type!$A$2:$A$117,0),8))</f>
        <v>שכ"ד ודמי מפתח</v>
      </c>
      <c r="Y357" s="18" t="str">
        <f t="shared" si="46"/>
        <v>640</v>
      </c>
      <c r="Z357" s="18" t="e">
        <f>IF($L357&lt;"6",INDEX(Revenue_type,MATCH(Y357*1,[1]type!$A$118:$A$168,0),8),INDEX(Expenditure_type,MATCH(Y357*1,[1]type!$A$2:$A$117,0),8))</f>
        <v>#N/A</v>
      </c>
    </row>
    <row r="358" spans="1:26" ht="15.75" customHeight="1" outlineLevel="2">
      <c r="A358" s="38">
        <v>920</v>
      </c>
      <c r="B358" s="39">
        <v>329300</v>
      </c>
      <c r="C358">
        <v>1</v>
      </c>
      <c r="D358" t="str">
        <f t="shared" si="47"/>
        <v>1329300.920</v>
      </c>
      <c r="E358" s="42" t="s">
        <v>344</v>
      </c>
      <c r="F358" s="16"/>
      <c r="G358"/>
      <c r="H358" s="17">
        <v>-300000</v>
      </c>
      <c r="I358" s="17">
        <v>-264806</v>
      </c>
      <c r="J358" s="16">
        <v>-255304</v>
      </c>
      <c r="K358" s="18" t="e">
        <f>INDEX(תקציב_2013,MATCH(D358,'[1]תקציב 2015'!$D$3:$D$5960,0),8)</f>
        <v>#N/A</v>
      </c>
      <c r="L358" s="18" t="str">
        <f t="shared" si="40"/>
        <v>3</v>
      </c>
      <c r="M358" s="18" t="str">
        <f>INDEX(Chapter,MATCH(L358,[1]Chapter!$A$1:$A$681,0),8)</f>
        <v>שירותים ממלכתיים</v>
      </c>
      <c r="N358" s="18" t="str">
        <f t="shared" si="41"/>
        <v>32</v>
      </c>
      <c r="O358" s="18" t="str">
        <f>INDEX(Chapter,MATCH(N358,[1]Chapter!$A$1:$A$681,0),8)</f>
        <v>תרבות</v>
      </c>
      <c r="P358" s="18" t="str">
        <f t="shared" si="42"/>
        <v>329</v>
      </c>
      <c r="Q358" s="18" t="str">
        <f>INDEX(Chapter,MATCH(P358,[1]Chapter!$A$1:$A$681,0),8)</f>
        <v>ספורט</v>
      </c>
      <c r="R358" s="18" t="str">
        <f t="shared" si="43"/>
        <v>3293</v>
      </c>
      <c r="S358" s="18" t="e">
        <f>INDEX(Chapter,MATCH(R358,[1]Chapter!$A$1:$A$681,0),8)</f>
        <v>#N/A</v>
      </c>
      <c r="T358" s="18"/>
      <c r="U358" s="18" t="str">
        <f t="shared" si="44"/>
        <v>9</v>
      </c>
      <c r="V358" s="18" t="str">
        <f>IF($L358&lt;"6",INDEX(Revenue_type,MATCH(U358*1,[1]type!$A$118:$A$168,0),8),INDEX(Expenditure_type,MATCH(U358*1,[1]type!$A$2:$A$117,0),8))</f>
        <v>השתתפות משרדי ממשלה</v>
      </c>
      <c r="W358" s="18" t="str">
        <f t="shared" si="45"/>
        <v>92</v>
      </c>
      <c r="X358" s="18" t="str">
        <f>IF($L358&lt;"6",INDEX(Revenue_type,MATCH(W358*1,[1]type!$A$118:$A$168,0),8),INDEX(Expenditure_type,MATCH(W358*1,[1]type!$A$2:$A$117,0),8))</f>
        <v>השתתפות משרד החינוך והתרבות</v>
      </c>
      <c r="Y358" s="18" t="str">
        <f t="shared" si="46"/>
        <v>920</v>
      </c>
      <c r="Z358" s="18" t="e">
        <f>IF($L358&lt;"6",INDEX(Revenue_type,MATCH(Y358*1,[1]type!$A$118:$A$168,0),8),INDEX(Expenditure_type,MATCH(Y358*1,[1]type!$A$2:$A$117,0),8))</f>
        <v>#N/A</v>
      </c>
    </row>
    <row r="359" spans="1:26" ht="15.75" customHeight="1" outlineLevel="2">
      <c r="A359" s="38">
        <v>420</v>
      </c>
      <c r="B359" s="39">
        <v>329310</v>
      </c>
      <c r="C359">
        <v>1</v>
      </c>
      <c r="D359" t="str">
        <f t="shared" si="47"/>
        <v>1329310.420</v>
      </c>
      <c r="E359" s="42" t="s">
        <v>345</v>
      </c>
      <c r="F359" s="16"/>
      <c r="G359"/>
      <c r="H359" s="17">
        <v>-250000</v>
      </c>
      <c r="I359" s="17">
        <v>-222008.4</v>
      </c>
      <c r="J359" s="16">
        <v>-241640.5</v>
      </c>
      <c r="K359" s="18" t="e">
        <f>INDEX(תקציב_2013,MATCH(D359,'[1]תקציב 2015'!$D$3:$D$5960,0),8)</f>
        <v>#N/A</v>
      </c>
      <c r="L359" s="18" t="str">
        <f t="shared" si="40"/>
        <v>3</v>
      </c>
      <c r="M359" s="18" t="str">
        <f>INDEX(Chapter,MATCH(L359,[1]Chapter!$A$1:$A$681,0),8)</f>
        <v>שירותים ממלכתיים</v>
      </c>
      <c r="N359" s="18" t="str">
        <f t="shared" si="41"/>
        <v>32</v>
      </c>
      <c r="O359" s="18" t="str">
        <f>INDEX(Chapter,MATCH(N359,[1]Chapter!$A$1:$A$681,0),8)</f>
        <v>תרבות</v>
      </c>
      <c r="P359" s="18" t="str">
        <f t="shared" si="42"/>
        <v>329</v>
      </c>
      <c r="Q359" s="18" t="str">
        <f>INDEX(Chapter,MATCH(P359,[1]Chapter!$A$1:$A$681,0),8)</f>
        <v>ספורט</v>
      </c>
      <c r="R359" s="18" t="str">
        <f t="shared" si="43"/>
        <v>3293</v>
      </c>
      <c r="S359" s="18" t="e">
        <f>INDEX(Chapter,MATCH(R359,[1]Chapter!$A$1:$A$681,0),8)</f>
        <v>#N/A</v>
      </c>
      <c r="T359" s="18"/>
      <c r="U359" s="18" t="str">
        <f t="shared" si="44"/>
        <v>4</v>
      </c>
      <c r="V359" s="18" t="str">
        <f>IF($L359&lt;"6",INDEX(Revenue_type,MATCH(U359*1,[1]type!$A$118:$A$168,0),8),INDEX(Expenditure_type,MATCH(U359*1,[1]type!$A$2:$A$117,0),8))</f>
        <v>שירותים ושכר לימוד</v>
      </c>
      <c r="W359" s="18" t="str">
        <f t="shared" si="45"/>
        <v>42</v>
      </c>
      <c r="X359" s="18" t="str">
        <f>IF($L359&lt;"6",INDEX(Revenue_type,MATCH(W359*1,[1]type!$A$118:$A$168,0),8),INDEX(Expenditure_type,MATCH(W359*1,[1]type!$A$2:$A$117,0),8))</f>
        <v>השתתפויות תושבים בשירותים משלימים</v>
      </c>
      <c r="Y359" s="18" t="str">
        <f t="shared" si="46"/>
        <v>420</v>
      </c>
      <c r="Z359" s="18" t="e">
        <f>IF($L359&lt;"6",INDEX(Revenue_type,MATCH(Y359*1,[1]type!$A$118:$A$168,0),8),INDEX(Expenditure_type,MATCH(Y359*1,[1]type!$A$2:$A$117,0),8))</f>
        <v>#N/A</v>
      </c>
    </row>
    <row r="360" spans="1:26" ht="15.75" customHeight="1" outlineLevel="2">
      <c r="A360" s="38">
        <v>710</v>
      </c>
      <c r="B360" s="39">
        <v>329900</v>
      </c>
      <c r="C360">
        <v>1</v>
      </c>
      <c r="D360" t="str">
        <f t="shared" si="47"/>
        <v>1329900.710</v>
      </c>
      <c r="E360" s="42" t="s">
        <v>346</v>
      </c>
      <c r="F360" s="16"/>
      <c r="G360"/>
      <c r="H360" s="17">
        <v>-1087000</v>
      </c>
      <c r="I360" s="17">
        <v>-1060299.18</v>
      </c>
      <c r="J360" s="16">
        <v>-977993</v>
      </c>
      <c r="K360" s="18" t="e">
        <f>INDEX(תקציב_2013,MATCH(D360,'[1]תקציב 2015'!$D$3:$D$5960,0),8)</f>
        <v>#N/A</v>
      </c>
      <c r="L360" s="18" t="str">
        <f t="shared" si="40"/>
        <v>3</v>
      </c>
      <c r="M360" s="18" t="str">
        <f>INDEX(Chapter,MATCH(L360,[1]Chapter!$A$1:$A$681,0),8)</f>
        <v>שירותים ממלכתיים</v>
      </c>
      <c r="N360" s="18" t="str">
        <f t="shared" si="41"/>
        <v>32</v>
      </c>
      <c r="O360" s="18" t="str">
        <f>INDEX(Chapter,MATCH(N360,[1]Chapter!$A$1:$A$681,0),8)</f>
        <v>תרבות</v>
      </c>
      <c r="P360" s="18" t="str">
        <f t="shared" si="42"/>
        <v>329</v>
      </c>
      <c r="Q360" s="18" t="str">
        <f>INDEX(Chapter,MATCH(P360,[1]Chapter!$A$1:$A$681,0),8)</f>
        <v>ספורט</v>
      </c>
      <c r="R360" s="18" t="str">
        <f t="shared" si="43"/>
        <v>3299</v>
      </c>
      <c r="S360" s="18" t="e">
        <f>INDEX(Chapter,MATCH(R360,[1]Chapter!$A$1:$A$681,0),8)</f>
        <v>#N/A</v>
      </c>
      <c r="T360" s="18"/>
      <c r="U360" s="18" t="str">
        <f t="shared" si="44"/>
        <v>7</v>
      </c>
      <c r="V360" s="18" t="str">
        <f>IF($L360&lt;"6",INDEX(Revenue_type,MATCH(U360*1,[1]type!$A$118:$A$168,0),8),INDEX(Expenditure_type,MATCH(U360*1,[1]type!$A$2:$A$117,0),8))</f>
        <v>השתתפות מוסדות ותרומות</v>
      </c>
      <c r="W360" s="18" t="str">
        <f t="shared" si="45"/>
        <v>71</v>
      </c>
      <c r="X360" s="18" t="str">
        <f>IF($L360&lt;"6",INDEX(Revenue_type,MATCH(W360*1,[1]type!$A$118:$A$168,0),8),INDEX(Expenditure_type,MATCH(W360*1,[1]type!$A$2:$A$117,0),8))</f>
        <v>השתתפות ועדים מקומיים</v>
      </c>
      <c r="Y360" s="18" t="str">
        <f t="shared" si="46"/>
        <v>710</v>
      </c>
      <c r="Z360" s="18" t="e">
        <f>IF($L360&lt;"6",INDEX(Revenue_type,MATCH(Y360*1,[1]type!$A$118:$A$168,0),8),INDEX(Expenditure_type,MATCH(Y360*1,[1]type!$A$2:$A$117,0),8))</f>
        <v>#N/A</v>
      </c>
    </row>
    <row r="361" spans="1:26" ht="15.75" customHeight="1" outlineLevel="2">
      <c r="A361" s="38">
        <v>740</v>
      </c>
      <c r="B361" s="39">
        <v>329900</v>
      </c>
      <c r="C361">
        <v>1</v>
      </c>
      <c r="D361" t="str">
        <f t="shared" si="47"/>
        <v>1329900.740</v>
      </c>
      <c r="E361" s="42" t="s">
        <v>347</v>
      </c>
      <c r="F361" s="16"/>
      <c r="G361"/>
      <c r="H361" s="17">
        <v>-79000</v>
      </c>
      <c r="I361" s="17">
        <v>-297472</v>
      </c>
      <c r="J361" s="16">
        <v>-79000</v>
      </c>
      <c r="K361" s="18" t="e">
        <f>INDEX(תקציב_2013,MATCH(D361,'[1]תקציב 2015'!$D$3:$D$5960,0),8)</f>
        <v>#N/A</v>
      </c>
      <c r="L361" s="18" t="str">
        <f t="shared" si="40"/>
        <v>3</v>
      </c>
      <c r="M361" s="18" t="str">
        <f>INDEX(Chapter,MATCH(L361,[1]Chapter!$A$1:$A$681,0),8)</f>
        <v>שירותים ממלכתיים</v>
      </c>
      <c r="N361" s="18" t="str">
        <f t="shared" si="41"/>
        <v>32</v>
      </c>
      <c r="O361" s="18" t="str">
        <f>INDEX(Chapter,MATCH(N361,[1]Chapter!$A$1:$A$681,0),8)</f>
        <v>תרבות</v>
      </c>
      <c r="P361" s="18" t="str">
        <f t="shared" si="42"/>
        <v>329</v>
      </c>
      <c r="Q361" s="18" t="str">
        <f>INDEX(Chapter,MATCH(P361,[1]Chapter!$A$1:$A$681,0),8)</f>
        <v>ספורט</v>
      </c>
      <c r="R361" s="18" t="str">
        <f t="shared" si="43"/>
        <v>3299</v>
      </c>
      <c r="S361" s="18" t="e">
        <f>INDEX(Chapter,MATCH(R361,[1]Chapter!$A$1:$A$681,0),8)</f>
        <v>#N/A</v>
      </c>
      <c r="T361" s="18"/>
      <c r="U361" s="18" t="str">
        <f t="shared" si="44"/>
        <v>7</v>
      </c>
      <c r="V361" s="18" t="str">
        <f>IF($L361&lt;"6",INDEX(Revenue_type,MATCH(U361*1,[1]type!$A$118:$A$168,0),8),INDEX(Expenditure_type,MATCH(U361*1,[1]type!$A$2:$A$117,0),8))</f>
        <v>השתתפות מוסדות ותרומות</v>
      </c>
      <c r="W361" s="18" t="str">
        <f t="shared" si="45"/>
        <v>74</v>
      </c>
      <c r="X361" s="18" t="str">
        <f>IF($L361&lt;"6",INDEX(Revenue_type,MATCH(W361*1,[1]type!$A$118:$A$168,0),8),INDEX(Expenditure_type,MATCH(W361*1,[1]type!$A$2:$A$117,0),8))</f>
        <v>השתתפות מפעל הפיס</v>
      </c>
      <c r="Y361" s="18" t="str">
        <f t="shared" si="46"/>
        <v>740</v>
      </c>
      <c r="Z361" s="18" t="e">
        <f>IF($L361&lt;"6",INDEX(Revenue_type,MATCH(Y361*1,[1]type!$A$118:$A$168,0),8),INDEX(Expenditure_type,MATCH(Y361*1,[1]type!$A$2:$A$117,0),8))</f>
        <v>#N/A</v>
      </c>
    </row>
    <row r="362" spans="1:26" ht="15.75" customHeight="1" outlineLevel="2">
      <c r="A362" s="38">
        <v>920</v>
      </c>
      <c r="B362" s="39">
        <v>329900</v>
      </c>
      <c r="C362">
        <v>1</v>
      </c>
      <c r="D362" t="str">
        <f t="shared" si="47"/>
        <v>1329900.920</v>
      </c>
      <c r="E362" s="42" t="s">
        <v>348</v>
      </c>
      <c r="F362" s="16"/>
      <c r="G362"/>
      <c r="H362" s="17">
        <v>0</v>
      </c>
      <c r="I362" s="17">
        <v>0</v>
      </c>
      <c r="J362" s="16">
        <v>0</v>
      </c>
      <c r="K362" s="18" t="e">
        <f>INDEX(תקציב_2013,MATCH(D362,'[1]תקציב 2015'!$D$3:$D$5960,0),8)</f>
        <v>#N/A</v>
      </c>
      <c r="L362" s="18" t="str">
        <f t="shared" si="40"/>
        <v>3</v>
      </c>
      <c r="M362" s="18" t="str">
        <f>INDEX(Chapter,MATCH(L362,[1]Chapter!$A$1:$A$681,0),8)</f>
        <v>שירותים ממלכתיים</v>
      </c>
      <c r="N362" s="18" t="str">
        <f t="shared" si="41"/>
        <v>32</v>
      </c>
      <c r="O362" s="18" t="str">
        <f>INDEX(Chapter,MATCH(N362,[1]Chapter!$A$1:$A$681,0),8)</f>
        <v>תרבות</v>
      </c>
      <c r="P362" s="18" t="str">
        <f t="shared" si="42"/>
        <v>329</v>
      </c>
      <c r="Q362" s="18" t="str">
        <f>INDEX(Chapter,MATCH(P362,[1]Chapter!$A$1:$A$681,0),8)</f>
        <v>ספורט</v>
      </c>
      <c r="R362" s="18" t="str">
        <f t="shared" si="43"/>
        <v>3299</v>
      </c>
      <c r="S362" s="18" t="e">
        <f>INDEX(Chapter,MATCH(R362,[1]Chapter!$A$1:$A$681,0),8)</f>
        <v>#N/A</v>
      </c>
      <c r="T362" s="18"/>
      <c r="U362" s="18" t="str">
        <f t="shared" si="44"/>
        <v>9</v>
      </c>
      <c r="V362" s="18" t="str">
        <f>IF($L362&lt;"6",INDEX(Revenue_type,MATCH(U362*1,[1]type!$A$118:$A$168,0),8),INDEX(Expenditure_type,MATCH(U362*1,[1]type!$A$2:$A$117,0),8))</f>
        <v>השתתפות משרדי ממשלה</v>
      </c>
      <c r="W362" s="18" t="str">
        <f t="shared" si="45"/>
        <v>92</v>
      </c>
      <c r="X362" s="18" t="str">
        <f>IF($L362&lt;"6",INDEX(Revenue_type,MATCH(W362*1,[1]type!$A$118:$A$168,0),8),INDEX(Expenditure_type,MATCH(W362*1,[1]type!$A$2:$A$117,0),8))</f>
        <v>השתתפות משרד החינוך והתרבות</v>
      </c>
      <c r="Y362" s="18" t="str">
        <f t="shared" si="46"/>
        <v>920</v>
      </c>
      <c r="Z362" s="18" t="e">
        <f>IF($L362&lt;"6",INDEX(Revenue_type,MATCH(Y362*1,[1]type!$A$118:$A$168,0),8),INDEX(Expenditure_type,MATCH(Y362*1,[1]type!$A$2:$A$117,0),8))</f>
        <v>#N/A</v>
      </c>
    </row>
    <row r="363" spans="1:26" ht="15.75" customHeight="1" outlineLevel="2">
      <c r="A363" s="38">
        <v>921</v>
      </c>
      <c r="B363" s="39">
        <v>329900</v>
      </c>
      <c r="C363">
        <v>1</v>
      </c>
      <c r="D363" t="str">
        <f t="shared" si="47"/>
        <v>1329900.921</v>
      </c>
      <c r="E363" s="42" t="s">
        <v>349</v>
      </c>
      <c r="F363" s="16"/>
      <c r="G363"/>
      <c r="H363" s="17">
        <v>-223500</v>
      </c>
      <c r="I363" s="17">
        <v>-122652</v>
      </c>
      <c r="J363" s="16">
        <v>-36348</v>
      </c>
      <c r="K363" s="18" t="e">
        <f>INDEX(תקציב_2013,MATCH(D363,'[1]תקציב 2015'!$D$3:$D$5960,0),8)</f>
        <v>#N/A</v>
      </c>
      <c r="L363" s="18" t="str">
        <f t="shared" si="40"/>
        <v>3</v>
      </c>
      <c r="M363" s="18" t="str">
        <f>INDEX(Chapter,MATCH(L363,[1]Chapter!$A$1:$A$681,0),8)</f>
        <v>שירותים ממלכתיים</v>
      </c>
      <c r="N363" s="18" t="str">
        <f t="shared" si="41"/>
        <v>32</v>
      </c>
      <c r="O363" s="18" t="str">
        <f>INDEX(Chapter,MATCH(N363,[1]Chapter!$A$1:$A$681,0),8)</f>
        <v>תרבות</v>
      </c>
      <c r="P363" s="18" t="str">
        <f t="shared" si="42"/>
        <v>329</v>
      </c>
      <c r="Q363" s="18" t="str">
        <f>INDEX(Chapter,MATCH(P363,[1]Chapter!$A$1:$A$681,0),8)</f>
        <v>ספורט</v>
      </c>
      <c r="R363" s="18" t="str">
        <f t="shared" si="43"/>
        <v>3299</v>
      </c>
      <c r="S363" s="18" t="e">
        <f>INDEX(Chapter,MATCH(R363,[1]Chapter!$A$1:$A$681,0),8)</f>
        <v>#N/A</v>
      </c>
      <c r="T363" s="18"/>
      <c r="U363" s="18" t="str">
        <f t="shared" si="44"/>
        <v>9</v>
      </c>
      <c r="V363" s="18" t="str">
        <f>IF($L363&lt;"6",INDEX(Revenue_type,MATCH(U363*1,[1]type!$A$118:$A$168,0),8),INDEX(Expenditure_type,MATCH(U363*1,[1]type!$A$2:$A$117,0),8))</f>
        <v>השתתפות משרדי ממשלה</v>
      </c>
      <c r="W363" s="18" t="str">
        <f t="shared" si="45"/>
        <v>92</v>
      </c>
      <c r="X363" s="18" t="str">
        <f>IF($L363&lt;"6",INDEX(Revenue_type,MATCH(W363*1,[1]type!$A$118:$A$168,0),8),INDEX(Expenditure_type,MATCH(W363*1,[1]type!$A$2:$A$117,0),8))</f>
        <v>השתתפות משרד החינוך והתרבות</v>
      </c>
      <c r="Y363" s="18" t="str">
        <f t="shared" si="46"/>
        <v>921</v>
      </c>
      <c r="Z363" s="18" t="e">
        <f>IF($L363&lt;"6",INDEX(Revenue_type,MATCH(Y363*1,[1]type!$A$118:$A$168,0),8),INDEX(Expenditure_type,MATCH(Y363*1,[1]type!$A$2:$A$117,0),8))</f>
        <v>#N/A</v>
      </c>
    </row>
    <row r="364" spans="1:26" ht="15.75" customHeight="1" outlineLevel="2">
      <c r="A364" s="38">
        <v>930</v>
      </c>
      <c r="B364" s="39">
        <v>340000</v>
      </c>
      <c r="C364">
        <v>1</v>
      </c>
      <c r="D364" t="str">
        <f t="shared" si="47"/>
        <v>1340000.930</v>
      </c>
      <c r="E364" s="33" t="s">
        <v>350</v>
      </c>
      <c r="F364" s="16"/>
      <c r="G364"/>
      <c r="H364" s="17">
        <v>-5640000</v>
      </c>
      <c r="I364" s="17">
        <v>-5736208</v>
      </c>
      <c r="J364" s="16">
        <v>-5382443</v>
      </c>
      <c r="K364" s="18" t="e">
        <f>INDEX(תקציב_2013,MATCH(D364,'[1]תקציב 2015'!$D$3:$D$5960,0),8)</f>
        <v>#N/A</v>
      </c>
      <c r="L364" s="18" t="str">
        <f t="shared" si="40"/>
        <v>3</v>
      </c>
      <c r="M364" s="18" t="str">
        <f>INDEX(Chapter,MATCH(L364,[1]Chapter!$A$1:$A$681,0),8)</f>
        <v>שירותים ממלכתיים</v>
      </c>
      <c r="N364" s="18" t="str">
        <f t="shared" si="41"/>
        <v>34</v>
      </c>
      <c r="O364" s="18" t="str">
        <f>INDEX(Chapter,MATCH(N364,[1]Chapter!$A$1:$A$681,0),8)</f>
        <v>רווחה</v>
      </c>
      <c r="P364" s="18" t="str">
        <f t="shared" si="42"/>
        <v>340</v>
      </c>
      <c r="Q364" s="18" t="e">
        <f>INDEX(Chapter,MATCH(P364,[1]Chapter!$A$1:$A$681,0),8)</f>
        <v>#N/A</v>
      </c>
      <c r="R364" s="18" t="str">
        <f t="shared" si="43"/>
        <v>3400</v>
      </c>
      <c r="S364" s="18" t="e">
        <f>INDEX(Chapter,MATCH(R364,[1]Chapter!$A$1:$A$681,0),8)</f>
        <v>#N/A</v>
      </c>
      <c r="T364" s="18"/>
      <c r="U364" s="18" t="str">
        <f t="shared" si="44"/>
        <v>9</v>
      </c>
      <c r="V364" s="18" t="str">
        <f>IF($L364&lt;"6",INDEX(Revenue_type,MATCH(U364*1,[1]type!$A$118:$A$168,0),8),INDEX(Expenditure_type,MATCH(U364*1,[1]type!$A$2:$A$117,0),8))</f>
        <v>השתתפות משרדי ממשלה</v>
      </c>
      <c r="W364" s="18" t="str">
        <f t="shared" si="45"/>
        <v>93</v>
      </c>
      <c r="X364" s="18" t="str">
        <f>IF($L364&lt;"6",INDEX(Revenue_type,MATCH(W364*1,[1]type!$A$118:$A$168,0),8),INDEX(Expenditure_type,MATCH(W364*1,[1]type!$A$2:$A$117,0),8))</f>
        <v>השתתפות משרד העבודה והרווחה</v>
      </c>
      <c r="Y364" s="18" t="str">
        <f t="shared" si="46"/>
        <v>930</v>
      </c>
      <c r="Z364" s="18" t="e">
        <f>IF($L364&lt;"6",INDEX(Revenue_type,MATCH(Y364*1,[1]type!$A$118:$A$168,0),8),INDEX(Expenditure_type,MATCH(Y364*1,[1]type!$A$2:$A$117,0),8))</f>
        <v>#N/A</v>
      </c>
    </row>
    <row r="365" spans="1:26" ht="15.75" customHeight="1" outlineLevel="2">
      <c r="A365" s="38">
        <v>930</v>
      </c>
      <c r="B365" s="39">
        <v>340002</v>
      </c>
      <c r="C365">
        <v>1</v>
      </c>
      <c r="D365" t="str">
        <f t="shared" si="47"/>
        <v>1340002.930</v>
      </c>
      <c r="E365" s="42" t="s">
        <v>351</v>
      </c>
      <c r="F365" s="16"/>
      <c r="G365"/>
      <c r="H365" s="17">
        <v>-16500</v>
      </c>
      <c r="I365" s="17">
        <v>0</v>
      </c>
      <c r="J365" s="16">
        <v>-15967</v>
      </c>
      <c r="K365" s="18" t="e">
        <f>INDEX(תקציב_2013,MATCH(D365,'[1]תקציב 2015'!$D$3:$D$5960,0),8)</f>
        <v>#N/A</v>
      </c>
      <c r="L365" s="18" t="str">
        <f t="shared" si="40"/>
        <v>3</v>
      </c>
      <c r="M365" s="18" t="str">
        <f>INDEX(Chapter,MATCH(L365,[1]Chapter!$A$1:$A$681,0),8)</f>
        <v>שירותים ממלכתיים</v>
      </c>
      <c r="N365" s="18" t="str">
        <f t="shared" si="41"/>
        <v>34</v>
      </c>
      <c r="O365" s="18" t="str">
        <f>INDEX(Chapter,MATCH(N365,[1]Chapter!$A$1:$A$681,0),8)</f>
        <v>רווחה</v>
      </c>
      <c r="P365" s="18" t="str">
        <f t="shared" si="42"/>
        <v>340</v>
      </c>
      <c r="Q365" s="18" t="e">
        <f>INDEX(Chapter,MATCH(P365,[1]Chapter!$A$1:$A$681,0),8)</f>
        <v>#N/A</v>
      </c>
      <c r="R365" s="18" t="str">
        <f t="shared" si="43"/>
        <v>3400</v>
      </c>
      <c r="S365" s="18" t="e">
        <f>INDEX(Chapter,MATCH(R365,[1]Chapter!$A$1:$A$681,0),8)</f>
        <v>#N/A</v>
      </c>
      <c r="T365" s="18"/>
      <c r="U365" s="18" t="str">
        <f t="shared" si="44"/>
        <v>9</v>
      </c>
      <c r="V365" s="18" t="str">
        <f>IF($L365&lt;"6",INDEX(Revenue_type,MATCH(U365*1,[1]type!$A$118:$A$168,0),8),INDEX(Expenditure_type,MATCH(U365*1,[1]type!$A$2:$A$117,0),8))</f>
        <v>השתתפות משרדי ממשלה</v>
      </c>
      <c r="W365" s="18" t="str">
        <f t="shared" si="45"/>
        <v>93</v>
      </c>
      <c r="X365" s="18" t="str">
        <f>IF($L365&lt;"6",INDEX(Revenue_type,MATCH(W365*1,[1]type!$A$118:$A$168,0),8),INDEX(Expenditure_type,MATCH(W365*1,[1]type!$A$2:$A$117,0),8))</f>
        <v>השתתפות משרד העבודה והרווחה</v>
      </c>
      <c r="Y365" s="18" t="str">
        <f t="shared" si="46"/>
        <v>930</v>
      </c>
      <c r="Z365" s="18" t="e">
        <f>IF($L365&lt;"6",INDEX(Revenue_type,MATCH(Y365*1,[1]type!$A$118:$A$168,0),8),INDEX(Expenditure_type,MATCH(Y365*1,[1]type!$A$2:$A$117,0),8))</f>
        <v>#N/A</v>
      </c>
    </row>
    <row r="366" spans="1:26" ht="15.75" customHeight="1" outlineLevel="2">
      <c r="A366" s="38">
        <v>930</v>
      </c>
      <c r="B366" s="39">
        <v>341331</v>
      </c>
      <c r="C366">
        <v>1</v>
      </c>
      <c r="D366" t="str">
        <f t="shared" si="47"/>
        <v>1341331.930</v>
      </c>
      <c r="E366" s="42" t="s">
        <v>352</v>
      </c>
      <c r="F366" s="16"/>
      <c r="G366"/>
      <c r="H366" s="17">
        <v>-136000</v>
      </c>
      <c r="I366" s="17">
        <v>-140675</v>
      </c>
      <c r="J366" s="16">
        <v>-111793</v>
      </c>
      <c r="K366" s="18" t="e">
        <f>INDEX(תקציב_2013,MATCH(D366,'[1]תקציב 2015'!$D$3:$D$5960,0),8)</f>
        <v>#N/A</v>
      </c>
      <c r="L366" s="18" t="str">
        <f t="shared" si="40"/>
        <v>3</v>
      </c>
      <c r="M366" s="18" t="str">
        <f>INDEX(Chapter,MATCH(L366,[1]Chapter!$A$1:$A$681,0),8)</f>
        <v>שירותים ממלכתיים</v>
      </c>
      <c r="N366" s="18" t="str">
        <f t="shared" si="41"/>
        <v>34</v>
      </c>
      <c r="O366" s="18" t="str">
        <f>INDEX(Chapter,MATCH(N366,[1]Chapter!$A$1:$A$681,0),8)</f>
        <v>רווחה</v>
      </c>
      <c r="P366" s="18" t="str">
        <f t="shared" si="42"/>
        <v>341</v>
      </c>
      <c r="Q366" s="18" t="str">
        <f>INDEX(Chapter,MATCH(P366,[1]Chapter!$A$1:$A$681,0),8)</f>
        <v>מינהל הרווחה</v>
      </c>
      <c r="R366" s="18" t="str">
        <f t="shared" si="43"/>
        <v>3413</v>
      </c>
      <c r="S366" s="18" t="e">
        <f>INDEX(Chapter,MATCH(R366,[1]Chapter!$A$1:$A$681,0),8)</f>
        <v>#N/A</v>
      </c>
      <c r="T366" s="18"/>
      <c r="U366" s="18" t="str">
        <f t="shared" si="44"/>
        <v>9</v>
      </c>
      <c r="V366" s="18" t="str">
        <f>IF($L366&lt;"6",INDEX(Revenue_type,MATCH(U366*1,[1]type!$A$118:$A$168,0),8),INDEX(Expenditure_type,MATCH(U366*1,[1]type!$A$2:$A$117,0),8))</f>
        <v>השתתפות משרדי ממשלה</v>
      </c>
      <c r="W366" s="18" t="str">
        <f t="shared" si="45"/>
        <v>93</v>
      </c>
      <c r="X366" s="18" t="str">
        <f>IF($L366&lt;"6",INDEX(Revenue_type,MATCH(W366*1,[1]type!$A$118:$A$168,0),8),INDEX(Expenditure_type,MATCH(W366*1,[1]type!$A$2:$A$117,0),8))</f>
        <v>השתתפות משרד העבודה והרווחה</v>
      </c>
      <c r="Y366" s="18" t="str">
        <f t="shared" si="46"/>
        <v>930</v>
      </c>
      <c r="Z366" s="18" t="e">
        <f>IF($L366&lt;"6",INDEX(Revenue_type,MATCH(Y366*1,[1]type!$A$118:$A$168,0),8),INDEX(Expenditure_type,MATCH(Y366*1,[1]type!$A$2:$A$117,0),8))</f>
        <v>#N/A</v>
      </c>
    </row>
    <row r="367" spans="1:26" ht="15.75" customHeight="1" outlineLevel="2">
      <c r="A367" s="38">
        <v>420</v>
      </c>
      <c r="B367" s="39">
        <v>342200</v>
      </c>
      <c r="C367">
        <v>1</v>
      </c>
      <c r="D367" t="str">
        <f t="shared" si="47"/>
        <v>1342200.420</v>
      </c>
      <c r="E367" s="42" t="s">
        <v>353</v>
      </c>
      <c r="F367" s="16"/>
      <c r="G367"/>
      <c r="H367" s="17">
        <v>-6700</v>
      </c>
      <c r="I367" s="17">
        <v>0</v>
      </c>
      <c r="J367" s="16">
        <v>-3328</v>
      </c>
      <c r="K367" s="18" t="e">
        <f>INDEX(תקציב_2013,MATCH(D367,'[1]תקציב 2015'!$D$3:$D$5960,0),8)</f>
        <v>#N/A</v>
      </c>
      <c r="L367" s="18" t="str">
        <f t="shared" si="40"/>
        <v>3</v>
      </c>
      <c r="M367" s="18" t="str">
        <f>INDEX(Chapter,MATCH(L367,[1]Chapter!$A$1:$A$681,0),8)</f>
        <v>שירותים ממלכתיים</v>
      </c>
      <c r="N367" s="18" t="str">
        <f t="shared" si="41"/>
        <v>34</v>
      </c>
      <c r="O367" s="18" t="str">
        <f>INDEX(Chapter,MATCH(N367,[1]Chapter!$A$1:$A$681,0),8)</f>
        <v>רווחה</v>
      </c>
      <c r="P367" s="18" t="str">
        <f t="shared" si="42"/>
        <v>342</v>
      </c>
      <c r="Q367" s="18" t="str">
        <f>INDEX(Chapter,MATCH(P367,[1]Chapter!$A$1:$A$681,0),8)</f>
        <v>רווחת הפרט והמשפחה</v>
      </c>
      <c r="R367" s="18" t="str">
        <f t="shared" si="43"/>
        <v>3422</v>
      </c>
      <c r="S367" s="18" t="str">
        <f>INDEX(Chapter,MATCH(R367,[1]Chapter!$A$1:$A$681,0),8)</f>
        <v>צרכים מיוחדים</v>
      </c>
      <c r="T367" s="18"/>
      <c r="U367" s="18" t="str">
        <f t="shared" si="44"/>
        <v>4</v>
      </c>
      <c r="V367" s="18" t="str">
        <f>IF($L367&lt;"6",INDEX(Revenue_type,MATCH(U367*1,[1]type!$A$118:$A$168,0),8),INDEX(Expenditure_type,MATCH(U367*1,[1]type!$A$2:$A$117,0),8))</f>
        <v>שירותים ושכר לימוד</v>
      </c>
      <c r="W367" s="18" t="str">
        <f t="shared" si="45"/>
        <v>42</v>
      </c>
      <c r="X367" s="18" t="str">
        <f>IF($L367&lt;"6",INDEX(Revenue_type,MATCH(W367*1,[1]type!$A$118:$A$168,0),8),INDEX(Expenditure_type,MATCH(W367*1,[1]type!$A$2:$A$117,0),8))</f>
        <v>השתתפויות תושבים בשירותים משלימים</v>
      </c>
      <c r="Y367" s="18" t="str">
        <f t="shared" si="46"/>
        <v>420</v>
      </c>
      <c r="Z367" s="18" t="e">
        <f>IF($L367&lt;"6",INDEX(Revenue_type,MATCH(Y367*1,[1]type!$A$118:$A$168,0),8),INDEX(Expenditure_type,MATCH(Y367*1,[1]type!$A$2:$A$117,0),8))</f>
        <v>#N/A</v>
      </c>
    </row>
    <row r="368" spans="1:26" ht="15.75" customHeight="1" outlineLevel="2">
      <c r="A368" s="38">
        <v>930</v>
      </c>
      <c r="B368" s="39">
        <v>342200</v>
      </c>
      <c r="C368">
        <v>1</v>
      </c>
      <c r="D368" t="str">
        <f t="shared" si="47"/>
        <v>1342200.930</v>
      </c>
      <c r="E368" s="43" t="s">
        <v>353</v>
      </c>
      <c r="F368" s="16"/>
      <c r="G368"/>
      <c r="H368" s="17">
        <v>-375000</v>
      </c>
      <c r="I368" s="17">
        <v>-264374</v>
      </c>
      <c r="J368" s="16">
        <v>-285913</v>
      </c>
      <c r="K368" s="18">
        <f>INDEX(תקציב_2013,MATCH(D368,'[1]תקציב 2015'!$D$3:$D$5960,0),8)</f>
        <v>-488100</v>
      </c>
      <c r="L368" s="18" t="str">
        <f t="shared" si="40"/>
        <v>3</v>
      </c>
      <c r="M368" s="18" t="str">
        <f>INDEX(Chapter,MATCH(L368,[1]Chapter!$A$1:$A$681,0),8)</f>
        <v>שירותים ממלכתיים</v>
      </c>
      <c r="N368" s="18" t="str">
        <f t="shared" si="41"/>
        <v>34</v>
      </c>
      <c r="O368" s="18" t="str">
        <f>INDEX(Chapter,MATCH(N368,[1]Chapter!$A$1:$A$681,0),8)</f>
        <v>רווחה</v>
      </c>
      <c r="P368" s="18" t="str">
        <f t="shared" si="42"/>
        <v>342</v>
      </c>
      <c r="Q368" s="18" t="str">
        <f>INDEX(Chapter,MATCH(P368,[1]Chapter!$A$1:$A$681,0),8)</f>
        <v>רווחת הפרט והמשפחה</v>
      </c>
      <c r="R368" s="18" t="str">
        <f t="shared" si="43"/>
        <v>3422</v>
      </c>
      <c r="S368" s="18" t="str">
        <f>INDEX(Chapter,MATCH(R368,[1]Chapter!$A$1:$A$681,0),8)</f>
        <v>צרכים מיוחדים</v>
      </c>
      <c r="T368" s="18"/>
      <c r="U368" s="18" t="str">
        <f t="shared" si="44"/>
        <v>9</v>
      </c>
      <c r="V368" s="18" t="str">
        <f>IF($L368&lt;"6",INDEX(Revenue_type,MATCH(U368*1,[1]type!$A$118:$A$168,0),8),INDEX(Expenditure_type,MATCH(U368*1,[1]type!$A$2:$A$117,0),8))</f>
        <v>השתתפות משרדי ממשלה</v>
      </c>
      <c r="W368" s="18" t="str">
        <f t="shared" si="45"/>
        <v>93</v>
      </c>
      <c r="X368" s="18" t="str">
        <f>IF($L368&lt;"6",INDEX(Revenue_type,MATCH(W368*1,[1]type!$A$118:$A$168,0),8),INDEX(Expenditure_type,MATCH(W368*1,[1]type!$A$2:$A$117,0),8))</f>
        <v>השתתפות משרד העבודה והרווחה</v>
      </c>
      <c r="Y368" s="18" t="str">
        <f t="shared" si="46"/>
        <v>930</v>
      </c>
      <c r="Z368" s="18" t="e">
        <f>IF($L368&lt;"6",INDEX(Revenue_type,MATCH(Y368*1,[1]type!$A$118:$A$168,0),8),INDEX(Expenditure_type,MATCH(Y368*1,[1]type!$A$2:$A$117,0),8))</f>
        <v>#N/A</v>
      </c>
    </row>
    <row r="369" spans="1:26" ht="15.75" customHeight="1" outlineLevel="2">
      <c r="A369" s="38">
        <v>930</v>
      </c>
      <c r="B369" s="39">
        <v>342400</v>
      </c>
      <c r="C369">
        <v>1</v>
      </c>
      <c r="D369" t="str">
        <f t="shared" si="47"/>
        <v>1342400.930</v>
      </c>
      <c r="E369" s="43" t="s">
        <v>354</v>
      </c>
      <c r="F369" s="16"/>
      <c r="G369"/>
      <c r="H369" s="17">
        <v>-250000</v>
      </c>
      <c r="I369" s="17">
        <v>-283046</v>
      </c>
      <c r="J369" s="16">
        <v>-276553</v>
      </c>
      <c r="K369" s="18">
        <f>INDEX(תקציב_2013,MATCH(D369,'[1]תקציב 2015'!$D$3:$D$5960,0),8)</f>
        <v>-37502</v>
      </c>
      <c r="L369" s="18" t="str">
        <f t="shared" si="40"/>
        <v>3</v>
      </c>
      <c r="M369" s="18" t="str">
        <f>INDEX(Chapter,MATCH(L369,[1]Chapter!$A$1:$A$681,0),8)</f>
        <v>שירותים ממלכתיים</v>
      </c>
      <c r="N369" s="18" t="str">
        <f t="shared" si="41"/>
        <v>34</v>
      </c>
      <c r="O369" s="18" t="str">
        <f>INDEX(Chapter,MATCH(N369,[1]Chapter!$A$1:$A$681,0),8)</f>
        <v>רווחה</v>
      </c>
      <c r="P369" s="18" t="str">
        <f t="shared" si="42"/>
        <v>342</v>
      </c>
      <c r="Q369" s="18" t="str">
        <f>INDEX(Chapter,MATCH(P369,[1]Chapter!$A$1:$A$681,0),8)</f>
        <v>רווחת הפרט והמשפחה</v>
      </c>
      <c r="R369" s="18" t="str">
        <f t="shared" si="43"/>
        <v>3424</v>
      </c>
      <c r="S369" s="18" t="str">
        <f>INDEX(Chapter,MATCH(R369,[1]Chapter!$A$1:$A$681,0),8)</f>
        <v>הדרכת משפחות</v>
      </c>
      <c r="T369" s="18"/>
      <c r="U369" s="18" t="str">
        <f t="shared" si="44"/>
        <v>9</v>
      </c>
      <c r="V369" s="18" t="str">
        <f>IF($L369&lt;"6",INDEX(Revenue_type,MATCH(U369*1,[1]type!$A$118:$A$168,0),8),INDEX(Expenditure_type,MATCH(U369*1,[1]type!$A$2:$A$117,0),8))</f>
        <v>השתתפות משרדי ממשלה</v>
      </c>
      <c r="W369" s="18" t="str">
        <f t="shared" si="45"/>
        <v>93</v>
      </c>
      <c r="X369" s="18" t="str">
        <f>IF($L369&lt;"6",INDEX(Revenue_type,MATCH(W369*1,[1]type!$A$118:$A$168,0),8),INDEX(Expenditure_type,MATCH(W369*1,[1]type!$A$2:$A$117,0),8))</f>
        <v>השתתפות משרד העבודה והרווחה</v>
      </c>
      <c r="Y369" s="18" t="str">
        <f t="shared" si="46"/>
        <v>930</v>
      </c>
      <c r="Z369" s="18" t="e">
        <f>IF($L369&lt;"6",INDEX(Revenue_type,MATCH(Y369*1,[1]type!$A$118:$A$168,0),8),INDEX(Expenditure_type,MATCH(Y369*1,[1]type!$A$2:$A$117,0),8))</f>
        <v>#N/A</v>
      </c>
    </row>
    <row r="370" spans="1:26" ht="15.75" customHeight="1" outlineLevel="2">
      <c r="A370" s="38">
        <v>420</v>
      </c>
      <c r="B370" s="39">
        <v>343500</v>
      </c>
      <c r="C370">
        <v>1</v>
      </c>
      <c r="D370" t="str">
        <f t="shared" si="47"/>
        <v>1343500.420</v>
      </c>
      <c r="E370" s="22" t="s">
        <v>355</v>
      </c>
      <c r="F370" s="16"/>
      <c r="G370"/>
      <c r="H370" s="17">
        <v>-195000</v>
      </c>
      <c r="I370" s="17">
        <v>-108853</v>
      </c>
      <c r="J370" s="16">
        <v>-170416.3</v>
      </c>
      <c r="K370" s="18" t="e">
        <f>INDEX(תקציב_2013,MATCH(D370,'[1]תקציב 2015'!$D$3:$D$5960,0),8)</f>
        <v>#N/A</v>
      </c>
      <c r="L370" s="18" t="str">
        <f t="shared" si="40"/>
        <v>3</v>
      </c>
      <c r="M370" s="18" t="str">
        <f>INDEX(Chapter,MATCH(L370,[1]Chapter!$A$1:$A$681,0),8)</f>
        <v>שירותים ממלכתיים</v>
      </c>
      <c r="N370" s="18" t="str">
        <f t="shared" si="41"/>
        <v>34</v>
      </c>
      <c r="O370" s="18" t="str">
        <f>INDEX(Chapter,MATCH(N370,[1]Chapter!$A$1:$A$681,0),8)</f>
        <v>רווחה</v>
      </c>
      <c r="P370" s="18" t="str">
        <f t="shared" si="42"/>
        <v>343</v>
      </c>
      <c r="Q370" s="18" t="str">
        <f>INDEX(Chapter,MATCH(P370,[1]Chapter!$A$1:$A$681,0),8)</f>
        <v>שירותים לילד ולנוער</v>
      </c>
      <c r="R370" s="18" t="str">
        <f t="shared" si="43"/>
        <v>3435</v>
      </c>
      <c r="S370" s="18" t="str">
        <f>INDEX(Chapter,MATCH(R370,[1]Chapter!$A$1:$A$681,0),8)</f>
        <v>פעולות קהילתיות</v>
      </c>
      <c r="T370" s="18"/>
      <c r="U370" s="18" t="str">
        <f t="shared" si="44"/>
        <v>4</v>
      </c>
      <c r="V370" s="18" t="str">
        <f>IF($L370&lt;"6",INDEX(Revenue_type,MATCH(U370*1,[1]type!$A$118:$A$168,0),8),INDEX(Expenditure_type,MATCH(U370*1,[1]type!$A$2:$A$117,0),8))</f>
        <v>שירותים ושכר לימוד</v>
      </c>
      <c r="W370" s="18" t="str">
        <f t="shared" si="45"/>
        <v>42</v>
      </c>
      <c r="X370" s="18" t="str">
        <f>IF($L370&lt;"6",INDEX(Revenue_type,MATCH(W370*1,[1]type!$A$118:$A$168,0),8),INDEX(Expenditure_type,MATCH(W370*1,[1]type!$A$2:$A$117,0),8))</f>
        <v>השתתפויות תושבים בשירותים משלימים</v>
      </c>
      <c r="Y370" s="18" t="str">
        <f t="shared" si="46"/>
        <v>420</v>
      </c>
      <c r="Z370" s="18" t="e">
        <f>IF($L370&lt;"6",INDEX(Revenue_type,MATCH(Y370*1,[1]type!$A$118:$A$168,0),8),INDEX(Expenditure_type,MATCH(Y370*1,[1]type!$A$2:$A$117,0),8))</f>
        <v>#N/A</v>
      </c>
    </row>
    <row r="371" spans="1:26" ht="15.75" customHeight="1" outlineLevel="2">
      <c r="A371" s="38">
        <v>930</v>
      </c>
      <c r="B371" s="39">
        <v>343500</v>
      </c>
      <c r="C371">
        <v>1</v>
      </c>
      <c r="D371" t="str">
        <f t="shared" si="47"/>
        <v>1343500.930</v>
      </c>
      <c r="E371" s="43" t="s">
        <v>356</v>
      </c>
      <c r="F371" s="16"/>
      <c r="G371"/>
      <c r="H371" s="17">
        <v>-915000</v>
      </c>
      <c r="I371" s="17">
        <v>-1183679</v>
      </c>
      <c r="J371" s="16">
        <v>-887060</v>
      </c>
      <c r="K371" s="18">
        <f>INDEX(תקציב_2013,MATCH(D371,'[1]תקציב 2015'!$D$3:$D$5960,0),8)</f>
        <v>-2089464</v>
      </c>
      <c r="L371" s="18" t="str">
        <f t="shared" si="40"/>
        <v>3</v>
      </c>
      <c r="M371" s="18" t="str">
        <f>INDEX(Chapter,MATCH(L371,[1]Chapter!$A$1:$A$681,0),8)</f>
        <v>שירותים ממלכתיים</v>
      </c>
      <c r="N371" s="18" t="str">
        <f t="shared" si="41"/>
        <v>34</v>
      </c>
      <c r="O371" s="18" t="str">
        <f>INDEX(Chapter,MATCH(N371,[1]Chapter!$A$1:$A$681,0),8)</f>
        <v>רווחה</v>
      </c>
      <c r="P371" s="18" t="str">
        <f t="shared" si="42"/>
        <v>343</v>
      </c>
      <c r="Q371" s="18" t="str">
        <f>INDEX(Chapter,MATCH(P371,[1]Chapter!$A$1:$A$681,0),8)</f>
        <v>שירותים לילד ולנוער</v>
      </c>
      <c r="R371" s="18" t="str">
        <f t="shared" si="43"/>
        <v>3435</v>
      </c>
      <c r="S371" s="18" t="str">
        <f>INDEX(Chapter,MATCH(R371,[1]Chapter!$A$1:$A$681,0),8)</f>
        <v>פעולות קהילתיות</v>
      </c>
      <c r="T371" s="18"/>
      <c r="U371" s="18" t="str">
        <f t="shared" si="44"/>
        <v>9</v>
      </c>
      <c r="V371" s="18" t="str">
        <f>IF($L371&lt;"6",INDEX(Revenue_type,MATCH(U371*1,[1]type!$A$118:$A$168,0),8),INDEX(Expenditure_type,MATCH(U371*1,[1]type!$A$2:$A$117,0),8))</f>
        <v>השתתפות משרדי ממשלה</v>
      </c>
      <c r="W371" s="18" t="str">
        <f t="shared" si="45"/>
        <v>93</v>
      </c>
      <c r="X371" s="18" t="str">
        <f>IF($L371&lt;"6",INDEX(Revenue_type,MATCH(W371*1,[1]type!$A$118:$A$168,0),8),INDEX(Expenditure_type,MATCH(W371*1,[1]type!$A$2:$A$117,0),8))</f>
        <v>השתתפות משרד העבודה והרווחה</v>
      </c>
      <c r="Y371" s="18" t="str">
        <f t="shared" si="46"/>
        <v>930</v>
      </c>
      <c r="Z371" s="18" t="e">
        <f>IF($L371&lt;"6",INDEX(Revenue_type,MATCH(Y371*1,[1]type!$A$118:$A$168,0),8),INDEX(Expenditure_type,MATCH(Y371*1,[1]type!$A$2:$A$117,0),8))</f>
        <v>#N/A</v>
      </c>
    </row>
    <row r="372" spans="1:26" ht="15.75" customHeight="1" outlineLevel="2">
      <c r="A372" s="38">
        <v>420</v>
      </c>
      <c r="B372" s="39">
        <v>343800</v>
      </c>
      <c r="C372">
        <v>1</v>
      </c>
      <c r="D372" t="str">
        <f t="shared" si="47"/>
        <v>1343800.420</v>
      </c>
      <c r="E372" s="43" t="s">
        <v>357</v>
      </c>
      <c r="F372" s="16"/>
      <c r="G372"/>
      <c r="H372" s="17">
        <v>-205000</v>
      </c>
      <c r="I372" s="17">
        <v>-206220.19</v>
      </c>
      <c r="J372" s="16">
        <v>-156517.6</v>
      </c>
      <c r="K372" s="18" t="e">
        <f>INDEX(תקציב_2013,MATCH(D372,'[1]תקציב 2015'!$D$3:$D$5960,0),8)</f>
        <v>#N/A</v>
      </c>
      <c r="L372" s="18" t="str">
        <f t="shared" si="40"/>
        <v>3</v>
      </c>
      <c r="M372" s="18" t="str">
        <f>INDEX(Chapter,MATCH(L372,[1]Chapter!$A$1:$A$681,0),8)</f>
        <v>שירותים ממלכתיים</v>
      </c>
      <c r="N372" s="18" t="str">
        <f t="shared" si="41"/>
        <v>34</v>
      </c>
      <c r="O372" s="18" t="str">
        <f>INDEX(Chapter,MATCH(N372,[1]Chapter!$A$1:$A$681,0),8)</f>
        <v>רווחה</v>
      </c>
      <c r="P372" s="18" t="str">
        <f t="shared" si="42"/>
        <v>343</v>
      </c>
      <c r="Q372" s="18" t="str">
        <f>INDEX(Chapter,MATCH(P372,[1]Chapter!$A$1:$A$681,0),8)</f>
        <v>שירותים לילד ולנוער</v>
      </c>
      <c r="R372" s="18" t="str">
        <f t="shared" si="43"/>
        <v>3438</v>
      </c>
      <c r="S372" s="18" t="str">
        <f>INDEX(Chapter,MATCH(R372,[1]Chapter!$A$1:$A$681,0),8)</f>
        <v>אחזקת ילדים בפנימיות</v>
      </c>
      <c r="T372" s="18"/>
      <c r="U372" s="18" t="str">
        <f t="shared" si="44"/>
        <v>4</v>
      </c>
      <c r="V372" s="18" t="str">
        <f>IF($L372&lt;"6",INDEX(Revenue_type,MATCH(U372*1,[1]type!$A$118:$A$168,0),8),INDEX(Expenditure_type,MATCH(U372*1,[1]type!$A$2:$A$117,0),8))</f>
        <v>שירותים ושכר לימוד</v>
      </c>
      <c r="W372" s="18" t="str">
        <f t="shared" si="45"/>
        <v>42</v>
      </c>
      <c r="X372" s="18" t="str">
        <f>IF($L372&lt;"6",INDEX(Revenue_type,MATCH(W372*1,[1]type!$A$118:$A$168,0),8),INDEX(Expenditure_type,MATCH(W372*1,[1]type!$A$2:$A$117,0),8))</f>
        <v>השתתפויות תושבים בשירותים משלימים</v>
      </c>
      <c r="Y372" s="18" t="str">
        <f t="shared" si="46"/>
        <v>420</v>
      </c>
      <c r="Z372" s="18" t="e">
        <f>IF($L372&lt;"6",INDEX(Revenue_type,MATCH(Y372*1,[1]type!$A$118:$A$168,0),8),INDEX(Expenditure_type,MATCH(Y372*1,[1]type!$A$2:$A$117,0),8))</f>
        <v>#N/A</v>
      </c>
    </row>
    <row r="373" spans="1:26" ht="15.75" customHeight="1" outlineLevel="2">
      <c r="A373" s="38">
        <v>930</v>
      </c>
      <c r="B373" s="39">
        <v>343800</v>
      </c>
      <c r="C373">
        <v>1</v>
      </c>
      <c r="D373" t="str">
        <f t="shared" si="47"/>
        <v>1343800.930</v>
      </c>
      <c r="E373" s="43" t="s">
        <v>358</v>
      </c>
      <c r="F373" s="16"/>
      <c r="G373"/>
      <c r="H373" s="17">
        <v>-5786000</v>
      </c>
      <c r="I373" s="17">
        <v>-5311608</v>
      </c>
      <c r="J373" s="16">
        <v>-5290997</v>
      </c>
      <c r="K373" s="18">
        <f>INDEX(תקציב_2013,MATCH(D373,'[1]תקציב 2015'!$D$3:$D$5960,0),8)</f>
        <v>-1000000</v>
      </c>
      <c r="L373" s="18" t="str">
        <f t="shared" si="40"/>
        <v>3</v>
      </c>
      <c r="M373" s="18" t="str">
        <f>INDEX(Chapter,MATCH(L373,[1]Chapter!$A$1:$A$681,0),8)</f>
        <v>שירותים ממלכתיים</v>
      </c>
      <c r="N373" s="18" t="str">
        <f t="shared" si="41"/>
        <v>34</v>
      </c>
      <c r="O373" s="18" t="str">
        <f>INDEX(Chapter,MATCH(N373,[1]Chapter!$A$1:$A$681,0),8)</f>
        <v>רווחה</v>
      </c>
      <c r="P373" s="18" t="str">
        <f t="shared" si="42"/>
        <v>343</v>
      </c>
      <c r="Q373" s="18" t="str">
        <f>INDEX(Chapter,MATCH(P373,[1]Chapter!$A$1:$A$681,0),8)</f>
        <v>שירותים לילד ולנוער</v>
      </c>
      <c r="R373" s="18" t="str">
        <f t="shared" si="43"/>
        <v>3438</v>
      </c>
      <c r="S373" s="18" t="str">
        <f>INDEX(Chapter,MATCH(R373,[1]Chapter!$A$1:$A$681,0),8)</f>
        <v>אחזקת ילדים בפנימיות</v>
      </c>
      <c r="T373" s="18"/>
      <c r="U373" s="18" t="str">
        <f t="shared" si="44"/>
        <v>9</v>
      </c>
      <c r="V373" s="18" t="str">
        <f>IF($L373&lt;"6",INDEX(Revenue_type,MATCH(U373*1,[1]type!$A$118:$A$168,0),8),INDEX(Expenditure_type,MATCH(U373*1,[1]type!$A$2:$A$117,0),8))</f>
        <v>השתתפות משרדי ממשלה</v>
      </c>
      <c r="W373" s="18" t="str">
        <f t="shared" si="45"/>
        <v>93</v>
      </c>
      <c r="X373" s="18" t="str">
        <f>IF($L373&lt;"6",INDEX(Revenue_type,MATCH(W373*1,[1]type!$A$118:$A$168,0),8),INDEX(Expenditure_type,MATCH(W373*1,[1]type!$A$2:$A$117,0),8))</f>
        <v>השתתפות משרד העבודה והרווחה</v>
      </c>
      <c r="Y373" s="18" t="str">
        <f t="shared" si="46"/>
        <v>930</v>
      </c>
      <c r="Z373" s="18" t="e">
        <f>IF($L373&lt;"6",INDEX(Revenue_type,MATCH(Y373*1,[1]type!$A$118:$A$168,0),8),INDEX(Expenditure_type,MATCH(Y373*1,[1]type!$A$2:$A$117,0),8))</f>
        <v>#N/A</v>
      </c>
    </row>
    <row r="374" spans="1:26" ht="15.75" customHeight="1" outlineLevel="2">
      <c r="A374" s="38">
        <v>930</v>
      </c>
      <c r="B374" s="39">
        <v>343900</v>
      </c>
      <c r="C374">
        <v>1</v>
      </c>
      <c r="D374" t="str">
        <f t="shared" si="47"/>
        <v>1343900.930</v>
      </c>
      <c r="E374" s="43" t="s">
        <v>359</v>
      </c>
      <c r="F374" s="16"/>
      <c r="G374"/>
      <c r="H374" s="17">
        <v>-665000</v>
      </c>
      <c r="I374" s="17">
        <v>-583424</v>
      </c>
      <c r="J374" s="16">
        <v>-612636</v>
      </c>
      <c r="K374" s="18">
        <f>INDEX(תקציב_2013,MATCH(D374,'[1]תקציב 2015'!$D$3:$D$5960,0),8)</f>
        <v>-8126573</v>
      </c>
      <c r="L374" s="18" t="str">
        <f t="shared" si="40"/>
        <v>3</v>
      </c>
      <c r="M374" s="18" t="str">
        <f>INDEX(Chapter,MATCH(L374,[1]Chapter!$A$1:$A$681,0),8)</f>
        <v>שירותים ממלכתיים</v>
      </c>
      <c r="N374" s="18" t="str">
        <f t="shared" si="41"/>
        <v>34</v>
      </c>
      <c r="O374" s="18" t="str">
        <f>INDEX(Chapter,MATCH(N374,[1]Chapter!$A$1:$A$681,0),8)</f>
        <v>רווחה</v>
      </c>
      <c r="P374" s="18" t="str">
        <f t="shared" si="42"/>
        <v>343</v>
      </c>
      <c r="Q374" s="18" t="str">
        <f>INDEX(Chapter,MATCH(P374,[1]Chapter!$A$1:$A$681,0),8)</f>
        <v>שירותים לילד ולנוער</v>
      </c>
      <c r="R374" s="18" t="str">
        <f t="shared" si="43"/>
        <v>3439</v>
      </c>
      <c r="S374" s="18" t="str">
        <f>INDEX(Chapter,MATCH(R374,[1]Chapter!$A$1:$A$681,0),8)</f>
        <v>אחזקת ילדים במעונות יום ואומנות יומיות</v>
      </c>
      <c r="T374" s="18"/>
      <c r="U374" s="18" t="str">
        <f t="shared" si="44"/>
        <v>9</v>
      </c>
      <c r="V374" s="18" t="str">
        <f>IF($L374&lt;"6",INDEX(Revenue_type,MATCH(U374*1,[1]type!$A$118:$A$168,0),8),INDEX(Expenditure_type,MATCH(U374*1,[1]type!$A$2:$A$117,0),8))</f>
        <v>השתתפות משרדי ממשלה</v>
      </c>
      <c r="W374" s="18" t="str">
        <f t="shared" si="45"/>
        <v>93</v>
      </c>
      <c r="X374" s="18" t="str">
        <f>IF($L374&lt;"6",INDEX(Revenue_type,MATCH(W374*1,[1]type!$A$118:$A$168,0),8),INDEX(Expenditure_type,MATCH(W374*1,[1]type!$A$2:$A$117,0),8))</f>
        <v>השתתפות משרד העבודה והרווחה</v>
      </c>
      <c r="Y374" s="18" t="str">
        <f t="shared" si="46"/>
        <v>930</v>
      </c>
      <c r="Z374" s="18" t="e">
        <f>IF($L374&lt;"6",INDEX(Revenue_type,MATCH(Y374*1,[1]type!$A$118:$A$168,0),8),INDEX(Expenditure_type,MATCH(Y374*1,[1]type!$A$2:$A$117,0),8))</f>
        <v>#N/A</v>
      </c>
    </row>
    <row r="375" spans="1:26" ht="15.75" customHeight="1" outlineLevel="2">
      <c r="A375" s="38">
        <v>420</v>
      </c>
      <c r="B375" s="39">
        <v>344300</v>
      </c>
      <c r="C375">
        <v>1</v>
      </c>
      <c r="D375" t="str">
        <f t="shared" si="47"/>
        <v>1344300.420</v>
      </c>
      <c r="E375" s="43" t="s">
        <v>360</v>
      </c>
      <c r="F375" s="16"/>
      <c r="G375"/>
      <c r="H375" s="17">
        <v>-480000</v>
      </c>
      <c r="I375" s="17">
        <v>-578037.43999999994</v>
      </c>
      <c r="J375" s="16">
        <v>-475220.56</v>
      </c>
      <c r="K375" s="18" t="e">
        <f>INDEX(תקציב_2013,MATCH(D375,'[1]תקציב 2015'!$D$3:$D$5960,0),8)</f>
        <v>#N/A</v>
      </c>
      <c r="L375" s="18" t="str">
        <f t="shared" si="40"/>
        <v>3</v>
      </c>
      <c r="M375" s="18" t="str">
        <f>INDEX(Chapter,MATCH(L375,[1]Chapter!$A$1:$A$681,0),8)</f>
        <v>שירותים ממלכתיים</v>
      </c>
      <c r="N375" s="18" t="str">
        <f t="shared" si="41"/>
        <v>34</v>
      </c>
      <c r="O375" s="18" t="str">
        <f>INDEX(Chapter,MATCH(N375,[1]Chapter!$A$1:$A$681,0),8)</f>
        <v>רווחה</v>
      </c>
      <c r="P375" s="18" t="str">
        <f t="shared" si="42"/>
        <v>344</v>
      </c>
      <c r="Q375" s="18" t="str">
        <f>INDEX(Chapter,MATCH(P375,[1]Chapter!$A$1:$A$681,0),8)</f>
        <v>שירותים לזקן</v>
      </c>
      <c r="R375" s="18" t="str">
        <f t="shared" si="43"/>
        <v>3443</v>
      </c>
      <c r="S375" s="18" t="str">
        <f>INDEX(Chapter,MATCH(R375,[1]Chapter!$A$1:$A$681,0),8)</f>
        <v>שירותים לזקן - מוסדי</v>
      </c>
      <c r="T375" s="18"/>
      <c r="U375" s="18" t="str">
        <f t="shared" si="44"/>
        <v>4</v>
      </c>
      <c r="V375" s="18" t="str">
        <f>IF($L375&lt;"6",INDEX(Revenue_type,MATCH(U375*1,[1]type!$A$118:$A$168,0),8),INDEX(Expenditure_type,MATCH(U375*1,[1]type!$A$2:$A$117,0),8))</f>
        <v>שירותים ושכר לימוד</v>
      </c>
      <c r="W375" s="18" t="str">
        <f t="shared" si="45"/>
        <v>42</v>
      </c>
      <c r="X375" s="18" t="str">
        <f>IF($L375&lt;"6",INDEX(Revenue_type,MATCH(W375*1,[1]type!$A$118:$A$168,0),8),INDEX(Expenditure_type,MATCH(W375*1,[1]type!$A$2:$A$117,0),8))</f>
        <v>השתתפויות תושבים בשירותים משלימים</v>
      </c>
      <c r="Y375" s="18" t="str">
        <f t="shared" si="46"/>
        <v>420</v>
      </c>
      <c r="Z375" s="18" t="e">
        <f>IF($L375&lt;"6",INDEX(Revenue_type,MATCH(Y375*1,[1]type!$A$118:$A$168,0),8),INDEX(Expenditure_type,MATCH(Y375*1,[1]type!$A$2:$A$117,0),8))</f>
        <v>#N/A</v>
      </c>
    </row>
    <row r="376" spans="1:26" ht="15.75" customHeight="1" outlineLevel="2">
      <c r="A376" s="38">
        <v>930</v>
      </c>
      <c r="B376" s="39">
        <v>344300</v>
      </c>
      <c r="C376">
        <v>1</v>
      </c>
      <c r="D376" t="str">
        <f t="shared" si="47"/>
        <v>1344300.930</v>
      </c>
      <c r="E376" s="43" t="s">
        <v>361</v>
      </c>
      <c r="F376" s="16"/>
      <c r="G376"/>
      <c r="H376" s="17">
        <v>-1445000</v>
      </c>
      <c r="I376" s="17">
        <v>-1255611</v>
      </c>
      <c r="J376" s="16">
        <v>-1210424</v>
      </c>
      <c r="K376" s="18">
        <f>INDEX(תקציב_2013,MATCH(D376,'[1]תקציב 2015'!$D$3:$D$5960,0),8)</f>
        <v>-8091436</v>
      </c>
      <c r="L376" s="18" t="str">
        <f t="shared" si="40"/>
        <v>3</v>
      </c>
      <c r="M376" s="18" t="str">
        <f>INDEX(Chapter,MATCH(L376,[1]Chapter!$A$1:$A$681,0),8)</f>
        <v>שירותים ממלכתיים</v>
      </c>
      <c r="N376" s="18" t="str">
        <f t="shared" si="41"/>
        <v>34</v>
      </c>
      <c r="O376" s="18" t="str">
        <f>INDEX(Chapter,MATCH(N376,[1]Chapter!$A$1:$A$681,0),8)</f>
        <v>רווחה</v>
      </c>
      <c r="P376" s="18" t="str">
        <f t="shared" si="42"/>
        <v>344</v>
      </c>
      <c r="Q376" s="18" t="str">
        <f>INDEX(Chapter,MATCH(P376,[1]Chapter!$A$1:$A$681,0),8)</f>
        <v>שירותים לזקן</v>
      </c>
      <c r="R376" s="18" t="str">
        <f t="shared" si="43"/>
        <v>3443</v>
      </c>
      <c r="S376" s="18" t="str">
        <f>INDEX(Chapter,MATCH(R376,[1]Chapter!$A$1:$A$681,0),8)</f>
        <v>שירותים לזקן - מוסדי</v>
      </c>
      <c r="T376" s="18"/>
      <c r="U376" s="18" t="str">
        <f t="shared" si="44"/>
        <v>9</v>
      </c>
      <c r="V376" s="18" t="str">
        <f>IF($L376&lt;"6",INDEX(Revenue_type,MATCH(U376*1,[1]type!$A$118:$A$168,0),8),INDEX(Expenditure_type,MATCH(U376*1,[1]type!$A$2:$A$117,0),8))</f>
        <v>השתתפות משרדי ממשלה</v>
      </c>
      <c r="W376" s="18" t="str">
        <f t="shared" si="45"/>
        <v>93</v>
      </c>
      <c r="X376" s="18" t="str">
        <f>IF($L376&lt;"6",INDEX(Revenue_type,MATCH(W376*1,[1]type!$A$118:$A$168,0),8),INDEX(Expenditure_type,MATCH(W376*1,[1]type!$A$2:$A$117,0),8))</f>
        <v>השתתפות משרד העבודה והרווחה</v>
      </c>
      <c r="Y376" s="18" t="str">
        <f t="shared" si="46"/>
        <v>930</v>
      </c>
      <c r="Z376" s="18" t="e">
        <f>IF($L376&lt;"6",INDEX(Revenue_type,MATCH(Y376*1,[1]type!$A$118:$A$168,0),8),INDEX(Expenditure_type,MATCH(Y376*1,[1]type!$A$2:$A$117,0),8))</f>
        <v>#N/A</v>
      </c>
    </row>
    <row r="377" spans="1:26" ht="15.75" customHeight="1" outlineLevel="2">
      <c r="A377" s="38">
        <v>420</v>
      </c>
      <c r="B377" s="39">
        <v>344400</v>
      </c>
      <c r="C377">
        <v>1</v>
      </c>
      <c r="D377" t="str">
        <f t="shared" si="47"/>
        <v>1344400.420</v>
      </c>
      <c r="E377" s="42" t="s">
        <v>362</v>
      </c>
      <c r="F377" s="16"/>
      <c r="G377"/>
      <c r="H377" s="17">
        <v>-10000</v>
      </c>
      <c r="I377" s="17">
        <v>-15454.5</v>
      </c>
      <c r="J377" s="16">
        <v>-10922</v>
      </c>
      <c r="K377" s="18" t="e">
        <f>INDEX(תקציב_2013,MATCH(D377,'[1]תקציב 2015'!$D$3:$D$5960,0),8)</f>
        <v>#N/A</v>
      </c>
      <c r="L377" s="18" t="str">
        <f t="shared" si="40"/>
        <v>3</v>
      </c>
      <c r="M377" s="18" t="str">
        <f>INDEX(Chapter,MATCH(L377,[1]Chapter!$A$1:$A$681,0),8)</f>
        <v>שירותים ממלכתיים</v>
      </c>
      <c r="N377" s="18" t="str">
        <f t="shared" si="41"/>
        <v>34</v>
      </c>
      <c r="O377" s="18" t="str">
        <f>INDEX(Chapter,MATCH(N377,[1]Chapter!$A$1:$A$681,0),8)</f>
        <v>רווחה</v>
      </c>
      <c r="P377" s="18" t="str">
        <f t="shared" si="42"/>
        <v>344</v>
      </c>
      <c r="Q377" s="18" t="str">
        <f>INDEX(Chapter,MATCH(P377,[1]Chapter!$A$1:$A$681,0),8)</f>
        <v>שירותים לזקן</v>
      </c>
      <c r="R377" s="18" t="str">
        <f t="shared" si="43"/>
        <v>3444</v>
      </c>
      <c r="S377" s="18" t="str">
        <f>INDEX(Chapter,MATCH(R377,[1]Chapter!$A$1:$A$681,0),8)</f>
        <v>שירותים לזקן - קהילתי</v>
      </c>
      <c r="T377" s="18"/>
      <c r="U377" s="18" t="str">
        <f t="shared" si="44"/>
        <v>4</v>
      </c>
      <c r="V377" s="18" t="str">
        <f>IF($L377&lt;"6",INDEX(Revenue_type,MATCH(U377*1,[1]type!$A$118:$A$168,0),8),INDEX(Expenditure_type,MATCH(U377*1,[1]type!$A$2:$A$117,0),8))</f>
        <v>שירותים ושכר לימוד</v>
      </c>
      <c r="W377" s="18" t="str">
        <f t="shared" si="45"/>
        <v>42</v>
      </c>
      <c r="X377" s="18" t="str">
        <f>IF($L377&lt;"6",INDEX(Revenue_type,MATCH(W377*1,[1]type!$A$118:$A$168,0),8),INDEX(Expenditure_type,MATCH(W377*1,[1]type!$A$2:$A$117,0),8))</f>
        <v>השתתפויות תושבים בשירותים משלימים</v>
      </c>
      <c r="Y377" s="18" t="str">
        <f t="shared" si="46"/>
        <v>420</v>
      </c>
      <c r="Z377" s="18" t="e">
        <f>IF($L377&lt;"6",INDEX(Revenue_type,MATCH(Y377*1,[1]type!$A$118:$A$168,0),8),INDEX(Expenditure_type,MATCH(Y377*1,[1]type!$A$2:$A$117,0),8))</f>
        <v>#N/A</v>
      </c>
    </row>
    <row r="378" spans="1:26" ht="15.75" customHeight="1" outlineLevel="2">
      <c r="A378" s="38">
        <v>930</v>
      </c>
      <c r="B378" s="39">
        <v>344400</v>
      </c>
      <c r="C378">
        <v>1</v>
      </c>
      <c r="D378" t="str">
        <f t="shared" si="47"/>
        <v>1344400.930</v>
      </c>
      <c r="E378" s="42" t="s">
        <v>363</v>
      </c>
      <c r="F378" s="16"/>
      <c r="G378"/>
      <c r="H378" s="17">
        <v>-670800</v>
      </c>
      <c r="I378" s="17">
        <v>-961083.3</v>
      </c>
      <c r="J378" s="16">
        <v>-995719</v>
      </c>
      <c r="K378" s="18">
        <f>INDEX(תקציב_2013,MATCH(D378,'[1]תקציב 2015'!$D$3:$D$5960,0),8)</f>
        <v>-40000</v>
      </c>
      <c r="L378" s="18" t="str">
        <f t="shared" si="40"/>
        <v>3</v>
      </c>
      <c r="M378" s="18" t="str">
        <f>INDEX(Chapter,MATCH(L378,[1]Chapter!$A$1:$A$681,0),8)</f>
        <v>שירותים ממלכתיים</v>
      </c>
      <c r="N378" s="18" t="str">
        <f t="shared" si="41"/>
        <v>34</v>
      </c>
      <c r="O378" s="18" t="str">
        <f>INDEX(Chapter,MATCH(N378,[1]Chapter!$A$1:$A$681,0),8)</f>
        <v>רווחה</v>
      </c>
      <c r="P378" s="18" t="str">
        <f t="shared" si="42"/>
        <v>344</v>
      </c>
      <c r="Q378" s="18" t="str">
        <f>INDEX(Chapter,MATCH(P378,[1]Chapter!$A$1:$A$681,0),8)</f>
        <v>שירותים לזקן</v>
      </c>
      <c r="R378" s="18" t="str">
        <f t="shared" si="43"/>
        <v>3444</v>
      </c>
      <c r="S378" s="18" t="str">
        <f>INDEX(Chapter,MATCH(R378,[1]Chapter!$A$1:$A$681,0),8)</f>
        <v>שירותים לזקן - קהילתי</v>
      </c>
      <c r="T378" s="18"/>
      <c r="U378" s="18" t="str">
        <f t="shared" si="44"/>
        <v>9</v>
      </c>
      <c r="V378" s="18" t="str">
        <f>IF($L378&lt;"6",INDEX(Revenue_type,MATCH(U378*1,[1]type!$A$118:$A$168,0),8),INDEX(Expenditure_type,MATCH(U378*1,[1]type!$A$2:$A$117,0),8))</f>
        <v>השתתפות משרדי ממשלה</v>
      </c>
      <c r="W378" s="18" t="str">
        <f t="shared" si="45"/>
        <v>93</v>
      </c>
      <c r="X378" s="18" t="str">
        <f>IF($L378&lt;"6",INDEX(Revenue_type,MATCH(W378*1,[1]type!$A$118:$A$168,0),8),INDEX(Expenditure_type,MATCH(W378*1,[1]type!$A$2:$A$117,0),8))</f>
        <v>השתתפות משרד העבודה והרווחה</v>
      </c>
      <c r="Y378" s="18" t="str">
        <f t="shared" si="46"/>
        <v>930</v>
      </c>
      <c r="Z378" s="18" t="e">
        <f>IF($L378&lt;"6",INDEX(Revenue_type,MATCH(Y378*1,[1]type!$A$118:$A$168,0),8),INDEX(Expenditure_type,MATCH(Y378*1,[1]type!$A$2:$A$117,0),8))</f>
        <v>#N/A</v>
      </c>
    </row>
    <row r="379" spans="1:26" ht="15.75" customHeight="1" outlineLevel="2">
      <c r="A379" s="38">
        <v>420</v>
      </c>
      <c r="B379" s="39">
        <v>344410</v>
      </c>
      <c r="C379">
        <v>1</v>
      </c>
      <c r="D379" t="str">
        <f t="shared" si="47"/>
        <v>1344410.420</v>
      </c>
      <c r="E379" s="42" t="s">
        <v>364</v>
      </c>
      <c r="F379" s="16"/>
      <c r="G379"/>
      <c r="H379" s="17">
        <v>0</v>
      </c>
      <c r="I379" s="17">
        <v>0</v>
      </c>
      <c r="J379" s="16">
        <v>0</v>
      </c>
      <c r="K379" s="18" t="e">
        <f>INDEX(תקציב_2013,MATCH(D379,'[1]תקציב 2015'!$D$3:$D$5960,0),8)</f>
        <v>#N/A</v>
      </c>
      <c r="L379" s="18" t="str">
        <f t="shared" si="40"/>
        <v>3</v>
      </c>
      <c r="M379" s="18" t="str">
        <f>INDEX(Chapter,MATCH(L379,[1]Chapter!$A$1:$A$681,0),8)</f>
        <v>שירותים ממלכתיים</v>
      </c>
      <c r="N379" s="18" t="str">
        <f t="shared" si="41"/>
        <v>34</v>
      </c>
      <c r="O379" s="18" t="str">
        <f>INDEX(Chapter,MATCH(N379,[1]Chapter!$A$1:$A$681,0),8)</f>
        <v>רווחה</v>
      </c>
      <c r="P379" s="18" t="str">
        <f t="shared" si="42"/>
        <v>344</v>
      </c>
      <c r="Q379" s="18" t="str">
        <f>INDEX(Chapter,MATCH(P379,[1]Chapter!$A$1:$A$681,0),8)</f>
        <v>שירותים לזקן</v>
      </c>
      <c r="R379" s="18" t="str">
        <f t="shared" si="43"/>
        <v>3444</v>
      </c>
      <c r="S379" s="18" t="str">
        <f>INDEX(Chapter,MATCH(R379,[1]Chapter!$A$1:$A$681,0),8)</f>
        <v>שירותים לזקן - קהילתי</v>
      </c>
      <c r="T379" s="18"/>
      <c r="U379" s="18" t="str">
        <f t="shared" si="44"/>
        <v>4</v>
      </c>
      <c r="V379" s="18" t="str">
        <f>IF($L379&lt;"6",INDEX(Revenue_type,MATCH(U379*1,[1]type!$A$118:$A$168,0),8),INDEX(Expenditure_type,MATCH(U379*1,[1]type!$A$2:$A$117,0),8))</f>
        <v>שירותים ושכר לימוד</v>
      </c>
      <c r="W379" s="18" t="str">
        <f t="shared" si="45"/>
        <v>42</v>
      </c>
      <c r="X379" s="18" t="str">
        <f>IF($L379&lt;"6",INDEX(Revenue_type,MATCH(W379*1,[1]type!$A$118:$A$168,0),8),INDEX(Expenditure_type,MATCH(W379*1,[1]type!$A$2:$A$117,0),8))</f>
        <v>השתתפויות תושבים בשירותים משלימים</v>
      </c>
      <c r="Y379" s="18" t="str">
        <f t="shared" si="46"/>
        <v>420</v>
      </c>
      <c r="Z379" s="18" t="e">
        <f>IF($L379&lt;"6",INDEX(Revenue_type,MATCH(Y379*1,[1]type!$A$118:$A$168,0),8),INDEX(Expenditure_type,MATCH(Y379*1,[1]type!$A$2:$A$117,0),8))</f>
        <v>#N/A</v>
      </c>
    </row>
    <row r="380" spans="1:26" ht="15.75" customHeight="1" outlineLevel="2">
      <c r="A380" s="38">
        <v>420</v>
      </c>
      <c r="B380" s="39">
        <v>344500</v>
      </c>
      <c r="C380">
        <v>1</v>
      </c>
      <c r="D380" t="str">
        <f t="shared" si="47"/>
        <v>1344500.420</v>
      </c>
      <c r="E380" s="42" t="s">
        <v>365</v>
      </c>
      <c r="F380" s="16"/>
      <c r="G380"/>
      <c r="H380" s="17">
        <v>-300000</v>
      </c>
      <c r="I380" s="17">
        <v>-176213</v>
      </c>
      <c r="J380" s="16">
        <v>-191188</v>
      </c>
      <c r="K380" s="18" t="e">
        <f>INDEX(תקציב_2013,MATCH(D380,'[1]תקציב 2015'!$D$3:$D$5960,0),8)</f>
        <v>#N/A</v>
      </c>
      <c r="L380" s="18" t="str">
        <f t="shared" si="40"/>
        <v>3</v>
      </c>
      <c r="M380" s="18" t="str">
        <f>INDEX(Chapter,MATCH(L380,[1]Chapter!$A$1:$A$681,0),8)</f>
        <v>שירותים ממלכתיים</v>
      </c>
      <c r="N380" s="18" t="str">
        <f t="shared" si="41"/>
        <v>34</v>
      </c>
      <c r="O380" s="18" t="str">
        <f>INDEX(Chapter,MATCH(N380,[1]Chapter!$A$1:$A$681,0),8)</f>
        <v>רווחה</v>
      </c>
      <c r="P380" s="18" t="str">
        <f t="shared" si="42"/>
        <v>344</v>
      </c>
      <c r="Q380" s="18" t="str">
        <f>INDEX(Chapter,MATCH(P380,[1]Chapter!$A$1:$A$681,0),8)</f>
        <v>שירותים לזקן</v>
      </c>
      <c r="R380" s="18" t="str">
        <f t="shared" si="43"/>
        <v>3445</v>
      </c>
      <c r="S380" s="18" t="str">
        <f>INDEX(Chapter,MATCH(R380,[1]Chapter!$A$1:$A$681,0),8)</f>
        <v>תעסוקה ומרכזי יום לקשיש</v>
      </c>
      <c r="T380" s="18"/>
      <c r="U380" s="18" t="str">
        <f t="shared" si="44"/>
        <v>4</v>
      </c>
      <c r="V380" s="18" t="str">
        <f>IF($L380&lt;"6",INDEX(Revenue_type,MATCH(U380*1,[1]type!$A$118:$A$168,0),8),INDEX(Expenditure_type,MATCH(U380*1,[1]type!$A$2:$A$117,0),8))</f>
        <v>שירותים ושכר לימוד</v>
      </c>
      <c r="W380" s="18" t="str">
        <f t="shared" si="45"/>
        <v>42</v>
      </c>
      <c r="X380" s="18" t="str">
        <f>IF($L380&lt;"6",INDEX(Revenue_type,MATCH(W380*1,[1]type!$A$118:$A$168,0),8),INDEX(Expenditure_type,MATCH(W380*1,[1]type!$A$2:$A$117,0),8))</f>
        <v>השתתפויות תושבים בשירותים משלימים</v>
      </c>
      <c r="Y380" s="18" t="str">
        <f t="shared" si="46"/>
        <v>420</v>
      </c>
      <c r="Z380" s="18" t="e">
        <f>IF($L380&lt;"6",INDEX(Revenue_type,MATCH(Y380*1,[1]type!$A$118:$A$168,0),8),INDEX(Expenditure_type,MATCH(Y380*1,[1]type!$A$2:$A$117,0),8))</f>
        <v>#N/A</v>
      </c>
    </row>
    <row r="381" spans="1:26" ht="15.75" customHeight="1" outlineLevel="2">
      <c r="A381" s="38">
        <v>930</v>
      </c>
      <c r="B381" s="39">
        <v>344500</v>
      </c>
      <c r="C381">
        <v>1</v>
      </c>
      <c r="D381" t="str">
        <f t="shared" si="47"/>
        <v>1344500.930</v>
      </c>
      <c r="E381" s="42" t="s">
        <v>366</v>
      </c>
      <c r="F381" s="16"/>
      <c r="G381"/>
      <c r="H381" s="17">
        <v>-847500</v>
      </c>
      <c r="I381" s="17">
        <v>-530257</v>
      </c>
      <c r="J381" s="16">
        <v>-520654</v>
      </c>
      <c r="K381" s="18">
        <f>INDEX(תקציב_2013,MATCH(D381,'[1]תקציב 2015'!$D$3:$D$5960,0),8)</f>
        <v>-1144500</v>
      </c>
      <c r="L381" s="18" t="str">
        <f t="shared" si="40"/>
        <v>3</v>
      </c>
      <c r="M381" s="18" t="str">
        <f>INDEX(Chapter,MATCH(L381,[1]Chapter!$A$1:$A$681,0),8)</f>
        <v>שירותים ממלכתיים</v>
      </c>
      <c r="N381" s="18" t="str">
        <f t="shared" si="41"/>
        <v>34</v>
      </c>
      <c r="O381" s="18" t="str">
        <f>INDEX(Chapter,MATCH(N381,[1]Chapter!$A$1:$A$681,0),8)</f>
        <v>רווחה</v>
      </c>
      <c r="P381" s="18" t="str">
        <f t="shared" si="42"/>
        <v>344</v>
      </c>
      <c r="Q381" s="18" t="str">
        <f>INDEX(Chapter,MATCH(P381,[1]Chapter!$A$1:$A$681,0),8)</f>
        <v>שירותים לזקן</v>
      </c>
      <c r="R381" s="18" t="str">
        <f t="shared" si="43"/>
        <v>3445</v>
      </c>
      <c r="S381" s="18" t="str">
        <f>INDEX(Chapter,MATCH(R381,[1]Chapter!$A$1:$A$681,0),8)</f>
        <v>תעסוקה ומרכזי יום לקשיש</v>
      </c>
      <c r="T381" s="18"/>
      <c r="U381" s="18" t="str">
        <f t="shared" si="44"/>
        <v>9</v>
      </c>
      <c r="V381" s="18" t="str">
        <f>IF($L381&lt;"6",INDEX(Revenue_type,MATCH(U381*1,[1]type!$A$118:$A$168,0),8),INDEX(Expenditure_type,MATCH(U381*1,[1]type!$A$2:$A$117,0),8))</f>
        <v>השתתפות משרדי ממשלה</v>
      </c>
      <c r="W381" s="18" t="str">
        <f t="shared" si="45"/>
        <v>93</v>
      </c>
      <c r="X381" s="18" t="str">
        <f>IF($L381&lt;"6",INDEX(Revenue_type,MATCH(W381*1,[1]type!$A$118:$A$168,0),8),INDEX(Expenditure_type,MATCH(W381*1,[1]type!$A$2:$A$117,0),8))</f>
        <v>השתתפות משרד העבודה והרווחה</v>
      </c>
      <c r="Y381" s="18" t="str">
        <f t="shared" si="46"/>
        <v>930</v>
      </c>
      <c r="Z381" s="18" t="e">
        <f>IF($L381&lt;"6",INDEX(Revenue_type,MATCH(Y381*1,[1]type!$A$118:$A$168,0),8),INDEX(Expenditure_type,MATCH(Y381*1,[1]type!$A$2:$A$117,0),8))</f>
        <v>#N/A</v>
      </c>
    </row>
    <row r="382" spans="1:26" ht="15.75" customHeight="1" outlineLevel="2">
      <c r="A382" s="38">
        <v>931</v>
      </c>
      <c r="B382" s="39">
        <v>344500</v>
      </c>
      <c r="C382">
        <v>1</v>
      </c>
      <c r="D382" t="str">
        <f t="shared" si="47"/>
        <v>1344500.931</v>
      </c>
      <c r="E382" s="42" t="s">
        <v>367</v>
      </c>
      <c r="F382" s="16"/>
      <c r="G382"/>
      <c r="H382" s="17">
        <v>0</v>
      </c>
      <c r="I382" s="17">
        <v>0</v>
      </c>
      <c r="J382" s="16">
        <v>0</v>
      </c>
      <c r="K382" s="18" t="e">
        <f>INDEX(תקציב_2013,MATCH(D382,'[1]תקציב 2015'!$D$3:$D$5960,0),8)</f>
        <v>#N/A</v>
      </c>
      <c r="L382" s="18" t="str">
        <f t="shared" si="40"/>
        <v>3</v>
      </c>
      <c r="M382" s="18" t="str">
        <f>INDEX(Chapter,MATCH(L382,[1]Chapter!$A$1:$A$681,0),8)</f>
        <v>שירותים ממלכתיים</v>
      </c>
      <c r="N382" s="18" t="str">
        <f t="shared" si="41"/>
        <v>34</v>
      </c>
      <c r="O382" s="18" t="str">
        <f>INDEX(Chapter,MATCH(N382,[1]Chapter!$A$1:$A$681,0),8)</f>
        <v>רווחה</v>
      </c>
      <c r="P382" s="18" t="str">
        <f t="shared" si="42"/>
        <v>344</v>
      </c>
      <c r="Q382" s="18" t="str">
        <f>INDEX(Chapter,MATCH(P382,[1]Chapter!$A$1:$A$681,0),8)</f>
        <v>שירותים לזקן</v>
      </c>
      <c r="R382" s="18" t="str">
        <f t="shared" si="43"/>
        <v>3445</v>
      </c>
      <c r="S382" s="18" t="str">
        <f>INDEX(Chapter,MATCH(R382,[1]Chapter!$A$1:$A$681,0),8)</f>
        <v>תעסוקה ומרכזי יום לקשיש</v>
      </c>
      <c r="T382" s="18"/>
      <c r="U382" s="18" t="str">
        <f t="shared" si="44"/>
        <v>9</v>
      </c>
      <c r="V382" s="18" t="str">
        <f>IF($L382&lt;"6",INDEX(Revenue_type,MATCH(U382*1,[1]type!$A$118:$A$168,0),8),INDEX(Expenditure_type,MATCH(U382*1,[1]type!$A$2:$A$117,0),8))</f>
        <v>השתתפות משרדי ממשלה</v>
      </c>
      <c r="W382" s="18" t="str">
        <f t="shared" si="45"/>
        <v>93</v>
      </c>
      <c r="X382" s="18" t="str">
        <f>IF($L382&lt;"6",INDEX(Revenue_type,MATCH(W382*1,[1]type!$A$118:$A$168,0),8),INDEX(Expenditure_type,MATCH(W382*1,[1]type!$A$2:$A$117,0),8))</f>
        <v>השתתפות משרד העבודה והרווחה</v>
      </c>
      <c r="Y382" s="18" t="str">
        <f t="shared" si="46"/>
        <v>931</v>
      </c>
      <c r="Z382" s="18" t="e">
        <f>IF($L382&lt;"6",INDEX(Revenue_type,MATCH(Y382*1,[1]type!$A$118:$A$168,0),8),INDEX(Expenditure_type,MATCH(Y382*1,[1]type!$A$2:$A$117,0),8))</f>
        <v>#N/A</v>
      </c>
    </row>
    <row r="383" spans="1:26" ht="15.75" customHeight="1" outlineLevel="2">
      <c r="A383" s="38">
        <v>420</v>
      </c>
      <c r="B383" s="39">
        <v>345100</v>
      </c>
      <c r="C383">
        <v>1</v>
      </c>
      <c r="D383" t="str">
        <f t="shared" si="47"/>
        <v>1345100.420</v>
      </c>
      <c r="E383" s="42" t="s">
        <v>368</v>
      </c>
      <c r="F383" s="16"/>
      <c r="G383"/>
      <c r="H383" s="17">
        <v>-150000</v>
      </c>
      <c r="I383" s="17">
        <v>-174233</v>
      </c>
      <c r="J383" s="16">
        <v>-145230</v>
      </c>
      <c r="K383" s="18" t="e">
        <f>INDEX(תקציב_2013,MATCH(D383,'[1]תקציב 2015'!$D$3:$D$5960,0),8)</f>
        <v>#N/A</v>
      </c>
      <c r="L383" s="18" t="str">
        <f t="shared" si="40"/>
        <v>3</v>
      </c>
      <c r="M383" s="18" t="str">
        <f>INDEX(Chapter,MATCH(L383,[1]Chapter!$A$1:$A$681,0),8)</f>
        <v>שירותים ממלכתיים</v>
      </c>
      <c r="N383" s="18" t="str">
        <f t="shared" si="41"/>
        <v>34</v>
      </c>
      <c r="O383" s="18" t="str">
        <f>INDEX(Chapter,MATCH(N383,[1]Chapter!$A$1:$A$681,0),8)</f>
        <v>רווחה</v>
      </c>
      <c r="P383" s="18" t="str">
        <f t="shared" si="42"/>
        <v>345</v>
      </c>
      <c r="Q383" s="18" t="str">
        <f>INDEX(Chapter,MATCH(P383,[1]Chapter!$A$1:$A$681,0),8)</f>
        <v>שירותים למפגר</v>
      </c>
      <c r="R383" s="18" t="str">
        <f t="shared" si="43"/>
        <v>3451</v>
      </c>
      <c r="S383" s="18" t="str">
        <f>INDEX(Chapter,MATCH(R383,[1]Chapter!$A$1:$A$681,0),8)</f>
        <v>סידור מפגרים במוסדות</v>
      </c>
      <c r="T383" s="18"/>
      <c r="U383" s="18" t="str">
        <f t="shared" si="44"/>
        <v>4</v>
      </c>
      <c r="V383" s="18" t="str">
        <f>IF($L383&lt;"6",INDEX(Revenue_type,MATCH(U383*1,[1]type!$A$118:$A$168,0),8),INDEX(Expenditure_type,MATCH(U383*1,[1]type!$A$2:$A$117,0),8))</f>
        <v>שירותים ושכר לימוד</v>
      </c>
      <c r="W383" s="18" t="str">
        <f t="shared" si="45"/>
        <v>42</v>
      </c>
      <c r="X383" s="18" t="str">
        <f>IF($L383&lt;"6",INDEX(Revenue_type,MATCH(W383*1,[1]type!$A$118:$A$168,0),8),INDEX(Expenditure_type,MATCH(W383*1,[1]type!$A$2:$A$117,0),8))</f>
        <v>השתתפויות תושבים בשירותים משלימים</v>
      </c>
      <c r="Y383" s="18" t="str">
        <f t="shared" si="46"/>
        <v>420</v>
      </c>
      <c r="Z383" s="18" t="e">
        <f>IF($L383&lt;"6",INDEX(Revenue_type,MATCH(Y383*1,[1]type!$A$118:$A$168,0),8),INDEX(Expenditure_type,MATCH(Y383*1,[1]type!$A$2:$A$117,0),8))</f>
        <v>#N/A</v>
      </c>
    </row>
    <row r="384" spans="1:26" ht="15.75" customHeight="1" outlineLevel="2">
      <c r="A384" s="38">
        <v>930</v>
      </c>
      <c r="B384" s="39">
        <v>345100</v>
      </c>
      <c r="C384">
        <v>1</v>
      </c>
      <c r="D384" t="str">
        <f t="shared" si="47"/>
        <v>1345100.930</v>
      </c>
      <c r="E384" s="42" t="s">
        <v>369</v>
      </c>
      <c r="F384" s="16"/>
      <c r="G384"/>
      <c r="H384" s="17">
        <v>-18273000</v>
      </c>
      <c r="I384" s="17">
        <v>-18423130</v>
      </c>
      <c r="J384" s="16">
        <v>-17379782</v>
      </c>
      <c r="K384" s="18">
        <f>INDEX(תקציב_2013,MATCH(D384,'[1]תקציב 2015'!$D$3:$D$5960,0),8)</f>
        <v>-22377282</v>
      </c>
      <c r="L384" s="18" t="str">
        <f t="shared" si="40"/>
        <v>3</v>
      </c>
      <c r="M384" s="18" t="str">
        <f>INDEX(Chapter,MATCH(L384,[1]Chapter!$A$1:$A$681,0),8)</f>
        <v>שירותים ממלכתיים</v>
      </c>
      <c r="N384" s="18" t="str">
        <f t="shared" si="41"/>
        <v>34</v>
      </c>
      <c r="O384" s="18" t="str">
        <f>INDEX(Chapter,MATCH(N384,[1]Chapter!$A$1:$A$681,0),8)</f>
        <v>רווחה</v>
      </c>
      <c r="P384" s="18" t="str">
        <f t="shared" si="42"/>
        <v>345</v>
      </c>
      <c r="Q384" s="18" t="str">
        <f>INDEX(Chapter,MATCH(P384,[1]Chapter!$A$1:$A$681,0),8)</f>
        <v>שירותים למפגר</v>
      </c>
      <c r="R384" s="18" t="str">
        <f t="shared" si="43"/>
        <v>3451</v>
      </c>
      <c r="S384" s="18" t="str">
        <f>INDEX(Chapter,MATCH(R384,[1]Chapter!$A$1:$A$681,0),8)</f>
        <v>סידור מפגרים במוסדות</v>
      </c>
      <c r="T384" s="18"/>
      <c r="U384" s="18" t="str">
        <f t="shared" si="44"/>
        <v>9</v>
      </c>
      <c r="V384" s="18" t="str">
        <f>IF($L384&lt;"6",INDEX(Revenue_type,MATCH(U384*1,[1]type!$A$118:$A$168,0),8),INDEX(Expenditure_type,MATCH(U384*1,[1]type!$A$2:$A$117,0),8))</f>
        <v>השתתפות משרדי ממשלה</v>
      </c>
      <c r="W384" s="18" t="str">
        <f t="shared" si="45"/>
        <v>93</v>
      </c>
      <c r="X384" s="18" t="str">
        <f>IF($L384&lt;"6",INDEX(Revenue_type,MATCH(W384*1,[1]type!$A$118:$A$168,0),8),INDEX(Expenditure_type,MATCH(W384*1,[1]type!$A$2:$A$117,0),8))</f>
        <v>השתתפות משרד העבודה והרווחה</v>
      </c>
      <c r="Y384" s="18" t="str">
        <f t="shared" si="46"/>
        <v>930</v>
      </c>
      <c r="Z384" s="18" t="e">
        <f>IF($L384&lt;"6",INDEX(Revenue_type,MATCH(Y384*1,[1]type!$A$118:$A$168,0),8),INDEX(Expenditure_type,MATCH(Y384*1,[1]type!$A$2:$A$117,0),8))</f>
        <v>#N/A</v>
      </c>
    </row>
    <row r="385" spans="1:26" ht="15.75" customHeight="1" outlineLevel="2">
      <c r="A385" s="38">
        <v>420</v>
      </c>
      <c r="B385" s="39">
        <v>345200</v>
      </c>
      <c r="C385">
        <v>1</v>
      </c>
      <c r="D385" t="str">
        <f t="shared" si="47"/>
        <v>1345200.420</v>
      </c>
      <c r="E385" s="42" t="s">
        <v>370</v>
      </c>
      <c r="F385" s="16"/>
      <c r="G385"/>
      <c r="H385" s="17">
        <v>0</v>
      </c>
      <c r="I385" s="17">
        <v>0</v>
      </c>
      <c r="J385" s="16">
        <v>-405</v>
      </c>
      <c r="K385" s="18" t="e">
        <f>INDEX(תקציב_2013,MATCH(D385,'[1]תקציב 2015'!$D$3:$D$5960,0),8)</f>
        <v>#N/A</v>
      </c>
      <c r="L385" s="18" t="str">
        <f t="shared" si="40"/>
        <v>3</v>
      </c>
      <c r="M385" s="18" t="str">
        <f>INDEX(Chapter,MATCH(L385,[1]Chapter!$A$1:$A$681,0),8)</f>
        <v>שירותים ממלכתיים</v>
      </c>
      <c r="N385" s="18" t="str">
        <f t="shared" si="41"/>
        <v>34</v>
      </c>
      <c r="O385" s="18" t="str">
        <f>INDEX(Chapter,MATCH(N385,[1]Chapter!$A$1:$A$681,0),8)</f>
        <v>רווחה</v>
      </c>
      <c r="P385" s="18" t="str">
        <f t="shared" si="42"/>
        <v>345</v>
      </c>
      <c r="Q385" s="18" t="str">
        <f>INDEX(Chapter,MATCH(P385,[1]Chapter!$A$1:$A$681,0),8)</f>
        <v>שירותים למפגר</v>
      </c>
      <c r="R385" s="18" t="str">
        <f t="shared" si="43"/>
        <v>3452</v>
      </c>
      <c r="S385" s="18" t="str">
        <f>INDEX(Chapter,MATCH(R385,[1]Chapter!$A$1:$A$681,0),8)</f>
        <v>סידור מפגרים במסגרות יום</v>
      </c>
      <c r="T385" s="18"/>
      <c r="U385" s="18" t="str">
        <f t="shared" si="44"/>
        <v>4</v>
      </c>
      <c r="V385" s="18" t="str">
        <f>IF($L385&lt;"6",INDEX(Revenue_type,MATCH(U385*1,[1]type!$A$118:$A$168,0),8),INDEX(Expenditure_type,MATCH(U385*1,[1]type!$A$2:$A$117,0),8))</f>
        <v>שירותים ושכר לימוד</v>
      </c>
      <c r="W385" s="18" t="str">
        <f t="shared" si="45"/>
        <v>42</v>
      </c>
      <c r="X385" s="18" t="str">
        <f>IF($L385&lt;"6",INDEX(Revenue_type,MATCH(W385*1,[1]type!$A$118:$A$168,0),8),INDEX(Expenditure_type,MATCH(W385*1,[1]type!$A$2:$A$117,0),8))</f>
        <v>השתתפויות תושבים בשירותים משלימים</v>
      </c>
      <c r="Y385" s="18" t="str">
        <f t="shared" si="46"/>
        <v>420</v>
      </c>
      <c r="Z385" s="18" t="e">
        <f>IF($L385&lt;"6",INDEX(Revenue_type,MATCH(Y385*1,[1]type!$A$118:$A$168,0),8),INDEX(Expenditure_type,MATCH(Y385*1,[1]type!$A$2:$A$117,0),8))</f>
        <v>#N/A</v>
      </c>
    </row>
    <row r="386" spans="1:26" ht="15.75" customHeight="1" outlineLevel="2">
      <c r="A386" s="38">
        <v>930</v>
      </c>
      <c r="B386" s="39">
        <v>345200</v>
      </c>
      <c r="C386">
        <v>1</v>
      </c>
      <c r="D386" t="str">
        <f t="shared" si="47"/>
        <v>1345200.930</v>
      </c>
      <c r="E386" s="42" t="s">
        <v>371</v>
      </c>
      <c r="F386" s="16"/>
      <c r="G386"/>
      <c r="H386" s="17">
        <v>-1463000</v>
      </c>
      <c r="I386" s="17">
        <v>-1323182</v>
      </c>
      <c r="J386" s="16">
        <v>-1135876</v>
      </c>
      <c r="K386" s="18">
        <f>INDEX(תקציב_2013,MATCH(D386,'[1]תקציב 2015'!$D$3:$D$5960,0),8)</f>
        <v>0</v>
      </c>
      <c r="L386" s="18" t="str">
        <f t="shared" si="40"/>
        <v>3</v>
      </c>
      <c r="M386" s="18" t="str">
        <f>INDEX(Chapter,MATCH(L386,[1]Chapter!$A$1:$A$681,0),8)</f>
        <v>שירותים ממלכתיים</v>
      </c>
      <c r="N386" s="18" t="str">
        <f t="shared" si="41"/>
        <v>34</v>
      </c>
      <c r="O386" s="18" t="str">
        <f>INDEX(Chapter,MATCH(N386,[1]Chapter!$A$1:$A$681,0),8)</f>
        <v>רווחה</v>
      </c>
      <c r="P386" s="18" t="str">
        <f t="shared" si="42"/>
        <v>345</v>
      </c>
      <c r="Q386" s="18" t="str">
        <f>INDEX(Chapter,MATCH(P386,[1]Chapter!$A$1:$A$681,0),8)</f>
        <v>שירותים למפגר</v>
      </c>
      <c r="R386" s="18" t="str">
        <f t="shared" si="43"/>
        <v>3452</v>
      </c>
      <c r="S386" s="18" t="str">
        <f>INDEX(Chapter,MATCH(R386,[1]Chapter!$A$1:$A$681,0),8)</f>
        <v>סידור מפגרים במסגרות יום</v>
      </c>
      <c r="T386" s="18"/>
      <c r="U386" s="18" t="str">
        <f t="shared" si="44"/>
        <v>9</v>
      </c>
      <c r="V386" s="18" t="str">
        <f>IF($L386&lt;"6",INDEX(Revenue_type,MATCH(U386*1,[1]type!$A$118:$A$168,0),8),INDEX(Expenditure_type,MATCH(U386*1,[1]type!$A$2:$A$117,0),8))</f>
        <v>השתתפות משרדי ממשלה</v>
      </c>
      <c r="W386" s="18" t="str">
        <f t="shared" si="45"/>
        <v>93</v>
      </c>
      <c r="X386" s="18" t="str">
        <f>IF($L386&lt;"6",INDEX(Revenue_type,MATCH(W386*1,[1]type!$A$118:$A$168,0),8),INDEX(Expenditure_type,MATCH(W386*1,[1]type!$A$2:$A$117,0),8))</f>
        <v>השתתפות משרד העבודה והרווחה</v>
      </c>
      <c r="Y386" s="18" t="str">
        <f t="shared" si="46"/>
        <v>930</v>
      </c>
      <c r="Z386" s="18" t="e">
        <f>IF($L386&lt;"6",INDEX(Revenue_type,MATCH(Y386*1,[1]type!$A$118:$A$168,0),8),INDEX(Expenditure_type,MATCH(Y386*1,[1]type!$A$2:$A$117,0),8))</f>
        <v>#N/A</v>
      </c>
    </row>
    <row r="387" spans="1:26" ht="15.75" customHeight="1" outlineLevel="2">
      <c r="A387" s="38">
        <v>420</v>
      </c>
      <c r="B387" s="39">
        <v>345202</v>
      </c>
      <c r="C387">
        <v>1</v>
      </c>
      <c r="D387" t="str">
        <f t="shared" si="47"/>
        <v>1345202.420</v>
      </c>
      <c r="E387" s="42" t="s">
        <v>372</v>
      </c>
      <c r="F387" s="16"/>
      <c r="G387"/>
      <c r="H387" s="17">
        <v>-76000</v>
      </c>
      <c r="I387" s="17">
        <v>-56404.800000000003</v>
      </c>
      <c r="J387" s="16">
        <v>-82096.100000000006</v>
      </c>
      <c r="K387" s="18" t="e">
        <f>INDEX(תקציב_2013,MATCH(D387,'[1]תקציב 2015'!$D$3:$D$5960,0),8)</f>
        <v>#N/A</v>
      </c>
      <c r="L387" s="18" t="str">
        <f t="shared" ref="L387:L450" si="48">IF(LEFT($B387,1)*1=0,LEFT($B387,2),LEFT($B387,1))</f>
        <v>3</v>
      </c>
      <c r="M387" s="18" t="str">
        <f>INDEX(Chapter,MATCH(L387,[1]Chapter!$A$1:$A$681,0),8)</f>
        <v>שירותים ממלכתיים</v>
      </c>
      <c r="N387" s="18" t="str">
        <f t="shared" ref="N387:N450" si="49">IF(LEFT($B387,1)*1=0,LEFT($B387,3),LEFT($B387,2))</f>
        <v>34</v>
      </c>
      <c r="O387" s="18" t="str">
        <f>INDEX(Chapter,MATCH(N387,[1]Chapter!$A$1:$A$681,0),8)</f>
        <v>רווחה</v>
      </c>
      <c r="P387" s="18" t="str">
        <f t="shared" ref="P387:P450" si="50">IF(LEFT($B387,1)*1=0,LEFT($B387,4),LEFT($B387,3))</f>
        <v>345</v>
      </c>
      <c r="Q387" s="18" t="str">
        <f>INDEX(Chapter,MATCH(P387,[1]Chapter!$A$1:$A$681,0),8)</f>
        <v>שירותים למפגר</v>
      </c>
      <c r="R387" s="18" t="str">
        <f t="shared" ref="R387:R450" si="51">LEFT($B387,4)</f>
        <v>3452</v>
      </c>
      <c r="S387" s="18" t="str">
        <f>INDEX(Chapter,MATCH(R387,[1]Chapter!$A$1:$A$681,0),8)</f>
        <v>סידור מפגרים במסגרות יום</v>
      </c>
      <c r="T387" s="18"/>
      <c r="U387" s="18" t="str">
        <f t="shared" ref="U387:U450" si="52">LEFT($A387,1)</f>
        <v>4</v>
      </c>
      <c r="V387" s="18" t="str">
        <f>IF($L387&lt;"6",INDEX(Revenue_type,MATCH(U387*1,[1]type!$A$118:$A$168,0),8),INDEX(Expenditure_type,MATCH(U387*1,[1]type!$A$2:$A$117,0),8))</f>
        <v>שירותים ושכר לימוד</v>
      </c>
      <c r="W387" s="18" t="str">
        <f t="shared" ref="W387:W450" si="53">LEFT($A387,2)</f>
        <v>42</v>
      </c>
      <c r="X387" s="18" t="str">
        <f>IF($L387&lt;"6",INDEX(Revenue_type,MATCH(W387*1,[1]type!$A$118:$A$168,0),8),INDEX(Expenditure_type,MATCH(W387*1,[1]type!$A$2:$A$117,0),8))</f>
        <v>השתתפויות תושבים בשירותים משלימים</v>
      </c>
      <c r="Y387" s="18" t="str">
        <f t="shared" ref="Y387:Y450" si="54">LEFT($A387,3)</f>
        <v>420</v>
      </c>
      <c r="Z387" s="18" t="e">
        <f>IF($L387&lt;"6",INDEX(Revenue_type,MATCH(Y387*1,[1]type!$A$118:$A$168,0),8),INDEX(Expenditure_type,MATCH(Y387*1,[1]type!$A$2:$A$117,0),8))</f>
        <v>#N/A</v>
      </c>
    </row>
    <row r="388" spans="1:26" ht="15.75" customHeight="1" outlineLevel="2">
      <c r="A388" s="38">
        <v>930</v>
      </c>
      <c r="B388" s="39">
        <v>345202</v>
      </c>
      <c r="C388">
        <v>1</v>
      </c>
      <c r="D388" t="str">
        <f t="shared" ref="D388:D451" si="55">C388&amp;B388&amp;"."&amp;A388</f>
        <v>1345202.930</v>
      </c>
      <c r="E388" s="42" t="s">
        <v>373</v>
      </c>
      <c r="F388" s="16"/>
      <c r="G388"/>
      <c r="H388" s="17">
        <v>-633000</v>
      </c>
      <c r="I388" s="17">
        <v>-652041</v>
      </c>
      <c r="J388" s="16">
        <v>-563881</v>
      </c>
      <c r="K388" s="18" t="e">
        <f>INDEX(תקציב_2013,MATCH(D388,'[1]תקציב 2015'!$D$3:$D$5960,0),8)</f>
        <v>#N/A</v>
      </c>
      <c r="L388" s="18" t="str">
        <f t="shared" si="48"/>
        <v>3</v>
      </c>
      <c r="M388" s="18" t="str">
        <f>INDEX(Chapter,MATCH(L388,[1]Chapter!$A$1:$A$681,0),8)</f>
        <v>שירותים ממלכתיים</v>
      </c>
      <c r="N388" s="18" t="str">
        <f t="shared" si="49"/>
        <v>34</v>
      </c>
      <c r="O388" s="18" t="str">
        <f>INDEX(Chapter,MATCH(N388,[1]Chapter!$A$1:$A$681,0),8)</f>
        <v>רווחה</v>
      </c>
      <c r="P388" s="18" t="str">
        <f t="shared" si="50"/>
        <v>345</v>
      </c>
      <c r="Q388" s="18" t="str">
        <f>INDEX(Chapter,MATCH(P388,[1]Chapter!$A$1:$A$681,0),8)</f>
        <v>שירותים למפגר</v>
      </c>
      <c r="R388" s="18" t="str">
        <f t="shared" si="51"/>
        <v>3452</v>
      </c>
      <c r="S388" s="18" t="str">
        <f>INDEX(Chapter,MATCH(R388,[1]Chapter!$A$1:$A$681,0),8)</f>
        <v>סידור מפגרים במסגרות יום</v>
      </c>
      <c r="T388" s="18"/>
      <c r="U388" s="18" t="str">
        <f t="shared" si="52"/>
        <v>9</v>
      </c>
      <c r="V388" s="18" t="str">
        <f>IF($L388&lt;"6",INDEX(Revenue_type,MATCH(U388*1,[1]type!$A$118:$A$168,0),8),INDEX(Expenditure_type,MATCH(U388*1,[1]type!$A$2:$A$117,0),8))</f>
        <v>השתתפות משרדי ממשלה</v>
      </c>
      <c r="W388" s="18" t="str">
        <f t="shared" si="53"/>
        <v>93</v>
      </c>
      <c r="X388" s="18" t="str">
        <f>IF($L388&lt;"6",INDEX(Revenue_type,MATCH(W388*1,[1]type!$A$118:$A$168,0),8),INDEX(Expenditure_type,MATCH(W388*1,[1]type!$A$2:$A$117,0),8))</f>
        <v>השתתפות משרד העבודה והרווחה</v>
      </c>
      <c r="Y388" s="18" t="str">
        <f t="shared" si="54"/>
        <v>930</v>
      </c>
      <c r="Z388" s="18" t="e">
        <f>IF($L388&lt;"6",INDEX(Revenue_type,MATCH(Y388*1,[1]type!$A$118:$A$168,0),8),INDEX(Expenditure_type,MATCH(Y388*1,[1]type!$A$2:$A$117,0),8))</f>
        <v>#N/A</v>
      </c>
    </row>
    <row r="389" spans="1:26" ht="15.75" customHeight="1" outlineLevel="2">
      <c r="A389" s="38">
        <v>930</v>
      </c>
      <c r="B389" s="39">
        <v>345210</v>
      </c>
      <c r="C389">
        <v>1</v>
      </c>
      <c r="D389" t="str">
        <f t="shared" si="55"/>
        <v>1345210.930</v>
      </c>
      <c r="E389" s="40" t="s">
        <v>374</v>
      </c>
      <c r="F389" s="16"/>
      <c r="G389"/>
      <c r="H389" s="17">
        <v>0</v>
      </c>
      <c r="I389" s="17">
        <v>0</v>
      </c>
      <c r="J389" s="16">
        <v>0</v>
      </c>
      <c r="K389" s="18" t="e">
        <f>INDEX(תקציב_2013,MATCH(D389,'[1]תקציב 2015'!$D$3:$D$5960,0),8)</f>
        <v>#N/A</v>
      </c>
      <c r="L389" s="18" t="str">
        <f t="shared" si="48"/>
        <v>3</v>
      </c>
      <c r="M389" s="18" t="str">
        <f>INDEX(Chapter,MATCH(L389,[1]Chapter!$A$1:$A$681,0),8)</f>
        <v>שירותים ממלכתיים</v>
      </c>
      <c r="N389" s="18" t="str">
        <f t="shared" si="49"/>
        <v>34</v>
      </c>
      <c r="O389" s="18" t="str">
        <f>INDEX(Chapter,MATCH(N389,[1]Chapter!$A$1:$A$681,0),8)</f>
        <v>רווחה</v>
      </c>
      <c r="P389" s="18" t="str">
        <f t="shared" si="50"/>
        <v>345</v>
      </c>
      <c r="Q389" s="18" t="str">
        <f>INDEX(Chapter,MATCH(P389,[1]Chapter!$A$1:$A$681,0),8)</f>
        <v>שירותים למפגר</v>
      </c>
      <c r="R389" s="18" t="str">
        <f t="shared" si="51"/>
        <v>3452</v>
      </c>
      <c r="S389" s="18" t="str">
        <f>INDEX(Chapter,MATCH(R389,[1]Chapter!$A$1:$A$681,0),8)</f>
        <v>סידור מפגרים במסגרות יום</v>
      </c>
      <c r="T389" s="18"/>
      <c r="U389" s="18" t="str">
        <f t="shared" si="52"/>
        <v>9</v>
      </c>
      <c r="V389" s="18" t="str">
        <f>IF($L389&lt;"6",INDEX(Revenue_type,MATCH(U389*1,[1]type!$A$118:$A$168,0),8),INDEX(Expenditure_type,MATCH(U389*1,[1]type!$A$2:$A$117,0),8))</f>
        <v>השתתפות משרדי ממשלה</v>
      </c>
      <c r="W389" s="18" t="str">
        <f t="shared" si="53"/>
        <v>93</v>
      </c>
      <c r="X389" s="18" t="str">
        <f>IF($L389&lt;"6",INDEX(Revenue_type,MATCH(W389*1,[1]type!$A$118:$A$168,0),8),INDEX(Expenditure_type,MATCH(W389*1,[1]type!$A$2:$A$117,0),8))</f>
        <v>השתתפות משרד העבודה והרווחה</v>
      </c>
      <c r="Y389" s="18" t="str">
        <f t="shared" si="54"/>
        <v>930</v>
      </c>
      <c r="Z389" s="18" t="e">
        <f>IF($L389&lt;"6",INDEX(Revenue_type,MATCH(Y389*1,[1]type!$A$118:$A$168,0),8),INDEX(Expenditure_type,MATCH(Y389*1,[1]type!$A$2:$A$117,0),8))</f>
        <v>#N/A</v>
      </c>
    </row>
    <row r="390" spans="1:26" ht="15.75" customHeight="1" outlineLevel="2">
      <c r="A390" s="38">
        <v>930</v>
      </c>
      <c r="B390" s="39">
        <v>345300</v>
      </c>
      <c r="C390">
        <v>1</v>
      </c>
      <c r="D390" t="str">
        <f t="shared" si="55"/>
        <v>1345300.930</v>
      </c>
      <c r="E390" s="42" t="s">
        <v>375</v>
      </c>
      <c r="F390" s="16"/>
      <c r="G390"/>
      <c r="H390" s="17">
        <v>-195000</v>
      </c>
      <c r="I390" s="17">
        <v>-404744</v>
      </c>
      <c r="J390" s="16">
        <v>-319579</v>
      </c>
      <c r="K390" s="18">
        <f>INDEX(תקציב_2013,MATCH(D390,'[1]תקציב 2015'!$D$3:$D$5960,0),8)</f>
        <v>-69000</v>
      </c>
      <c r="L390" s="18" t="str">
        <f t="shared" si="48"/>
        <v>3</v>
      </c>
      <c r="M390" s="18" t="str">
        <f>INDEX(Chapter,MATCH(L390,[1]Chapter!$A$1:$A$681,0),8)</f>
        <v>שירותים ממלכתיים</v>
      </c>
      <c r="N390" s="18" t="str">
        <f t="shared" si="49"/>
        <v>34</v>
      </c>
      <c r="O390" s="18" t="str">
        <f>INDEX(Chapter,MATCH(N390,[1]Chapter!$A$1:$A$681,0),8)</f>
        <v>רווחה</v>
      </c>
      <c r="P390" s="18" t="str">
        <f t="shared" si="50"/>
        <v>345</v>
      </c>
      <c r="Q390" s="18" t="str">
        <f>INDEX(Chapter,MATCH(P390,[1]Chapter!$A$1:$A$681,0),8)</f>
        <v>שירותים למפגר</v>
      </c>
      <c r="R390" s="18" t="str">
        <f t="shared" si="51"/>
        <v>3453</v>
      </c>
      <c r="S390" s="18" t="str">
        <f>INDEX(Chapter,MATCH(R390,[1]Chapter!$A$1:$A$681,0),8)</f>
        <v>שירותים למפגר - קהילתי</v>
      </c>
      <c r="T390" s="18"/>
      <c r="U390" s="18" t="str">
        <f t="shared" si="52"/>
        <v>9</v>
      </c>
      <c r="V390" s="18" t="str">
        <f>IF($L390&lt;"6",INDEX(Revenue_type,MATCH(U390*1,[1]type!$A$118:$A$168,0),8),INDEX(Expenditure_type,MATCH(U390*1,[1]type!$A$2:$A$117,0),8))</f>
        <v>השתתפות משרדי ממשלה</v>
      </c>
      <c r="W390" s="18" t="str">
        <f t="shared" si="53"/>
        <v>93</v>
      </c>
      <c r="X390" s="18" t="str">
        <f>IF($L390&lt;"6",INDEX(Revenue_type,MATCH(W390*1,[1]type!$A$118:$A$168,0),8),INDEX(Expenditure_type,MATCH(W390*1,[1]type!$A$2:$A$117,0),8))</f>
        <v>השתתפות משרד העבודה והרווחה</v>
      </c>
      <c r="Y390" s="18" t="str">
        <f t="shared" si="54"/>
        <v>930</v>
      </c>
      <c r="Z390" s="18" t="e">
        <f>IF($L390&lt;"6",INDEX(Revenue_type,MATCH(Y390*1,[1]type!$A$118:$A$168,0),8),INDEX(Expenditure_type,MATCH(Y390*1,[1]type!$A$2:$A$117,0),8))</f>
        <v>#N/A</v>
      </c>
    </row>
    <row r="391" spans="1:26" ht="15.75" customHeight="1" outlineLevel="2">
      <c r="A391" s="38">
        <v>930</v>
      </c>
      <c r="B391" s="39">
        <v>346100</v>
      </c>
      <c r="C391">
        <v>1</v>
      </c>
      <c r="D391" t="str">
        <f t="shared" si="55"/>
        <v>1346100.930</v>
      </c>
      <c r="E391" s="42" t="s">
        <v>376</v>
      </c>
      <c r="F391" s="16"/>
      <c r="G391"/>
      <c r="H391" s="17">
        <v>-15000</v>
      </c>
      <c r="I391" s="17">
        <v>-3124</v>
      </c>
      <c r="J391" s="16">
        <v>-37459</v>
      </c>
      <c r="K391" s="18">
        <f>INDEX(תקציב_2013,MATCH(D391,'[1]תקציב 2015'!$D$3:$D$5960,0),8)</f>
        <v>-37154</v>
      </c>
      <c r="L391" s="18" t="str">
        <f t="shared" si="48"/>
        <v>3</v>
      </c>
      <c r="M391" s="18" t="str">
        <f>INDEX(Chapter,MATCH(L391,[1]Chapter!$A$1:$A$681,0),8)</f>
        <v>שירותים ממלכתיים</v>
      </c>
      <c r="N391" s="18" t="str">
        <f t="shared" si="49"/>
        <v>34</v>
      </c>
      <c r="O391" s="18" t="str">
        <f>INDEX(Chapter,MATCH(N391,[1]Chapter!$A$1:$A$681,0),8)</f>
        <v>רווחה</v>
      </c>
      <c r="P391" s="18" t="str">
        <f t="shared" si="50"/>
        <v>346</v>
      </c>
      <c r="Q391" s="18" t="str">
        <f>INDEX(Chapter,MATCH(P391,[1]Chapter!$A$1:$A$681,0),8)</f>
        <v>שירותי שיקום</v>
      </c>
      <c r="R391" s="18" t="str">
        <f t="shared" si="51"/>
        <v>3461</v>
      </c>
      <c r="S391" s="18" t="str">
        <f>INDEX(Chapter,MATCH(R391,[1]Chapter!$A$1:$A$681,0),8)</f>
        <v>שיקום העיוור - אחזקה במוסדות</v>
      </c>
      <c r="T391" s="18"/>
      <c r="U391" s="18" t="str">
        <f t="shared" si="52"/>
        <v>9</v>
      </c>
      <c r="V391" s="18" t="str">
        <f>IF($L391&lt;"6",INDEX(Revenue_type,MATCH(U391*1,[1]type!$A$118:$A$168,0),8),INDEX(Expenditure_type,MATCH(U391*1,[1]type!$A$2:$A$117,0),8))</f>
        <v>השתתפות משרדי ממשלה</v>
      </c>
      <c r="W391" s="18" t="str">
        <f t="shared" si="53"/>
        <v>93</v>
      </c>
      <c r="X391" s="18" t="str">
        <f>IF($L391&lt;"6",INDEX(Revenue_type,MATCH(W391*1,[1]type!$A$118:$A$168,0),8),INDEX(Expenditure_type,MATCH(W391*1,[1]type!$A$2:$A$117,0),8))</f>
        <v>השתתפות משרד העבודה והרווחה</v>
      </c>
      <c r="Y391" s="18" t="str">
        <f t="shared" si="54"/>
        <v>930</v>
      </c>
      <c r="Z391" s="18" t="e">
        <f>IF($L391&lt;"6",INDEX(Revenue_type,MATCH(Y391*1,[1]type!$A$118:$A$168,0),8),INDEX(Expenditure_type,MATCH(Y391*1,[1]type!$A$2:$A$117,0),8))</f>
        <v>#N/A</v>
      </c>
    </row>
    <row r="392" spans="1:26" ht="15.75" customHeight="1" outlineLevel="2">
      <c r="A392" s="38">
        <v>930</v>
      </c>
      <c r="B392" s="39">
        <v>346300</v>
      </c>
      <c r="C392">
        <v>1</v>
      </c>
      <c r="D392" t="str">
        <f t="shared" si="55"/>
        <v>1346300.930</v>
      </c>
      <c r="E392" s="42" t="s">
        <v>377</v>
      </c>
      <c r="F392" s="16"/>
      <c r="G392"/>
      <c r="H392" s="17">
        <v>-79000</v>
      </c>
      <c r="I392" s="17">
        <v>-51892</v>
      </c>
      <c r="J392" s="16">
        <v>-109883</v>
      </c>
      <c r="K392" s="18" t="e">
        <f>INDEX(תקציב_2013,MATCH(D392,'[1]תקציב 2015'!$D$3:$D$5960,0),8)</f>
        <v>#N/A</v>
      </c>
      <c r="L392" s="18" t="str">
        <f t="shared" si="48"/>
        <v>3</v>
      </c>
      <c r="M392" s="18" t="str">
        <f>INDEX(Chapter,MATCH(L392,[1]Chapter!$A$1:$A$681,0),8)</f>
        <v>שירותים ממלכתיים</v>
      </c>
      <c r="N392" s="18" t="str">
        <f t="shared" si="49"/>
        <v>34</v>
      </c>
      <c r="O392" s="18" t="str">
        <f>INDEX(Chapter,MATCH(N392,[1]Chapter!$A$1:$A$681,0),8)</f>
        <v>רווחה</v>
      </c>
      <c r="P392" s="18" t="str">
        <f t="shared" si="50"/>
        <v>346</v>
      </c>
      <c r="Q392" s="18" t="str">
        <f>INDEX(Chapter,MATCH(P392,[1]Chapter!$A$1:$A$681,0),8)</f>
        <v>שירותי שיקום</v>
      </c>
      <c r="R392" s="18" t="str">
        <f t="shared" si="51"/>
        <v>3463</v>
      </c>
      <c r="S392" s="18" t="str">
        <f>INDEX(Chapter,MATCH(R392,[1]Chapter!$A$1:$A$681,0),8)</f>
        <v>טיפול בעיוור בקהילה</v>
      </c>
      <c r="T392" s="18"/>
      <c r="U392" s="18" t="str">
        <f t="shared" si="52"/>
        <v>9</v>
      </c>
      <c r="V392" s="18" t="str">
        <f>IF($L392&lt;"6",INDEX(Revenue_type,MATCH(U392*1,[1]type!$A$118:$A$168,0),8),INDEX(Expenditure_type,MATCH(U392*1,[1]type!$A$2:$A$117,0),8))</f>
        <v>השתתפות משרדי ממשלה</v>
      </c>
      <c r="W392" s="18" t="str">
        <f t="shared" si="53"/>
        <v>93</v>
      </c>
      <c r="X392" s="18" t="str">
        <f>IF($L392&lt;"6",INDEX(Revenue_type,MATCH(W392*1,[1]type!$A$118:$A$168,0),8),INDEX(Expenditure_type,MATCH(W392*1,[1]type!$A$2:$A$117,0),8))</f>
        <v>השתתפות משרד העבודה והרווחה</v>
      </c>
      <c r="Y392" s="18" t="str">
        <f t="shared" si="54"/>
        <v>930</v>
      </c>
      <c r="Z392" s="18" t="e">
        <f>IF($L392&lt;"6",INDEX(Revenue_type,MATCH(Y392*1,[1]type!$A$118:$A$168,0),8),INDEX(Expenditure_type,MATCH(Y392*1,[1]type!$A$2:$A$117,0),8))</f>
        <v>#N/A</v>
      </c>
    </row>
    <row r="393" spans="1:26" ht="15.75" customHeight="1" outlineLevel="2">
      <c r="A393" s="38">
        <v>930</v>
      </c>
      <c r="B393" s="39">
        <v>346400</v>
      </c>
      <c r="C393">
        <v>1</v>
      </c>
      <c r="D393" t="str">
        <f t="shared" si="55"/>
        <v>1346400.930</v>
      </c>
      <c r="E393" s="42" t="s">
        <v>378</v>
      </c>
      <c r="F393" s="16"/>
      <c r="G393"/>
      <c r="H393" s="17">
        <v>-90000</v>
      </c>
      <c r="I393" s="17">
        <v>-104900</v>
      </c>
      <c r="J393" s="16">
        <v>-67329</v>
      </c>
      <c r="K393" s="18">
        <f>INDEX(תקציב_2013,MATCH(D393,'[1]תקציב 2015'!$D$3:$D$5960,0),8)</f>
        <v>-66000</v>
      </c>
      <c r="L393" s="18" t="str">
        <f t="shared" si="48"/>
        <v>3</v>
      </c>
      <c r="M393" s="18" t="str">
        <f>INDEX(Chapter,MATCH(L393,[1]Chapter!$A$1:$A$681,0),8)</f>
        <v>שירותים ממלכתיים</v>
      </c>
      <c r="N393" s="18" t="str">
        <f t="shared" si="49"/>
        <v>34</v>
      </c>
      <c r="O393" s="18" t="str">
        <f>INDEX(Chapter,MATCH(N393,[1]Chapter!$A$1:$A$681,0),8)</f>
        <v>רווחה</v>
      </c>
      <c r="P393" s="18" t="str">
        <f t="shared" si="50"/>
        <v>346</v>
      </c>
      <c r="Q393" s="18" t="str">
        <f>INDEX(Chapter,MATCH(P393,[1]Chapter!$A$1:$A$681,0),8)</f>
        <v>שירותי שיקום</v>
      </c>
      <c r="R393" s="18" t="str">
        <f t="shared" si="51"/>
        <v>3464</v>
      </c>
      <c r="S393" s="18" t="str">
        <f>INDEX(Chapter,MATCH(R393,[1]Chapter!$A$1:$A$681,0),8)</f>
        <v>מפעלי תעסוקה לעיוורים</v>
      </c>
      <c r="T393" s="18"/>
      <c r="U393" s="18" t="str">
        <f t="shared" si="52"/>
        <v>9</v>
      </c>
      <c r="V393" s="18" t="str">
        <f>IF($L393&lt;"6",INDEX(Revenue_type,MATCH(U393*1,[1]type!$A$118:$A$168,0),8),INDEX(Expenditure_type,MATCH(U393*1,[1]type!$A$2:$A$117,0),8))</f>
        <v>השתתפות משרדי ממשלה</v>
      </c>
      <c r="W393" s="18" t="str">
        <f t="shared" si="53"/>
        <v>93</v>
      </c>
      <c r="X393" s="18" t="str">
        <f>IF($L393&lt;"6",INDEX(Revenue_type,MATCH(W393*1,[1]type!$A$118:$A$168,0),8),INDEX(Expenditure_type,MATCH(W393*1,[1]type!$A$2:$A$117,0),8))</f>
        <v>השתתפות משרד העבודה והרווחה</v>
      </c>
      <c r="Y393" s="18" t="str">
        <f t="shared" si="54"/>
        <v>930</v>
      </c>
      <c r="Z393" s="18" t="e">
        <f>IF($L393&lt;"6",INDEX(Revenue_type,MATCH(Y393*1,[1]type!$A$118:$A$168,0),8),INDEX(Expenditure_type,MATCH(Y393*1,[1]type!$A$2:$A$117,0),8))</f>
        <v>#N/A</v>
      </c>
    </row>
    <row r="394" spans="1:26" ht="15.75" customHeight="1" outlineLevel="2">
      <c r="A394" s="38">
        <v>930</v>
      </c>
      <c r="B394" s="39">
        <v>346500</v>
      </c>
      <c r="C394">
        <v>1</v>
      </c>
      <c r="D394" t="str">
        <f t="shared" si="55"/>
        <v>1346500.930</v>
      </c>
      <c r="E394" s="42" t="s">
        <v>379</v>
      </c>
      <c r="F394" s="16"/>
      <c r="G394"/>
      <c r="H394" s="17">
        <v>-4850000</v>
      </c>
      <c r="I394" s="17">
        <v>-4883136</v>
      </c>
      <c r="J394" s="16">
        <v>-4714790</v>
      </c>
      <c r="K394" s="18" t="e">
        <f>INDEX(תקציב_2013,MATCH(D394,'[1]תקציב 2015'!$D$3:$D$5960,0),8)</f>
        <v>#N/A</v>
      </c>
      <c r="L394" s="18" t="str">
        <f t="shared" si="48"/>
        <v>3</v>
      </c>
      <c r="M394" s="18" t="str">
        <f>INDEX(Chapter,MATCH(L394,[1]Chapter!$A$1:$A$681,0),8)</f>
        <v>שירותים ממלכתיים</v>
      </c>
      <c r="N394" s="18" t="str">
        <f t="shared" si="49"/>
        <v>34</v>
      </c>
      <c r="O394" s="18" t="str">
        <f>INDEX(Chapter,MATCH(N394,[1]Chapter!$A$1:$A$681,0),8)</f>
        <v>רווחה</v>
      </c>
      <c r="P394" s="18" t="str">
        <f t="shared" si="50"/>
        <v>346</v>
      </c>
      <c r="Q394" s="18" t="str">
        <f>INDEX(Chapter,MATCH(P394,[1]Chapter!$A$1:$A$681,0),8)</f>
        <v>שירותי שיקום</v>
      </c>
      <c r="R394" s="18" t="str">
        <f t="shared" si="51"/>
        <v>3465</v>
      </c>
      <c r="S394" s="18" t="str">
        <f>INDEX(Chapter,MATCH(R394,[1]Chapter!$A$1:$A$681,0),8)</f>
        <v>נכים - שיקום במוסדות</v>
      </c>
      <c r="T394" s="18"/>
      <c r="U394" s="18" t="str">
        <f t="shared" si="52"/>
        <v>9</v>
      </c>
      <c r="V394" s="18" t="str">
        <f>IF($L394&lt;"6",INDEX(Revenue_type,MATCH(U394*1,[1]type!$A$118:$A$168,0),8),INDEX(Expenditure_type,MATCH(U394*1,[1]type!$A$2:$A$117,0),8))</f>
        <v>השתתפות משרדי ממשלה</v>
      </c>
      <c r="W394" s="18" t="str">
        <f t="shared" si="53"/>
        <v>93</v>
      </c>
      <c r="X394" s="18" t="str">
        <f>IF($L394&lt;"6",INDEX(Revenue_type,MATCH(W394*1,[1]type!$A$118:$A$168,0),8),INDEX(Expenditure_type,MATCH(W394*1,[1]type!$A$2:$A$117,0),8))</f>
        <v>השתתפות משרד העבודה והרווחה</v>
      </c>
      <c r="Y394" s="18" t="str">
        <f t="shared" si="54"/>
        <v>930</v>
      </c>
      <c r="Z394" s="18" t="e">
        <f>IF($L394&lt;"6",INDEX(Revenue_type,MATCH(Y394*1,[1]type!$A$118:$A$168,0),8),INDEX(Expenditure_type,MATCH(Y394*1,[1]type!$A$2:$A$117,0),8))</f>
        <v>#N/A</v>
      </c>
    </row>
    <row r="395" spans="1:26" ht="15.75" customHeight="1" outlineLevel="2">
      <c r="A395" s="38">
        <v>930</v>
      </c>
      <c r="B395" s="39">
        <v>346600</v>
      </c>
      <c r="C395">
        <v>1</v>
      </c>
      <c r="D395" t="str">
        <f t="shared" si="55"/>
        <v>1346600.930</v>
      </c>
      <c r="E395" s="42" t="s">
        <v>380</v>
      </c>
      <c r="F395" s="16"/>
      <c r="G395"/>
      <c r="H395" s="17">
        <v>-390000</v>
      </c>
      <c r="I395" s="17">
        <v>-391093</v>
      </c>
      <c r="J395" s="16">
        <v>-336035</v>
      </c>
      <c r="K395" s="18">
        <f>INDEX(תקציב_2013,MATCH(D395,'[1]תקציב 2015'!$D$3:$D$5960,0),8)</f>
        <v>-156264</v>
      </c>
      <c r="L395" s="18" t="str">
        <f t="shared" si="48"/>
        <v>3</v>
      </c>
      <c r="M395" s="18" t="str">
        <f>INDEX(Chapter,MATCH(L395,[1]Chapter!$A$1:$A$681,0),8)</f>
        <v>שירותים ממלכתיים</v>
      </c>
      <c r="N395" s="18" t="str">
        <f t="shared" si="49"/>
        <v>34</v>
      </c>
      <c r="O395" s="18" t="str">
        <f>INDEX(Chapter,MATCH(N395,[1]Chapter!$A$1:$A$681,0),8)</f>
        <v>רווחה</v>
      </c>
      <c r="P395" s="18" t="str">
        <f t="shared" si="50"/>
        <v>346</v>
      </c>
      <c r="Q395" s="18" t="str">
        <f>INDEX(Chapter,MATCH(P395,[1]Chapter!$A$1:$A$681,0),8)</f>
        <v>שירותי שיקום</v>
      </c>
      <c r="R395" s="18" t="str">
        <f t="shared" si="51"/>
        <v>3466</v>
      </c>
      <c r="S395" s="18" t="str">
        <f>INDEX(Chapter,MATCH(R395,[1]Chapter!$A$1:$A$681,0),8)</f>
        <v>נכים - אחזקה במסגרות יום</v>
      </c>
      <c r="T395" s="18"/>
      <c r="U395" s="18" t="str">
        <f t="shared" si="52"/>
        <v>9</v>
      </c>
      <c r="V395" s="18" t="str">
        <f>IF($L395&lt;"6",INDEX(Revenue_type,MATCH(U395*1,[1]type!$A$118:$A$168,0),8),INDEX(Expenditure_type,MATCH(U395*1,[1]type!$A$2:$A$117,0),8))</f>
        <v>השתתפות משרדי ממשלה</v>
      </c>
      <c r="W395" s="18" t="str">
        <f t="shared" si="53"/>
        <v>93</v>
      </c>
      <c r="X395" s="18" t="str">
        <f>IF($L395&lt;"6",INDEX(Revenue_type,MATCH(W395*1,[1]type!$A$118:$A$168,0),8),INDEX(Expenditure_type,MATCH(W395*1,[1]type!$A$2:$A$117,0),8))</f>
        <v>השתתפות משרד העבודה והרווחה</v>
      </c>
      <c r="Y395" s="18" t="str">
        <f t="shared" si="54"/>
        <v>930</v>
      </c>
      <c r="Z395" s="18" t="e">
        <f>IF($L395&lt;"6",INDEX(Revenue_type,MATCH(Y395*1,[1]type!$A$118:$A$168,0),8),INDEX(Expenditure_type,MATCH(Y395*1,[1]type!$A$2:$A$117,0),8))</f>
        <v>#N/A</v>
      </c>
    </row>
    <row r="396" spans="1:26" ht="15.75" customHeight="1" outlineLevel="2">
      <c r="A396" s="38">
        <v>930</v>
      </c>
      <c r="B396" s="39">
        <v>346700</v>
      </c>
      <c r="C396">
        <v>1</v>
      </c>
      <c r="D396" t="str">
        <f t="shared" si="55"/>
        <v>1346700.930</v>
      </c>
      <c r="E396" s="42" t="s">
        <v>381</v>
      </c>
      <c r="F396" s="16"/>
      <c r="G396"/>
      <c r="H396" s="17">
        <v>-580000</v>
      </c>
      <c r="I396" s="17">
        <v>-544808</v>
      </c>
      <c r="J396" s="16">
        <v>-594504</v>
      </c>
      <c r="K396" s="18">
        <f>INDEX(תקציב_2013,MATCH(D396,'[1]תקציב 2015'!$D$3:$D$5960,0),8)</f>
        <v>-150000</v>
      </c>
      <c r="L396" s="18" t="str">
        <f t="shared" si="48"/>
        <v>3</v>
      </c>
      <c r="M396" s="18" t="str">
        <f>INDEX(Chapter,MATCH(L396,[1]Chapter!$A$1:$A$681,0),8)</f>
        <v>שירותים ממלכתיים</v>
      </c>
      <c r="N396" s="18" t="str">
        <f t="shared" si="49"/>
        <v>34</v>
      </c>
      <c r="O396" s="18" t="str">
        <f>INDEX(Chapter,MATCH(N396,[1]Chapter!$A$1:$A$681,0),8)</f>
        <v>רווחה</v>
      </c>
      <c r="P396" s="18" t="str">
        <f t="shared" si="50"/>
        <v>346</v>
      </c>
      <c r="Q396" s="18" t="str">
        <f>INDEX(Chapter,MATCH(P396,[1]Chapter!$A$1:$A$681,0),8)</f>
        <v>שירותי שיקום</v>
      </c>
      <c r="R396" s="18" t="str">
        <f t="shared" si="51"/>
        <v>3467</v>
      </c>
      <c r="S396" s="18" t="str">
        <f>INDEX(Chapter,MATCH(R396,[1]Chapter!$A$1:$A$681,0),8)</f>
        <v>נכים - טיפול בקהילה</v>
      </c>
      <c r="T396" s="18"/>
      <c r="U396" s="18" t="str">
        <f t="shared" si="52"/>
        <v>9</v>
      </c>
      <c r="V396" s="18" t="str">
        <f>IF($L396&lt;"6",INDEX(Revenue_type,MATCH(U396*1,[1]type!$A$118:$A$168,0),8),INDEX(Expenditure_type,MATCH(U396*1,[1]type!$A$2:$A$117,0),8))</f>
        <v>השתתפות משרדי ממשלה</v>
      </c>
      <c r="W396" s="18" t="str">
        <f t="shared" si="53"/>
        <v>93</v>
      </c>
      <c r="X396" s="18" t="str">
        <f>IF($L396&lt;"6",INDEX(Revenue_type,MATCH(W396*1,[1]type!$A$118:$A$168,0),8),INDEX(Expenditure_type,MATCH(W396*1,[1]type!$A$2:$A$117,0),8))</f>
        <v>השתתפות משרד העבודה והרווחה</v>
      </c>
      <c r="Y396" s="18" t="str">
        <f t="shared" si="54"/>
        <v>930</v>
      </c>
      <c r="Z396" s="18" t="e">
        <f>IF($L396&lt;"6",INDEX(Revenue_type,MATCH(Y396*1,[1]type!$A$118:$A$168,0),8),INDEX(Expenditure_type,MATCH(Y396*1,[1]type!$A$2:$A$117,0),8))</f>
        <v>#N/A</v>
      </c>
    </row>
    <row r="397" spans="1:26" ht="15.75" customHeight="1" outlineLevel="2">
      <c r="A397" s="38">
        <v>420</v>
      </c>
      <c r="B397" s="39">
        <v>346800</v>
      </c>
      <c r="C397">
        <v>1</v>
      </c>
      <c r="D397" t="str">
        <f t="shared" si="55"/>
        <v>1346800.420</v>
      </c>
      <c r="E397" s="42" t="s">
        <v>382</v>
      </c>
      <c r="F397" s="16"/>
      <c r="G397"/>
      <c r="H397" s="17">
        <v>-90000</v>
      </c>
      <c r="I397" s="17">
        <v>-112027</v>
      </c>
      <c r="J397" s="16">
        <v>-95146</v>
      </c>
      <c r="K397" s="18" t="e">
        <f>INDEX(תקציב_2013,MATCH(D397,'[1]תקציב 2015'!$D$3:$D$5960,0),8)</f>
        <v>#N/A</v>
      </c>
      <c r="L397" s="18" t="str">
        <f t="shared" si="48"/>
        <v>3</v>
      </c>
      <c r="M397" s="18" t="str">
        <f>INDEX(Chapter,MATCH(L397,[1]Chapter!$A$1:$A$681,0),8)</f>
        <v>שירותים ממלכתיים</v>
      </c>
      <c r="N397" s="18" t="str">
        <f t="shared" si="49"/>
        <v>34</v>
      </c>
      <c r="O397" s="18" t="str">
        <f>INDEX(Chapter,MATCH(N397,[1]Chapter!$A$1:$A$681,0),8)</f>
        <v>רווחה</v>
      </c>
      <c r="P397" s="18" t="str">
        <f t="shared" si="50"/>
        <v>346</v>
      </c>
      <c r="Q397" s="18" t="str">
        <f>INDEX(Chapter,MATCH(P397,[1]Chapter!$A$1:$A$681,0),8)</f>
        <v>שירותי שיקום</v>
      </c>
      <c r="R397" s="18" t="str">
        <f t="shared" si="51"/>
        <v>3468</v>
      </c>
      <c r="S397" s="18" t="e">
        <f>INDEX(Chapter,MATCH(R397,[1]Chapter!$A$1:$A$681,0),8)</f>
        <v>#N/A</v>
      </c>
      <c r="T397" s="18"/>
      <c r="U397" s="18" t="str">
        <f t="shared" si="52"/>
        <v>4</v>
      </c>
      <c r="V397" s="18" t="str">
        <f>IF($L397&lt;"6",INDEX(Revenue_type,MATCH(U397*1,[1]type!$A$118:$A$168,0),8),INDEX(Expenditure_type,MATCH(U397*1,[1]type!$A$2:$A$117,0),8))</f>
        <v>שירותים ושכר לימוד</v>
      </c>
      <c r="W397" s="18" t="str">
        <f t="shared" si="53"/>
        <v>42</v>
      </c>
      <c r="X397" s="18" t="str">
        <f>IF($L397&lt;"6",INDEX(Revenue_type,MATCH(W397*1,[1]type!$A$118:$A$168,0),8),INDEX(Expenditure_type,MATCH(W397*1,[1]type!$A$2:$A$117,0),8))</f>
        <v>השתתפויות תושבים בשירותים משלימים</v>
      </c>
      <c r="Y397" s="18" t="str">
        <f t="shared" si="54"/>
        <v>420</v>
      </c>
      <c r="Z397" s="18" t="e">
        <f>IF($L397&lt;"6",INDEX(Revenue_type,MATCH(Y397*1,[1]type!$A$118:$A$168,0),8),INDEX(Expenditure_type,MATCH(Y397*1,[1]type!$A$2:$A$117,0),8))</f>
        <v>#N/A</v>
      </c>
    </row>
    <row r="398" spans="1:26" ht="15.75" customHeight="1" outlineLevel="2">
      <c r="A398" s="38">
        <v>930</v>
      </c>
      <c r="B398" s="39">
        <v>346800</v>
      </c>
      <c r="C398">
        <v>1</v>
      </c>
      <c r="D398" t="str">
        <f t="shared" si="55"/>
        <v>1346800.930</v>
      </c>
      <c r="E398" s="42" t="s">
        <v>383</v>
      </c>
      <c r="F398" s="16"/>
      <c r="G398"/>
      <c r="H398" s="17">
        <v>-319000</v>
      </c>
      <c r="I398" s="17">
        <v>-328184</v>
      </c>
      <c r="J398" s="16">
        <v>-247222</v>
      </c>
      <c r="K398" s="18">
        <f>INDEX(תקציב_2013,MATCH(D398,'[1]תקציב 2015'!$D$3:$D$5960,0),8)</f>
        <v>-880000</v>
      </c>
      <c r="L398" s="18" t="str">
        <f t="shared" si="48"/>
        <v>3</v>
      </c>
      <c r="M398" s="18" t="str">
        <f>INDEX(Chapter,MATCH(L398,[1]Chapter!$A$1:$A$681,0),8)</f>
        <v>שירותים ממלכתיים</v>
      </c>
      <c r="N398" s="18" t="str">
        <f t="shared" si="49"/>
        <v>34</v>
      </c>
      <c r="O398" s="18" t="str">
        <f>INDEX(Chapter,MATCH(N398,[1]Chapter!$A$1:$A$681,0),8)</f>
        <v>רווחה</v>
      </c>
      <c r="P398" s="18" t="str">
        <f t="shared" si="50"/>
        <v>346</v>
      </c>
      <c r="Q398" s="18" t="str">
        <f>INDEX(Chapter,MATCH(P398,[1]Chapter!$A$1:$A$681,0),8)</f>
        <v>שירותי שיקום</v>
      </c>
      <c r="R398" s="18" t="str">
        <f t="shared" si="51"/>
        <v>3468</v>
      </c>
      <c r="S398" s="18" t="e">
        <f>INDEX(Chapter,MATCH(R398,[1]Chapter!$A$1:$A$681,0),8)</f>
        <v>#N/A</v>
      </c>
      <c r="T398" s="18"/>
      <c r="U398" s="18" t="str">
        <f t="shared" si="52"/>
        <v>9</v>
      </c>
      <c r="V398" s="18" t="str">
        <f>IF($L398&lt;"6",INDEX(Revenue_type,MATCH(U398*1,[1]type!$A$118:$A$168,0),8),INDEX(Expenditure_type,MATCH(U398*1,[1]type!$A$2:$A$117,0),8))</f>
        <v>השתתפות משרדי ממשלה</v>
      </c>
      <c r="W398" s="18" t="str">
        <f t="shared" si="53"/>
        <v>93</v>
      </c>
      <c r="X398" s="18" t="str">
        <f>IF($L398&lt;"6",INDEX(Revenue_type,MATCH(W398*1,[1]type!$A$118:$A$168,0),8),INDEX(Expenditure_type,MATCH(W398*1,[1]type!$A$2:$A$117,0),8))</f>
        <v>השתתפות משרד העבודה והרווחה</v>
      </c>
      <c r="Y398" s="18" t="str">
        <f t="shared" si="54"/>
        <v>930</v>
      </c>
      <c r="Z398" s="18" t="e">
        <f>IF($L398&lt;"6",INDEX(Revenue_type,MATCH(Y398*1,[1]type!$A$118:$A$168,0),8),INDEX(Expenditure_type,MATCH(Y398*1,[1]type!$A$2:$A$117,0),8))</f>
        <v>#N/A</v>
      </c>
    </row>
    <row r="399" spans="1:26" ht="15.75" customHeight="1" outlineLevel="2">
      <c r="A399" s="38">
        <v>930</v>
      </c>
      <c r="B399" s="39">
        <v>347100</v>
      </c>
      <c r="C399">
        <v>1</v>
      </c>
      <c r="D399" t="str">
        <f t="shared" si="55"/>
        <v>1347100.930</v>
      </c>
      <c r="E399" s="42" t="s">
        <v>384</v>
      </c>
      <c r="F399" s="16"/>
      <c r="G399"/>
      <c r="H399" s="17">
        <v>-160000</v>
      </c>
      <c r="I399" s="17">
        <v>-154253</v>
      </c>
      <c r="J399" s="16">
        <v>-176454</v>
      </c>
      <c r="K399" s="18">
        <f>INDEX(תקציב_2013,MATCH(D399,'[1]תקציב 2015'!$D$3:$D$5960,0),8)</f>
        <v>-290000</v>
      </c>
      <c r="L399" s="18" t="str">
        <f t="shared" si="48"/>
        <v>3</v>
      </c>
      <c r="M399" s="18" t="str">
        <f>INDEX(Chapter,MATCH(L399,[1]Chapter!$A$1:$A$681,0),8)</f>
        <v>שירותים ממלכתיים</v>
      </c>
      <c r="N399" s="18" t="str">
        <f t="shared" si="49"/>
        <v>34</v>
      </c>
      <c r="O399" s="18" t="str">
        <f>INDEX(Chapter,MATCH(N399,[1]Chapter!$A$1:$A$681,0),8)</f>
        <v>רווחה</v>
      </c>
      <c r="P399" s="18" t="str">
        <f t="shared" si="50"/>
        <v>347</v>
      </c>
      <c r="Q399" s="18" t="str">
        <f>INDEX(Chapter,MATCH(P399,[1]Chapter!$A$1:$A$681,0),8)</f>
        <v>שירותי תיקון</v>
      </c>
      <c r="R399" s="18" t="str">
        <f t="shared" si="51"/>
        <v>3471</v>
      </c>
      <c r="S399" s="18" t="str">
        <f>INDEX(Chapter,MATCH(R399,[1]Chapter!$A$1:$A$681,0),8)</f>
        <v>טיפול בחבורות רחוב ונוער במצוקה</v>
      </c>
      <c r="T399" s="18"/>
      <c r="U399" s="18" t="str">
        <f t="shared" si="52"/>
        <v>9</v>
      </c>
      <c r="V399" s="18" t="str">
        <f>IF($L399&lt;"6",INDEX(Revenue_type,MATCH(U399*1,[1]type!$A$118:$A$168,0),8),INDEX(Expenditure_type,MATCH(U399*1,[1]type!$A$2:$A$117,0),8))</f>
        <v>השתתפות משרדי ממשלה</v>
      </c>
      <c r="W399" s="18" t="str">
        <f t="shared" si="53"/>
        <v>93</v>
      </c>
      <c r="X399" s="18" t="str">
        <f>IF($L399&lt;"6",INDEX(Revenue_type,MATCH(W399*1,[1]type!$A$118:$A$168,0),8),INDEX(Expenditure_type,MATCH(W399*1,[1]type!$A$2:$A$117,0),8))</f>
        <v>השתתפות משרד העבודה והרווחה</v>
      </c>
      <c r="Y399" s="18" t="str">
        <f t="shared" si="54"/>
        <v>930</v>
      </c>
      <c r="Z399" s="18" t="e">
        <f>IF($L399&lt;"6",INDEX(Revenue_type,MATCH(Y399*1,[1]type!$A$118:$A$168,0),8),INDEX(Expenditure_type,MATCH(Y399*1,[1]type!$A$2:$A$117,0),8))</f>
        <v>#N/A</v>
      </c>
    </row>
    <row r="400" spans="1:26" ht="15.75" customHeight="1" outlineLevel="2">
      <c r="A400" s="38">
        <v>930</v>
      </c>
      <c r="B400" s="39">
        <v>347200</v>
      </c>
      <c r="C400">
        <v>1</v>
      </c>
      <c r="D400" t="str">
        <f t="shared" si="55"/>
        <v>1347200.930</v>
      </c>
      <c r="E400" s="42" t="s">
        <v>385</v>
      </c>
      <c r="F400" s="16"/>
      <c r="G400"/>
      <c r="H400" s="17">
        <v>-15000</v>
      </c>
      <c r="I400" s="17">
        <v>0</v>
      </c>
      <c r="J400" s="16">
        <v>0</v>
      </c>
      <c r="K400" s="18">
        <f>INDEX(תקציב_2013,MATCH(D400,'[1]תקציב 2015'!$D$3:$D$5960,0),8)</f>
        <v>0</v>
      </c>
      <c r="L400" s="18" t="str">
        <f t="shared" si="48"/>
        <v>3</v>
      </c>
      <c r="M400" s="18" t="str">
        <f>INDEX(Chapter,MATCH(L400,[1]Chapter!$A$1:$A$681,0),8)</f>
        <v>שירותים ממלכתיים</v>
      </c>
      <c r="N400" s="18" t="str">
        <f t="shared" si="49"/>
        <v>34</v>
      </c>
      <c r="O400" s="18" t="str">
        <f>INDEX(Chapter,MATCH(N400,[1]Chapter!$A$1:$A$681,0),8)</f>
        <v>רווחה</v>
      </c>
      <c r="P400" s="18" t="str">
        <f t="shared" si="50"/>
        <v>347</v>
      </c>
      <c r="Q400" s="18" t="str">
        <f>INDEX(Chapter,MATCH(P400,[1]Chapter!$A$1:$A$681,0),8)</f>
        <v>שירותי תיקון</v>
      </c>
      <c r="R400" s="18" t="str">
        <f t="shared" si="51"/>
        <v>3472</v>
      </c>
      <c r="S400" s="18" t="str">
        <f>INDEX(Chapter,MATCH(R400,[1]Chapter!$A$1:$A$681,0),8)</f>
        <v>חסות נוער</v>
      </c>
      <c r="T400" s="18"/>
      <c r="U400" s="18" t="str">
        <f t="shared" si="52"/>
        <v>9</v>
      </c>
      <c r="V400" s="18" t="str">
        <f>IF($L400&lt;"6",INDEX(Revenue_type,MATCH(U400*1,[1]type!$A$118:$A$168,0),8),INDEX(Expenditure_type,MATCH(U400*1,[1]type!$A$2:$A$117,0),8))</f>
        <v>השתתפות משרדי ממשלה</v>
      </c>
      <c r="W400" s="18" t="str">
        <f t="shared" si="53"/>
        <v>93</v>
      </c>
      <c r="X400" s="18" t="str">
        <f>IF($L400&lt;"6",INDEX(Revenue_type,MATCH(W400*1,[1]type!$A$118:$A$168,0),8),INDEX(Expenditure_type,MATCH(W400*1,[1]type!$A$2:$A$117,0),8))</f>
        <v>השתתפות משרד העבודה והרווחה</v>
      </c>
      <c r="Y400" s="18" t="str">
        <f t="shared" si="54"/>
        <v>930</v>
      </c>
      <c r="Z400" s="18" t="e">
        <f>IF($L400&lt;"6",INDEX(Revenue_type,MATCH(Y400*1,[1]type!$A$118:$A$168,0),8),INDEX(Expenditure_type,MATCH(Y400*1,[1]type!$A$2:$A$117,0),8))</f>
        <v>#N/A</v>
      </c>
    </row>
    <row r="401" spans="1:26" ht="15.75" customHeight="1" outlineLevel="2">
      <c r="A401" s="38">
        <v>420</v>
      </c>
      <c r="B401" s="39">
        <v>347300</v>
      </c>
      <c r="C401">
        <v>1</v>
      </c>
      <c r="D401" t="str">
        <f t="shared" si="55"/>
        <v>1347300.420</v>
      </c>
      <c r="E401" s="42" t="s">
        <v>382</v>
      </c>
      <c r="F401" s="16"/>
      <c r="G401"/>
      <c r="H401" s="17">
        <v>-20000</v>
      </c>
      <c r="I401" s="17">
        <v>-21718</v>
      </c>
      <c r="J401" s="16">
        <v>-27238</v>
      </c>
      <c r="K401" s="18" t="e">
        <f>INDEX(תקציב_2013,MATCH(D401,'[1]תקציב 2015'!$D$3:$D$5960,0),8)</f>
        <v>#N/A</v>
      </c>
      <c r="L401" s="18" t="str">
        <f t="shared" si="48"/>
        <v>3</v>
      </c>
      <c r="M401" s="18" t="str">
        <f>INDEX(Chapter,MATCH(L401,[1]Chapter!$A$1:$A$681,0),8)</f>
        <v>שירותים ממלכתיים</v>
      </c>
      <c r="N401" s="18" t="str">
        <f t="shared" si="49"/>
        <v>34</v>
      </c>
      <c r="O401" s="18" t="str">
        <f>INDEX(Chapter,MATCH(N401,[1]Chapter!$A$1:$A$681,0),8)</f>
        <v>רווחה</v>
      </c>
      <c r="P401" s="18" t="str">
        <f t="shared" si="50"/>
        <v>347</v>
      </c>
      <c r="Q401" s="18" t="str">
        <f>INDEX(Chapter,MATCH(P401,[1]Chapter!$A$1:$A$681,0),8)</f>
        <v>שירותי תיקון</v>
      </c>
      <c r="R401" s="18" t="str">
        <f t="shared" si="51"/>
        <v>3473</v>
      </c>
      <c r="S401" s="18" t="str">
        <f>INDEX(Chapter,MATCH(R401,[1]Chapter!$A$1:$A$681,0),8)</f>
        <v>סמים</v>
      </c>
      <c r="T401" s="18"/>
      <c r="U401" s="18" t="str">
        <f t="shared" si="52"/>
        <v>4</v>
      </c>
      <c r="V401" s="18" t="str">
        <f>IF($L401&lt;"6",INDEX(Revenue_type,MATCH(U401*1,[1]type!$A$118:$A$168,0),8),INDEX(Expenditure_type,MATCH(U401*1,[1]type!$A$2:$A$117,0),8))</f>
        <v>שירותים ושכר לימוד</v>
      </c>
      <c r="W401" s="18" t="str">
        <f t="shared" si="53"/>
        <v>42</v>
      </c>
      <c r="X401" s="18" t="str">
        <f>IF($L401&lt;"6",INDEX(Revenue_type,MATCH(W401*1,[1]type!$A$118:$A$168,0),8),INDEX(Expenditure_type,MATCH(W401*1,[1]type!$A$2:$A$117,0),8))</f>
        <v>השתתפויות תושבים בשירותים משלימים</v>
      </c>
      <c r="Y401" s="18" t="str">
        <f t="shared" si="54"/>
        <v>420</v>
      </c>
      <c r="Z401" s="18" t="e">
        <f>IF($L401&lt;"6",INDEX(Revenue_type,MATCH(Y401*1,[1]type!$A$118:$A$168,0),8),INDEX(Expenditure_type,MATCH(Y401*1,[1]type!$A$2:$A$117,0),8))</f>
        <v>#N/A</v>
      </c>
    </row>
    <row r="402" spans="1:26" ht="15.75" customHeight="1" outlineLevel="2">
      <c r="A402" s="38">
        <v>930</v>
      </c>
      <c r="B402" s="39">
        <v>347300</v>
      </c>
      <c r="C402">
        <v>1</v>
      </c>
      <c r="D402" t="str">
        <f t="shared" si="55"/>
        <v>1347300.930</v>
      </c>
      <c r="E402" s="42" t="s">
        <v>386</v>
      </c>
      <c r="F402" s="16"/>
      <c r="G402"/>
      <c r="H402" s="17">
        <v>-205000</v>
      </c>
      <c r="I402" s="17">
        <v>-179498</v>
      </c>
      <c r="J402" s="16">
        <v>-186879</v>
      </c>
      <c r="K402" s="18">
        <f>INDEX(תקציב_2013,MATCH(D402,'[1]תקציב 2015'!$D$3:$D$5960,0),8)</f>
        <v>-64000</v>
      </c>
      <c r="L402" s="18" t="str">
        <f t="shared" si="48"/>
        <v>3</v>
      </c>
      <c r="M402" s="18" t="str">
        <f>INDEX(Chapter,MATCH(L402,[1]Chapter!$A$1:$A$681,0),8)</f>
        <v>שירותים ממלכתיים</v>
      </c>
      <c r="N402" s="18" t="str">
        <f t="shared" si="49"/>
        <v>34</v>
      </c>
      <c r="O402" s="18" t="str">
        <f>INDEX(Chapter,MATCH(N402,[1]Chapter!$A$1:$A$681,0),8)</f>
        <v>רווחה</v>
      </c>
      <c r="P402" s="18" t="str">
        <f t="shared" si="50"/>
        <v>347</v>
      </c>
      <c r="Q402" s="18" t="str">
        <f>INDEX(Chapter,MATCH(P402,[1]Chapter!$A$1:$A$681,0),8)</f>
        <v>שירותי תיקון</v>
      </c>
      <c r="R402" s="18" t="str">
        <f t="shared" si="51"/>
        <v>3473</v>
      </c>
      <c r="S402" s="18" t="str">
        <f>INDEX(Chapter,MATCH(R402,[1]Chapter!$A$1:$A$681,0),8)</f>
        <v>סמים</v>
      </c>
      <c r="T402" s="18"/>
      <c r="U402" s="18" t="str">
        <f t="shared" si="52"/>
        <v>9</v>
      </c>
      <c r="V402" s="18" t="str">
        <f>IF($L402&lt;"6",INDEX(Revenue_type,MATCH(U402*1,[1]type!$A$118:$A$168,0),8),INDEX(Expenditure_type,MATCH(U402*1,[1]type!$A$2:$A$117,0),8))</f>
        <v>השתתפות משרדי ממשלה</v>
      </c>
      <c r="W402" s="18" t="str">
        <f t="shared" si="53"/>
        <v>93</v>
      </c>
      <c r="X402" s="18" t="str">
        <f>IF($L402&lt;"6",INDEX(Revenue_type,MATCH(W402*1,[1]type!$A$118:$A$168,0),8),INDEX(Expenditure_type,MATCH(W402*1,[1]type!$A$2:$A$117,0),8))</f>
        <v>השתתפות משרד העבודה והרווחה</v>
      </c>
      <c r="Y402" s="18" t="str">
        <f t="shared" si="54"/>
        <v>930</v>
      </c>
      <c r="Z402" s="18" t="e">
        <f>IF($L402&lt;"6",INDEX(Revenue_type,MATCH(Y402*1,[1]type!$A$118:$A$168,0),8),INDEX(Expenditure_type,MATCH(Y402*1,[1]type!$A$2:$A$117,0),8))</f>
        <v>#N/A</v>
      </c>
    </row>
    <row r="403" spans="1:26" ht="15.75" customHeight="1" outlineLevel="2">
      <c r="A403" s="38">
        <v>990</v>
      </c>
      <c r="B403" s="39">
        <v>347300</v>
      </c>
      <c r="C403">
        <v>1</v>
      </c>
      <c r="D403" t="str">
        <f t="shared" si="55"/>
        <v>1347300.990</v>
      </c>
      <c r="E403" s="42" t="s">
        <v>387</v>
      </c>
      <c r="F403" s="16"/>
      <c r="G403"/>
      <c r="H403" s="17">
        <v>-240000</v>
      </c>
      <c r="I403" s="17">
        <v>-338516</v>
      </c>
      <c r="J403" s="16">
        <v>-220659</v>
      </c>
      <c r="K403" s="18" t="e">
        <f>INDEX(תקציב_2013,MATCH(D403,'[1]תקציב 2015'!$D$3:$D$5960,0),8)</f>
        <v>#N/A</v>
      </c>
      <c r="L403" s="18" t="str">
        <f t="shared" si="48"/>
        <v>3</v>
      </c>
      <c r="M403" s="18" t="str">
        <f>INDEX(Chapter,MATCH(L403,[1]Chapter!$A$1:$A$681,0),8)</f>
        <v>שירותים ממלכתיים</v>
      </c>
      <c r="N403" s="18" t="str">
        <f t="shared" si="49"/>
        <v>34</v>
      </c>
      <c r="O403" s="18" t="str">
        <f>INDEX(Chapter,MATCH(N403,[1]Chapter!$A$1:$A$681,0),8)</f>
        <v>רווחה</v>
      </c>
      <c r="P403" s="18" t="str">
        <f t="shared" si="50"/>
        <v>347</v>
      </c>
      <c r="Q403" s="18" t="str">
        <f>INDEX(Chapter,MATCH(P403,[1]Chapter!$A$1:$A$681,0),8)</f>
        <v>שירותי תיקון</v>
      </c>
      <c r="R403" s="18" t="str">
        <f t="shared" si="51"/>
        <v>3473</v>
      </c>
      <c r="S403" s="18" t="str">
        <f>INDEX(Chapter,MATCH(R403,[1]Chapter!$A$1:$A$681,0),8)</f>
        <v>סמים</v>
      </c>
      <c r="T403" s="18"/>
      <c r="U403" s="18" t="str">
        <f t="shared" si="52"/>
        <v>9</v>
      </c>
      <c r="V403" s="18" t="str">
        <f>IF($L403&lt;"6",INDEX(Revenue_type,MATCH(U403*1,[1]type!$A$118:$A$168,0),8),INDEX(Expenditure_type,MATCH(U403*1,[1]type!$A$2:$A$117,0),8))</f>
        <v>השתתפות משרדי ממשלה</v>
      </c>
      <c r="W403" s="18" t="str">
        <f t="shared" si="53"/>
        <v>99</v>
      </c>
      <c r="X403" s="18" t="str">
        <f>IF($L403&lt;"6",INDEX(Revenue_type,MATCH(W403*1,[1]type!$A$118:$A$168,0),8),INDEX(Expenditure_type,MATCH(W403*1,[1]type!$A$2:$A$117,0),8))</f>
        <v>השתתפות משרדי ממשלה אחרים</v>
      </c>
      <c r="Y403" s="18" t="str">
        <f t="shared" si="54"/>
        <v>990</v>
      </c>
      <c r="Z403" s="18" t="e">
        <f>IF($L403&lt;"6",INDEX(Revenue_type,MATCH(Y403*1,[1]type!$A$118:$A$168,0),8),INDEX(Expenditure_type,MATCH(Y403*1,[1]type!$A$2:$A$117,0),8))</f>
        <v>#N/A</v>
      </c>
    </row>
    <row r="404" spans="1:26" ht="15.75" customHeight="1" outlineLevel="2">
      <c r="A404" s="38">
        <v>930</v>
      </c>
      <c r="B404" s="39">
        <v>347400</v>
      </c>
      <c r="C404">
        <v>1</v>
      </c>
      <c r="D404" t="str">
        <f t="shared" si="55"/>
        <v>1347400.930</v>
      </c>
      <c r="E404" s="42" t="s">
        <v>388</v>
      </c>
      <c r="F404" s="16"/>
      <c r="G404"/>
      <c r="H404" s="17">
        <v>-830000</v>
      </c>
      <c r="I404" s="17">
        <v>-801771</v>
      </c>
      <c r="J404" s="16">
        <v>-727941</v>
      </c>
      <c r="K404" s="18">
        <f>INDEX(תקציב_2013,MATCH(D404,'[1]תקציב 2015'!$D$3:$D$5960,0),8)</f>
        <v>0</v>
      </c>
      <c r="L404" s="18" t="str">
        <f t="shared" si="48"/>
        <v>3</v>
      </c>
      <c r="M404" s="18" t="str">
        <f>INDEX(Chapter,MATCH(L404,[1]Chapter!$A$1:$A$681,0),8)</f>
        <v>שירותים ממלכתיים</v>
      </c>
      <c r="N404" s="18" t="str">
        <f t="shared" si="49"/>
        <v>34</v>
      </c>
      <c r="O404" s="18" t="str">
        <f>INDEX(Chapter,MATCH(N404,[1]Chapter!$A$1:$A$681,0),8)</f>
        <v>רווחה</v>
      </c>
      <c r="P404" s="18" t="str">
        <f t="shared" si="50"/>
        <v>347</v>
      </c>
      <c r="Q404" s="18" t="str">
        <f>INDEX(Chapter,MATCH(P404,[1]Chapter!$A$1:$A$681,0),8)</f>
        <v>שירותי תיקון</v>
      </c>
      <c r="R404" s="18" t="str">
        <f t="shared" si="51"/>
        <v>3474</v>
      </c>
      <c r="S404" s="18" t="str">
        <f>INDEX(Chapter,MATCH(R404,[1]Chapter!$A$1:$A$681,0),8)</f>
        <v>מפתנים</v>
      </c>
      <c r="T404" s="18"/>
      <c r="U404" s="18" t="str">
        <f t="shared" si="52"/>
        <v>9</v>
      </c>
      <c r="V404" s="18" t="str">
        <f>IF($L404&lt;"6",INDEX(Revenue_type,MATCH(U404*1,[1]type!$A$118:$A$168,0),8),INDEX(Expenditure_type,MATCH(U404*1,[1]type!$A$2:$A$117,0),8))</f>
        <v>השתתפות משרדי ממשלה</v>
      </c>
      <c r="W404" s="18" t="str">
        <f t="shared" si="53"/>
        <v>93</v>
      </c>
      <c r="X404" s="18" t="str">
        <f>IF($L404&lt;"6",INDEX(Revenue_type,MATCH(W404*1,[1]type!$A$118:$A$168,0),8),INDEX(Expenditure_type,MATCH(W404*1,[1]type!$A$2:$A$117,0),8))</f>
        <v>השתתפות משרד העבודה והרווחה</v>
      </c>
      <c r="Y404" s="18" t="str">
        <f t="shared" si="54"/>
        <v>930</v>
      </c>
      <c r="Z404" s="18" t="e">
        <f>IF($L404&lt;"6",INDEX(Revenue_type,MATCH(Y404*1,[1]type!$A$118:$A$168,0),8),INDEX(Expenditure_type,MATCH(Y404*1,[1]type!$A$2:$A$117,0),8))</f>
        <v>#N/A</v>
      </c>
    </row>
    <row r="405" spans="1:26" ht="15.75" customHeight="1" outlineLevel="2">
      <c r="A405" s="38">
        <v>931</v>
      </c>
      <c r="B405" s="39">
        <v>347400</v>
      </c>
      <c r="C405">
        <v>1</v>
      </c>
      <c r="D405" t="str">
        <f t="shared" si="55"/>
        <v>1347400.931</v>
      </c>
      <c r="E405" s="42" t="s">
        <v>389</v>
      </c>
      <c r="F405" s="16"/>
      <c r="G405"/>
      <c r="H405" s="17">
        <v>0</v>
      </c>
      <c r="I405" s="17">
        <v>0</v>
      </c>
      <c r="J405" s="16">
        <v>0</v>
      </c>
      <c r="K405" s="18">
        <f>INDEX(תקציב_2013,MATCH(D405,'[1]תקציב 2015'!$D$3:$D$5960,0),8)</f>
        <v>-45507</v>
      </c>
      <c r="L405" s="18" t="str">
        <f t="shared" si="48"/>
        <v>3</v>
      </c>
      <c r="M405" s="18" t="str">
        <f>INDEX(Chapter,MATCH(L405,[1]Chapter!$A$1:$A$681,0),8)</f>
        <v>שירותים ממלכתיים</v>
      </c>
      <c r="N405" s="18" t="str">
        <f t="shared" si="49"/>
        <v>34</v>
      </c>
      <c r="O405" s="18" t="str">
        <f>INDEX(Chapter,MATCH(N405,[1]Chapter!$A$1:$A$681,0),8)</f>
        <v>רווחה</v>
      </c>
      <c r="P405" s="18" t="str">
        <f t="shared" si="50"/>
        <v>347</v>
      </c>
      <c r="Q405" s="18" t="str">
        <f>INDEX(Chapter,MATCH(P405,[1]Chapter!$A$1:$A$681,0),8)</f>
        <v>שירותי תיקון</v>
      </c>
      <c r="R405" s="18" t="str">
        <f t="shared" si="51"/>
        <v>3474</v>
      </c>
      <c r="S405" s="18" t="str">
        <f>INDEX(Chapter,MATCH(R405,[1]Chapter!$A$1:$A$681,0),8)</f>
        <v>מפתנים</v>
      </c>
      <c r="T405" s="18"/>
      <c r="U405" s="18" t="str">
        <f t="shared" si="52"/>
        <v>9</v>
      </c>
      <c r="V405" s="18" t="str">
        <f>IF($L405&lt;"6",INDEX(Revenue_type,MATCH(U405*1,[1]type!$A$118:$A$168,0),8),INDEX(Expenditure_type,MATCH(U405*1,[1]type!$A$2:$A$117,0),8))</f>
        <v>השתתפות משרדי ממשלה</v>
      </c>
      <c r="W405" s="18" t="str">
        <f t="shared" si="53"/>
        <v>93</v>
      </c>
      <c r="X405" s="18" t="str">
        <f>IF($L405&lt;"6",INDEX(Revenue_type,MATCH(W405*1,[1]type!$A$118:$A$168,0),8),INDEX(Expenditure_type,MATCH(W405*1,[1]type!$A$2:$A$117,0),8))</f>
        <v>השתתפות משרד העבודה והרווחה</v>
      </c>
      <c r="Y405" s="18" t="str">
        <f t="shared" si="54"/>
        <v>931</v>
      </c>
      <c r="Z405" s="18" t="e">
        <f>IF($L405&lt;"6",INDEX(Revenue_type,MATCH(Y405*1,[1]type!$A$118:$A$168,0),8),INDEX(Expenditure_type,MATCH(Y405*1,[1]type!$A$2:$A$117,0),8))</f>
        <v>#N/A</v>
      </c>
    </row>
    <row r="406" spans="1:26" ht="15.75" customHeight="1" outlineLevel="2">
      <c r="A406" s="38">
        <v>932</v>
      </c>
      <c r="B406" s="39">
        <v>347400</v>
      </c>
      <c r="C406">
        <v>1</v>
      </c>
      <c r="D406" t="str">
        <f t="shared" si="55"/>
        <v>1347400.932</v>
      </c>
      <c r="E406" s="42" t="s">
        <v>390</v>
      </c>
      <c r="F406" s="16"/>
      <c r="G406"/>
      <c r="H406" s="17">
        <v>0</v>
      </c>
      <c r="I406" s="17">
        <v>0</v>
      </c>
      <c r="J406" s="16">
        <v>0</v>
      </c>
      <c r="K406" s="18">
        <f>INDEX(תקציב_2013,MATCH(D406,'[1]תקציב 2015'!$D$3:$D$5960,0),8)</f>
        <v>-30000</v>
      </c>
      <c r="L406" s="18" t="str">
        <f t="shared" si="48"/>
        <v>3</v>
      </c>
      <c r="M406" s="18" t="str">
        <f>INDEX(Chapter,MATCH(L406,[1]Chapter!$A$1:$A$681,0),8)</f>
        <v>שירותים ממלכתיים</v>
      </c>
      <c r="N406" s="18" t="str">
        <f t="shared" si="49"/>
        <v>34</v>
      </c>
      <c r="O406" s="18" t="str">
        <f>INDEX(Chapter,MATCH(N406,[1]Chapter!$A$1:$A$681,0),8)</f>
        <v>רווחה</v>
      </c>
      <c r="P406" s="18" t="str">
        <f t="shared" si="50"/>
        <v>347</v>
      </c>
      <c r="Q406" s="18" t="str">
        <f>INDEX(Chapter,MATCH(P406,[1]Chapter!$A$1:$A$681,0),8)</f>
        <v>שירותי תיקון</v>
      </c>
      <c r="R406" s="18" t="str">
        <f t="shared" si="51"/>
        <v>3474</v>
      </c>
      <c r="S406" s="18" t="str">
        <f>INDEX(Chapter,MATCH(R406,[1]Chapter!$A$1:$A$681,0),8)</f>
        <v>מפתנים</v>
      </c>
      <c r="T406" s="18"/>
      <c r="U406" s="18" t="str">
        <f t="shared" si="52"/>
        <v>9</v>
      </c>
      <c r="V406" s="18" t="str">
        <f>IF($L406&lt;"6",INDEX(Revenue_type,MATCH(U406*1,[1]type!$A$118:$A$168,0),8),INDEX(Expenditure_type,MATCH(U406*1,[1]type!$A$2:$A$117,0),8))</f>
        <v>השתתפות משרדי ממשלה</v>
      </c>
      <c r="W406" s="18" t="str">
        <f t="shared" si="53"/>
        <v>93</v>
      </c>
      <c r="X406" s="18" t="str">
        <f>IF($L406&lt;"6",INDEX(Revenue_type,MATCH(W406*1,[1]type!$A$118:$A$168,0),8),INDEX(Expenditure_type,MATCH(W406*1,[1]type!$A$2:$A$117,0),8))</f>
        <v>השתתפות משרד העבודה והרווחה</v>
      </c>
      <c r="Y406" s="18" t="str">
        <f t="shared" si="54"/>
        <v>932</v>
      </c>
      <c r="Z406" s="18" t="e">
        <f>IF($L406&lt;"6",INDEX(Revenue_type,MATCH(Y406*1,[1]type!$A$118:$A$168,0),8),INDEX(Expenditure_type,MATCH(Y406*1,[1]type!$A$2:$A$117,0),8))</f>
        <v>#N/A</v>
      </c>
    </row>
    <row r="407" spans="1:26" ht="15.75" customHeight="1" outlineLevel="2">
      <c r="A407" s="38">
        <v>930</v>
      </c>
      <c r="B407" s="39">
        <v>348200</v>
      </c>
      <c r="C407">
        <v>1</v>
      </c>
      <c r="D407" t="str">
        <f t="shared" si="55"/>
        <v>1348200.930</v>
      </c>
      <c r="E407" s="42" t="s">
        <v>391</v>
      </c>
      <c r="F407" s="16"/>
      <c r="G407"/>
      <c r="H407" s="17">
        <v>-12000</v>
      </c>
      <c r="I407" s="17">
        <v>-11066</v>
      </c>
      <c r="J407" s="16">
        <v>-7080</v>
      </c>
      <c r="K407" s="18">
        <f>INDEX(תקציב_2013,MATCH(D407,'[1]תקציב 2015'!$D$3:$D$5960,0),8)</f>
        <v>-50490</v>
      </c>
      <c r="L407" s="18" t="str">
        <f t="shared" si="48"/>
        <v>3</v>
      </c>
      <c r="M407" s="18" t="str">
        <f>INDEX(Chapter,MATCH(L407,[1]Chapter!$A$1:$A$681,0),8)</f>
        <v>שירותים ממלכתיים</v>
      </c>
      <c r="N407" s="18" t="str">
        <f t="shared" si="49"/>
        <v>34</v>
      </c>
      <c r="O407" s="18" t="str">
        <f>INDEX(Chapter,MATCH(N407,[1]Chapter!$A$1:$A$681,0),8)</f>
        <v>רווחה</v>
      </c>
      <c r="P407" s="18" t="str">
        <f t="shared" si="50"/>
        <v>348</v>
      </c>
      <c r="Q407" s="18" t="str">
        <f>INDEX(Chapter,MATCH(P407,[1]Chapter!$A$1:$A$681,0),8)</f>
        <v>עבודה קהילתית</v>
      </c>
      <c r="R407" s="18" t="str">
        <f t="shared" si="51"/>
        <v>3482</v>
      </c>
      <c r="S407" s="18" t="str">
        <f>INDEX(Chapter,MATCH(R407,[1]Chapter!$A$1:$A$681,0),8)</f>
        <v>מרכזים קהילתיים</v>
      </c>
      <c r="T407" s="18"/>
      <c r="U407" s="18" t="str">
        <f t="shared" si="52"/>
        <v>9</v>
      </c>
      <c r="V407" s="18" t="str">
        <f>IF($L407&lt;"6",INDEX(Revenue_type,MATCH(U407*1,[1]type!$A$118:$A$168,0),8),INDEX(Expenditure_type,MATCH(U407*1,[1]type!$A$2:$A$117,0),8))</f>
        <v>השתתפות משרדי ממשלה</v>
      </c>
      <c r="W407" s="18" t="str">
        <f t="shared" si="53"/>
        <v>93</v>
      </c>
      <c r="X407" s="18" t="str">
        <f>IF($L407&lt;"6",INDEX(Revenue_type,MATCH(W407*1,[1]type!$A$118:$A$168,0),8),INDEX(Expenditure_type,MATCH(W407*1,[1]type!$A$2:$A$117,0),8))</f>
        <v>השתתפות משרד העבודה והרווחה</v>
      </c>
      <c r="Y407" s="18" t="str">
        <f t="shared" si="54"/>
        <v>930</v>
      </c>
      <c r="Z407" s="18" t="e">
        <f>IF($L407&lt;"6",INDEX(Revenue_type,MATCH(Y407*1,[1]type!$A$118:$A$168,0),8),INDEX(Expenditure_type,MATCH(Y407*1,[1]type!$A$2:$A$117,0),8))</f>
        <v>#N/A</v>
      </c>
    </row>
    <row r="408" spans="1:26" ht="15.75" customHeight="1" outlineLevel="2">
      <c r="A408" s="38">
        <v>930</v>
      </c>
      <c r="B408" s="39">
        <v>348300</v>
      </c>
      <c r="C408">
        <v>1</v>
      </c>
      <c r="D408" t="str">
        <f t="shared" si="55"/>
        <v>1348300.930</v>
      </c>
      <c r="E408" s="42" t="s">
        <v>392</v>
      </c>
      <c r="F408" s="16"/>
      <c r="G408"/>
      <c r="H408" s="17">
        <v>-10000</v>
      </c>
      <c r="I408" s="17">
        <v>-29402</v>
      </c>
      <c r="J408" s="16">
        <v>-7032</v>
      </c>
      <c r="K408" s="18" t="e">
        <f>INDEX(תקציב_2013,MATCH(D408,'[1]תקציב 2015'!$D$3:$D$5960,0),8)</f>
        <v>#N/A</v>
      </c>
      <c r="L408" s="18" t="str">
        <f t="shared" si="48"/>
        <v>3</v>
      </c>
      <c r="M408" s="18" t="str">
        <f>INDEX(Chapter,MATCH(L408,[1]Chapter!$A$1:$A$681,0),8)</f>
        <v>שירותים ממלכתיים</v>
      </c>
      <c r="N408" s="18" t="str">
        <f t="shared" si="49"/>
        <v>34</v>
      </c>
      <c r="O408" s="18" t="str">
        <f>INDEX(Chapter,MATCH(N408,[1]Chapter!$A$1:$A$681,0),8)</f>
        <v>רווחה</v>
      </c>
      <c r="P408" s="18" t="str">
        <f t="shared" si="50"/>
        <v>348</v>
      </c>
      <c r="Q408" s="18" t="str">
        <f>INDEX(Chapter,MATCH(P408,[1]Chapter!$A$1:$A$681,0),8)</f>
        <v>עבודה קהילתית</v>
      </c>
      <c r="R408" s="18" t="str">
        <f t="shared" si="51"/>
        <v>3483</v>
      </c>
      <c r="S408" s="18" t="str">
        <f>INDEX(Chapter,MATCH(R408,[1]Chapter!$A$1:$A$681,0),8)</f>
        <v>התנדבות</v>
      </c>
      <c r="T408" s="18"/>
      <c r="U408" s="18" t="str">
        <f t="shared" si="52"/>
        <v>9</v>
      </c>
      <c r="V408" s="18" t="str">
        <f>IF($L408&lt;"6",INDEX(Revenue_type,MATCH(U408*1,[1]type!$A$118:$A$168,0),8),INDEX(Expenditure_type,MATCH(U408*1,[1]type!$A$2:$A$117,0),8))</f>
        <v>השתתפות משרדי ממשלה</v>
      </c>
      <c r="W408" s="18" t="str">
        <f t="shared" si="53"/>
        <v>93</v>
      </c>
      <c r="X408" s="18" t="str">
        <f>IF($L408&lt;"6",INDEX(Revenue_type,MATCH(W408*1,[1]type!$A$118:$A$168,0),8),INDEX(Expenditure_type,MATCH(W408*1,[1]type!$A$2:$A$117,0),8))</f>
        <v>השתתפות משרד העבודה והרווחה</v>
      </c>
      <c r="Y408" s="18" t="str">
        <f t="shared" si="54"/>
        <v>930</v>
      </c>
      <c r="Z408" s="18" t="e">
        <f>IF($L408&lt;"6",INDEX(Revenue_type,MATCH(Y408*1,[1]type!$A$118:$A$168,0),8),INDEX(Expenditure_type,MATCH(Y408*1,[1]type!$A$2:$A$117,0),8))</f>
        <v>#N/A</v>
      </c>
    </row>
    <row r="409" spans="1:26" ht="15.75" customHeight="1" outlineLevel="2">
      <c r="A409" s="38">
        <v>930</v>
      </c>
      <c r="B409" s="39">
        <v>348400</v>
      </c>
      <c r="C409">
        <v>1</v>
      </c>
      <c r="D409" t="str">
        <f t="shared" si="55"/>
        <v>1348400.930</v>
      </c>
      <c r="E409" s="42" t="s">
        <v>393</v>
      </c>
      <c r="F409" s="16"/>
      <c r="G409"/>
      <c r="H409" s="17">
        <v>-4000</v>
      </c>
      <c r="I409" s="17">
        <v>-4912</v>
      </c>
      <c r="J409" s="16">
        <v>-14570</v>
      </c>
      <c r="K409" s="18">
        <f>INDEX(תקציב_2013,MATCH(D409,'[1]תקציב 2015'!$D$3:$D$5960,0),8)</f>
        <v>-6000</v>
      </c>
      <c r="L409" s="18" t="str">
        <f t="shared" si="48"/>
        <v>3</v>
      </c>
      <c r="M409" s="18" t="str">
        <f>INDEX(Chapter,MATCH(L409,[1]Chapter!$A$1:$A$681,0),8)</f>
        <v>שירותים ממלכתיים</v>
      </c>
      <c r="N409" s="18" t="str">
        <f t="shared" si="49"/>
        <v>34</v>
      </c>
      <c r="O409" s="18" t="str">
        <f>INDEX(Chapter,MATCH(N409,[1]Chapter!$A$1:$A$681,0),8)</f>
        <v>רווחה</v>
      </c>
      <c r="P409" s="18" t="str">
        <f t="shared" si="50"/>
        <v>348</v>
      </c>
      <c r="Q409" s="18" t="str">
        <f>INDEX(Chapter,MATCH(P409,[1]Chapter!$A$1:$A$681,0),8)</f>
        <v>עבודה קהילתית</v>
      </c>
      <c r="R409" s="18" t="str">
        <f t="shared" si="51"/>
        <v>3484</v>
      </c>
      <c r="S409" s="18" t="str">
        <f>INDEX(Chapter,MATCH(R409,[1]Chapter!$A$1:$A$681,0),8)</f>
        <v>שרות יעוץ לאזרח שי״ל</v>
      </c>
      <c r="T409" s="18"/>
      <c r="U409" s="18" t="str">
        <f t="shared" si="52"/>
        <v>9</v>
      </c>
      <c r="V409" s="18" t="str">
        <f>IF($L409&lt;"6",INDEX(Revenue_type,MATCH(U409*1,[1]type!$A$118:$A$168,0),8),INDEX(Expenditure_type,MATCH(U409*1,[1]type!$A$2:$A$117,0),8))</f>
        <v>השתתפות משרדי ממשלה</v>
      </c>
      <c r="W409" s="18" t="str">
        <f t="shared" si="53"/>
        <v>93</v>
      </c>
      <c r="X409" s="18" t="str">
        <f>IF($L409&lt;"6",INDEX(Revenue_type,MATCH(W409*1,[1]type!$A$118:$A$168,0),8),INDEX(Expenditure_type,MATCH(W409*1,[1]type!$A$2:$A$117,0),8))</f>
        <v>השתתפות משרד העבודה והרווחה</v>
      </c>
      <c r="Y409" s="18" t="str">
        <f t="shared" si="54"/>
        <v>930</v>
      </c>
      <c r="Z409" s="18" t="e">
        <f>IF($L409&lt;"6",INDEX(Revenue_type,MATCH(Y409*1,[1]type!$A$118:$A$168,0),8),INDEX(Expenditure_type,MATCH(Y409*1,[1]type!$A$2:$A$117,0),8))</f>
        <v>#N/A</v>
      </c>
    </row>
    <row r="410" spans="1:26" ht="15.75" customHeight="1" outlineLevel="2">
      <c r="A410" s="38">
        <v>930</v>
      </c>
      <c r="B410" s="39">
        <v>348500</v>
      </c>
      <c r="C410">
        <v>1</v>
      </c>
      <c r="D410" t="str">
        <f t="shared" si="55"/>
        <v>1348500.930</v>
      </c>
      <c r="E410" s="42" t="s">
        <v>394</v>
      </c>
      <c r="F410" s="16"/>
      <c r="G410"/>
      <c r="H410" s="17">
        <v>0</v>
      </c>
      <c r="I410" s="17">
        <v>0</v>
      </c>
      <c r="J410" s="16">
        <v>0</v>
      </c>
      <c r="K410" s="18" t="e">
        <f>INDEX(תקציב_2013,MATCH(D410,'[1]תקציב 2015'!$D$3:$D$5960,0),8)</f>
        <v>#N/A</v>
      </c>
      <c r="L410" s="18" t="str">
        <f t="shared" si="48"/>
        <v>3</v>
      </c>
      <c r="M410" s="18" t="str">
        <f>INDEX(Chapter,MATCH(L410,[1]Chapter!$A$1:$A$681,0),8)</f>
        <v>שירותים ממלכתיים</v>
      </c>
      <c r="N410" s="18" t="str">
        <f t="shared" si="49"/>
        <v>34</v>
      </c>
      <c r="O410" s="18" t="str">
        <f>INDEX(Chapter,MATCH(N410,[1]Chapter!$A$1:$A$681,0),8)</f>
        <v>רווחה</v>
      </c>
      <c r="P410" s="18" t="str">
        <f t="shared" si="50"/>
        <v>348</v>
      </c>
      <c r="Q410" s="18" t="str">
        <f>INDEX(Chapter,MATCH(P410,[1]Chapter!$A$1:$A$681,0),8)</f>
        <v>עבודה קהילתית</v>
      </c>
      <c r="R410" s="18" t="str">
        <f t="shared" si="51"/>
        <v>3485</v>
      </c>
      <c r="S410" s="18" t="str">
        <f>INDEX(Chapter,MATCH(R410,[1]Chapter!$A$1:$A$681,0),8)</f>
        <v>שיקום שכונות</v>
      </c>
      <c r="T410" s="18"/>
      <c r="U410" s="18" t="str">
        <f t="shared" si="52"/>
        <v>9</v>
      </c>
      <c r="V410" s="18" t="str">
        <f>IF($L410&lt;"6",INDEX(Revenue_type,MATCH(U410*1,[1]type!$A$118:$A$168,0),8),INDEX(Expenditure_type,MATCH(U410*1,[1]type!$A$2:$A$117,0),8))</f>
        <v>השתתפות משרדי ממשלה</v>
      </c>
      <c r="W410" s="18" t="str">
        <f t="shared" si="53"/>
        <v>93</v>
      </c>
      <c r="X410" s="18" t="str">
        <f>IF($L410&lt;"6",INDEX(Revenue_type,MATCH(W410*1,[1]type!$A$118:$A$168,0),8),INDEX(Expenditure_type,MATCH(W410*1,[1]type!$A$2:$A$117,0),8))</f>
        <v>השתתפות משרד העבודה והרווחה</v>
      </c>
      <c r="Y410" s="18" t="str">
        <f t="shared" si="54"/>
        <v>930</v>
      </c>
      <c r="Z410" s="18" t="e">
        <f>IF($L410&lt;"6",INDEX(Revenue_type,MATCH(Y410*1,[1]type!$A$118:$A$168,0),8),INDEX(Expenditure_type,MATCH(Y410*1,[1]type!$A$2:$A$117,0),8))</f>
        <v>#N/A</v>
      </c>
    </row>
    <row r="411" spans="1:26" ht="15.75" customHeight="1" outlineLevel="2">
      <c r="A411" s="38">
        <v>420</v>
      </c>
      <c r="B411" s="39">
        <v>349000</v>
      </c>
      <c r="C411">
        <v>1</v>
      </c>
      <c r="D411" t="str">
        <f t="shared" si="55"/>
        <v>1349000.420</v>
      </c>
      <c r="E411" s="42" t="s">
        <v>395</v>
      </c>
      <c r="F411" s="16"/>
      <c r="G411"/>
      <c r="H411" s="17">
        <v>0</v>
      </c>
      <c r="I411" s="17">
        <v>102.9</v>
      </c>
      <c r="J411" s="16">
        <v>0</v>
      </c>
      <c r="K411" s="18"/>
      <c r="L411" s="18" t="str">
        <f t="shared" si="48"/>
        <v>3</v>
      </c>
      <c r="M411" s="18" t="str">
        <f>INDEX(Chapter,MATCH(L411,[1]Chapter!$A$1:$A$681,0),8)</f>
        <v>שירותים ממלכתיים</v>
      </c>
      <c r="N411" s="18" t="str">
        <f t="shared" si="49"/>
        <v>34</v>
      </c>
      <c r="O411" s="18" t="str">
        <f>INDEX(Chapter,MATCH(N411,[1]Chapter!$A$1:$A$681,0),8)</f>
        <v>רווחה</v>
      </c>
      <c r="P411" s="18" t="str">
        <f t="shared" si="50"/>
        <v>349</v>
      </c>
      <c r="Q411" s="18" t="str">
        <f>INDEX(Chapter,MATCH(P411,[1]Chapter!$A$1:$A$681,0),8)</f>
        <v>שירותים לעולים</v>
      </c>
      <c r="R411" s="18" t="str">
        <f t="shared" si="51"/>
        <v>3490</v>
      </c>
      <c r="S411" s="18" t="e">
        <f>INDEX(Chapter,MATCH(R411,[1]Chapter!$A$1:$A$681,0),8)</f>
        <v>#N/A</v>
      </c>
      <c r="T411" s="18"/>
      <c r="U411" s="18" t="str">
        <f t="shared" si="52"/>
        <v>4</v>
      </c>
      <c r="V411" s="18" t="str">
        <f>IF($L411&lt;"6",INDEX(Revenue_type,MATCH(U411*1,[1]type!$A$118:$A$168,0),8),INDEX(Expenditure_type,MATCH(U411*1,[1]type!$A$2:$A$117,0),8))</f>
        <v>שירותים ושכר לימוד</v>
      </c>
      <c r="W411" s="18" t="str">
        <f t="shared" si="53"/>
        <v>42</v>
      </c>
      <c r="X411" s="18" t="str">
        <f>IF($L411&lt;"6",INDEX(Revenue_type,MATCH(W411*1,[1]type!$A$118:$A$168,0),8),INDEX(Expenditure_type,MATCH(W411*1,[1]type!$A$2:$A$117,0),8))</f>
        <v>השתתפויות תושבים בשירותים משלימים</v>
      </c>
      <c r="Y411" s="18" t="str">
        <f t="shared" si="54"/>
        <v>420</v>
      </c>
      <c r="Z411" s="18" t="e">
        <f>IF($L411&lt;"6",INDEX(Revenue_type,MATCH(Y411*1,[1]type!$A$118:$A$168,0),8),INDEX(Expenditure_type,MATCH(Y411*1,[1]type!$A$2:$A$117,0),8))</f>
        <v>#N/A</v>
      </c>
    </row>
    <row r="412" spans="1:26" ht="15.75" customHeight="1" outlineLevel="2">
      <c r="A412" s="38">
        <v>930</v>
      </c>
      <c r="B412" s="39">
        <v>349000</v>
      </c>
      <c r="C412">
        <v>1</v>
      </c>
      <c r="D412" t="str">
        <f t="shared" si="55"/>
        <v>1349000.930</v>
      </c>
      <c r="E412" s="40" t="s">
        <v>395</v>
      </c>
      <c r="F412" s="16"/>
      <c r="G412"/>
      <c r="H412" s="17">
        <v>-1030000</v>
      </c>
      <c r="I412" s="17">
        <v>-902521</v>
      </c>
      <c r="J412" s="16">
        <v>-1259185</v>
      </c>
      <c r="K412" s="18">
        <f>INDEX(תקציב_2013,MATCH(D412,'[1]תקציב 2015'!$D$3:$D$5960,0),8)</f>
        <v>-62785</v>
      </c>
      <c r="L412" s="18" t="str">
        <f t="shared" si="48"/>
        <v>3</v>
      </c>
      <c r="M412" s="18" t="str">
        <f>INDEX(Chapter,MATCH(L412,[1]Chapter!$A$1:$A$681,0),8)</f>
        <v>שירותים ממלכתיים</v>
      </c>
      <c r="N412" s="18" t="str">
        <f t="shared" si="49"/>
        <v>34</v>
      </c>
      <c r="O412" s="18" t="str">
        <f>INDEX(Chapter,MATCH(N412,[1]Chapter!$A$1:$A$681,0),8)</f>
        <v>רווחה</v>
      </c>
      <c r="P412" s="18" t="str">
        <f t="shared" si="50"/>
        <v>349</v>
      </c>
      <c r="Q412" s="18" t="str">
        <f>INDEX(Chapter,MATCH(P412,[1]Chapter!$A$1:$A$681,0),8)</f>
        <v>שירותים לעולים</v>
      </c>
      <c r="R412" s="18" t="str">
        <f t="shared" si="51"/>
        <v>3490</v>
      </c>
      <c r="S412" s="18" t="e">
        <f>INDEX(Chapter,MATCH(R412,[1]Chapter!$A$1:$A$681,0),8)</f>
        <v>#N/A</v>
      </c>
      <c r="T412" s="18"/>
      <c r="U412" s="18" t="str">
        <f t="shared" si="52"/>
        <v>9</v>
      </c>
      <c r="V412" s="18" t="str">
        <f>IF($L412&lt;"6",INDEX(Revenue_type,MATCH(U412*1,[1]type!$A$118:$A$168,0),8),INDEX(Expenditure_type,MATCH(U412*1,[1]type!$A$2:$A$117,0),8))</f>
        <v>השתתפות משרדי ממשלה</v>
      </c>
      <c r="W412" s="18" t="str">
        <f t="shared" si="53"/>
        <v>93</v>
      </c>
      <c r="X412" s="18" t="str">
        <f>IF($L412&lt;"6",INDEX(Revenue_type,MATCH(W412*1,[1]type!$A$118:$A$168,0),8),INDEX(Expenditure_type,MATCH(W412*1,[1]type!$A$2:$A$117,0),8))</f>
        <v>השתתפות משרד העבודה והרווחה</v>
      </c>
      <c r="Y412" s="18" t="str">
        <f t="shared" si="54"/>
        <v>930</v>
      </c>
      <c r="Z412" s="18" t="e">
        <f>IF($L412&lt;"6",INDEX(Revenue_type,MATCH(Y412*1,[1]type!$A$118:$A$168,0),8),INDEX(Expenditure_type,MATCH(Y412*1,[1]type!$A$2:$A$117,0),8))</f>
        <v>#N/A</v>
      </c>
    </row>
    <row r="413" spans="1:26" ht="15.75" customHeight="1" outlineLevel="2">
      <c r="A413" s="38">
        <v>440</v>
      </c>
      <c r="B413" s="39">
        <v>369000</v>
      </c>
      <c r="C413">
        <v>1</v>
      </c>
      <c r="D413" t="str">
        <f t="shared" si="55"/>
        <v>1369000.440</v>
      </c>
      <c r="E413" s="44" t="s">
        <v>396</v>
      </c>
      <c r="F413" s="16"/>
      <c r="G413"/>
      <c r="H413" s="17">
        <v>-5000</v>
      </c>
      <c r="I413" s="17">
        <v>-5460</v>
      </c>
      <c r="J413" s="16">
        <v>-7550</v>
      </c>
      <c r="K413" s="18" t="e">
        <f>INDEX(תקציב_2013,MATCH(D413,'[1]תקציב 2015'!$D$3:$D$5960,0),8)</f>
        <v>#N/A</v>
      </c>
      <c r="L413" s="18" t="str">
        <f t="shared" si="48"/>
        <v>3</v>
      </c>
      <c r="M413" s="18" t="str">
        <f>INDEX(Chapter,MATCH(L413,[1]Chapter!$A$1:$A$681,0),8)</f>
        <v>שירותים ממלכתיים</v>
      </c>
      <c r="N413" s="18" t="str">
        <f t="shared" si="49"/>
        <v>36</v>
      </c>
      <c r="O413" s="18" t="str">
        <f>INDEX(Chapter,MATCH(N413,[1]Chapter!$A$1:$A$681,0),8)</f>
        <v>קליטת עליה</v>
      </c>
      <c r="P413" s="18" t="str">
        <f t="shared" si="50"/>
        <v>369</v>
      </c>
      <c r="Q413" s="18" t="str">
        <f>INDEX(Chapter,MATCH(P413,[1]Chapter!$A$1:$A$681,0),8)</f>
        <v>שירותים שונים לקליטת העלייה</v>
      </c>
      <c r="R413" s="18" t="str">
        <f t="shared" si="51"/>
        <v>3690</v>
      </c>
      <c r="S413" s="18" t="e">
        <f>INDEX(Chapter,MATCH(R413,[1]Chapter!$A$1:$A$681,0),8)</f>
        <v>#N/A</v>
      </c>
      <c r="T413" s="18"/>
      <c r="U413" s="18" t="str">
        <f t="shared" si="52"/>
        <v>4</v>
      </c>
      <c r="V413" s="18" t="str">
        <f>IF($L413&lt;"6",INDEX(Revenue_type,MATCH(U413*1,[1]type!$A$118:$A$168,0),8),INDEX(Expenditure_type,MATCH(U413*1,[1]type!$A$2:$A$117,0),8))</f>
        <v>שירותים ושכר לימוד</v>
      </c>
      <c r="W413" s="18" t="str">
        <f t="shared" si="53"/>
        <v>44</v>
      </c>
      <c r="X413" s="18" t="str">
        <f>IF($L413&lt;"6",INDEX(Revenue_type,MATCH(W413*1,[1]type!$A$118:$A$168,0),8),INDEX(Expenditure_type,MATCH(W413*1,[1]type!$A$2:$A$117,0),8))</f>
        <v>השתתפויות מוסדות ורשויות בשירותים משלימים</v>
      </c>
      <c r="Y413" s="18" t="str">
        <f t="shared" si="54"/>
        <v>440</v>
      </c>
      <c r="Z413" s="18" t="e">
        <f>IF($L413&lt;"6",INDEX(Revenue_type,MATCH(Y413*1,[1]type!$A$118:$A$168,0),8),INDEX(Expenditure_type,MATCH(Y413*1,[1]type!$A$2:$A$117,0),8))</f>
        <v>#N/A</v>
      </c>
    </row>
    <row r="414" spans="1:26" ht="15.75" customHeight="1" outlineLevel="2">
      <c r="A414" s="38">
        <v>760</v>
      </c>
      <c r="B414" s="39">
        <v>369000</v>
      </c>
      <c r="C414">
        <v>1</v>
      </c>
      <c r="D414" t="str">
        <f t="shared" si="55"/>
        <v>1369000.760</v>
      </c>
      <c r="E414" s="42" t="s">
        <v>397</v>
      </c>
      <c r="F414" s="16"/>
      <c r="G414"/>
      <c r="H414" s="17">
        <v>-15000</v>
      </c>
      <c r="I414" s="17">
        <v>0</v>
      </c>
      <c r="J414" s="16">
        <v>-15000</v>
      </c>
      <c r="K414" s="18" t="e">
        <f>INDEX(תקציב_2013,MATCH(D414,'[1]תקציב 2015'!$D$3:$D$5960,0),8)</f>
        <v>#N/A</v>
      </c>
      <c r="L414" s="18" t="str">
        <f t="shared" si="48"/>
        <v>3</v>
      </c>
      <c r="M414" s="18" t="str">
        <f>INDEX(Chapter,MATCH(L414,[1]Chapter!$A$1:$A$681,0),8)</f>
        <v>שירותים ממלכתיים</v>
      </c>
      <c r="N414" s="18" t="str">
        <f t="shared" si="49"/>
        <v>36</v>
      </c>
      <c r="O414" s="18" t="str">
        <f>INDEX(Chapter,MATCH(N414,[1]Chapter!$A$1:$A$681,0),8)</f>
        <v>קליטת עליה</v>
      </c>
      <c r="P414" s="18" t="str">
        <f t="shared" si="50"/>
        <v>369</v>
      </c>
      <c r="Q414" s="18" t="str">
        <f>INDEX(Chapter,MATCH(P414,[1]Chapter!$A$1:$A$681,0),8)</f>
        <v>שירותים שונים לקליטת העלייה</v>
      </c>
      <c r="R414" s="18" t="str">
        <f t="shared" si="51"/>
        <v>3690</v>
      </c>
      <c r="S414" s="18" t="e">
        <f>INDEX(Chapter,MATCH(R414,[1]Chapter!$A$1:$A$681,0),8)</f>
        <v>#N/A</v>
      </c>
      <c r="T414" s="18"/>
      <c r="U414" s="18" t="str">
        <f t="shared" si="52"/>
        <v>7</v>
      </c>
      <c r="V414" s="18" t="str">
        <f>IF($L414&lt;"6",INDEX(Revenue_type,MATCH(U414*1,[1]type!$A$118:$A$168,0),8),INDEX(Expenditure_type,MATCH(U414*1,[1]type!$A$2:$A$117,0),8))</f>
        <v>השתתפות מוסדות ותרומות</v>
      </c>
      <c r="W414" s="18" t="str">
        <f t="shared" si="53"/>
        <v>76</v>
      </c>
      <c r="X414" s="18" t="e">
        <f>IF($L414&lt;"6",INDEX(Revenue_type,MATCH(W414*1,[1]type!$A$118:$A$168,0),8),INDEX(Expenditure_type,MATCH(W414*1,[1]type!$A$2:$A$117,0),8))</f>
        <v>#N/A</v>
      </c>
      <c r="Y414" s="18" t="str">
        <f t="shared" si="54"/>
        <v>760</v>
      </c>
      <c r="Z414" s="18" t="e">
        <f>IF($L414&lt;"6",INDEX(Revenue_type,MATCH(Y414*1,[1]type!$A$118:$A$168,0),8),INDEX(Expenditure_type,MATCH(Y414*1,[1]type!$A$2:$A$117,0),8))</f>
        <v>#N/A</v>
      </c>
    </row>
    <row r="415" spans="1:26" ht="15.75" customHeight="1" outlineLevel="2">
      <c r="A415" s="38">
        <v>920</v>
      </c>
      <c r="B415" s="39">
        <v>369000</v>
      </c>
      <c r="C415">
        <v>1</v>
      </c>
      <c r="D415" t="str">
        <f t="shared" si="55"/>
        <v>1369000.920</v>
      </c>
      <c r="E415" s="42" t="s">
        <v>227</v>
      </c>
      <c r="F415" s="16"/>
      <c r="G415"/>
      <c r="H415" s="17">
        <v>0</v>
      </c>
      <c r="I415" s="17">
        <v>0</v>
      </c>
      <c r="J415" s="16">
        <v>0</v>
      </c>
      <c r="K415" s="18" t="e">
        <f>INDEX(תקציב_2013,MATCH(D415,'[1]תקציב 2015'!$D$3:$D$5960,0),8)</f>
        <v>#N/A</v>
      </c>
      <c r="L415" s="18" t="str">
        <f t="shared" si="48"/>
        <v>3</v>
      </c>
      <c r="M415" s="18" t="str">
        <f>INDEX(Chapter,MATCH(L415,[1]Chapter!$A$1:$A$681,0),8)</f>
        <v>שירותים ממלכתיים</v>
      </c>
      <c r="N415" s="18" t="str">
        <f t="shared" si="49"/>
        <v>36</v>
      </c>
      <c r="O415" s="18" t="str">
        <f>INDEX(Chapter,MATCH(N415,[1]Chapter!$A$1:$A$681,0),8)</f>
        <v>קליטת עליה</v>
      </c>
      <c r="P415" s="18" t="str">
        <f t="shared" si="50"/>
        <v>369</v>
      </c>
      <c r="Q415" s="18" t="str">
        <f>INDEX(Chapter,MATCH(P415,[1]Chapter!$A$1:$A$681,0),8)</f>
        <v>שירותים שונים לקליטת העלייה</v>
      </c>
      <c r="R415" s="18" t="str">
        <f t="shared" si="51"/>
        <v>3690</v>
      </c>
      <c r="S415" s="18" t="e">
        <f>INDEX(Chapter,MATCH(R415,[1]Chapter!$A$1:$A$681,0),8)</f>
        <v>#N/A</v>
      </c>
      <c r="T415" s="18"/>
      <c r="U415" s="18" t="str">
        <f t="shared" si="52"/>
        <v>9</v>
      </c>
      <c r="V415" s="18" t="str">
        <f>IF($L415&lt;"6",INDEX(Revenue_type,MATCH(U415*1,[1]type!$A$118:$A$168,0),8),INDEX(Expenditure_type,MATCH(U415*1,[1]type!$A$2:$A$117,0),8))</f>
        <v>השתתפות משרדי ממשלה</v>
      </c>
      <c r="W415" s="18" t="str">
        <f t="shared" si="53"/>
        <v>92</v>
      </c>
      <c r="X415" s="18" t="str">
        <f>IF($L415&lt;"6",INDEX(Revenue_type,MATCH(W415*1,[1]type!$A$118:$A$168,0),8),INDEX(Expenditure_type,MATCH(W415*1,[1]type!$A$2:$A$117,0),8))</f>
        <v>השתתפות משרד החינוך והתרבות</v>
      </c>
      <c r="Y415" s="18" t="str">
        <f t="shared" si="54"/>
        <v>920</v>
      </c>
      <c r="Z415" s="18" t="e">
        <f>IF($L415&lt;"6",INDEX(Revenue_type,MATCH(Y415*1,[1]type!$A$118:$A$168,0),8),INDEX(Expenditure_type,MATCH(Y415*1,[1]type!$A$2:$A$117,0),8))</f>
        <v>#N/A</v>
      </c>
    </row>
    <row r="416" spans="1:26" ht="15.75" customHeight="1" outlineLevel="2">
      <c r="A416" s="38">
        <v>950</v>
      </c>
      <c r="B416" s="39">
        <v>369000</v>
      </c>
      <c r="C416">
        <v>1</v>
      </c>
      <c r="D416" t="str">
        <f t="shared" si="55"/>
        <v>1369000.950</v>
      </c>
      <c r="E416" s="42" t="s">
        <v>398</v>
      </c>
      <c r="F416" s="16"/>
      <c r="G416"/>
      <c r="H416" s="17">
        <v>0</v>
      </c>
      <c r="I416" s="17">
        <v>0</v>
      </c>
      <c r="J416" s="16">
        <v>0</v>
      </c>
      <c r="K416" s="18">
        <f>INDEX(תקציב_2013,MATCH(D416,'[1]תקציב 2015'!$D$3:$D$5960,0),8)</f>
        <v>-1400000</v>
      </c>
      <c r="L416" s="18" t="str">
        <f t="shared" si="48"/>
        <v>3</v>
      </c>
      <c r="M416" s="18" t="str">
        <f>INDEX(Chapter,MATCH(L416,[1]Chapter!$A$1:$A$681,0),8)</f>
        <v>שירותים ממלכתיים</v>
      </c>
      <c r="N416" s="18" t="str">
        <f t="shared" si="49"/>
        <v>36</v>
      </c>
      <c r="O416" s="18" t="str">
        <f>INDEX(Chapter,MATCH(N416,[1]Chapter!$A$1:$A$681,0),8)</f>
        <v>קליטת עליה</v>
      </c>
      <c r="P416" s="18" t="str">
        <f t="shared" si="50"/>
        <v>369</v>
      </c>
      <c r="Q416" s="18" t="str">
        <f>INDEX(Chapter,MATCH(P416,[1]Chapter!$A$1:$A$681,0),8)</f>
        <v>שירותים שונים לקליטת העלייה</v>
      </c>
      <c r="R416" s="18" t="str">
        <f t="shared" si="51"/>
        <v>3690</v>
      </c>
      <c r="S416" s="18" t="e">
        <f>INDEX(Chapter,MATCH(R416,[1]Chapter!$A$1:$A$681,0),8)</f>
        <v>#N/A</v>
      </c>
      <c r="T416" s="18"/>
      <c r="U416" s="18" t="str">
        <f t="shared" si="52"/>
        <v>9</v>
      </c>
      <c r="V416" s="18" t="str">
        <f>IF($L416&lt;"6",INDEX(Revenue_type,MATCH(U416*1,[1]type!$A$118:$A$168,0),8),INDEX(Expenditure_type,MATCH(U416*1,[1]type!$A$2:$A$117,0),8))</f>
        <v>השתתפות משרדי ממשלה</v>
      </c>
      <c r="W416" s="18" t="str">
        <f t="shared" si="53"/>
        <v>95</v>
      </c>
      <c r="X416" s="18" t="str">
        <f>IF($L416&lt;"6",INDEX(Revenue_type,MATCH(W416*1,[1]type!$A$118:$A$168,0),8),INDEX(Expenditure_type,MATCH(W416*1,[1]type!$A$2:$A$117,0),8))</f>
        <v>השתתפות משרד הקליטה</v>
      </c>
      <c r="Y416" s="18" t="str">
        <f t="shared" si="54"/>
        <v>950</v>
      </c>
      <c r="Z416" s="18" t="e">
        <f>IF($L416&lt;"6",INDEX(Revenue_type,MATCH(Y416*1,[1]type!$A$118:$A$168,0),8),INDEX(Expenditure_type,MATCH(Y416*1,[1]type!$A$2:$A$117,0),8))</f>
        <v>#N/A</v>
      </c>
    </row>
    <row r="417" spans="1:26" ht="15.75" customHeight="1" outlineLevel="2">
      <c r="A417" s="38">
        <v>951</v>
      </c>
      <c r="B417" s="39">
        <v>369000</v>
      </c>
      <c r="C417">
        <v>1</v>
      </c>
      <c r="D417" t="str">
        <f t="shared" si="55"/>
        <v>1369000.951</v>
      </c>
      <c r="E417" s="41" t="s">
        <v>399</v>
      </c>
      <c r="F417" s="16"/>
      <c r="G417"/>
      <c r="H417" s="17">
        <v>0</v>
      </c>
      <c r="I417" s="17">
        <v>0</v>
      </c>
      <c r="J417" s="16">
        <v>0</v>
      </c>
      <c r="K417" s="18">
        <f>INDEX(תקציב_2013,MATCH(D417,'[1]תקציב 2015'!$D$3:$D$5960,0),8)</f>
        <v>0</v>
      </c>
      <c r="L417" s="18" t="str">
        <f t="shared" si="48"/>
        <v>3</v>
      </c>
      <c r="M417" s="18" t="str">
        <f>INDEX(Chapter,MATCH(L417,[1]Chapter!$A$1:$A$681,0),8)</f>
        <v>שירותים ממלכתיים</v>
      </c>
      <c r="N417" s="18" t="str">
        <f t="shared" si="49"/>
        <v>36</v>
      </c>
      <c r="O417" s="18" t="str">
        <f>INDEX(Chapter,MATCH(N417,[1]Chapter!$A$1:$A$681,0),8)</f>
        <v>קליטת עליה</v>
      </c>
      <c r="P417" s="18" t="str">
        <f t="shared" si="50"/>
        <v>369</v>
      </c>
      <c r="Q417" s="18" t="str">
        <f>INDEX(Chapter,MATCH(P417,[1]Chapter!$A$1:$A$681,0),8)</f>
        <v>שירותים שונים לקליטת העלייה</v>
      </c>
      <c r="R417" s="18" t="str">
        <f t="shared" si="51"/>
        <v>3690</v>
      </c>
      <c r="S417" s="18" t="e">
        <f>INDEX(Chapter,MATCH(R417,[1]Chapter!$A$1:$A$681,0),8)</f>
        <v>#N/A</v>
      </c>
      <c r="T417" s="18"/>
      <c r="U417" s="18" t="str">
        <f t="shared" si="52"/>
        <v>9</v>
      </c>
      <c r="V417" s="18" t="str">
        <f>IF($L417&lt;"6",INDEX(Revenue_type,MATCH(U417*1,[1]type!$A$118:$A$168,0),8),INDEX(Expenditure_type,MATCH(U417*1,[1]type!$A$2:$A$117,0),8))</f>
        <v>השתתפות משרדי ממשלה</v>
      </c>
      <c r="W417" s="18" t="str">
        <f t="shared" si="53"/>
        <v>95</v>
      </c>
      <c r="X417" s="18" t="str">
        <f>IF($L417&lt;"6",INDEX(Revenue_type,MATCH(W417*1,[1]type!$A$118:$A$168,0),8),INDEX(Expenditure_type,MATCH(W417*1,[1]type!$A$2:$A$117,0),8))</f>
        <v>השתתפות משרד הקליטה</v>
      </c>
      <c r="Y417" s="18" t="str">
        <f t="shared" si="54"/>
        <v>951</v>
      </c>
      <c r="Z417" s="18" t="e">
        <f>IF($L417&lt;"6",INDEX(Revenue_type,MATCH(Y417*1,[1]type!$A$118:$A$168,0),8),INDEX(Expenditure_type,MATCH(Y417*1,[1]type!$A$2:$A$117,0),8))</f>
        <v>#N/A</v>
      </c>
    </row>
    <row r="418" spans="1:26" ht="15.75" customHeight="1" outlineLevel="2">
      <c r="A418" s="38">
        <v>960</v>
      </c>
      <c r="B418" s="39">
        <v>369000</v>
      </c>
      <c r="C418">
        <v>1</v>
      </c>
      <c r="D418" t="str">
        <f t="shared" si="55"/>
        <v>1369000.960</v>
      </c>
      <c r="E418" s="42" t="s">
        <v>400</v>
      </c>
      <c r="F418" s="16"/>
      <c r="G418"/>
      <c r="H418" s="17">
        <v>-244000</v>
      </c>
      <c r="I418" s="17">
        <v>-200380</v>
      </c>
      <c r="J418" s="16">
        <v>-169359</v>
      </c>
      <c r="K418" s="18" t="e">
        <f>INDEX(תקציב_2013,MATCH(D418,'[1]תקציב 2015'!$D$3:$D$5960,0),8)</f>
        <v>#N/A</v>
      </c>
      <c r="L418" s="18" t="str">
        <f t="shared" si="48"/>
        <v>3</v>
      </c>
      <c r="M418" s="18" t="str">
        <f>INDEX(Chapter,MATCH(L418,[1]Chapter!$A$1:$A$681,0),8)</f>
        <v>שירותים ממלכתיים</v>
      </c>
      <c r="N418" s="18" t="str">
        <f t="shared" si="49"/>
        <v>36</v>
      </c>
      <c r="O418" s="18" t="str">
        <f>INDEX(Chapter,MATCH(N418,[1]Chapter!$A$1:$A$681,0),8)</f>
        <v>קליטת עליה</v>
      </c>
      <c r="P418" s="18" t="str">
        <f t="shared" si="50"/>
        <v>369</v>
      </c>
      <c r="Q418" s="18" t="str">
        <f>INDEX(Chapter,MATCH(P418,[1]Chapter!$A$1:$A$681,0),8)</f>
        <v>שירותים שונים לקליטת העלייה</v>
      </c>
      <c r="R418" s="18" t="str">
        <f t="shared" si="51"/>
        <v>3690</v>
      </c>
      <c r="S418" s="18" t="e">
        <f>INDEX(Chapter,MATCH(R418,[1]Chapter!$A$1:$A$681,0),8)</f>
        <v>#N/A</v>
      </c>
      <c r="T418" s="18"/>
      <c r="U418" s="18" t="str">
        <f t="shared" si="52"/>
        <v>9</v>
      </c>
      <c r="V418" s="18" t="str">
        <f>IF($L418&lt;"6",INDEX(Revenue_type,MATCH(U418*1,[1]type!$A$118:$A$168,0),8),INDEX(Expenditure_type,MATCH(U418*1,[1]type!$A$2:$A$117,0),8))</f>
        <v>השתתפות משרדי ממשלה</v>
      </c>
      <c r="W418" s="18" t="str">
        <f t="shared" si="53"/>
        <v>96</v>
      </c>
      <c r="X418" s="18" t="str">
        <f>IF($L418&lt;"6",INDEX(Revenue_type,MATCH(W418*1,[1]type!$A$118:$A$168,0),8),INDEX(Expenditure_type,MATCH(W418*1,[1]type!$A$2:$A$117,0),8))</f>
        <v>השתתפות משרד החקלאות</v>
      </c>
      <c r="Y418" s="18" t="str">
        <f t="shared" si="54"/>
        <v>960</v>
      </c>
      <c r="Z418" s="18" t="e">
        <f>IF($L418&lt;"6",INDEX(Revenue_type,MATCH(Y418*1,[1]type!$A$118:$A$168,0),8),INDEX(Expenditure_type,MATCH(Y418*1,[1]type!$A$2:$A$117,0),8))</f>
        <v>#N/A</v>
      </c>
    </row>
    <row r="419" spans="1:26" ht="15.75" customHeight="1" outlineLevel="2">
      <c r="A419" s="38">
        <v>950</v>
      </c>
      <c r="B419" s="39">
        <v>369001</v>
      </c>
      <c r="C419">
        <v>1</v>
      </c>
      <c r="D419" t="str">
        <f t="shared" si="55"/>
        <v>1369001.950</v>
      </c>
      <c r="E419" s="43" t="s">
        <v>401</v>
      </c>
      <c r="F419" s="16"/>
      <c r="G419"/>
      <c r="H419" s="17">
        <v>0</v>
      </c>
      <c r="I419" s="17">
        <v>0</v>
      </c>
      <c r="J419" s="16">
        <v>-14625</v>
      </c>
      <c r="K419" s="18"/>
      <c r="L419" s="18" t="str">
        <f t="shared" si="48"/>
        <v>3</v>
      </c>
      <c r="M419" s="18" t="str">
        <f>INDEX(Chapter,MATCH(L419,[1]Chapter!$A$1:$A$681,0),8)</f>
        <v>שירותים ממלכתיים</v>
      </c>
      <c r="N419" s="18" t="str">
        <f t="shared" si="49"/>
        <v>36</v>
      </c>
      <c r="O419" s="18" t="str">
        <f>INDEX(Chapter,MATCH(N419,[1]Chapter!$A$1:$A$681,0),8)</f>
        <v>קליטת עליה</v>
      </c>
      <c r="P419" s="18" t="str">
        <f t="shared" si="50"/>
        <v>369</v>
      </c>
      <c r="Q419" s="18" t="str">
        <f>INDEX(Chapter,MATCH(P419,[1]Chapter!$A$1:$A$681,0),8)</f>
        <v>שירותים שונים לקליטת העלייה</v>
      </c>
      <c r="R419" s="18" t="str">
        <f t="shared" si="51"/>
        <v>3690</v>
      </c>
      <c r="S419" s="18" t="e">
        <f>INDEX(Chapter,MATCH(R419,[1]Chapter!$A$1:$A$681,0),8)</f>
        <v>#N/A</v>
      </c>
      <c r="T419" s="18"/>
      <c r="U419" s="18" t="str">
        <f t="shared" si="52"/>
        <v>9</v>
      </c>
      <c r="V419" s="18" t="str">
        <f>IF($L419&lt;"6",INDEX(Revenue_type,MATCH(U419*1,[1]type!$A$118:$A$168,0),8),INDEX(Expenditure_type,MATCH(U419*1,[1]type!$A$2:$A$117,0),8))</f>
        <v>השתתפות משרדי ממשלה</v>
      </c>
      <c r="W419" s="18" t="str">
        <f t="shared" si="53"/>
        <v>95</v>
      </c>
      <c r="X419" s="18" t="str">
        <f>IF($L419&lt;"6",INDEX(Revenue_type,MATCH(W419*1,[1]type!$A$118:$A$168,0),8),INDEX(Expenditure_type,MATCH(W419*1,[1]type!$A$2:$A$117,0),8))</f>
        <v>השתתפות משרד הקליטה</v>
      </c>
      <c r="Y419" s="18" t="str">
        <f t="shared" si="54"/>
        <v>950</v>
      </c>
      <c r="Z419" s="18" t="e">
        <f>IF($L419&lt;"6",INDEX(Revenue_type,MATCH(Y419*1,[1]type!$A$118:$A$168,0),8),INDEX(Expenditure_type,MATCH(Y419*1,[1]type!$A$2:$A$117,0),8))</f>
        <v>#N/A</v>
      </c>
    </row>
    <row r="420" spans="1:26" ht="15.75" customHeight="1" outlineLevel="2">
      <c r="A420" s="38">
        <v>640</v>
      </c>
      <c r="B420" s="39">
        <v>433000</v>
      </c>
      <c r="C420">
        <v>1</v>
      </c>
      <c r="D420" t="str">
        <f t="shared" si="55"/>
        <v>1433000.640</v>
      </c>
      <c r="E420" s="43" t="s">
        <v>402</v>
      </c>
      <c r="F420" s="16"/>
      <c r="G420"/>
      <c r="H420" s="17">
        <v>-2600000</v>
      </c>
      <c r="I420" s="17">
        <v>-3437270.13</v>
      </c>
      <c r="J420" s="16">
        <v>-2471575.8199999998</v>
      </c>
      <c r="K420" s="18" t="e">
        <f>INDEX(תקציב_2013,MATCH(D420,'[1]תקציב 2015'!$D$3:$D$5960,0),8)</f>
        <v>#N/A</v>
      </c>
      <c r="L420" s="18" t="str">
        <f t="shared" si="48"/>
        <v>4</v>
      </c>
      <c r="M420" s="18" t="str">
        <f>INDEX(Chapter,MATCH(L420,[1]Chapter!$A$1:$A$681,0),8)</f>
        <v>מפעלים</v>
      </c>
      <c r="N420" s="18" t="str">
        <f t="shared" si="49"/>
        <v>43</v>
      </c>
      <c r="O420" s="18" t="str">
        <f>INDEX(Chapter,MATCH(N420,[1]Chapter!$A$1:$A$681,0),8)</f>
        <v>נכסים</v>
      </c>
      <c r="P420" s="18" t="str">
        <f t="shared" si="50"/>
        <v>433</v>
      </c>
      <c r="Q420" s="18" t="str">
        <f>INDEX(Chapter,MATCH(P420,[1]Chapter!$A$1:$A$681,0),8)</f>
        <v>משרדים ועסקים</v>
      </c>
      <c r="R420" s="18" t="str">
        <f t="shared" si="51"/>
        <v>4330</v>
      </c>
      <c r="S420" s="18" t="e">
        <f>INDEX(Chapter,MATCH(R420,[1]Chapter!$A$1:$A$681,0),8)</f>
        <v>#N/A</v>
      </c>
      <c r="T420" s="18"/>
      <c r="U420" s="18" t="str">
        <f t="shared" si="52"/>
        <v>6</v>
      </c>
      <c r="V420" s="18" t="str">
        <f>IF($L420&lt;"6",INDEX(Revenue_type,MATCH(U420*1,[1]type!$A$118:$A$168,0),8),INDEX(Expenditure_type,MATCH(U420*1,[1]type!$A$2:$A$117,0),8))</f>
        <v>הכנסות מרכוש ומפעלים</v>
      </c>
      <c r="W420" s="18" t="str">
        <f t="shared" si="53"/>
        <v>64</v>
      </c>
      <c r="X420" s="18" t="str">
        <f>IF($L420&lt;"6",INDEX(Revenue_type,MATCH(W420*1,[1]type!$A$118:$A$168,0),8),INDEX(Expenditure_type,MATCH(W420*1,[1]type!$A$2:$A$117,0),8))</f>
        <v>שכ"ד ודמי מפתח</v>
      </c>
      <c r="Y420" s="18" t="str">
        <f t="shared" si="54"/>
        <v>640</v>
      </c>
      <c r="Z420" s="18" t="e">
        <f>IF($L420&lt;"6",INDEX(Revenue_type,MATCH(Y420*1,[1]type!$A$118:$A$168,0),8),INDEX(Expenditure_type,MATCH(Y420*1,[1]type!$A$2:$A$117,0),8))</f>
        <v>#N/A</v>
      </c>
    </row>
    <row r="421" spans="1:26" ht="15.75" customHeight="1" outlineLevel="2">
      <c r="A421" s="38">
        <v>650</v>
      </c>
      <c r="B421" s="39">
        <v>433000</v>
      </c>
      <c r="C421">
        <v>1</v>
      </c>
      <c r="D421" t="str">
        <f t="shared" si="55"/>
        <v>1433000.650</v>
      </c>
      <c r="E421" s="43" t="s">
        <v>403</v>
      </c>
      <c r="F421" s="16"/>
      <c r="G421"/>
      <c r="H421" s="17">
        <v>-296000</v>
      </c>
      <c r="I421" s="17">
        <v>-466835</v>
      </c>
      <c r="J421" s="16">
        <v>-471969.81</v>
      </c>
      <c r="K421" s="18" t="e">
        <f>INDEX(תקציב_2013,MATCH(D421,'[1]תקציב 2015'!$D$3:$D$5960,0),8)</f>
        <v>#N/A</v>
      </c>
      <c r="L421" s="18" t="str">
        <f t="shared" si="48"/>
        <v>4</v>
      </c>
      <c r="M421" s="18" t="str">
        <f>INDEX(Chapter,MATCH(L421,[1]Chapter!$A$1:$A$681,0),8)</f>
        <v>מפעלים</v>
      </c>
      <c r="N421" s="18" t="str">
        <f t="shared" si="49"/>
        <v>43</v>
      </c>
      <c r="O421" s="18" t="str">
        <f>INDEX(Chapter,MATCH(N421,[1]Chapter!$A$1:$A$681,0),8)</f>
        <v>נכסים</v>
      </c>
      <c r="P421" s="18" t="str">
        <f t="shared" si="50"/>
        <v>433</v>
      </c>
      <c r="Q421" s="18" t="str">
        <f>INDEX(Chapter,MATCH(P421,[1]Chapter!$A$1:$A$681,0),8)</f>
        <v>משרדים ועסקים</v>
      </c>
      <c r="R421" s="18" t="str">
        <f t="shared" si="51"/>
        <v>4330</v>
      </c>
      <c r="S421" s="18" t="e">
        <f>INDEX(Chapter,MATCH(R421,[1]Chapter!$A$1:$A$681,0),8)</f>
        <v>#N/A</v>
      </c>
      <c r="T421" s="18"/>
      <c r="U421" s="18" t="str">
        <f t="shared" si="52"/>
        <v>6</v>
      </c>
      <c r="V421" s="18" t="str">
        <f>IF($L421&lt;"6",INDEX(Revenue_type,MATCH(U421*1,[1]type!$A$118:$A$168,0),8),INDEX(Expenditure_type,MATCH(U421*1,[1]type!$A$2:$A$117,0),8))</f>
        <v>הכנסות מרכוש ומפעלים</v>
      </c>
      <c r="W421" s="18" t="str">
        <f t="shared" si="53"/>
        <v>65</v>
      </c>
      <c r="X421" s="18" t="str">
        <f>IF($L421&lt;"6",INDEX(Revenue_type,MATCH(W421*1,[1]type!$A$118:$A$168,0),8),INDEX(Expenditure_type,MATCH(W421*1,[1]type!$A$2:$A$117,0),8))</f>
        <v>דמי שימוש</v>
      </c>
      <c r="Y421" s="18" t="str">
        <f t="shared" si="54"/>
        <v>650</v>
      </c>
      <c r="Z421" s="18" t="e">
        <f>IF($L421&lt;"6",INDEX(Revenue_type,MATCH(Y421*1,[1]type!$A$118:$A$168,0),8),INDEX(Expenditure_type,MATCH(Y421*1,[1]type!$A$2:$A$117,0),8))</f>
        <v>#N/A</v>
      </c>
    </row>
    <row r="422" spans="1:26" ht="15.75" customHeight="1" outlineLevel="2">
      <c r="A422" s="38">
        <v>610</v>
      </c>
      <c r="B422" s="39">
        <v>435000</v>
      </c>
      <c r="C422">
        <v>1</v>
      </c>
      <c r="D422" t="str">
        <f t="shared" si="55"/>
        <v>1435000.610</v>
      </c>
      <c r="E422" s="42" t="s">
        <v>404</v>
      </c>
      <c r="F422" s="16"/>
      <c r="G422"/>
      <c r="H422" s="17">
        <v>-2200000</v>
      </c>
      <c r="I422" s="17">
        <v>-1612585</v>
      </c>
      <c r="J422" s="16">
        <v>-1254885</v>
      </c>
      <c r="K422" s="18" t="e">
        <f>INDEX(תקציב_2013,MATCH(D422,'[1]תקציב 2015'!$D$3:$D$5960,0),8)</f>
        <v>#N/A</v>
      </c>
      <c r="L422" s="18" t="str">
        <f t="shared" si="48"/>
        <v>4</v>
      </c>
      <c r="M422" s="18" t="str">
        <f>INDEX(Chapter,MATCH(L422,[1]Chapter!$A$1:$A$681,0),8)</f>
        <v>מפעלים</v>
      </c>
      <c r="N422" s="18" t="str">
        <f t="shared" si="49"/>
        <v>43</v>
      </c>
      <c r="O422" s="18" t="str">
        <f>INDEX(Chapter,MATCH(N422,[1]Chapter!$A$1:$A$681,0),8)</f>
        <v>נכסים</v>
      </c>
      <c r="P422" s="18" t="str">
        <f t="shared" si="50"/>
        <v>435</v>
      </c>
      <c r="Q422" s="18" t="str">
        <f>INDEX(Chapter,MATCH(P422,[1]Chapter!$A$1:$A$681,0),8)</f>
        <v>קרקעות</v>
      </c>
      <c r="R422" s="18" t="str">
        <f t="shared" si="51"/>
        <v>4350</v>
      </c>
      <c r="S422" s="18" t="e">
        <f>INDEX(Chapter,MATCH(R422,[1]Chapter!$A$1:$A$681,0),8)</f>
        <v>#N/A</v>
      </c>
      <c r="T422" s="18"/>
      <c r="U422" s="18" t="str">
        <f t="shared" si="52"/>
        <v>6</v>
      </c>
      <c r="V422" s="18" t="str">
        <f>IF($L422&lt;"6",INDEX(Revenue_type,MATCH(U422*1,[1]type!$A$118:$A$168,0),8),INDEX(Expenditure_type,MATCH(U422*1,[1]type!$A$2:$A$117,0),8))</f>
        <v>הכנסות מרכוש ומפעלים</v>
      </c>
      <c r="W422" s="18" t="str">
        <f t="shared" si="53"/>
        <v>61</v>
      </c>
      <c r="X422" s="18" t="str">
        <f>IF($L422&lt;"6",INDEX(Revenue_type,MATCH(W422*1,[1]type!$A$118:$A$168,0),8),INDEX(Expenditure_type,MATCH(W422*1,[1]type!$A$2:$A$117,0),8))</f>
        <v>מכירת חומרים</v>
      </c>
      <c r="Y422" s="18" t="str">
        <f t="shared" si="54"/>
        <v>610</v>
      </c>
      <c r="Z422" s="18" t="e">
        <f>IF($L422&lt;"6",INDEX(Revenue_type,MATCH(Y422*1,[1]type!$A$118:$A$168,0),8),INDEX(Expenditure_type,MATCH(Y422*1,[1]type!$A$2:$A$117,0),8))</f>
        <v>#N/A</v>
      </c>
    </row>
    <row r="423" spans="1:26" ht="15.75" customHeight="1" outlineLevel="2">
      <c r="A423" s="38">
        <v>640</v>
      </c>
      <c r="B423" s="39">
        <v>439000</v>
      </c>
      <c r="C423">
        <v>1</v>
      </c>
      <c r="D423" t="str">
        <f t="shared" si="55"/>
        <v>1439000.640</v>
      </c>
      <c r="E423" s="42" t="s">
        <v>405</v>
      </c>
      <c r="F423" s="16"/>
      <c r="G423"/>
      <c r="H423" s="17">
        <v>-70000</v>
      </c>
      <c r="I423" s="17">
        <v>-48117</v>
      </c>
      <c r="J423" s="16">
        <v>-51927.69</v>
      </c>
      <c r="K423" s="18" t="e">
        <f>INDEX(תקציב_2013,MATCH(D423,'[1]תקציב 2015'!$D$3:$D$5960,0),8)</f>
        <v>#N/A</v>
      </c>
      <c r="L423" s="18" t="str">
        <f t="shared" si="48"/>
        <v>4</v>
      </c>
      <c r="M423" s="18" t="str">
        <f>INDEX(Chapter,MATCH(L423,[1]Chapter!$A$1:$A$681,0),8)</f>
        <v>מפעלים</v>
      </c>
      <c r="N423" s="18" t="str">
        <f t="shared" si="49"/>
        <v>43</v>
      </c>
      <c r="O423" s="18" t="str">
        <f>INDEX(Chapter,MATCH(N423,[1]Chapter!$A$1:$A$681,0),8)</f>
        <v>נכסים</v>
      </c>
      <c r="P423" s="18" t="str">
        <f t="shared" si="50"/>
        <v>439</v>
      </c>
      <c r="Q423" s="18" t="str">
        <f>INDEX(Chapter,MATCH(P423,[1]Chapter!$A$1:$A$681,0),8)</f>
        <v>נכסים אחרים</v>
      </c>
      <c r="R423" s="18" t="str">
        <f t="shared" si="51"/>
        <v>4390</v>
      </c>
      <c r="S423" s="18" t="e">
        <f>INDEX(Chapter,MATCH(R423,[1]Chapter!$A$1:$A$681,0),8)</f>
        <v>#N/A</v>
      </c>
      <c r="T423" s="18"/>
      <c r="U423" s="18" t="str">
        <f t="shared" si="52"/>
        <v>6</v>
      </c>
      <c r="V423" s="18" t="str">
        <f>IF($L423&lt;"6",INDEX(Revenue_type,MATCH(U423*1,[1]type!$A$118:$A$168,0),8),INDEX(Expenditure_type,MATCH(U423*1,[1]type!$A$2:$A$117,0),8))</f>
        <v>הכנסות מרכוש ומפעלים</v>
      </c>
      <c r="W423" s="18" t="str">
        <f t="shared" si="53"/>
        <v>64</v>
      </c>
      <c r="X423" s="18" t="str">
        <f>IF($L423&lt;"6",INDEX(Revenue_type,MATCH(W423*1,[1]type!$A$118:$A$168,0),8),INDEX(Expenditure_type,MATCH(W423*1,[1]type!$A$2:$A$117,0),8))</f>
        <v>שכ"ד ודמי מפתח</v>
      </c>
      <c r="Y423" s="18" t="str">
        <f t="shared" si="54"/>
        <v>640</v>
      </c>
      <c r="Z423" s="18" t="e">
        <f>IF($L423&lt;"6",INDEX(Revenue_type,MATCH(Y423*1,[1]type!$A$118:$A$168,0),8),INDEX(Expenditure_type,MATCH(Y423*1,[1]type!$A$2:$A$117,0),8))</f>
        <v>#N/A</v>
      </c>
    </row>
    <row r="424" spans="1:26" ht="15.75" customHeight="1" outlineLevel="2">
      <c r="A424" s="38">
        <v>210</v>
      </c>
      <c r="B424" s="39">
        <v>443100</v>
      </c>
      <c r="C424">
        <v>1</v>
      </c>
      <c r="D424" t="str">
        <f t="shared" si="55"/>
        <v>1443100.210</v>
      </c>
      <c r="E424" s="43" t="s">
        <v>406</v>
      </c>
      <c r="F424" s="16"/>
      <c r="G424"/>
      <c r="H424" s="17">
        <v>0</v>
      </c>
      <c r="I424" s="17">
        <v>0</v>
      </c>
      <c r="J424" s="16">
        <v>0</v>
      </c>
      <c r="K424" s="18" t="e">
        <f>INDEX(תקציב_2013,MATCH(D424,'[1]תקציב 2015'!$D$3:$D$5960,0),8)</f>
        <v>#N/A</v>
      </c>
      <c r="L424" s="18" t="str">
        <f t="shared" si="48"/>
        <v>4</v>
      </c>
      <c r="M424" s="18" t="str">
        <f>INDEX(Chapter,MATCH(L424,[1]Chapter!$A$1:$A$681,0),8)</f>
        <v>מפעלים</v>
      </c>
      <c r="N424" s="18" t="str">
        <f t="shared" si="49"/>
        <v>44</v>
      </c>
      <c r="O424" s="18" t="str">
        <f>INDEX(Chapter,MATCH(N424,[1]Chapter!$A$1:$A$681,0),8)</f>
        <v>תחבורה</v>
      </c>
      <c r="P424" s="18" t="str">
        <f t="shared" si="50"/>
        <v>443</v>
      </c>
      <c r="Q424" s="18" t="str">
        <f>INDEX(Chapter,MATCH(P424,[1]Chapter!$A$1:$A$681,0),8)</f>
        <v>חניה למכוניות</v>
      </c>
      <c r="R424" s="18" t="str">
        <f t="shared" si="51"/>
        <v>4431</v>
      </c>
      <c r="S424" s="18" t="str">
        <f>INDEX(Chapter,MATCH(R424,[1]Chapter!$A$1:$A$681,0),8)</f>
        <v>מגרשי חניה</v>
      </c>
      <c r="T424" s="18"/>
      <c r="U424" s="18" t="str">
        <f t="shared" si="52"/>
        <v>2</v>
      </c>
      <c r="V424" s="18" t="str">
        <f>IF($L424&lt;"6",INDEX(Revenue_type,MATCH(U424*1,[1]type!$A$118:$A$168,0),8),INDEX(Expenditure_type,MATCH(U424*1,[1]type!$A$2:$A$117,0),8))</f>
        <v>אגרות</v>
      </c>
      <c r="W424" s="18" t="str">
        <f t="shared" si="53"/>
        <v>21</v>
      </c>
      <c r="X424" s="18" t="str">
        <f>IF($L424&lt;"6",INDEX(Revenue_type,MATCH(W424*1,[1]type!$A$118:$A$168,0),8),INDEX(Expenditure_type,MATCH(W424*1,[1]type!$A$2:$A$117,0),8))</f>
        <v>אגרות מים וביוב</v>
      </c>
      <c r="Y424" s="18" t="str">
        <f t="shared" si="54"/>
        <v>210</v>
      </c>
      <c r="Z424" s="18" t="e">
        <f>IF($L424&lt;"6",INDEX(Revenue_type,MATCH(Y424*1,[1]type!$A$118:$A$168,0),8),INDEX(Expenditure_type,MATCH(Y424*1,[1]type!$A$2:$A$117,0),8))</f>
        <v>#N/A</v>
      </c>
    </row>
    <row r="425" spans="1:26" ht="15.75" customHeight="1" outlineLevel="2">
      <c r="A425" s="38">
        <v>220</v>
      </c>
      <c r="B425" s="39">
        <v>443100</v>
      </c>
      <c r="C425">
        <v>1</v>
      </c>
      <c r="D425" t="str">
        <f t="shared" si="55"/>
        <v>1443100.220</v>
      </c>
      <c r="E425" s="42" t="s">
        <v>407</v>
      </c>
      <c r="F425" s="16"/>
      <c r="G425"/>
      <c r="H425" s="17">
        <v>-270000</v>
      </c>
      <c r="I425" s="17">
        <v>-259983</v>
      </c>
      <c r="J425" s="16">
        <v>-1333046.1499999999</v>
      </c>
      <c r="K425" s="18" t="e">
        <f>INDEX(תקציב_2013,MATCH(D425,'[1]תקציב 2015'!$D$3:$D$5960,0),8)</f>
        <v>#N/A</v>
      </c>
      <c r="L425" s="18" t="str">
        <f t="shared" si="48"/>
        <v>4</v>
      </c>
      <c r="M425" s="18" t="str">
        <f>INDEX(Chapter,MATCH(L425,[1]Chapter!$A$1:$A$681,0),8)</f>
        <v>מפעלים</v>
      </c>
      <c r="N425" s="18" t="str">
        <f t="shared" si="49"/>
        <v>44</v>
      </c>
      <c r="O425" s="18" t="str">
        <f>INDEX(Chapter,MATCH(N425,[1]Chapter!$A$1:$A$681,0),8)</f>
        <v>תחבורה</v>
      </c>
      <c r="P425" s="18" t="str">
        <f t="shared" si="50"/>
        <v>443</v>
      </c>
      <c r="Q425" s="18" t="str">
        <f>INDEX(Chapter,MATCH(P425,[1]Chapter!$A$1:$A$681,0),8)</f>
        <v>חניה למכוניות</v>
      </c>
      <c r="R425" s="18" t="str">
        <f t="shared" si="51"/>
        <v>4431</v>
      </c>
      <c r="S425" s="18" t="str">
        <f>INDEX(Chapter,MATCH(R425,[1]Chapter!$A$1:$A$681,0),8)</f>
        <v>מגרשי חניה</v>
      </c>
      <c r="T425" s="18"/>
      <c r="U425" s="18" t="str">
        <f t="shared" si="52"/>
        <v>2</v>
      </c>
      <c r="V425" s="18" t="str">
        <f>IF($L425&lt;"6",INDEX(Revenue_type,MATCH(U425*1,[1]type!$A$118:$A$168,0),8),INDEX(Expenditure_type,MATCH(U425*1,[1]type!$A$2:$A$117,0),8))</f>
        <v>אגרות</v>
      </c>
      <c r="W425" s="18" t="str">
        <f t="shared" si="53"/>
        <v>22</v>
      </c>
      <c r="X425" s="18" t="str">
        <f>IF($L425&lt;"6",INDEX(Revenue_type,MATCH(W425*1,[1]type!$A$118:$A$168,0),8),INDEX(Expenditure_type,MATCH(W425*1,[1]type!$A$2:$A$117,0),8))</f>
        <v>אגרות בגין שירותים וחומרים</v>
      </c>
      <c r="Y425" s="18" t="str">
        <f t="shared" si="54"/>
        <v>220</v>
      </c>
      <c r="Z425" s="18" t="e">
        <f>IF($L425&lt;"6",INDEX(Revenue_type,MATCH(Y425*1,[1]type!$A$118:$A$168,0),8),INDEX(Expenditure_type,MATCH(Y425*1,[1]type!$A$2:$A$117,0),8))</f>
        <v>#N/A</v>
      </c>
    </row>
    <row r="426" spans="1:26" ht="15.75" customHeight="1" outlineLevel="2">
      <c r="A426" s="38">
        <v>221</v>
      </c>
      <c r="B426" s="39">
        <v>443100</v>
      </c>
      <c r="C426">
        <v>1</v>
      </c>
      <c r="D426" t="str">
        <f t="shared" si="55"/>
        <v>1443100.221</v>
      </c>
      <c r="E426" s="42" t="s">
        <v>408</v>
      </c>
      <c r="F426" s="16"/>
      <c r="G426"/>
      <c r="H426" s="17">
        <v>-3450000</v>
      </c>
      <c r="I426" s="17">
        <v>-3221541.01</v>
      </c>
      <c r="J426" s="16">
        <v>-2243526.2400000002</v>
      </c>
      <c r="K426" s="18" t="e">
        <f>INDEX(תקציב_2013,MATCH(D426,'[1]תקציב 2015'!$D$3:$D$5960,0),8)</f>
        <v>#N/A</v>
      </c>
      <c r="L426" s="18" t="str">
        <f t="shared" si="48"/>
        <v>4</v>
      </c>
      <c r="M426" s="18" t="str">
        <f>INDEX(Chapter,MATCH(L426,[1]Chapter!$A$1:$A$681,0),8)</f>
        <v>מפעלים</v>
      </c>
      <c r="N426" s="18" t="str">
        <f t="shared" si="49"/>
        <v>44</v>
      </c>
      <c r="O426" s="18" t="str">
        <f>INDEX(Chapter,MATCH(N426,[1]Chapter!$A$1:$A$681,0),8)</f>
        <v>תחבורה</v>
      </c>
      <c r="P426" s="18" t="str">
        <f t="shared" si="50"/>
        <v>443</v>
      </c>
      <c r="Q426" s="18" t="str">
        <f>INDEX(Chapter,MATCH(P426,[1]Chapter!$A$1:$A$681,0),8)</f>
        <v>חניה למכוניות</v>
      </c>
      <c r="R426" s="18" t="str">
        <f t="shared" si="51"/>
        <v>4431</v>
      </c>
      <c r="S426" s="18" t="str">
        <f>INDEX(Chapter,MATCH(R426,[1]Chapter!$A$1:$A$681,0),8)</f>
        <v>מגרשי חניה</v>
      </c>
      <c r="T426" s="18"/>
      <c r="U426" s="18" t="str">
        <f t="shared" si="52"/>
        <v>2</v>
      </c>
      <c r="V426" s="18" t="str">
        <f>IF($L426&lt;"6",INDEX(Revenue_type,MATCH(U426*1,[1]type!$A$118:$A$168,0),8),INDEX(Expenditure_type,MATCH(U426*1,[1]type!$A$2:$A$117,0),8))</f>
        <v>אגרות</v>
      </c>
      <c r="W426" s="18" t="str">
        <f t="shared" si="53"/>
        <v>22</v>
      </c>
      <c r="X426" s="18" t="str">
        <f>IF($L426&lt;"6",INDEX(Revenue_type,MATCH(W426*1,[1]type!$A$118:$A$168,0),8),INDEX(Expenditure_type,MATCH(W426*1,[1]type!$A$2:$A$117,0),8))</f>
        <v>אגרות בגין שירותים וחומרים</v>
      </c>
      <c r="Y426" s="18" t="str">
        <f t="shared" si="54"/>
        <v>221</v>
      </c>
      <c r="Z426" s="18" t="e">
        <f>IF($L426&lt;"6",INDEX(Revenue_type,MATCH(Y426*1,[1]type!$A$118:$A$168,0),8),INDEX(Expenditure_type,MATCH(Y426*1,[1]type!$A$2:$A$117,0),8))</f>
        <v>#N/A</v>
      </c>
    </row>
    <row r="427" spans="1:26" ht="15.75" customHeight="1" outlineLevel="2">
      <c r="A427" s="38">
        <v>222</v>
      </c>
      <c r="B427" s="39">
        <v>443100</v>
      </c>
      <c r="C427">
        <v>1</v>
      </c>
      <c r="D427" t="str">
        <f t="shared" si="55"/>
        <v>1443100.222</v>
      </c>
      <c r="E427" s="42" t="s">
        <v>409</v>
      </c>
      <c r="F427" s="16"/>
      <c r="G427"/>
      <c r="H427" s="17">
        <v>-1050000</v>
      </c>
      <c r="I427" s="17">
        <v>-217654.02</v>
      </c>
      <c r="J427" s="16">
        <v>-2009663.23</v>
      </c>
      <c r="K427" s="18" t="e">
        <f>INDEX(תקציב_2013,MATCH(D427,'[1]תקציב 2015'!$D$3:$D$5960,0),8)</f>
        <v>#N/A</v>
      </c>
      <c r="L427" s="18" t="str">
        <f t="shared" si="48"/>
        <v>4</v>
      </c>
      <c r="M427" s="18" t="str">
        <f>INDEX(Chapter,MATCH(L427,[1]Chapter!$A$1:$A$681,0),8)</f>
        <v>מפעלים</v>
      </c>
      <c r="N427" s="18" t="str">
        <f t="shared" si="49"/>
        <v>44</v>
      </c>
      <c r="O427" s="18" t="str">
        <f>INDEX(Chapter,MATCH(N427,[1]Chapter!$A$1:$A$681,0),8)</f>
        <v>תחבורה</v>
      </c>
      <c r="P427" s="18" t="str">
        <f t="shared" si="50"/>
        <v>443</v>
      </c>
      <c r="Q427" s="18" t="str">
        <f>INDEX(Chapter,MATCH(P427,[1]Chapter!$A$1:$A$681,0),8)</f>
        <v>חניה למכוניות</v>
      </c>
      <c r="R427" s="18" t="str">
        <f t="shared" si="51"/>
        <v>4431</v>
      </c>
      <c r="S427" s="18" t="str">
        <f>INDEX(Chapter,MATCH(R427,[1]Chapter!$A$1:$A$681,0),8)</f>
        <v>מגרשי חניה</v>
      </c>
      <c r="T427" s="18"/>
      <c r="U427" s="18" t="str">
        <f t="shared" si="52"/>
        <v>2</v>
      </c>
      <c r="V427" s="18" t="str">
        <f>IF($L427&lt;"6",INDEX(Revenue_type,MATCH(U427*1,[1]type!$A$118:$A$168,0),8),INDEX(Expenditure_type,MATCH(U427*1,[1]type!$A$2:$A$117,0),8))</f>
        <v>אגרות</v>
      </c>
      <c r="W427" s="18" t="str">
        <f t="shared" si="53"/>
        <v>22</v>
      </c>
      <c r="X427" s="18" t="str">
        <f>IF($L427&lt;"6",INDEX(Revenue_type,MATCH(W427*1,[1]type!$A$118:$A$168,0),8),INDEX(Expenditure_type,MATCH(W427*1,[1]type!$A$2:$A$117,0),8))</f>
        <v>אגרות בגין שירותים וחומרים</v>
      </c>
      <c r="Y427" s="18" t="str">
        <f t="shared" si="54"/>
        <v>222</v>
      </c>
      <c r="Z427" s="18" t="e">
        <f>IF($L427&lt;"6",INDEX(Revenue_type,MATCH(Y427*1,[1]type!$A$118:$A$168,0),8),INDEX(Expenditure_type,MATCH(Y427*1,[1]type!$A$2:$A$117,0),8))</f>
        <v>#N/A</v>
      </c>
    </row>
    <row r="428" spans="1:26" ht="15.75" customHeight="1" outlineLevel="2">
      <c r="A428" s="38">
        <v>223</v>
      </c>
      <c r="B428" s="39">
        <v>443100</v>
      </c>
      <c r="C428">
        <v>1</v>
      </c>
      <c r="D428" t="str">
        <f t="shared" si="55"/>
        <v>1443100.223</v>
      </c>
      <c r="E428" s="42" t="s">
        <v>410</v>
      </c>
      <c r="F428" s="16"/>
      <c r="G428"/>
      <c r="H428" s="17">
        <v>750000</v>
      </c>
      <c r="I428" s="17">
        <v>0</v>
      </c>
      <c r="J428" s="16">
        <v>1454000</v>
      </c>
      <c r="K428" s="18" t="e">
        <f>INDEX(תקציב_2013,MATCH(D428,'[1]תקציב 2015'!$D$3:$D$5960,0),8)</f>
        <v>#N/A</v>
      </c>
      <c r="L428" s="18" t="str">
        <f t="shared" si="48"/>
        <v>4</v>
      </c>
      <c r="M428" s="18" t="str">
        <f>INDEX(Chapter,MATCH(L428,[1]Chapter!$A$1:$A$681,0),8)</f>
        <v>מפעלים</v>
      </c>
      <c r="N428" s="18" t="str">
        <f t="shared" si="49"/>
        <v>44</v>
      </c>
      <c r="O428" s="18" t="str">
        <f>INDEX(Chapter,MATCH(N428,[1]Chapter!$A$1:$A$681,0),8)</f>
        <v>תחבורה</v>
      </c>
      <c r="P428" s="18" t="str">
        <f t="shared" si="50"/>
        <v>443</v>
      </c>
      <c r="Q428" s="18" t="str">
        <f>INDEX(Chapter,MATCH(P428,[1]Chapter!$A$1:$A$681,0),8)</f>
        <v>חניה למכוניות</v>
      </c>
      <c r="R428" s="18" t="str">
        <f t="shared" si="51"/>
        <v>4431</v>
      </c>
      <c r="S428" s="18" t="str">
        <f>INDEX(Chapter,MATCH(R428,[1]Chapter!$A$1:$A$681,0),8)</f>
        <v>מגרשי חניה</v>
      </c>
      <c r="T428" s="18"/>
      <c r="U428" s="18" t="str">
        <f t="shared" si="52"/>
        <v>2</v>
      </c>
      <c r="V428" s="18" t="str">
        <f>IF($L428&lt;"6",INDEX(Revenue_type,MATCH(U428*1,[1]type!$A$118:$A$168,0),8),INDEX(Expenditure_type,MATCH(U428*1,[1]type!$A$2:$A$117,0),8))</f>
        <v>אגרות</v>
      </c>
      <c r="W428" s="18" t="str">
        <f t="shared" si="53"/>
        <v>22</v>
      </c>
      <c r="X428" s="18" t="str">
        <f>IF($L428&lt;"6",INDEX(Revenue_type,MATCH(W428*1,[1]type!$A$118:$A$168,0),8),INDEX(Expenditure_type,MATCH(W428*1,[1]type!$A$2:$A$117,0),8))</f>
        <v>אגרות בגין שירותים וחומרים</v>
      </c>
      <c r="Y428" s="18" t="str">
        <f t="shared" si="54"/>
        <v>223</v>
      </c>
      <c r="Z428" s="18" t="e">
        <f>IF($L428&lt;"6",INDEX(Revenue_type,MATCH(Y428*1,[1]type!$A$118:$A$168,0),8),INDEX(Expenditure_type,MATCH(Y428*1,[1]type!$A$2:$A$117,0),8))</f>
        <v>#N/A</v>
      </c>
    </row>
    <row r="429" spans="1:26" ht="15.75" customHeight="1" outlineLevel="2">
      <c r="A429" s="38">
        <v>230</v>
      </c>
      <c r="B429" s="39">
        <v>443100</v>
      </c>
      <c r="C429">
        <v>1</v>
      </c>
      <c r="D429" t="str">
        <f t="shared" si="55"/>
        <v>1443100.230</v>
      </c>
      <c r="E429" s="42" t="s">
        <v>411</v>
      </c>
      <c r="F429" s="16"/>
      <c r="G429"/>
      <c r="H429" s="17">
        <v>-1400000</v>
      </c>
      <c r="I429" s="17">
        <v>-428844.63</v>
      </c>
      <c r="J429" s="16">
        <v>-3907146.63</v>
      </c>
      <c r="K429" s="18" t="e">
        <f>INDEX(תקציב_2013,MATCH(D429,'[1]תקציב 2015'!$D$3:$D$5960,0),8)</f>
        <v>#N/A</v>
      </c>
      <c r="L429" s="18" t="str">
        <f t="shared" si="48"/>
        <v>4</v>
      </c>
      <c r="M429" s="18" t="str">
        <f>INDEX(Chapter,MATCH(L429,[1]Chapter!$A$1:$A$681,0),8)</f>
        <v>מפעלים</v>
      </c>
      <c r="N429" s="18" t="str">
        <f t="shared" si="49"/>
        <v>44</v>
      </c>
      <c r="O429" s="18" t="str">
        <f>INDEX(Chapter,MATCH(N429,[1]Chapter!$A$1:$A$681,0),8)</f>
        <v>תחבורה</v>
      </c>
      <c r="P429" s="18" t="str">
        <f t="shared" si="50"/>
        <v>443</v>
      </c>
      <c r="Q429" s="18" t="str">
        <f>INDEX(Chapter,MATCH(P429,[1]Chapter!$A$1:$A$681,0),8)</f>
        <v>חניה למכוניות</v>
      </c>
      <c r="R429" s="18" t="str">
        <f t="shared" si="51"/>
        <v>4431</v>
      </c>
      <c r="S429" s="18" t="str">
        <f>INDEX(Chapter,MATCH(R429,[1]Chapter!$A$1:$A$681,0),8)</f>
        <v>מגרשי חניה</v>
      </c>
      <c r="T429" s="18"/>
      <c r="U429" s="18" t="str">
        <f t="shared" si="52"/>
        <v>2</v>
      </c>
      <c r="V429" s="18" t="str">
        <f>IF($L429&lt;"6",INDEX(Revenue_type,MATCH(U429*1,[1]type!$A$118:$A$168,0),8),INDEX(Expenditure_type,MATCH(U429*1,[1]type!$A$2:$A$117,0),8))</f>
        <v>אגרות</v>
      </c>
      <c r="W429" s="18" t="str">
        <f t="shared" si="53"/>
        <v>23</v>
      </c>
      <c r="X429" s="18" t="e">
        <f>IF($L429&lt;"6",INDEX(Revenue_type,MATCH(W429*1,[1]type!$A$118:$A$168,0),8),INDEX(Expenditure_type,MATCH(W429*1,[1]type!$A$2:$A$117,0),8))</f>
        <v>#N/A</v>
      </c>
      <c r="Y429" s="18" t="str">
        <f t="shared" si="54"/>
        <v>230</v>
      </c>
      <c r="Z429" s="18" t="e">
        <f>IF($L429&lt;"6",INDEX(Revenue_type,MATCH(Y429*1,[1]type!$A$118:$A$168,0),8),INDEX(Expenditure_type,MATCH(Y429*1,[1]type!$A$2:$A$117,0),8))</f>
        <v>#N/A</v>
      </c>
    </row>
    <row r="430" spans="1:26" ht="15.75" customHeight="1" outlineLevel="2">
      <c r="A430" s="38">
        <v>231</v>
      </c>
      <c r="B430" s="39">
        <v>443100</v>
      </c>
      <c r="C430">
        <v>1</v>
      </c>
      <c r="D430" t="str">
        <f t="shared" si="55"/>
        <v>1443100.231</v>
      </c>
      <c r="E430" s="42" t="s">
        <v>412</v>
      </c>
      <c r="F430" s="16"/>
      <c r="G430"/>
      <c r="H430" s="17">
        <v>0</v>
      </c>
      <c r="I430" s="17">
        <v>10284.31</v>
      </c>
      <c r="J430" s="16">
        <v>29180.95</v>
      </c>
      <c r="K430" s="18" t="e">
        <f>INDEX(תקציב_2013,MATCH(D430,'[1]תקציב 2015'!$D$3:$D$5960,0),8)</f>
        <v>#N/A</v>
      </c>
      <c r="L430" s="18" t="str">
        <f t="shared" si="48"/>
        <v>4</v>
      </c>
      <c r="M430" s="18" t="str">
        <f>INDEX(Chapter,MATCH(L430,[1]Chapter!$A$1:$A$681,0),8)</f>
        <v>מפעלים</v>
      </c>
      <c r="N430" s="18" t="str">
        <f t="shared" si="49"/>
        <v>44</v>
      </c>
      <c r="O430" s="18" t="str">
        <f>INDEX(Chapter,MATCH(N430,[1]Chapter!$A$1:$A$681,0),8)</f>
        <v>תחבורה</v>
      </c>
      <c r="P430" s="18" t="str">
        <f t="shared" si="50"/>
        <v>443</v>
      </c>
      <c r="Q430" s="18" t="str">
        <f>INDEX(Chapter,MATCH(P430,[1]Chapter!$A$1:$A$681,0),8)</f>
        <v>חניה למכוניות</v>
      </c>
      <c r="R430" s="18" t="str">
        <f t="shared" si="51"/>
        <v>4431</v>
      </c>
      <c r="S430" s="18" t="str">
        <f>INDEX(Chapter,MATCH(R430,[1]Chapter!$A$1:$A$681,0),8)</f>
        <v>מגרשי חניה</v>
      </c>
      <c r="T430" s="18"/>
      <c r="U430" s="18" t="str">
        <f t="shared" si="52"/>
        <v>2</v>
      </c>
      <c r="V430" s="18" t="str">
        <f>IF($L430&lt;"6",INDEX(Revenue_type,MATCH(U430*1,[1]type!$A$118:$A$168,0),8),INDEX(Expenditure_type,MATCH(U430*1,[1]type!$A$2:$A$117,0),8))</f>
        <v>אגרות</v>
      </c>
      <c r="W430" s="18" t="str">
        <f t="shared" si="53"/>
        <v>23</v>
      </c>
      <c r="X430" s="18" t="e">
        <f>IF($L430&lt;"6",INDEX(Revenue_type,MATCH(W430*1,[1]type!$A$118:$A$168,0),8),INDEX(Expenditure_type,MATCH(W430*1,[1]type!$A$2:$A$117,0),8))</f>
        <v>#N/A</v>
      </c>
      <c r="Y430" s="18" t="str">
        <f t="shared" si="54"/>
        <v>231</v>
      </c>
      <c r="Z430" s="18" t="e">
        <f>IF($L430&lt;"6",INDEX(Revenue_type,MATCH(Y430*1,[1]type!$A$118:$A$168,0),8),INDEX(Expenditure_type,MATCH(Y430*1,[1]type!$A$2:$A$117,0),8))</f>
        <v>#N/A</v>
      </c>
    </row>
    <row r="431" spans="1:26" ht="15.75" customHeight="1" outlineLevel="2">
      <c r="A431" s="38">
        <v>232</v>
      </c>
      <c r="B431" s="39">
        <v>443100</v>
      </c>
      <c r="C431">
        <v>1</v>
      </c>
      <c r="D431" t="str">
        <f t="shared" si="55"/>
        <v>1443100.232</v>
      </c>
      <c r="E431" s="41" t="s">
        <v>413</v>
      </c>
      <c r="F431" s="16"/>
      <c r="G431"/>
      <c r="H431" s="17">
        <v>-4500000</v>
      </c>
      <c r="I431" s="17">
        <v>-3167619.1</v>
      </c>
      <c r="J431" s="16">
        <v>0</v>
      </c>
      <c r="K431" s="18" t="e">
        <f>INDEX(תקציב_2013,MATCH(D431,'[1]תקציב 2015'!$D$3:$D$5960,0),8)</f>
        <v>#N/A</v>
      </c>
      <c r="L431" s="18" t="str">
        <f t="shared" si="48"/>
        <v>4</v>
      </c>
      <c r="M431" s="18" t="str">
        <f>INDEX(Chapter,MATCH(L431,[1]Chapter!$A$1:$A$681,0),8)</f>
        <v>מפעלים</v>
      </c>
      <c r="N431" s="18" t="str">
        <f t="shared" si="49"/>
        <v>44</v>
      </c>
      <c r="O431" s="18" t="str">
        <f>INDEX(Chapter,MATCH(N431,[1]Chapter!$A$1:$A$681,0),8)</f>
        <v>תחבורה</v>
      </c>
      <c r="P431" s="18" t="str">
        <f t="shared" si="50"/>
        <v>443</v>
      </c>
      <c r="Q431" s="18" t="str">
        <f>INDEX(Chapter,MATCH(P431,[1]Chapter!$A$1:$A$681,0),8)</f>
        <v>חניה למכוניות</v>
      </c>
      <c r="R431" s="18" t="str">
        <f t="shared" si="51"/>
        <v>4431</v>
      </c>
      <c r="S431" s="18" t="str">
        <f>INDEX(Chapter,MATCH(R431,[1]Chapter!$A$1:$A$681,0),8)</f>
        <v>מגרשי חניה</v>
      </c>
      <c r="T431" s="18"/>
      <c r="U431" s="18" t="str">
        <f t="shared" si="52"/>
        <v>2</v>
      </c>
      <c r="V431" s="18" t="str">
        <f>IF($L431&lt;"6",INDEX(Revenue_type,MATCH(U431*1,[1]type!$A$118:$A$168,0),8),INDEX(Expenditure_type,MATCH(U431*1,[1]type!$A$2:$A$117,0),8))</f>
        <v>אגרות</v>
      </c>
      <c r="W431" s="18" t="str">
        <f t="shared" si="53"/>
        <v>23</v>
      </c>
      <c r="X431" s="18" t="e">
        <f>IF($L431&lt;"6",INDEX(Revenue_type,MATCH(W431*1,[1]type!$A$118:$A$168,0),8),INDEX(Expenditure_type,MATCH(W431*1,[1]type!$A$2:$A$117,0),8))</f>
        <v>#N/A</v>
      </c>
      <c r="Y431" s="18" t="str">
        <f t="shared" si="54"/>
        <v>232</v>
      </c>
      <c r="Z431" s="18" t="e">
        <f>IF($L431&lt;"6",INDEX(Revenue_type,MATCH(Y431*1,[1]type!$A$118:$A$168,0),8),INDEX(Expenditure_type,MATCH(Y431*1,[1]type!$A$2:$A$117,0),8))</f>
        <v>#N/A</v>
      </c>
    </row>
    <row r="432" spans="1:26" ht="15.75" customHeight="1" outlineLevel="2">
      <c r="A432" s="38">
        <v>233</v>
      </c>
      <c r="B432" s="39">
        <v>443100</v>
      </c>
      <c r="C432">
        <v>1</v>
      </c>
      <c r="D432" t="str">
        <f t="shared" si="55"/>
        <v>1443100.233</v>
      </c>
      <c r="E432" s="41" t="s">
        <v>414</v>
      </c>
      <c r="F432" s="16"/>
      <c r="G432"/>
      <c r="H432" s="17">
        <v>0</v>
      </c>
      <c r="I432" s="17">
        <v>76705</v>
      </c>
      <c r="J432" s="16">
        <v>0</v>
      </c>
      <c r="K432" s="18" t="e">
        <f>INDEX(תקציב_2013,MATCH(D432,'[1]תקציב 2015'!$D$3:$D$5960,0),8)</f>
        <v>#N/A</v>
      </c>
      <c r="L432" s="18" t="str">
        <f t="shared" si="48"/>
        <v>4</v>
      </c>
      <c r="M432" s="18" t="str">
        <f>INDEX(Chapter,MATCH(L432,[1]Chapter!$A$1:$A$681,0),8)</f>
        <v>מפעלים</v>
      </c>
      <c r="N432" s="18" t="str">
        <f t="shared" si="49"/>
        <v>44</v>
      </c>
      <c r="O432" s="18" t="str">
        <f>INDEX(Chapter,MATCH(N432,[1]Chapter!$A$1:$A$681,0),8)</f>
        <v>תחבורה</v>
      </c>
      <c r="P432" s="18" t="str">
        <f t="shared" si="50"/>
        <v>443</v>
      </c>
      <c r="Q432" s="18" t="str">
        <f>INDEX(Chapter,MATCH(P432,[1]Chapter!$A$1:$A$681,0),8)</f>
        <v>חניה למכוניות</v>
      </c>
      <c r="R432" s="18" t="str">
        <f t="shared" si="51"/>
        <v>4431</v>
      </c>
      <c r="S432" s="18" t="str">
        <f>INDEX(Chapter,MATCH(R432,[1]Chapter!$A$1:$A$681,0),8)</f>
        <v>מגרשי חניה</v>
      </c>
      <c r="T432" s="18"/>
      <c r="U432" s="18" t="str">
        <f t="shared" si="52"/>
        <v>2</v>
      </c>
      <c r="V432" s="18" t="str">
        <f>IF($L432&lt;"6",INDEX(Revenue_type,MATCH(U432*1,[1]type!$A$118:$A$168,0),8),INDEX(Expenditure_type,MATCH(U432*1,[1]type!$A$2:$A$117,0),8))</f>
        <v>אגרות</v>
      </c>
      <c r="W432" s="18" t="str">
        <f t="shared" si="53"/>
        <v>23</v>
      </c>
      <c r="X432" s="18" t="e">
        <f>IF($L432&lt;"6",INDEX(Revenue_type,MATCH(W432*1,[1]type!$A$118:$A$168,0),8),INDEX(Expenditure_type,MATCH(W432*1,[1]type!$A$2:$A$117,0),8))</f>
        <v>#N/A</v>
      </c>
      <c r="Y432" s="18" t="str">
        <f t="shared" si="54"/>
        <v>233</v>
      </c>
      <c r="Z432" s="18" t="e">
        <f>IF($L432&lt;"6",INDEX(Revenue_type,MATCH(Y432*1,[1]type!$A$118:$A$168,0),8),INDEX(Expenditure_type,MATCH(Y432*1,[1]type!$A$2:$A$117,0),8))</f>
        <v>#N/A</v>
      </c>
    </row>
    <row r="433" spans="1:26" ht="15.75" customHeight="1" outlineLevel="2">
      <c r="A433" s="38">
        <v>661</v>
      </c>
      <c r="B433" s="39">
        <v>460000</v>
      </c>
      <c r="C433">
        <v>1</v>
      </c>
      <c r="D433" t="str">
        <f t="shared" si="55"/>
        <v>1460000.661</v>
      </c>
      <c r="E433" s="42" t="s">
        <v>415</v>
      </c>
      <c r="F433" s="16"/>
      <c r="G433"/>
      <c r="H433" s="17">
        <v>-25000</v>
      </c>
      <c r="I433" s="17">
        <v>-1781.84</v>
      </c>
      <c r="J433" s="16">
        <v>-26913.03</v>
      </c>
      <c r="K433" s="18" t="e">
        <f>INDEX(תקציב_2013,MATCH(D433,'[1]תקציב 2015'!$D$3:$D$5960,0),8)</f>
        <v>#N/A</v>
      </c>
      <c r="L433" s="18" t="str">
        <f t="shared" si="48"/>
        <v>4</v>
      </c>
      <c r="M433" s="18" t="str">
        <f>INDEX(Chapter,MATCH(L433,[1]Chapter!$A$1:$A$681,0),8)</f>
        <v>מפעלים</v>
      </c>
      <c r="N433" s="18" t="str">
        <f t="shared" si="49"/>
        <v>46</v>
      </c>
      <c r="O433" s="18" t="str">
        <f>INDEX(Chapter,MATCH(N433,[1]Chapter!$A$1:$A$681,0),8)</f>
        <v>חשמל</v>
      </c>
      <c r="P433" s="18" t="str">
        <f t="shared" si="50"/>
        <v>460</v>
      </c>
      <c r="Q433" s="18" t="e">
        <f>INDEX(Chapter,MATCH(P433,[1]Chapter!$A$1:$A$681,0),8)</f>
        <v>#N/A</v>
      </c>
      <c r="R433" s="18" t="str">
        <f t="shared" si="51"/>
        <v>4600</v>
      </c>
      <c r="S433" s="18" t="e">
        <f>INDEX(Chapter,MATCH(R433,[1]Chapter!$A$1:$A$681,0),8)</f>
        <v>#N/A</v>
      </c>
      <c r="T433" s="18"/>
      <c r="U433" s="18" t="str">
        <f t="shared" si="52"/>
        <v>6</v>
      </c>
      <c r="V433" s="18" t="str">
        <f>IF($L433&lt;"6",INDEX(Revenue_type,MATCH(U433*1,[1]type!$A$118:$A$168,0),8),INDEX(Expenditure_type,MATCH(U433*1,[1]type!$A$2:$A$117,0),8))</f>
        <v>הכנסות מרכוש ומפעלים</v>
      </c>
      <c r="W433" s="18" t="str">
        <f t="shared" si="53"/>
        <v>66</v>
      </c>
      <c r="X433" s="18" t="str">
        <f>IF($L433&lt;"6",INDEX(Revenue_type,MATCH(W433*1,[1]type!$A$118:$A$168,0),8),INDEX(Expenditure_type,MATCH(W433*1,[1]type!$A$2:$A$117,0),8))</f>
        <v>הכנסות מימון</v>
      </c>
      <c r="Y433" s="18" t="str">
        <f t="shared" si="54"/>
        <v>661</v>
      </c>
      <c r="Z433" s="18" t="str">
        <f>IF($L433&lt;"6",INDEX(Revenue_type,MATCH(Y433*1,[1]type!$A$118:$A$168,0),8),INDEX(Expenditure_type,MATCH(Y433*1,[1]type!$A$2:$A$117,0),8))</f>
        <v>ריבית והצמדה והפרשי שער</v>
      </c>
    </row>
    <row r="434" spans="1:26" ht="15.75" customHeight="1" outlineLevel="2">
      <c r="A434" s="38">
        <v>690</v>
      </c>
      <c r="B434" s="39">
        <v>460000</v>
      </c>
      <c r="C434">
        <v>1</v>
      </c>
      <c r="D434" t="str">
        <f t="shared" si="55"/>
        <v>1460000.690</v>
      </c>
      <c r="E434" s="42" t="s">
        <v>416</v>
      </c>
      <c r="F434" s="16"/>
      <c r="G434"/>
      <c r="H434" s="17">
        <v>-1600000</v>
      </c>
      <c r="I434" s="17">
        <v>-1594794.38</v>
      </c>
      <c r="J434" s="16">
        <v>-1184944.26</v>
      </c>
      <c r="K434" s="18" t="e">
        <f>INDEX(תקציב_2013,MATCH(D434,'[1]תקציב 2015'!$D$3:$D$5960,0),8)</f>
        <v>#N/A</v>
      </c>
      <c r="L434" s="18" t="str">
        <f t="shared" si="48"/>
        <v>4</v>
      </c>
      <c r="M434" s="18" t="str">
        <f>INDEX(Chapter,MATCH(L434,[1]Chapter!$A$1:$A$681,0),8)</f>
        <v>מפעלים</v>
      </c>
      <c r="N434" s="18" t="str">
        <f t="shared" si="49"/>
        <v>46</v>
      </c>
      <c r="O434" s="18" t="str">
        <f>INDEX(Chapter,MATCH(N434,[1]Chapter!$A$1:$A$681,0),8)</f>
        <v>חשמל</v>
      </c>
      <c r="P434" s="18" t="str">
        <f t="shared" si="50"/>
        <v>460</v>
      </c>
      <c r="Q434" s="18" t="e">
        <f>INDEX(Chapter,MATCH(P434,[1]Chapter!$A$1:$A$681,0),8)</f>
        <v>#N/A</v>
      </c>
      <c r="R434" s="18" t="str">
        <f t="shared" si="51"/>
        <v>4600</v>
      </c>
      <c r="S434" s="18" t="e">
        <f>INDEX(Chapter,MATCH(R434,[1]Chapter!$A$1:$A$681,0),8)</f>
        <v>#N/A</v>
      </c>
      <c r="T434" s="18"/>
      <c r="U434" s="18" t="str">
        <f t="shared" si="52"/>
        <v>6</v>
      </c>
      <c r="V434" s="18" t="str">
        <f>IF($L434&lt;"6",INDEX(Revenue_type,MATCH(U434*1,[1]type!$A$118:$A$168,0),8),INDEX(Expenditure_type,MATCH(U434*1,[1]type!$A$2:$A$117,0),8))</f>
        <v>הכנסות מרכוש ומפעלים</v>
      </c>
      <c r="W434" s="18" t="str">
        <f t="shared" si="53"/>
        <v>69</v>
      </c>
      <c r="X434" s="18" t="str">
        <f>IF($L434&lt;"6",INDEX(Revenue_type,MATCH(W434*1,[1]type!$A$118:$A$168,0),8),INDEX(Expenditure_type,MATCH(W434*1,[1]type!$A$2:$A$117,0),8))</f>
        <v>הכנסות שונות</v>
      </c>
      <c r="Y434" s="18" t="str">
        <f t="shared" si="54"/>
        <v>690</v>
      </c>
      <c r="Z434" s="18" t="e">
        <f>IF($L434&lt;"6",INDEX(Revenue_type,MATCH(Y434*1,[1]type!$A$118:$A$168,0),8),INDEX(Expenditure_type,MATCH(Y434*1,[1]type!$A$2:$A$117,0),8))</f>
        <v>#N/A</v>
      </c>
    </row>
    <row r="435" spans="1:26" ht="15.75" customHeight="1" outlineLevel="2">
      <c r="A435" s="38">
        <v>210</v>
      </c>
      <c r="B435" s="39">
        <v>472000</v>
      </c>
      <c r="C435">
        <v>1</v>
      </c>
      <c r="D435" t="str">
        <f t="shared" si="55"/>
        <v>1472000.210</v>
      </c>
      <c r="E435" s="42" t="s">
        <v>417</v>
      </c>
      <c r="F435" s="16"/>
      <c r="G435"/>
      <c r="H435" s="17">
        <v>0</v>
      </c>
      <c r="I435" s="17">
        <v>0</v>
      </c>
      <c r="J435" s="16">
        <v>0</v>
      </c>
      <c r="K435" s="18" t="e">
        <f>INDEX(תקציב_2013,MATCH(D435,'[1]תקציב 2015'!$D$3:$D$5960,0),8)</f>
        <v>#N/A</v>
      </c>
      <c r="L435" s="18" t="str">
        <f t="shared" si="48"/>
        <v>4</v>
      </c>
      <c r="M435" s="18" t="str">
        <f>INDEX(Chapter,MATCH(L435,[1]Chapter!$A$1:$A$681,0),8)</f>
        <v>מפעלים</v>
      </c>
      <c r="N435" s="18" t="str">
        <f t="shared" si="49"/>
        <v>47</v>
      </c>
      <c r="O435" s="18" t="str">
        <f>INDEX(Chapter,MATCH(N435,[1]Chapter!$A$1:$A$681,0),8)</f>
        <v>מפעל הביוב</v>
      </c>
      <c r="P435" s="18" t="str">
        <f t="shared" si="50"/>
        <v>472</v>
      </c>
      <c r="Q435" s="18" t="str">
        <f>INDEX(Chapter,MATCH(P435,[1]Chapter!$A$1:$A$681,0),8)</f>
        <v>ביוב עירוני</v>
      </c>
      <c r="R435" s="18" t="str">
        <f t="shared" si="51"/>
        <v>4720</v>
      </c>
      <c r="S435" s="18" t="e">
        <f>INDEX(Chapter,MATCH(R435,[1]Chapter!$A$1:$A$681,0),8)</f>
        <v>#N/A</v>
      </c>
      <c r="T435" s="18"/>
      <c r="U435" s="18" t="str">
        <f t="shared" si="52"/>
        <v>2</v>
      </c>
      <c r="V435" s="18" t="str">
        <f>IF($L435&lt;"6",INDEX(Revenue_type,MATCH(U435*1,[1]type!$A$118:$A$168,0),8),INDEX(Expenditure_type,MATCH(U435*1,[1]type!$A$2:$A$117,0),8))</f>
        <v>אגרות</v>
      </c>
      <c r="W435" s="18" t="str">
        <f t="shared" si="53"/>
        <v>21</v>
      </c>
      <c r="X435" s="18" t="str">
        <f>IF($L435&lt;"6",INDEX(Revenue_type,MATCH(W435*1,[1]type!$A$118:$A$168,0),8),INDEX(Expenditure_type,MATCH(W435*1,[1]type!$A$2:$A$117,0),8))</f>
        <v>אגרות מים וביוב</v>
      </c>
      <c r="Y435" s="18" t="str">
        <f t="shared" si="54"/>
        <v>210</v>
      </c>
      <c r="Z435" s="18" t="e">
        <f>IF($L435&lt;"6",INDEX(Revenue_type,MATCH(Y435*1,[1]type!$A$118:$A$168,0),8),INDEX(Expenditure_type,MATCH(Y435*1,[1]type!$A$2:$A$117,0),8))</f>
        <v>#N/A</v>
      </c>
    </row>
    <row r="436" spans="1:26" ht="15.75" customHeight="1" outlineLevel="2">
      <c r="A436" s="38">
        <v>211</v>
      </c>
      <c r="B436" s="39">
        <v>472000</v>
      </c>
      <c r="C436">
        <v>1</v>
      </c>
      <c r="D436" t="str">
        <f t="shared" si="55"/>
        <v>1472000.211</v>
      </c>
      <c r="E436" s="42" t="s">
        <v>418</v>
      </c>
      <c r="F436" s="16"/>
      <c r="G436"/>
      <c r="H436" s="17">
        <v>0</v>
      </c>
      <c r="I436" s="17">
        <v>0</v>
      </c>
      <c r="J436" s="16">
        <v>-58</v>
      </c>
      <c r="K436" s="18" t="e">
        <f>INDEX(תקציב_2013,MATCH(D436,'[1]תקציב 2015'!$D$3:$D$5960,0),8)</f>
        <v>#N/A</v>
      </c>
      <c r="L436" s="18" t="str">
        <f t="shared" si="48"/>
        <v>4</v>
      </c>
      <c r="M436" s="18" t="str">
        <f>INDEX(Chapter,MATCH(L436,[1]Chapter!$A$1:$A$681,0),8)</f>
        <v>מפעלים</v>
      </c>
      <c r="N436" s="18" t="str">
        <f t="shared" si="49"/>
        <v>47</v>
      </c>
      <c r="O436" s="18" t="str">
        <f>INDEX(Chapter,MATCH(N436,[1]Chapter!$A$1:$A$681,0),8)</f>
        <v>מפעל הביוב</v>
      </c>
      <c r="P436" s="18" t="str">
        <f t="shared" si="50"/>
        <v>472</v>
      </c>
      <c r="Q436" s="18" t="str">
        <f>INDEX(Chapter,MATCH(P436,[1]Chapter!$A$1:$A$681,0),8)</f>
        <v>ביוב עירוני</v>
      </c>
      <c r="R436" s="18" t="str">
        <f t="shared" si="51"/>
        <v>4720</v>
      </c>
      <c r="S436" s="18" t="e">
        <f>INDEX(Chapter,MATCH(R436,[1]Chapter!$A$1:$A$681,0),8)</f>
        <v>#N/A</v>
      </c>
      <c r="T436" s="18"/>
      <c r="U436" s="18" t="str">
        <f t="shared" si="52"/>
        <v>2</v>
      </c>
      <c r="V436" s="18" t="str">
        <f>IF($L436&lt;"6",INDEX(Revenue_type,MATCH(U436*1,[1]type!$A$118:$A$168,0),8),INDEX(Expenditure_type,MATCH(U436*1,[1]type!$A$2:$A$117,0),8))</f>
        <v>אגרות</v>
      </c>
      <c r="W436" s="18" t="str">
        <f t="shared" si="53"/>
        <v>21</v>
      </c>
      <c r="X436" s="18" t="str">
        <f>IF($L436&lt;"6",INDEX(Revenue_type,MATCH(W436*1,[1]type!$A$118:$A$168,0),8),INDEX(Expenditure_type,MATCH(W436*1,[1]type!$A$2:$A$117,0),8))</f>
        <v>אגרות מים וביוב</v>
      </c>
      <c r="Y436" s="18" t="str">
        <f t="shared" si="54"/>
        <v>211</v>
      </c>
      <c r="Z436" s="18" t="e">
        <f>IF($L436&lt;"6",INDEX(Revenue_type,MATCH(Y436*1,[1]type!$A$118:$A$168,0),8),INDEX(Expenditure_type,MATCH(Y436*1,[1]type!$A$2:$A$117,0),8))</f>
        <v>#N/A</v>
      </c>
    </row>
    <row r="437" spans="1:26" ht="15.75" customHeight="1" outlineLevel="2">
      <c r="A437" s="38">
        <v>290</v>
      </c>
      <c r="B437" s="39">
        <v>472000</v>
      </c>
      <c r="C437">
        <v>1</v>
      </c>
      <c r="D437" t="str">
        <f t="shared" si="55"/>
        <v>1472000.290</v>
      </c>
      <c r="E437" s="42" t="s">
        <v>419</v>
      </c>
      <c r="F437" s="16"/>
      <c r="G437"/>
      <c r="H437" s="17">
        <v>0</v>
      </c>
      <c r="I437" s="17">
        <v>0</v>
      </c>
      <c r="J437" s="16">
        <v>-25238.67</v>
      </c>
      <c r="K437" s="18" t="e">
        <f>INDEX(תקציב_2013,MATCH(D437,'[1]תקציב 2015'!$D$3:$D$5960,0),8)</f>
        <v>#N/A</v>
      </c>
      <c r="L437" s="18" t="str">
        <f t="shared" si="48"/>
        <v>4</v>
      </c>
      <c r="M437" s="18" t="str">
        <f>INDEX(Chapter,MATCH(L437,[1]Chapter!$A$1:$A$681,0),8)</f>
        <v>מפעלים</v>
      </c>
      <c r="N437" s="18" t="str">
        <f t="shared" si="49"/>
        <v>47</v>
      </c>
      <c r="O437" s="18" t="str">
        <f>INDEX(Chapter,MATCH(N437,[1]Chapter!$A$1:$A$681,0),8)</f>
        <v>מפעל הביוב</v>
      </c>
      <c r="P437" s="18" t="str">
        <f t="shared" si="50"/>
        <v>472</v>
      </c>
      <c r="Q437" s="18" t="str">
        <f>INDEX(Chapter,MATCH(P437,[1]Chapter!$A$1:$A$681,0),8)</f>
        <v>ביוב עירוני</v>
      </c>
      <c r="R437" s="18" t="str">
        <f t="shared" si="51"/>
        <v>4720</v>
      </c>
      <c r="S437" s="18" t="e">
        <f>INDEX(Chapter,MATCH(R437,[1]Chapter!$A$1:$A$681,0),8)</f>
        <v>#N/A</v>
      </c>
      <c r="T437" s="18"/>
      <c r="U437" s="18" t="str">
        <f t="shared" si="52"/>
        <v>2</v>
      </c>
      <c r="V437" s="18" t="str">
        <f>IF($L437&lt;"6",INDEX(Revenue_type,MATCH(U437*1,[1]type!$A$118:$A$168,0),8),INDEX(Expenditure_type,MATCH(U437*1,[1]type!$A$2:$A$117,0),8))</f>
        <v>אגרות</v>
      </c>
      <c r="W437" s="18" t="str">
        <f t="shared" si="53"/>
        <v>29</v>
      </c>
      <c r="X437" s="18" t="str">
        <f>IF($L437&lt;"6",INDEX(Revenue_type,MATCH(W437*1,[1]type!$A$118:$A$168,0),8),INDEX(Expenditure_type,MATCH(W437*1,[1]type!$A$2:$A$117,0),8))</f>
        <v>אגרות אחרות</v>
      </c>
      <c r="Y437" s="18" t="str">
        <f t="shared" si="54"/>
        <v>290</v>
      </c>
      <c r="Z437" s="18" t="e">
        <f>IF($L437&lt;"6",INDEX(Revenue_type,MATCH(Y437*1,[1]type!$A$118:$A$168,0),8),INDEX(Expenditure_type,MATCH(Y437*1,[1]type!$A$2:$A$117,0),8))</f>
        <v>#N/A</v>
      </c>
    </row>
    <row r="438" spans="1:26" ht="15.75" customHeight="1" outlineLevel="2">
      <c r="A438" s="38">
        <v>590</v>
      </c>
      <c r="B438" s="39">
        <v>472000</v>
      </c>
      <c r="C438">
        <v>1</v>
      </c>
      <c r="D438" t="str">
        <f t="shared" si="55"/>
        <v>1472000.590</v>
      </c>
      <c r="E438" s="42" t="s">
        <v>420</v>
      </c>
      <c r="F438" s="16"/>
      <c r="G438"/>
      <c r="H438" s="17">
        <v>-5816000</v>
      </c>
      <c r="I438" s="17">
        <v>-5904812</v>
      </c>
      <c r="J438" s="16">
        <v>-3389602.2</v>
      </c>
      <c r="K438" s="18" t="e">
        <f>INDEX(תקציב_2013,MATCH(D438,'[1]תקציב 2015'!$D$3:$D$5960,0),8)</f>
        <v>#N/A</v>
      </c>
      <c r="L438" s="18" t="str">
        <f t="shared" si="48"/>
        <v>4</v>
      </c>
      <c r="M438" s="18" t="str">
        <f>INDEX(Chapter,MATCH(L438,[1]Chapter!$A$1:$A$681,0),8)</f>
        <v>מפעלים</v>
      </c>
      <c r="N438" s="18" t="str">
        <f t="shared" si="49"/>
        <v>47</v>
      </c>
      <c r="O438" s="18" t="str">
        <f>INDEX(Chapter,MATCH(N438,[1]Chapter!$A$1:$A$681,0),8)</f>
        <v>מפעל הביוב</v>
      </c>
      <c r="P438" s="18" t="str">
        <f t="shared" si="50"/>
        <v>472</v>
      </c>
      <c r="Q438" s="18" t="str">
        <f>INDEX(Chapter,MATCH(P438,[1]Chapter!$A$1:$A$681,0),8)</f>
        <v>ביוב עירוני</v>
      </c>
      <c r="R438" s="18" t="str">
        <f t="shared" si="51"/>
        <v>4720</v>
      </c>
      <c r="S438" s="18" t="e">
        <f>INDEX(Chapter,MATCH(R438,[1]Chapter!$A$1:$A$681,0),8)</f>
        <v>#N/A</v>
      </c>
      <c r="T438" s="18"/>
      <c r="U438" s="18" t="str">
        <f t="shared" si="52"/>
        <v>5</v>
      </c>
      <c r="V438" s="18" t="str">
        <f>IF($L438&lt;"6",INDEX(Revenue_type,MATCH(U438*1,[1]type!$A$118:$A$168,0),8),INDEX(Expenditure_type,MATCH(U438*1,[1]type!$A$2:$A$117,0),8))</f>
        <v>החזרות</v>
      </c>
      <c r="W438" s="18" t="str">
        <f t="shared" si="53"/>
        <v>59</v>
      </c>
      <c r="X438" s="18" t="str">
        <f>IF($L438&lt;"6",INDEX(Revenue_type,MATCH(W438*1,[1]type!$A$118:$A$168,0),8),INDEX(Expenditure_type,MATCH(W438*1,[1]type!$A$2:$A$117,0),8))</f>
        <v>החזרות אחרות</v>
      </c>
      <c r="Y438" s="18" t="str">
        <f t="shared" si="54"/>
        <v>590</v>
      </c>
      <c r="Z438" s="18" t="e">
        <f>IF($L438&lt;"6",INDEX(Revenue_type,MATCH(Y438*1,[1]type!$A$118:$A$168,0),8),INDEX(Expenditure_type,MATCH(Y438*1,[1]type!$A$2:$A$117,0),8))</f>
        <v>#N/A</v>
      </c>
    </row>
    <row r="439" spans="1:26" ht="15.75" customHeight="1" outlineLevel="2">
      <c r="A439" s="38">
        <v>440</v>
      </c>
      <c r="B439" s="39">
        <v>473000</v>
      </c>
      <c r="C439">
        <v>1</v>
      </c>
      <c r="D439" t="str">
        <f t="shared" si="55"/>
        <v>1473000.440</v>
      </c>
      <c r="E439" s="42" t="s">
        <v>421</v>
      </c>
      <c r="F439" s="16"/>
      <c r="G439"/>
      <c r="H439" s="17">
        <v>0</v>
      </c>
      <c r="I439" s="17">
        <v>0</v>
      </c>
      <c r="J439" s="16">
        <v>0</v>
      </c>
      <c r="K439" s="18" t="e">
        <f>INDEX(תקציב_2013,MATCH(D439,'[1]תקציב 2015'!$D$3:$D$5960,0),8)</f>
        <v>#N/A</v>
      </c>
      <c r="L439" s="18" t="str">
        <f t="shared" si="48"/>
        <v>4</v>
      </c>
      <c r="M439" s="18" t="str">
        <f>INDEX(Chapter,MATCH(L439,[1]Chapter!$A$1:$A$681,0),8)</f>
        <v>מפעלים</v>
      </c>
      <c r="N439" s="18" t="str">
        <f t="shared" si="49"/>
        <v>47</v>
      </c>
      <c r="O439" s="18" t="str">
        <f>INDEX(Chapter,MATCH(N439,[1]Chapter!$A$1:$A$681,0),8)</f>
        <v>מפעל הביוב</v>
      </c>
      <c r="P439" s="18" t="str">
        <f t="shared" si="50"/>
        <v>473</v>
      </c>
      <c r="Q439" s="18" t="str">
        <f>INDEX(Chapter,MATCH(P439,[1]Chapter!$A$1:$A$681,0),8)</f>
        <v>טיהור מי ביוב</v>
      </c>
      <c r="R439" s="18" t="str">
        <f t="shared" si="51"/>
        <v>4730</v>
      </c>
      <c r="S439" s="18" t="e">
        <f>INDEX(Chapter,MATCH(R439,[1]Chapter!$A$1:$A$681,0),8)</f>
        <v>#N/A</v>
      </c>
      <c r="T439" s="18"/>
      <c r="U439" s="18" t="str">
        <f t="shared" si="52"/>
        <v>4</v>
      </c>
      <c r="V439" s="18" t="str">
        <f>IF($L439&lt;"6",INDEX(Revenue_type,MATCH(U439*1,[1]type!$A$118:$A$168,0),8),INDEX(Expenditure_type,MATCH(U439*1,[1]type!$A$2:$A$117,0),8))</f>
        <v>שירותים ושכר לימוד</v>
      </c>
      <c r="W439" s="18" t="str">
        <f t="shared" si="53"/>
        <v>44</v>
      </c>
      <c r="X439" s="18" t="str">
        <f>IF($L439&lt;"6",INDEX(Revenue_type,MATCH(W439*1,[1]type!$A$118:$A$168,0),8),INDEX(Expenditure_type,MATCH(W439*1,[1]type!$A$2:$A$117,0),8))</f>
        <v>השתתפויות מוסדות ורשויות בשירותים משלימים</v>
      </c>
      <c r="Y439" s="18" t="str">
        <f t="shared" si="54"/>
        <v>440</v>
      </c>
      <c r="Z439" s="18" t="e">
        <f>IF($L439&lt;"6",INDEX(Revenue_type,MATCH(Y439*1,[1]type!$A$118:$A$168,0),8),INDEX(Expenditure_type,MATCH(Y439*1,[1]type!$A$2:$A$117,0),8))</f>
        <v>#N/A</v>
      </c>
    </row>
    <row r="440" spans="1:26" ht="15.75" customHeight="1" outlineLevel="2">
      <c r="A440" s="38">
        <v>610</v>
      </c>
      <c r="B440" s="39">
        <v>473000</v>
      </c>
      <c r="C440">
        <v>1</v>
      </c>
      <c r="D440" t="str">
        <f t="shared" si="55"/>
        <v>1473000.610</v>
      </c>
      <c r="E440" s="42" t="s">
        <v>422</v>
      </c>
      <c r="F440" s="16"/>
      <c r="G440"/>
      <c r="H440" s="17">
        <v>-2548000</v>
      </c>
      <c r="I440" s="17">
        <v>-2481569</v>
      </c>
      <c r="J440" s="16">
        <v>-2559669</v>
      </c>
      <c r="K440" s="18" t="e">
        <f>INDEX(תקציב_2013,MATCH(D440,'[1]תקציב 2015'!$D$3:$D$5960,0),8)</f>
        <v>#N/A</v>
      </c>
      <c r="L440" s="18" t="str">
        <f t="shared" si="48"/>
        <v>4</v>
      </c>
      <c r="M440" s="18" t="str">
        <f>INDEX(Chapter,MATCH(L440,[1]Chapter!$A$1:$A$681,0),8)</f>
        <v>מפעלים</v>
      </c>
      <c r="N440" s="18" t="str">
        <f t="shared" si="49"/>
        <v>47</v>
      </c>
      <c r="O440" s="18" t="str">
        <f>INDEX(Chapter,MATCH(N440,[1]Chapter!$A$1:$A$681,0),8)</f>
        <v>מפעל הביוב</v>
      </c>
      <c r="P440" s="18" t="str">
        <f t="shared" si="50"/>
        <v>473</v>
      </c>
      <c r="Q440" s="18" t="str">
        <f>INDEX(Chapter,MATCH(P440,[1]Chapter!$A$1:$A$681,0),8)</f>
        <v>טיהור מי ביוב</v>
      </c>
      <c r="R440" s="18" t="str">
        <f t="shared" si="51"/>
        <v>4730</v>
      </c>
      <c r="S440" s="18" t="e">
        <f>INDEX(Chapter,MATCH(R440,[1]Chapter!$A$1:$A$681,0),8)</f>
        <v>#N/A</v>
      </c>
      <c r="T440" s="18"/>
      <c r="U440" s="18" t="str">
        <f t="shared" si="52"/>
        <v>6</v>
      </c>
      <c r="V440" s="18" t="str">
        <f>IF($L440&lt;"6",INDEX(Revenue_type,MATCH(U440*1,[1]type!$A$118:$A$168,0),8),INDEX(Expenditure_type,MATCH(U440*1,[1]type!$A$2:$A$117,0),8))</f>
        <v>הכנסות מרכוש ומפעלים</v>
      </c>
      <c r="W440" s="18" t="str">
        <f t="shared" si="53"/>
        <v>61</v>
      </c>
      <c r="X440" s="18" t="str">
        <f>IF($L440&lt;"6",INDEX(Revenue_type,MATCH(W440*1,[1]type!$A$118:$A$168,0),8),INDEX(Expenditure_type,MATCH(W440*1,[1]type!$A$2:$A$117,0),8))</f>
        <v>מכירת חומרים</v>
      </c>
      <c r="Y440" s="18" t="str">
        <f t="shared" si="54"/>
        <v>610</v>
      </c>
      <c r="Z440" s="18" t="e">
        <f>IF($L440&lt;"6",INDEX(Revenue_type,MATCH(Y440*1,[1]type!$A$118:$A$168,0),8),INDEX(Expenditure_type,MATCH(Y440*1,[1]type!$A$2:$A$117,0),8))</f>
        <v>#N/A</v>
      </c>
    </row>
    <row r="441" spans="1:26" ht="15.75" customHeight="1" outlineLevel="2">
      <c r="A441" s="38">
        <v>611</v>
      </c>
      <c r="B441" s="39">
        <v>473000</v>
      </c>
      <c r="C441">
        <v>1</v>
      </c>
      <c r="D441" t="str">
        <f t="shared" si="55"/>
        <v>1473000.611</v>
      </c>
      <c r="E441" s="42" t="s">
        <v>423</v>
      </c>
      <c r="F441" s="16"/>
      <c r="G441"/>
      <c r="H441" s="17">
        <v>-24000</v>
      </c>
      <c r="I441" s="17">
        <v>-24000</v>
      </c>
      <c r="J441" s="16">
        <v>-24000</v>
      </c>
      <c r="K441" s="18" t="e">
        <f>INDEX(תקציב_2013,MATCH(D441,'[1]תקציב 2015'!$D$3:$D$5960,0),8)</f>
        <v>#N/A</v>
      </c>
      <c r="L441" s="18" t="str">
        <f t="shared" si="48"/>
        <v>4</v>
      </c>
      <c r="M441" s="18" t="str">
        <f>INDEX(Chapter,MATCH(L441,[1]Chapter!$A$1:$A$681,0),8)</f>
        <v>מפעלים</v>
      </c>
      <c r="N441" s="18" t="str">
        <f t="shared" si="49"/>
        <v>47</v>
      </c>
      <c r="O441" s="18" t="str">
        <f>INDEX(Chapter,MATCH(N441,[1]Chapter!$A$1:$A$681,0),8)</f>
        <v>מפעל הביוב</v>
      </c>
      <c r="P441" s="18" t="str">
        <f t="shared" si="50"/>
        <v>473</v>
      </c>
      <c r="Q441" s="18" t="str">
        <f>INDEX(Chapter,MATCH(P441,[1]Chapter!$A$1:$A$681,0),8)</f>
        <v>טיהור מי ביוב</v>
      </c>
      <c r="R441" s="18" t="str">
        <f t="shared" si="51"/>
        <v>4730</v>
      </c>
      <c r="S441" s="18" t="e">
        <f>INDEX(Chapter,MATCH(R441,[1]Chapter!$A$1:$A$681,0),8)</f>
        <v>#N/A</v>
      </c>
      <c r="T441" s="18"/>
      <c r="U441" s="18" t="str">
        <f t="shared" si="52"/>
        <v>6</v>
      </c>
      <c r="V441" s="18" t="str">
        <f>IF($L441&lt;"6",INDEX(Revenue_type,MATCH(U441*1,[1]type!$A$118:$A$168,0),8),INDEX(Expenditure_type,MATCH(U441*1,[1]type!$A$2:$A$117,0),8))</f>
        <v>הכנסות מרכוש ומפעלים</v>
      </c>
      <c r="W441" s="18" t="str">
        <f t="shared" si="53"/>
        <v>61</v>
      </c>
      <c r="X441" s="18" t="str">
        <f>IF($L441&lt;"6",INDEX(Revenue_type,MATCH(W441*1,[1]type!$A$118:$A$168,0),8),INDEX(Expenditure_type,MATCH(W441*1,[1]type!$A$2:$A$117,0),8))</f>
        <v>מכירת חומרים</v>
      </c>
      <c r="Y441" s="18" t="str">
        <f t="shared" si="54"/>
        <v>611</v>
      </c>
      <c r="Z441" s="18" t="e">
        <f>IF($L441&lt;"6",INDEX(Revenue_type,MATCH(Y441*1,[1]type!$A$118:$A$168,0),8),INDEX(Expenditure_type,MATCH(Y441*1,[1]type!$A$2:$A$117,0),8))</f>
        <v>#N/A</v>
      </c>
    </row>
    <row r="442" spans="1:26" ht="15.75" customHeight="1" outlineLevel="2">
      <c r="A442" s="38">
        <v>612</v>
      </c>
      <c r="B442" s="39">
        <v>473000</v>
      </c>
      <c r="C442">
        <v>1</v>
      </c>
      <c r="D442" t="str">
        <f t="shared" si="55"/>
        <v>1473000.612</v>
      </c>
      <c r="E442" s="42" t="s">
        <v>424</v>
      </c>
      <c r="F442" s="16"/>
      <c r="G442"/>
      <c r="H442" s="17">
        <v>0</v>
      </c>
      <c r="I442" s="17">
        <v>0</v>
      </c>
      <c r="J442" s="16">
        <v>-1220869.6399999999</v>
      </c>
      <c r="K442" s="18" t="e">
        <f>INDEX(תקציב_2013,MATCH(D442,'[1]תקציב 2015'!$D$3:$D$5960,0),8)</f>
        <v>#N/A</v>
      </c>
      <c r="L442" s="18" t="str">
        <f t="shared" si="48"/>
        <v>4</v>
      </c>
      <c r="M442" s="18" t="str">
        <f>INDEX(Chapter,MATCH(L442,[1]Chapter!$A$1:$A$681,0),8)</f>
        <v>מפעלים</v>
      </c>
      <c r="N442" s="18" t="str">
        <f t="shared" si="49"/>
        <v>47</v>
      </c>
      <c r="O442" s="18" t="str">
        <f>INDEX(Chapter,MATCH(N442,[1]Chapter!$A$1:$A$681,0),8)</f>
        <v>מפעל הביוב</v>
      </c>
      <c r="P442" s="18" t="str">
        <f t="shared" si="50"/>
        <v>473</v>
      </c>
      <c r="Q442" s="18" t="str">
        <f>INDEX(Chapter,MATCH(P442,[1]Chapter!$A$1:$A$681,0),8)</f>
        <v>טיהור מי ביוב</v>
      </c>
      <c r="R442" s="18" t="str">
        <f t="shared" si="51"/>
        <v>4730</v>
      </c>
      <c r="S442" s="18" t="e">
        <f>INDEX(Chapter,MATCH(R442,[1]Chapter!$A$1:$A$681,0),8)</f>
        <v>#N/A</v>
      </c>
      <c r="T442" s="18"/>
      <c r="U442" s="18" t="str">
        <f t="shared" si="52"/>
        <v>6</v>
      </c>
      <c r="V442" s="18" t="str">
        <f>IF($L442&lt;"6",INDEX(Revenue_type,MATCH(U442*1,[1]type!$A$118:$A$168,0),8),INDEX(Expenditure_type,MATCH(U442*1,[1]type!$A$2:$A$117,0),8))</f>
        <v>הכנסות מרכוש ומפעלים</v>
      </c>
      <c r="W442" s="18" t="str">
        <f t="shared" si="53"/>
        <v>61</v>
      </c>
      <c r="X442" s="18" t="str">
        <f>IF($L442&lt;"6",INDEX(Revenue_type,MATCH(W442*1,[1]type!$A$118:$A$168,0),8),INDEX(Expenditure_type,MATCH(W442*1,[1]type!$A$2:$A$117,0),8))</f>
        <v>מכירת חומרים</v>
      </c>
      <c r="Y442" s="18" t="str">
        <f t="shared" si="54"/>
        <v>612</v>
      </c>
      <c r="Z442" s="18" t="e">
        <f>IF($L442&lt;"6",INDEX(Revenue_type,MATCH(Y442*1,[1]type!$A$118:$A$168,0),8),INDEX(Expenditure_type,MATCH(Y442*1,[1]type!$A$2:$A$117,0),8))</f>
        <v>#N/A</v>
      </c>
    </row>
    <row r="443" spans="1:26" ht="15.75" customHeight="1" outlineLevel="2">
      <c r="A443" s="38">
        <v>661</v>
      </c>
      <c r="B443" s="39">
        <v>511000</v>
      </c>
      <c r="C443">
        <v>1</v>
      </c>
      <c r="D443" t="str">
        <f t="shared" si="55"/>
        <v>1511000.661</v>
      </c>
      <c r="E443" s="42" t="s">
        <v>425</v>
      </c>
      <c r="F443" s="16"/>
      <c r="G443"/>
      <c r="H443" s="17">
        <v>-250000</v>
      </c>
      <c r="I443" s="17">
        <v>-165411.60999999999</v>
      </c>
      <c r="J443" s="16">
        <v>-1547437.78</v>
      </c>
      <c r="K443" s="18" t="e">
        <f>INDEX(תקציב_2013,MATCH(D443,'[1]תקציב 2015'!$D$3:$D$5960,0),8)</f>
        <v>#N/A</v>
      </c>
      <c r="L443" s="18" t="str">
        <f t="shared" si="48"/>
        <v>5</v>
      </c>
      <c r="M443" s="18" t="str">
        <f>INDEX(Chapter,MATCH(L443,[1]Chapter!$A$1:$A$681,0),8)</f>
        <v>תקבולים בלתי רגילים</v>
      </c>
      <c r="N443" s="18" t="str">
        <f t="shared" si="49"/>
        <v>51</v>
      </c>
      <c r="O443" s="18" t="str">
        <f>INDEX(Chapter,MATCH(N443,[1]Chapter!$A$1:$A$681,0),8)</f>
        <v>ריבית והחזר הוצאות משנים קודמות</v>
      </c>
      <c r="P443" s="18" t="str">
        <f t="shared" si="50"/>
        <v>511</v>
      </c>
      <c r="Q443" s="18" t="str">
        <f>INDEX(Chapter,MATCH(P443,[1]Chapter!$A$1:$A$681,0),8)</f>
        <v>ריבית ודיבידנדים</v>
      </c>
      <c r="R443" s="18" t="str">
        <f t="shared" si="51"/>
        <v>5110</v>
      </c>
      <c r="S443" s="18" t="e">
        <f>INDEX(Chapter,MATCH(R443,[1]Chapter!$A$1:$A$681,0),8)</f>
        <v>#N/A</v>
      </c>
      <c r="T443" s="18"/>
      <c r="U443" s="18" t="str">
        <f t="shared" si="52"/>
        <v>6</v>
      </c>
      <c r="V443" s="18" t="str">
        <f>IF($L443&lt;"6",INDEX(Revenue_type,MATCH(U443*1,[1]type!$A$118:$A$168,0),8),INDEX(Expenditure_type,MATCH(U443*1,[1]type!$A$2:$A$117,0),8))</f>
        <v>הכנסות מרכוש ומפעלים</v>
      </c>
      <c r="W443" s="18" t="str">
        <f t="shared" si="53"/>
        <v>66</v>
      </c>
      <c r="X443" s="18" t="str">
        <f>IF($L443&lt;"6",INDEX(Revenue_type,MATCH(W443*1,[1]type!$A$118:$A$168,0),8),INDEX(Expenditure_type,MATCH(W443*1,[1]type!$A$2:$A$117,0),8))</f>
        <v>הכנסות מימון</v>
      </c>
      <c r="Y443" s="18" t="str">
        <f t="shared" si="54"/>
        <v>661</v>
      </c>
      <c r="Z443" s="18" t="str">
        <f>IF($L443&lt;"6",INDEX(Revenue_type,MATCH(Y443*1,[1]type!$A$118:$A$168,0),8),INDEX(Expenditure_type,MATCH(Y443*1,[1]type!$A$2:$A$117,0),8))</f>
        <v>ריבית והצמדה והפרשי שער</v>
      </c>
    </row>
    <row r="444" spans="1:26" ht="15.75" customHeight="1" outlineLevel="2">
      <c r="A444" s="38">
        <v>710</v>
      </c>
      <c r="B444" s="39">
        <v>591000</v>
      </c>
      <c r="C444">
        <v>1</v>
      </c>
      <c r="D444" t="str">
        <f t="shared" si="55"/>
        <v>1591000.710</v>
      </c>
      <c r="E444" s="42" t="s">
        <v>426</v>
      </c>
      <c r="F444" s="16"/>
      <c r="G444"/>
      <c r="H444" s="17">
        <v>0</v>
      </c>
      <c r="I444" s="17">
        <v>0</v>
      </c>
      <c r="J444" s="16">
        <v>0</v>
      </c>
      <c r="K444" s="18" t="e">
        <f>INDEX(תקציב_2013,MATCH(D444,'[1]תקציב 2015'!$D$3:$D$5960,0),8)</f>
        <v>#N/A</v>
      </c>
      <c r="L444" s="18" t="str">
        <f t="shared" si="48"/>
        <v>5</v>
      </c>
      <c r="M444" s="18" t="str">
        <f>INDEX(Chapter,MATCH(L444,[1]Chapter!$A$1:$A$681,0),8)</f>
        <v>תקבולים בלתי רגילים</v>
      </c>
      <c r="N444" s="18" t="str">
        <f t="shared" si="49"/>
        <v>59</v>
      </c>
      <c r="O444" s="18" t="str">
        <f>INDEX(Chapter,MATCH(N444,[1]Chapter!$A$1:$A$681,0),8)</f>
        <v>החזר מקרנות והכנסות מיוחדות</v>
      </c>
      <c r="P444" s="18" t="str">
        <f t="shared" si="50"/>
        <v>591</v>
      </c>
      <c r="Q444" s="18" t="str">
        <f>INDEX(Chapter,MATCH(P444,[1]Chapter!$A$1:$A$681,0),8)</f>
        <v>החזרות מקרנות</v>
      </c>
      <c r="R444" s="18" t="str">
        <f t="shared" si="51"/>
        <v>5910</v>
      </c>
      <c r="S444" s="18" t="e">
        <f>INDEX(Chapter,MATCH(R444,[1]Chapter!$A$1:$A$681,0),8)</f>
        <v>#N/A</v>
      </c>
      <c r="T444" s="18"/>
      <c r="U444" s="18" t="str">
        <f t="shared" si="52"/>
        <v>7</v>
      </c>
      <c r="V444" s="18" t="str">
        <f>IF($L444&lt;"6",INDEX(Revenue_type,MATCH(U444*1,[1]type!$A$118:$A$168,0),8),INDEX(Expenditure_type,MATCH(U444*1,[1]type!$A$2:$A$117,0),8))</f>
        <v>השתתפות מוסדות ותרומות</v>
      </c>
      <c r="W444" s="18" t="str">
        <f t="shared" si="53"/>
        <v>71</v>
      </c>
      <c r="X444" s="18" t="str">
        <f>IF($L444&lt;"6",INDEX(Revenue_type,MATCH(W444*1,[1]type!$A$118:$A$168,0),8),INDEX(Expenditure_type,MATCH(W444*1,[1]type!$A$2:$A$117,0),8))</f>
        <v>השתתפות ועדים מקומיים</v>
      </c>
      <c r="Y444" s="18" t="str">
        <f t="shared" si="54"/>
        <v>710</v>
      </c>
      <c r="Z444" s="18" t="e">
        <f>IF($L444&lt;"6",INDEX(Revenue_type,MATCH(Y444*1,[1]type!$A$118:$A$168,0),8),INDEX(Expenditure_type,MATCH(Y444*1,[1]type!$A$2:$A$117,0),8))</f>
        <v>#N/A</v>
      </c>
    </row>
    <row r="445" spans="1:26" ht="15.75" customHeight="1" outlineLevel="2">
      <c r="A445" s="38">
        <v>590</v>
      </c>
      <c r="B445" s="39">
        <v>591900</v>
      </c>
      <c r="C445">
        <v>1</v>
      </c>
      <c r="D445" t="str">
        <f t="shared" si="55"/>
        <v>1591900.590</v>
      </c>
      <c r="E445" s="42" t="s">
        <v>427</v>
      </c>
      <c r="F445" s="16"/>
      <c r="G445"/>
      <c r="H445" s="17">
        <v>-950000</v>
      </c>
      <c r="I445" s="17">
        <v>-565724.56000000006</v>
      </c>
      <c r="J445" s="16">
        <v>-1059052.21</v>
      </c>
      <c r="K445" s="18" t="e">
        <f>INDEX(תקציב_2013,MATCH(D445,'[1]תקציב 2015'!$D$3:$D$5960,0),8)</f>
        <v>#N/A</v>
      </c>
      <c r="L445" s="18" t="str">
        <f t="shared" si="48"/>
        <v>5</v>
      </c>
      <c r="M445" s="18" t="str">
        <f>INDEX(Chapter,MATCH(L445,[1]Chapter!$A$1:$A$681,0),8)</f>
        <v>תקבולים בלתי רגילים</v>
      </c>
      <c r="N445" s="18" t="str">
        <f t="shared" si="49"/>
        <v>59</v>
      </c>
      <c r="O445" s="18" t="str">
        <f>INDEX(Chapter,MATCH(N445,[1]Chapter!$A$1:$A$681,0),8)</f>
        <v>החזר מקרנות והכנסות מיוחדות</v>
      </c>
      <c r="P445" s="18" t="str">
        <f t="shared" si="50"/>
        <v>591</v>
      </c>
      <c r="Q445" s="18" t="str">
        <f>INDEX(Chapter,MATCH(P445,[1]Chapter!$A$1:$A$681,0),8)</f>
        <v>החזרות מקרנות</v>
      </c>
      <c r="R445" s="18" t="str">
        <f t="shared" si="51"/>
        <v>5919</v>
      </c>
      <c r="S445" s="18" t="str">
        <f>INDEX(Chapter,MATCH(R445,[1]Chapter!$A$1:$A$681,0),8)</f>
        <v>החזרות מקרנות אחרות</v>
      </c>
      <c r="T445" s="18"/>
      <c r="U445" s="18" t="str">
        <f t="shared" si="52"/>
        <v>5</v>
      </c>
      <c r="V445" s="18" t="str">
        <f>IF($L445&lt;"6",INDEX(Revenue_type,MATCH(U445*1,[1]type!$A$118:$A$168,0),8),INDEX(Expenditure_type,MATCH(U445*1,[1]type!$A$2:$A$117,0),8))</f>
        <v>החזרות</v>
      </c>
      <c r="W445" s="18" t="str">
        <f t="shared" si="53"/>
        <v>59</v>
      </c>
      <c r="X445" s="18" t="str">
        <f>IF($L445&lt;"6",INDEX(Revenue_type,MATCH(W445*1,[1]type!$A$118:$A$168,0),8),INDEX(Expenditure_type,MATCH(W445*1,[1]type!$A$2:$A$117,0),8))</f>
        <v>החזרות אחרות</v>
      </c>
      <c r="Y445" s="18" t="str">
        <f t="shared" si="54"/>
        <v>590</v>
      </c>
      <c r="Z445" s="18" t="e">
        <f>IF($L445&lt;"6",INDEX(Revenue_type,MATCH(Y445*1,[1]type!$A$118:$A$168,0),8),INDEX(Expenditure_type,MATCH(Y445*1,[1]type!$A$2:$A$117,0),8))</f>
        <v>#N/A</v>
      </c>
    </row>
    <row r="446" spans="1:26" ht="15.75" customHeight="1" outlineLevel="2">
      <c r="A446" s="38">
        <v>591</v>
      </c>
      <c r="B446" s="39">
        <v>591900</v>
      </c>
      <c r="C446">
        <v>1</v>
      </c>
      <c r="D446" t="str">
        <f t="shared" si="55"/>
        <v>1591900.591</v>
      </c>
      <c r="E446" s="42" t="s">
        <v>428</v>
      </c>
      <c r="F446" s="16"/>
      <c r="G446"/>
      <c r="H446" s="17">
        <v>-5483000</v>
      </c>
      <c r="I446" s="17">
        <v>-1359286</v>
      </c>
      <c r="J446" s="16">
        <v>-2020485</v>
      </c>
      <c r="K446" s="18">
        <f>INDEX(תקציב_2013,MATCH(D446,'[1]תקציב 2015'!$D$3:$D$5960,0),8)</f>
        <v>-500000</v>
      </c>
      <c r="L446" s="18" t="str">
        <f t="shared" si="48"/>
        <v>5</v>
      </c>
      <c r="M446" s="18" t="str">
        <f>INDEX(Chapter,MATCH(L446,[1]Chapter!$A$1:$A$681,0),8)</f>
        <v>תקבולים בלתי רגילים</v>
      </c>
      <c r="N446" s="18" t="str">
        <f t="shared" si="49"/>
        <v>59</v>
      </c>
      <c r="O446" s="18" t="str">
        <f>INDEX(Chapter,MATCH(N446,[1]Chapter!$A$1:$A$681,0),8)</f>
        <v>החזר מקרנות והכנסות מיוחדות</v>
      </c>
      <c r="P446" s="18" t="str">
        <f t="shared" si="50"/>
        <v>591</v>
      </c>
      <c r="Q446" s="18" t="str">
        <f>INDEX(Chapter,MATCH(P446,[1]Chapter!$A$1:$A$681,0),8)</f>
        <v>החזרות מקרנות</v>
      </c>
      <c r="R446" s="18" t="str">
        <f t="shared" si="51"/>
        <v>5919</v>
      </c>
      <c r="S446" s="18" t="str">
        <f>INDEX(Chapter,MATCH(R446,[1]Chapter!$A$1:$A$681,0),8)</f>
        <v>החזרות מקרנות אחרות</v>
      </c>
      <c r="T446" s="18"/>
      <c r="U446" s="18" t="str">
        <f t="shared" si="52"/>
        <v>5</v>
      </c>
      <c r="V446" s="18" t="str">
        <f>IF($L446&lt;"6",INDEX(Revenue_type,MATCH(U446*1,[1]type!$A$118:$A$168,0),8),INDEX(Expenditure_type,MATCH(U446*1,[1]type!$A$2:$A$117,0),8))</f>
        <v>החזרות</v>
      </c>
      <c r="W446" s="18" t="str">
        <f t="shared" si="53"/>
        <v>59</v>
      </c>
      <c r="X446" s="18" t="str">
        <f>IF($L446&lt;"6",INDEX(Revenue_type,MATCH(W446*1,[1]type!$A$118:$A$168,0),8),INDEX(Expenditure_type,MATCH(W446*1,[1]type!$A$2:$A$117,0),8))</f>
        <v>החזרות אחרות</v>
      </c>
      <c r="Y446" s="18" t="str">
        <f t="shared" si="54"/>
        <v>591</v>
      </c>
      <c r="Z446" s="18" t="e">
        <f>IF($L446&lt;"6",INDEX(Revenue_type,MATCH(Y446*1,[1]type!$A$118:$A$168,0),8),INDEX(Expenditure_type,MATCH(Y446*1,[1]type!$A$2:$A$117,0),8))</f>
        <v>#N/A</v>
      </c>
    </row>
    <row r="447" spans="1:26" ht="15.75" customHeight="1" outlineLevel="2">
      <c r="A447" s="38">
        <v>440</v>
      </c>
      <c r="B447" s="39">
        <v>594000</v>
      </c>
      <c r="C447">
        <v>1</v>
      </c>
      <c r="D447" t="str">
        <f t="shared" si="55"/>
        <v>1594000.440</v>
      </c>
      <c r="E447" s="42" t="s">
        <v>429</v>
      </c>
      <c r="F447" s="16"/>
      <c r="G447"/>
      <c r="H447" s="17">
        <v>-8800000</v>
      </c>
      <c r="I447" s="17">
        <v>-3646209</v>
      </c>
      <c r="J447" s="16">
        <v>-6719659</v>
      </c>
      <c r="K447" s="18" t="e">
        <f>INDEX(תקציב_2013,MATCH(D447,'[1]תקציב 2015'!$D$3:$D$5960,0),8)</f>
        <v>#N/A</v>
      </c>
      <c r="L447" s="18" t="str">
        <f t="shared" si="48"/>
        <v>5</v>
      </c>
      <c r="M447" s="18" t="str">
        <f>INDEX(Chapter,MATCH(L447,[1]Chapter!$A$1:$A$681,0),8)</f>
        <v>תקבולים בלתי רגילים</v>
      </c>
      <c r="N447" s="18" t="str">
        <f t="shared" si="49"/>
        <v>59</v>
      </c>
      <c r="O447" s="18" t="str">
        <f>INDEX(Chapter,MATCH(N447,[1]Chapter!$A$1:$A$681,0),8)</f>
        <v>החזר מקרנות והכנסות מיוחדות</v>
      </c>
      <c r="P447" s="18" t="str">
        <f t="shared" si="50"/>
        <v>594</v>
      </c>
      <c r="Q447" s="18" t="str">
        <f>INDEX(Chapter,MATCH(P447,[1]Chapter!$A$1:$A$681,0),8)</f>
        <v>הכנסות מיוחדות ובלתי נצפות מראש</v>
      </c>
      <c r="R447" s="18" t="str">
        <f t="shared" si="51"/>
        <v>5940</v>
      </c>
      <c r="S447" s="18" t="e">
        <f>INDEX(Chapter,MATCH(R447,[1]Chapter!$A$1:$A$681,0),8)</f>
        <v>#N/A</v>
      </c>
      <c r="T447" s="18"/>
      <c r="U447" s="18" t="str">
        <f t="shared" si="52"/>
        <v>4</v>
      </c>
      <c r="V447" s="18" t="str">
        <f>IF($L447&lt;"6",INDEX(Revenue_type,MATCH(U447*1,[1]type!$A$118:$A$168,0),8),INDEX(Expenditure_type,MATCH(U447*1,[1]type!$A$2:$A$117,0),8))</f>
        <v>שירותים ושכר לימוד</v>
      </c>
      <c r="W447" s="18" t="str">
        <f t="shared" si="53"/>
        <v>44</v>
      </c>
      <c r="X447" s="18" t="str">
        <f>IF($L447&lt;"6",INDEX(Revenue_type,MATCH(W447*1,[1]type!$A$118:$A$168,0),8),INDEX(Expenditure_type,MATCH(W447*1,[1]type!$A$2:$A$117,0),8))</f>
        <v>השתתפויות מוסדות ורשויות בשירותים משלימים</v>
      </c>
      <c r="Y447" s="18" t="str">
        <f t="shared" si="54"/>
        <v>440</v>
      </c>
      <c r="Z447" s="18" t="e">
        <f>IF($L447&lt;"6",INDEX(Revenue_type,MATCH(Y447*1,[1]type!$A$118:$A$168,0),8),INDEX(Expenditure_type,MATCH(Y447*1,[1]type!$A$2:$A$117,0),8))</f>
        <v>#N/A</v>
      </c>
    </row>
    <row r="448" spans="1:26" ht="15.75" customHeight="1" outlineLevel="2">
      <c r="A448" s="38">
        <v>690</v>
      </c>
      <c r="B448" s="39">
        <v>594000</v>
      </c>
      <c r="C448">
        <v>1</v>
      </c>
      <c r="D448" t="str">
        <f t="shared" si="55"/>
        <v>1594000.690</v>
      </c>
      <c r="E448" s="42" t="s">
        <v>430</v>
      </c>
      <c r="F448" s="16"/>
      <c r="G448"/>
      <c r="H448" s="17">
        <v>-1000000</v>
      </c>
      <c r="I448" s="17"/>
      <c r="J448" s="16"/>
      <c r="K448" s="18">
        <f>INDEX(תקציב_2013,MATCH(D448,'[1]תקציב 2015'!$D$3:$D$5960,0),8)</f>
        <v>0</v>
      </c>
      <c r="L448" s="18" t="str">
        <f t="shared" si="48"/>
        <v>5</v>
      </c>
      <c r="M448" s="18" t="str">
        <f>INDEX(Chapter,MATCH(L448,[1]Chapter!$A$1:$A$681,0),8)</f>
        <v>תקבולים בלתי רגילים</v>
      </c>
      <c r="N448" s="18" t="str">
        <f t="shared" si="49"/>
        <v>59</v>
      </c>
      <c r="O448" s="18" t="str">
        <f>INDEX(Chapter,MATCH(N448,[1]Chapter!$A$1:$A$681,0),8)</f>
        <v>החזר מקרנות והכנסות מיוחדות</v>
      </c>
      <c r="P448" s="18" t="str">
        <f t="shared" si="50"/>
        <v>594</v>
      </c>
      <c r="Q448" s="18" t="str">
        <f>INDEX(Chapter,MATCH(P448,[1]Chapter!$A$1:$A$681,0),8)</f>
        <v>הכנסות מיוחדות ובלתי נצפות מראש</v>
      </c>
      <c r="R448" s="18" t="str">
        <f t="shared" si="51"/>
        <v>5940</v>
      </c>
      <c r="S448" s="18" t="e">
        <f>INDEX(Chapter,MATCH(R448,[1]Chapter!$A$1:$A$681,0),8)</f>
        <v>#N/A</v>
      </c>
      <c r="T448" s="18"/>
      <c r="U448" s="18" t="str">
        <f t="shared" si="52"/>
        <v>6</v>
      </c>
      <c r="V448" s="18" t="str">
        <f>IF($L448&lt;"6",INDEX(Revenue_type,MATCH(U448*1,[1]type!$A$118:$A$168,0),8),INDEX(Expenditure_type,MATCH(U448*1,[1]type!$A$2:$A$117,0),8))</f>
        <v>הכנסות מרכוש ומפעלים</v>
      </c>
      <c r="W448" s="18" t="str">
        <f t="shared" si="53"/>
        <v>69</v>
      </c>
      <c r="X448" s="18" t="str">
        <f>IF($L448&lt;"6",INDEX(Revenue_type,MATCH(W448*1,[1]type!$A$118:$A$168,0),8),INDEX(Expenditure_type,MATCH(W448*1,[1]type!$A$2:$A$117,0),8))</f>
        <v>הכנסות שונות</v>
      </c>
      <c r="Y448" s="18" t="str">
        <f t="shared" si="54"/>
        <v>690</v>
      </c>
      <c r="Z448" s="18" t="e">
        <f>IF($L448&lt;"6",INDEX(Revenue_type,MATCH(Y448*1,[1]type!$A$118:$A$168,0),8),INDEX(Expenditure_type,MATCH(Y448*1,[1]type!$A$2:$A$117,0),8))</f>
        <v>#N/A</v>
      </c>
    </row>
    <row r="449" spans="1:26" ht="15.75" customHeight="1" outlineLevel="2">
      <c r="A449" s="38">
        <v>300</v>
      </c>
      <c r="B449" s="39">
        <v>610000</v>
      </c>
      <c r="C449">
        <v>1</v>
      </c>
      <c r="D449" t="str">
        <f t="shared" si="55"/>
        <v>1610000.300</v>
      </c>
      <c r="E449" s="42" t="s">
        <v>431</v>
      </c>
      <c r="F449" s="16"/>
      <c r="G449"/>
      <c r="H449" s="17">
        <v>0</v>
      </c>
      <c r="I449" s="17">
        <v>7254.46</v>
      </c>
      <c r="J449" s="16">
        <v>0</v>
      </c>
      <c r="K449" s="18" t="e">
        <f>INDEX(תקציב_2013,MATCH(D449,'[1]תקציב 2015'!$D$3:$D$5960,0),8)</f>
        <v>#N/A</v>
      </c>
      <c r="L449" s="18" t="str">
        <f t="shared" si="48"/>
        <v>6</v>
      </c>
      <c r="M449" s="18" t="str">
        <f>INDEX(Chapter,MATCH(L449,[1]Chapter!$A$1:$A$681,0),8)</f>
        <v>הנהלה כללית</v>
      </c>
      <c r="N449" s="18" t="str">
        <f t="shared" si="49"/>
        <v>61</v>
      </c>
      <c r="O449" s="18" t="str">
        <f>INDEX(Chapter,MATCH(N449,[1]Chapter!$A$1:$A$681,0),8)</f>
        <v>מינהל כללי</v>
      </c>
      <c r="P449" s="18" t="str">
        <f t="shared" si="50"/>
        <v>610</v>
      </c>
      <c r="Q449" s="18" t="e">
        <f>INDEX(Chapter,MATCH(P449,[1]Chapter!$A$1:$A$681,0),8)</f>
        <v>#N/A</v>
      </c>
      <c r="R449" s="18" t="str">
        <f t="shared" si="51"/>
        <v>6100</v>
      </c>
      <c r="S449" s="18" t="e">
        <f>INDEX(Chapter,MATCH(R449,[1]Chapter!$A$1:$A$681,0),8)</f>
        <v>#N/A</v>
      </c>
      <c r="T449" s="18"/>
      <c r="U449" s="18" t="str">
        <f t="shared" si="52"/>
        <v>3</v>
      </c>
      <c r="V449" s="18" t="str">
        <f>IF($L449&lt;"6",INDEX(Revenue_type,MATCH(U449*1,[1]type!$A$118:$A$168,0),8),INDEX(Expenditure_type,MATCH(U449*1,[1]type!$A$2:$A$117,0),8))</f>
        <v>פנסיה ופיצויים</v>
      </c>
      <c r="W449" s="18" t="str">
        <f t="shared" si="53"/>
        <v>30</v>
      </c>
      <c r="X449" s="18" t="e">
        <f>IF($L449&lt;"6",INDEX(Revenue_type,MATCH(W449*1,[1]type!$A$118:$A$168,0),8),INDEX(Expenditure_type,MATCH(W449*1,[1]type!$A$2:$A$117,0),8))</f>
        <v>#N/A</v>
      </c>
      <c r="Y449" s="18" t="str">
        <f t="shared" si="54"/>
        <v>300</v>
      </c>
      <c r="Z449" s="18" t="e">
        <f>IF($L449&lt;"6",INDEX(Revenue_type,MATCH(Y449*1,[1]type!$A$118:$A$168,0),8),INDEX(Expenditure_type,MATCH(Y449*1,[1]type!$A$2:$A$117,0),8))</f>
        <v>#N/A</v>
      </c>
    </row>
    <row r="450" spans="1:26" ht="15.75" customHeight="1" outlineLevel="2">
      <c r="A450" s="38">
        <v>110</v>
      </c>
      <c r="B450" s="39">
        <v>611000</v>
      </c>
      <c r="C450">
        <v>1</v>
      </c>
      <c r="D450" t="str">
        <f t="shared" si="55"/>
        <v>1611000.110</v>
      </c>
      <c r="E450" s="42" t="s">
        <v>432</v>
      </c>
      <c r="F450" s="16"/>
      <c r="G450"/>
      <c r="H450" s="17">
        <v>980000</v>
      </c>
      <c r="I450" s="17">
        <v>1069176.49</v>
      </c>
      <c r="J450" s="16">
        <v>1086511.8500000001</v>
      </c>
      <c r="K450" s="18" t="e">
        <f>INDEX(תקציב_2013,MATCH(D450,'[1]תקציב 2015'!$D$3:$D$5960,0),8)</f>
        <v>#N/A</v>
      </c>
      <c r="L450" s="18" t="str">
        <f t="shared" si="48"/>
        <v>6</v>
      </c>
      <c r="M450" s="18" t="str">
        <f>INDEX(Chapter,MATCH(L450,[1]Chapter!$A$1:$A$681,0),8)</f>
        <v>הנהלה כללית</v>
      </c>
      <c r="N450" s="18" t="str">
        <f t="shared" si="49"/>
        <v>61</v>
      </c>
      <c r="O450" s="18" t="str">
        <f>INDEX(Chapter,MATCH(N450,[1]Chapter!$A$1:$A$681,0),8)</f>
        <v>מינהל כללי</v>
      </c>
      <c r="P450" s="18" t="str">
        <f t="shared" si="50"/>
        <v>611</v>
      </c>
      <c r="Q450" s="18" t="str">
        <f>INDEX(Chapter,MATCH(P450,[1]Chapter!$A$1:$A$681,0),8)</f>
        <v>הנהלה ורשות</v>
      </c>
      <c r="R450" s="18" t="str">
        <f t="shared" si="51"/>
        <v>6110</v>
      </c>
      <c r="S450" s="18" t="e">
        <f>INDEX(Chapter,MATCH(R450,[1]Chapter!$A$1:$A$681,0),8)</f>
        <v>#N/A</v>
      </c>
      <c r="T450" s="18"/>
      <c r="U450" s="18" t="str">
        <f t="shared" si="52"/>
        <v>1</v>
      </c>
      <c r="V450" s="18" t="str">
        <f>IF($L450&lt;"6",INDEX(Revenue_type,MATCH(U450*1,[1]type!$A$118:$A$168,0),8),INDEX(Expenditure_type,MATCH(U450*1,[1]type!$A$2:$A$117,0),8))</f>
        <v>משכורות וש"ע לעובדים לפי תקן</v>
      </c>
      <c r="W450" s="18" t="str">
        <f t="shared" si="53"/>
        <v>11</v>
      </c>
      <c r="X450" s="18" t="str">
        <f>IF($L450&lt;"6",INDEX(Revenue_type,MATCH(W450*1,[1]type!$A$118:$A$168,0),8),INDEX(Expenditure_type,MATCH(W450*1,[1]type!$A$2:$A$117,0),8))</f>
        <v>השכר הקובע</v>
      </c>
      <c r="Y450" s="18" t="str">
        <f t="shared" si="54"/>
        <v>110</v>
      </c>
      <c r="Z450" s="18" t="e">
        <f>IF($L450&lt;"6",INDEX(Revenue_type,MATCH(Y450*1,[1]type!$A$118:$A$168,0),8),INDEX(Expenditure_type,MATCH(Y450*1,[1]type!$A$2:$A$117,0),8))</f>
        <v>#N/A</v>
      </c>
    </row>
    <row r="451" spans="1:26" ht="15.75" customHeight="1" outlineLevel="2">
      <c r="A451" s="38">
        <v>115</v>
      </c>
      <c r="B451" s="39">
        <v>611000</v>
      </c>
      <c r="C451">
        <v>1</v>
      </c>
      <c r="D451" t="str">
        <f t="shared" si="55"/>
        <v>1611000.115</v>
      </c>
      <c r="E451" s="42" t="s">
        <v>433</v>
      </c>
      <c r="F451" s="16"/>
      <c r="G451"/>
      <c r="H451" s="17">
        <v>60000</v>
      </c>
      <c r="I451" s="17">
        <v>44774</v>
      </c>
      <c r="J451" s="16">
        <v>10777</v>
      </c>
      <c r="K451" s="18" t="e">
        <f>INDEX(תקציב_2013,MATCH(D451,'[1]תקציב 2015'!$D$3:$D$5960,0),8)</f>
        <v>#N/A</v>
      </c>
      <c r="L451" s="18" t="str">
        <f t="shared" ref="L451:L514" si="56">IF(LEFT($B451,1)*1=0,LEFT($B451,2),LEFT($B451,1))</f>
        <v>6</v>
      </c>
      <c r="M451" s="18" t="str">
        <f>INDEX(Chapter,MATCH(L451,[1]Chapter!$A$1:$A$681,0),8)</f>
        <v>הנהלה כללית</v>
      </c>
      <c r="N451" s="18" t="str">
        <f t="shared" ref="N451:N514" si="57">IF(LEFT($B451,1)*1=0,LEFT($B451,3),LEFT($B451,2))</f>
        <v>61</v>
      </c>
      <c r="O451" s="18" t="str">
        <f>INDEX(Chapter,MATCH(N451,[1]Chapter!$A$1:$A$681,0),8)</f>
        <v>מינהל כללי</v>
      </c>
      <c r="P451" s="18" t="str">
        <f t="shared" ref="P451:P514" si="58">IF(LEFT($B451,1)*1=0,LEFT($B451,4),LEFT($B451,3))</f>
        <v>611</v>
      </c>
      <c r="Q451" s="18" t="str">
        <f>INDEX(Chapter,MATCH(P451,[1]Chapter!$A$1:$A$681,0),8)</f>
        <v>הנהלה ורשות</v>
      </c>
      <c r="R451" s="18" t="str">
        <f t="shared" ref="R451:R514" si="59">LEFT($B451,4)</f>
        <v>6110</v>
      </c>
      <c r="S451" s="18" t="e">
        <f>INDEX(Chapter,MATCH(R451,[1]Chapter!$A$1:$A$681,0),8)</f>
        <v>#N/A</v>
      </c>
      <c r="T451" s="18"/>
      <c r="U451" s="18" t="str">
        <f t="shared" ref="U451:U514" si="60">LEFT($A451,1)</f>
        <v>1</v>
      </c>
      <c r="V451" s="18" t="str">
        <f>IF($L451&lt;"6",INDEX(Revenue_type,MATCH(U451*1,[1]type!$A$118:$A$168,0),8),INDEX(Expenditure_type,MATCH(U451*1,[1]type!$A$2:$A$117,0),8))</f>
        <v>משכורות וש"ע לעובדים לפי תקן</v>
      </c>
      <c r="W451" s="18" t="str">
        <f t="shared" ref="W451:W514" si="61">LEFT($A451,2)</f>
        <v>11</v>
      </c>
      <c r="X451" s="18" t="str">
        <f>IF($L451&lt;"6",INDEX(Revenue_type,MATCH(W451*1,[1]type!$A$118:$A$168,0),8),INDEX(Expenditure_type,MATCH(W451*1,[1]type!$A$2:$A$117,0),8))</f>
        <v>השכר הקובע</v>
      </c>
      <c r="Y451" s="18" t="str">
        <f t="shared" ref="Y451:Y514" si="62">LEFT($A451,3)</f>
        <v>115</v>
      </c>
      <c r="Z451" s="18" t="e">
        <f>IF($L451&lt;"6",INDEX(Revenue_type,MATCH(Y451*1,[1]type!$A$118:$A$168,0),8),INDEX(Expenditure_type,MATCH(Y451*1,[1]type!$A$2:$A$117,0),8))</f>
        <v>#N/A</v>
      </c>
    </row>
    <row r="452" spans="1:26" ht="15.75" customHeight="1" outlineLevel="2">
      <c r="A452" s="38">
        <v>130</v>
      </c>
      <c r="B452" s="39">
        <v>611000</v>
      </c>
      <c r="C452">
        <v>1</v>
      </c>
      <c r="D452" t="str">
        <f t="shared" ref="D452:D515" si="63">C452&amp;B452&amp;"."&amp;A452</f>
        <v>1611000.130</v>
      </c>
      <c r="E452" s="42" t="s">
        <v>41</v>
      </c>
      <c r="F452" s="16"/>
      <c r="G452"/>
      <c r="H452" s="17">
        <v>170000</v>
      </c>
      <c r="I452" s="17">
        <v>145114.9</v>
      </c>
      <c r="J452" s="16">
        <v>220663.03</v>
      </c>
      <c r="K452" s="18" t="e">
        <f>INDEX(תקציב_2013,MATCH(D452,'[1]תקציב 2015'!$D$3:$D$5960,0),8)</f>
        <v>#N/A</v>
      </c>
      <c r="L452" s="18" t="str">
        <f t="shared" si="56"/>
        <v>6</v>
      </c>
      <c r="M452" s="18" t="str">
        <f>INDEX(Chapter,MATCH(L452,[1]Chapter!$A$1:$A$681,0),8)</f>
        <v>הנהלה כללית</v>
      </c>
      <c r="N452" s="18" t="str">
        <f t="shared" si="57"/>
        <v>61</v>
      </c>
      <c r="O452" s="18" t="str">
        <f>INDEX(Chapter,MATCH(N452,[1]Chapter!$A$1:$A$681,0),8)</f>
        <v>מינהל כללי</v>
      </c>
      <c r="P452" s="18" t="str">
        <f t="shared" si="58"/>
        <v>611</v>
      </c>
      <c r="Q452" s="18" t="str">
        <f>INDEX(Chapter,MATCH(P452,[1]Chapter!$A$1:$A$681,0),8)</f>
        <v>הנהלה ורשות</v>
      </c>
      <c r="R452" s="18" t="str">
        <f t="shared" si="59"/>
        <v>6110</v>
      </c>
      <c r="S452" s="18" t="e">
        <f>INDEX(Chapter,MATCH(R452,[1]Chapter!$A$1:$A$681,0),8)</f>
        <v>#N/A</v>
      </c>
      <c r="T452" s="18"/>
      <c r="U452" s="18" t="str">
        <f t="shared" si="60"/>
        <v>1</v>
      </c>
      <c r="V452" s="18" t="str">
        <f>IF($L452&lt;"6",INDEX(Revenue_type,MATCH(U452*1,[1]type!$A$118:$A$168,0),8),INDEX(Expenditure_type,MATCH(U452*1,[1]type!$A$2:$A$117,0),8))</f>
        <v>משכורות וש"ע לעובדים לפי תקן</v>
      </c>
      <c r="W452" s="18" t="str">
        <f t="shared" si="61"/>
        <v>13</v>
      </c>
      <c r="X452" s="18" t="str">
        <f>IF($L452&lt;"6",INDEX(Revenue_type,MATCH(W452*1,[1]type!$A$118:$A$168,0),8),INDEX(Expenditure_type,MATCH(W452*1,[1]type!$A$2:$A$117,0),8))</f>
        <v>שעות נוספות</v>
      </c>
      <c r="Y452" s="18" t="str">
        <f t="shared" si="62"/>
        <v>130</v>
      </c>
      <c r="Z452" s="18" t="e">
        <f>IF($L452&lt;"6",INDEX(Revenue_type,MATCH(Y452*1,[1]type!$A$118:$A$168,0),8),INDEX(Expenditure_type,MATCH(Y452*1,[1]type!$A$2:$A$117,0),8))</f>
        <v>#N/A</v>
      </c>
    </row>
    <row r="453" spans="1:26" ht="15.75" customHeight="1" outlineLevel="2">
      <c r="A453" s="38">
        <v>140</v>
      </c>
      <c r="B453" s="39">
        <v>611000</v>
      </c>
      <c r="C453">
        <v>1</v>
      </c>
      <c r="D453" t="str">
        <f t="shared" si="63"/>
        <v>1611000.140</v>
      </c>
      <c r="E453" s="42" t="s">
        <v>67</v>
      </c>
      <c r="F453" s="16"/>
      <c r="G453"/>
      <c r="H453" s="17">
        <v>70000</v>
      </c>
      <c r="I453" s="17">
        <v>71451.89</v>
      </c>
      <c r="J453" s="16">
        <v>70894.41</v>
      </c>
      <c r="K453" s="18" t="e">
        <f>INDEX(תקציב_2013,MATCH(D453,'[1]תקציב 2015'!$D$3:$D$5960,0),8)</f>
        <v>#N/A</v>
      </c>
      <c r="L453" s="18" t="str">
        <f t="shared" si="56"/>
        <v>6</v>
      </c>
      <c r="M453" s="18" t="str">
        <f>INDEX(Chapter,MATCH(L453,[1]Chapter!$A$1:$A$681,0),8)</f>
        <v>הנהלה כללית</v>
      </c>
      <c r="N453" s="18" t="str">
        <f t="shared" si="57"/>
        <v>61</v>
      </c>
      <c r="O453" s="18" t="str">
        <f>INDEX(Chapter,MATCH(N453,[1]Chapter!$A$1:$A$681,0),8)</f>
        <v>מינהל כללי</v>
      </c>
      <c r="P453" s="18" t="str">
        <f t="shared" si="58"/>
        <v>611</v>
      </c>
      <c r="Q453" s="18" t="str">
        <f>INDEX(Chapter,MATCH(P453,[1]Chapter!$A$1:$A$681,0),8)</f>
        <v>הנהלה ורשות</v>
      </c>
      <c r="R453" s="18" t="str">
        <f t="shared" si="59"/>
        <v>6110</v>
      </c>
      <c r="S453" s="18" t="e">
        <f>INDEX(Chapter,MATCH(R453,[1]Chapter!$A$1:$A$681,0),8)</f>
        <v>#N/A</v>
      </c>
      <c r="T453" s="18"/>
      <c r="U453" s="18" t="str">
        <f t="shared" si="60"/>
        <v>1</v>
      </c>
      <c r="V453" s="18" t="str">
        <f>IF($L453&lt;"6",INDEX(Revenue_type,MATCH(U453*1,[1]type!$A$118:$A$168,0),8),INDEX(Expenditure_type,MATCH(U453*1,[1]type!$A$2:$A$117,0),8))</f>
        <v>משכורות וש"ע לעובדים לפי תקן</v>
      </c>
      <c r="W453" s="18" t="str">
        <f t="shared" si="61"/>
        <v>14</v>
      </c>
      <c r="X453" s="18" t="str">
        <f>IF($L453&lt;"6",INDEX(Revenue_type,MATCH(W453*1,[1]type!$A$118:$A$168,0),8),INDEX(Expenditure_type,MATCH(W453*1,[1]type!$A$2:$A$117,0),8))</f>
        <v>החזר הוצאות</v>
      </c>
      <c r="Y453" s="18" t="str">
        <f t="shared" si="62"/>
        <v>140</v>
      </c>
      <c r="Z453" s="18" t="e">
        <f>IF($L453&lt;"6",INDEX(Revenue_type,MATCH(Y453*1,[1]type!$A$118:$A$168,0),8),INDEX(Expenditure_type,MATCH(Y453*1,[1]type!$A$2:$A$117,0),8))</f>
        <v>#N/A</v>
      </c>
    </row>
    <row r="454" spans="1:26" ht="15.75" customHeight="1" outlineLevel="2">
      <c r="A454" s="38">
        <v>110</v>
      </c>
      <c r="B454" s="39">
        <v>611001</v>
      </c>
      <c r="C454">
        <v>1</v>
      </c>
      <c r="D454" t="str">
        <f t="shared" si="63"/>
        <v>1611001.110</v>
      </c>
      <c r="E454" s="42" t="s">
        <v>434</v>
      </c>
      <c r="F454" s="16"/>
      <c r="G454"/>
      <c r="H454" s="17">
        <v>305000</v>
      </c>
      <c r="I454" s="17">
        <v>304744.08</v>
      </c>
      <c r="J454" s="16">
        <v>284306.75</v>
      </c>
      <c r="K454" s="18" t="e">
        <f>INDEX(תקציב_2013,MATCH(D454,'[1]תקציב 2015'!$D$3:$D$5960,0),8)</f>
        <v>#N/A</v>
      </c>
      <c r="L454" s="18" t="str">
        <f t="shared" si="56"/>
        <v>6</v>
      </c>
      <c r="M454" s="18" t="str">
        <f>INDEX(Chapter,MATCH(L454,[1]Chapter!$A$1:$A$681,0),8)</f>
        <v>הנהלה כללית</v>
      </c>
      <c r="N454" s="18" t="str">
        <f t="shared" si="57"/>
        <v>61</v>
      </c>
      <c r="O454" s="18" t="str">
        <f>INDEX(Chapter,MATCH(N454,[1]Chapter!$A$1:$A$681,0),8)</f>
        <v>מינהל כללי</v>
      </c>
      <c r="P454" s="18" t="str">
        <f t="shared" si="58"/>
        <v>611</v>
      </c>
      <c r="Q454" s="18" t="str">
        <f>INDEX(Chapter,MATCH(P454,[1]Chapter!$A$1:$A$681,0),8)</f>
        <v>הנהלה ורשות</v>
      </c>
      <c r="R454" s="18" t="str">
        <f t="shared" si="59"/>
        <v>6110</v>
      </c>
      <c r="S454" s="18" t="e">
        <f>INDEX(Chapter,MATCH(R454,[1]Chapter!$A$1:$A$681,0),8)</f>
        <v>#N/A</v>
      </c>
      <c r="T454" s="18"/>
      <c r="U454" s="18" t="str">
        <f t="shared" si="60"/>
        <v>1</v>
      </c>
      <c r="V454" s="18" t="str">
        <f>IF($L454&lt;"6",INDEX(Revenue_type,MATCH(U454*1,[1]type!$A$118:$A$168,0),8),INDEX(Expenditure_type,MATCH(U454*1,[1]type!$A$2:$A$117,0),8))</f>
        <v>משכורות וש"ע לעובדים לפי תקן</v>
      </c>
      <c r="W454" s="18" t="str">
        <f t="shared" si="61"/>
        <v>11</v>
      </c>
      <c r="X454" s="18" t="str">
        <f>IF($L454&lt;"6",INDEX(Revenue_type,MATCH(W454*1,[1]type!$A$118:$A$168,0),8),INDEX(Expenditure_type,MATCH(W454*1,[1]type!$A$2:$A$117,0),8))</f>
        <v>השכר הקובע</v>
      </c>
      <c r="Y454" s="18" t="str">
        <f t="shared" si="62"/>
        <v>110</v>
      </c>
      <c r="Z454" s="18" t="e">
        <f>IF($L454&lt;"6",INDEX(Revenue_type,MATCH(Y454*1,[1]type!$A$118:$A$168,0),8),INDEX(Expenditure_type,MATCH(Y454*1,[1]type!$A$2:$A$117,0),8))</f>
        <v>#N/A</v>
      </c>
    </row>
    <row r="455" spans="1:26" ht="15.75" customHeight="1" outlineLevel="2">
      <c r="A455" s="38">
        <v>115</v>
      </c>
      <c r="B455" s="39">
        <v>611001</v>
      </c>
      <c r="C455">
        <v>1</v>
      </c>
      <c r="D455" t="str">
        <f t="shared" si="63"/>
        <v>1611001.115</v>
      </c>
      <c r="E455" s="41" t="s">
        <v>433</v>
      </c>
      <c r="F455" s="16"/>
      <c r="G455"/>
      <c r="H455" s="17">
        <v>60000</v>
      </c>
      <c r="I455" s="17">
        <v>44774</v>
      </c>
      <c r="J455" s="16">
        <v>18719</v>
      </c>
      <c r="K455" s="18" t="e">
        <f>INDEX(תקציב_2013,MATCH(D455,'[1]תקציב 2015'!$D$3:$D$5960,0),8)</f>
        <v>#N/A</v>
      </c>
      <c r="L455" s="18" t="str">
        <f t="shared" si="56"/>
        <v>6</v>
      </c>
      <c r="M455" s="18" t="str">
        <f>INDEX(Chapter,MATCH(L455,[1]Chapter!$A$1:$A$681,0),8)</f>
        <v>הנהלה כללית</v>
      </c>
      <c r="N455" s="18" t="str">
        <f t="shared" si="57"/>
        <v>61</v>
      </c>
      <c r="O455" s="18" t="str">
        <f>INDEX(Chapter,MATCH(N455,[1]Chapter!$A$1:$A$681,0),8)</f>
        <v>מינהל כללי</v>
      </c>
      <c r="P455" s="18" t="str">
        <f t="shared" si="58"/>
        <v>611</v>
      </c>
      <c r="Q455" s="18" t="str">
        <f>INDEX(Chapter,MATCH(P455,[1]Chapter!$A$1:$A$681,0),8)</f>
        <v>הנהלה ורשות</v>
      </c>
      <c r="R455" s="18" t="str">
        <f t="shared" si="59"/>
        <v>6110</v>
      </c>
      <c r="S455" s="18" t="e">
        <f>INDEX(Chapter,MATCH(R455,[1]Chapter!$A$1:$A$681,0),8)</f>
        <v>#N/A</v>
      </c>
      <c r="T455" s="18"/>
      <c r="U455" s="18" t="str">
        <f t="shared" si="60"/>
        <v>1</v>
      </c>
      <c r="V455" s="18" t="str">
        <f>IF($L455&lt;"6",INDEX(Revenue_type,MATCH(U455*1,[1]type!$A$118:$A$168,0),8),INDEX(Expenditure_type,MATCH(U455*1,[1]type!$A$2:$A$117,0),8))</f>
        <v>משכורות וש"ע לעובדים לפי תקן</v>
      </c>
      <c r="W455" s="18" t="str">
        <f t="shared" si="61"/>
        <v>11</v>
      </c>
      <c r="X455" s="18" t="str">
        <f>IF($L455&lt;"6",INDEX(Revenue_type,MATCH(W455*1,[1]type!$A$118:$A$168,0),8),INDEX(Expenditure_type,MATCH(W455*1,[1]type!$A$2:$A$117,0),8))</f>
        <v>השכר הקובע</v>
      </c>
      <c r="Y455" s="18" t="str">
        <f t="shared" si="62"/>
        <v>115</v>
      </c>
      <c r="Z455" s="18" t="e">
        <f>IF($L455&lt;"6",INDEX(Revenue_type,MATCH(Y455*1,[1]type!$A$118:$A$168,0),8),INDEX(Expenditure_type,MATCH(Y455*1,[1]type!$A$2:$A$117,0),8))</f>
        <v>#N/A</v>
      </c>
    </row>
    <row r="456" spans="1:26" ht="15.75" customHeight="1" outlineLevel="2">
      <c r="A456" s="38">
        <v>130</v>
      </c>
      <c r="B456" s="39">
        <v>611001</v>
      </c>
      <c r="C456">
        <v>1</v>
      </c>
      <c r="D456" t="str">
        <f t="shared" si="63"/>
        <v>1611001.130</v>
      </c>
      <c r="E456" s="42" t="s">
        <v>41</v>
      </c>
      <c r="F456" s="16"/>
      <c r="G456"/>
      <c r="H456" s="17">
        <v>5000</v>
      </c>
      <c r="I456" s="17">
        <v>5781.7</v>
      </c>
      <c r="J456" s="16">
        <v>6370.32</v>
      </c>
      <c r="K456" s="18" t="e">
        <f>INDEX(תקציב_2013,MATCH(D456,'[1]תקציב 2015'!$D$3:$D$5960,0),8)</f>
        <v>#N/A</v>
      </c>
      <c r="L456" s="18" t="str">
        <f t="shared" si="56"/>
        <v>6</v>
      </c>
      <c r="M456" s="18" t="str">
        <f>INDEX(Chapter,MATCH(L456,[1]Chapter!$A$1:$A$681,0),8)</f>
        <v>הנהלה כללית</v>
      </c>
      <c r="N456" s="18" t="str">
        <f t="shared" si="57"/>
        <v>61</v>
      </c>
      <c r="O456" s="18" t="str">
        <f>INDEX(Chapter,MATCH(N456,[1]Chapter!$A$1:$A$681,0),8)</f>
        <v>מינהל כללי</v>
      </c>
      <c r="P456" s="18" t="str">
        <f t="shared" si="58"/>
        <v>611</v>
      </c>
      <c r="Q456" s="18" t="str">
        <f>INDEX(Chapter,MATCH(P456,[1]Chapter!$A$1:$A$681,0),8)</f>
        <v>הנהלה ורשות</v>
      </c>
      <c r="R456" s="18" t="str">
        <f t="shared" si="59"/>
        <v>6110</v>
      </c>
      <c r="S456" s="18" t="e">
        <f>INDEX(Chapter,MATCH(R456,[1]Chapter!$A$1:$A$681,0),8)</f>
        <v>#N/A</v>
      </c>
      <c r="T456" s="18"/>
      <c r="U456" s="18" t="str">
        <f t="shared" si="60"/>
        <v>1</v>
      </c>
      <c r="V456" s="18" t="str">
        <f>IF($L456&lt;"6",INDEX(Revenue_type,MATCH(U456*1,[1]type!$A$118:$A$168,0),8),INDEX(Expenditure_type,MATCH(U456*1,[1]type!$A$2:$A$117,0),8))</f>
        <v>משכורות וש"ע לעובדים לפי תקן</v>
      </c>
      <c r="W456" s="18" t="str">
        <f t="shared" si="61"/>
        <v>13</v>
      </c>
      <c r="X456" s="18" t="str">
        <f>IF($L456&lt;"6",INDEX(Revenue_type,MATCH(W456*1,[1]type!$A$118:$A$168,0),8),INDEX(Expenditure_type,MATCH(W456*1,[1]type!$A$2:$A$117,0),8))</f>
        <v>שעות נוספות</v>
      </c>
      <c r="Y456" s="18" t="str">
        <f t="shared" si="62"/>
        <v>130</v>
      </c>
      <c r="Z456" s="18" t="e">
        <f>IF($L456&lt;"6",INDEX(Revenue_type,MATCH(Y456*1,[1]type!$A$118:$A$168,0),8),INDEX(Expenditure_type,MATCH(Y456*1,[1]type!$A$2:$A$117,0),8))</f>
        <v>#N/A</v>
      </c>
    </row>
    <row r="457" spans="1:26" ht="15.75" customHeight="1" outlineLevel="2">
      <c r="A457" s="38">
        <v>140</v>
      </c>
      <c r="B457" s="39">
        <v>611001</v>
      </c>
      <c r="C457">
        <v>1</v>
      </c>
      <c r="D457" t="str">
        <f t="shared" si="63"/>
        <v>1611001.140</v>
      </c>
      <c r="E457" s="41" t="s">
        <v>67</v>
      </c>
      <c r="F457" s="16"/>
      <c r="G457"/>
      <c r="H457" s="17">
        <v>40000</v>
      </c>
      <c r="I457" s="17">
        <v>54789.75</v>
      </c>
      <c r="J457" s="16">
        <v>35419.14</v>
      </c>
      <c r="K457" s="18" t="e">
        <f>INDEX(תקציב_2013,MATCH(D457,'[1]תקציב 2015'!$D$3:$D$5960,0),8)</f>
        <v>#N/A</v>
      </c>
      <c r="L457" s="18" t="str">
        <f t="shared" si="56"/>
        <v>6</v>
      </c>
      <c r="M457" s="18" t="str">
        <f>INDEX(Chapter,MATCH(L457,[1]Chapter!$A$1:$A$681,0),8)</f>
        <v>הנהלה כללית</v>
      </c>
      <c r="N457" s="18" t="str">
        <f t="shared" si="57"/>
        <v>61</v>
      </c>
      <c r="O457" s="18" t="str">
        <f>INDEX(Chapter,MATCH(N457,[1]Chapter!$A$1:$A$681,0),8)</f>
        <v>מינהל כללי</v>
      </c>
      <c r="P457" s="18" t="str">
        <f t="shared" si="58"/>
        <v>611</v>
      </c>
      <c r="Q457" s="18" t="str">
        <f>INDEX(Chapter,MATCH(P457,[1]Chapter!$A$1:$A$681,0),8)</f>
        <v>הנהלה ורשות</v>
      </c>
      <c r="R457" s="18" t="str">
        <f t="shared" si="59"/>
        <v>6110</v>
      </c>
      <c r="S457" s="18" t="e">
        <f>INDEX(Chapter,MATCH(R457,[1]Chapter!$A$1:$A$681,0),8)</f>
        <v>#N/A</v>
      </c>
      <c r="T457" s="18"/>
      <c r="U457" s="18" t="str">
        <f t="shared" si="60"/>
        <v>1</v>
      </c>
      <c r="V457" s="18" t="str">
        <f>IF($L457&lt;"6",INDEX(Revenue_type,MATCH(U457*1,[1]type!$A$118:$A$168,0),8),INDEX(Expenditure_type,MATCH(U457*1,[1]type!$A$2:$A$117,0),8))</f>
        <v>משכורות וש"ע לעובדים לפי תקן</v>
      </c>
      <c r="W457" s="18" t="str">
        <f t="shared" si="61"/>
        <v>14</v>
      </c>
      <c r="X457" s="18" t="str">
        <f>IF($L457&lt;"6",INDEX(Revenue_type,MATCH(W457*1,[1]type!$A$118:$A$168,0),8),INDEX(Expenditure_type,MATCH(W457*1,[1]type!$A$2:$A$117,0),8))</f>
        <v>החזר הוצאות</v>
      </c>
      <c r="Y457" s="18" t="str">
        <f t="shared" si="62"/>
        <v>140</v>
      </c>
      <c r="Z457" s="18" t="e">
        <f>IF($L457&lt;"6",INDEX(Revenue_type,MATCH(Y457*1,[1]type!$A$118:$A$168,0),8),INDEX(Expenditure_type,MATCH(Y457*1,[1]type!$A$2:$A$117,0),8))</f>
        <v>#N/A</v>
      </c>
    </row>
    <row r="458" spans="1:26" ht="15.75" customHeight="1" outlineLevel="2">
      <c r="A458" s="38">
        <v>110</v>
      </c>
      <c r="B458" s="39">
        <v>611002</v>
      </c>
      <c r="C458">
        <v>1</v>
      </c>
      <c r="D458" t="str">
        <f t="shared" si="63"/>
        <v>1611002.110</v>
      </c>
      <c r="E458" s="42" t="s">
        <v>435</v>
      </c>
      <c r="F458" s="16"/>
      <c r="G458"/>
      <c r="H458" s="17">
        <v>820000</v>
      </c>
      <c r="I458" s="17">
        <v>1200562.28</v>
      </c>
      <c r="J458" s="16">
        <v>1025440.61</v>
      </c>
      <c r="K458" s="18" t="e">
        <f>INDEX(תקציב_2013,MATCH(D458,'[1]תקציב 2015'!$D$3:$D$5960,0),8)</f>
        <v>#N/A</v>
      </c>
      <c r="L458" s="18" t="str">
        <f t="shared" si="56"/>
        <v>6</v>
      </c>
      <c r="M458" s="18" t="str">
        <f>INDEX(Chapter,MATCH(L458,[1]Chapter!$A$1:$A$681,0),8)</f>
        <v>הנהלה כללית</v>
      </c>
      <c r="N458" s="18" t="str">
        <f t="shared" si="57"/>
        <v>61</v>
      </c>
      <c r="O458" s="18" t="str">
        <f>INDEX(Chapter,MATCH(N458,[1]Chapter!$A$1:$A$681,0),8)</f>
        <v>מינהל כללי</v>
      </c>
      <c r="P458" s="18" t="str">
        <f t="shared" si="58"/>
        <v>611</v>
      </c>
      <c r="Q458" s="18" t="str">
        <f>INDEX(Chapter,MATCH(P458,[1]Chapter!$A$1:$A$681,0),8)</f>
        <v>הנהלה ורשות</v>
      </c>
      <c r="R458" s="18" t="str">
        <f t="shared" si="59"/>
        <v>6110</v>
      </c>
      <c r="S458" s="18" t="e">
        <f>INDEX(Chapter,MATCH(R458,[1]Chapter!$A$1:$A$681,0),8)</f>
        <v>#N/A</v>
      </c>
      <c r="T458" s="18"/>
      <c r="U458" s="18" t="str">
        <f t="shared" si="60"/>
        <v>1</v>
      </c>
      <c r="V458" s="18" t="str">
        <f>IF($L458&lt;"6",INDEX(Revenue_type,MATCH(U458*1,[1]type!$A$118:$A$168,0),8),INDEX(Expenditure_type,MATCH(U458*1,[1]type!$A$2:$A$117,0),8))</f>
        <v>משכורות וש"ע לעובדים לפי תקן</v>
      </c>
      <c r="W458" s="18" t="str">
        <f t="shared" si="61"/>
        <v>11</v>
      </c>
      <c r="X458" s="18" t="str">
        <f>IF($L458&lt;"6",INDEX(Revenue_type,MATCH(W458*1,[1]type!$A$118:$A$168,0),8),INDEX(Expenditure_type,MATCH(W458*1,[1]type!$A$2:$A$117,0),8))</f>
        <v>השכר הקובע</v>
      </c>
      <c r="Y458" s="18" t="str">
        <f t="shared" si="62"/>
        <v>110</v>
      </c>
      <c r="Z458" s="18" t="e">
        <f>IF($L458&lt;"6",INDEX(Revenue_type,MATCH(Y458*1,[1]type!$A$118:$A$168,0),8),INDEX(Expenditure_type,MATCH(Y458*1,[1]type!$A$2:$A$117,0),8))</f>
        <v>#N/A</v>
      </c>
    </row>
    <row r="459" spans="1:26" ht="15.75" customHeight="1" outlineLevel="2">
      <c r="A459" s="38">
        <v>115</v>
      </c>
      <c r="B459" s="39">
        <v>611002</v>
      </c>
      <c r="C459">
        <v>1</v>
      </c>
      <c r="D459" t="str">
        <f t="shared" si="63"/>
        <v>1611002.115</v>
      </c>
      <c r="E459" s="41" t="s">
        <v>433</v>
      </c>
      <c r="F459" s="16"/>
      <c r="G459"/>
      <c r="H459" s="17">
        <v>60000</v>
      </c>
      <c r="I459" s="17">
        <v>44774</v>
      </c>
      <c r="J459" s="16">
        <v>28740</v>
      </c>
      <c r="K459" s="18" t="e">
        <f>INDEX(תקציב_2013,MATCH(D459,'[1]תקציב 2015'!$D$3:$D$5960,0),8)</f>
        <v>#N/A</v>
      </c>
      <c r="L459" s="18" t="str">
        <f t="shared" si="56"/>
        <v>6</v>
      </c>
      <c r="M459" s="18" t="str">
        <f>INDEX(Chapter,MATCH(L459,[1]Chapter!$A$1:$A$681,0),8)</f>
        <v>הנהלה כללית</v>
      </c>
      <c r="N459" s="18" t="str">
        <f t="shared" si="57"/>
        <v>61</v>
      </c>
      <c r="O459" s="18" t="str">
        <f>INDEX(Chapter,MATCH(N459,[1]Chapter!$A$1:$A$681,0),8)</f>
        <v>מינהל כללי</v>
      </c>
      <c r="P459" s="18" t="str">
        <f t="shared" si="58"/>
        <v>611</v>
      </c>
      <c r="Q459" s="18" t="str">
        <f>INDEX(Chapter,MATCH(P459,[1]Chapter!$A$1:$A$681,0),8)</f>
        <v>הנהלה ורשות</v>
      </c>
      <c r="R459" s="18" t="str">
        <f t="shared" si="59"/>
        <v>6110</v>
      </c>
      <c r="S459" s="18" t="e">
        <f>INDEX(Chapter,MATCH(R459,[1]Chapter!$A$1:$A$681,0),8)</f>
        <v>#N/A</v>
      </c>
      <c r="T459" s="18"/>
      <c r="U459" s="18" t="str">
        <f t="shared" si="60"/>
        <v>1</v>
      </c>
      <c r="V459" s="18" t="str">
        <f>IF($L459&lt;"6",INDEX(Revenue_type,MATCH(U459*1,[1]type!$A$118:$A$168,0),8),INDEX(Expenditure_type,MATCH(U459*1,[1]type!$A$2:$A$117,0),8))</f>
        <v>משכורות וש"ע לעובדים לפי תקן</v>
      </c>
      <c r="W459" s="18" t="str">
        <f t="shared" si="61"/>
        <v>11</v>
      </c>
      <c r="X459" s="18" t="str">
        <f>IF($L459&lt;"6",INDEX(Revenue_type,MATCH(W459*1,[1]type!$A$118:$A$168,0),8),INDEX(Expenditure_type,MATCH(W459*1,[1]type!$A$2:$A$117,0),8))</f>
        <v>השכר הקובע</v>
      </c>
      <c r="Y459" s="18" t="str">
        <f t="shared" si="62"/>
        <v>115</v>
      </c>
      <c r="Z459" s="18" t="e">
        <f>IF($L459&lt;"6",INDEX(Revenue_type,MATCH(Y459*1,[1]type!$A$118:$A$168,0),8),INDEX(Expenditure_type,MATCH(Y459*1,[1]type!$A$2:$A$117,0),8))</f>
        <v>#N/A</v>
      </c>
    </row>
    <row r="460" spans="1:26" ht="15.75" customHeight="1" outlineLevel="2">
      <c r="A460" s="38">
        <v>130</v>
      </c>
      <c r="B460" s="39">
        <v>611002</v>
      </c>
      <c r="C460">
        <v>1</v>
      </c>
      <c r="D460" t="str">
        <f t="shared" si="63"/>
        <v>1611002.130</v>
      </c>
      <c r="E460" s="42" t="s">
        <v>41</v>
      </c>
      <c r="F460" s="16"/>
      <c r="G460"/>
      <c r="H460" s="17">
        <v>50000</v>
      </c>
      <c r="I460" s="17">
        <v>8203.9599999999991</v>
      </c>
      <c r="J460" s="16">
        <v>25349.29</v>
      </c>
      <c r="K460" s="18" t="e">
        <f>INDEX(תקציב_2013,MATCH(D460,'[1]תקציב 2015'!$D$3:$D$5960,0),8)</f>
        <v>#N/A</v>
      </c>
      <c r="L460" s="18" t="str">
        <f t="shared" si="56"/>
        <v>6</v>
      </c>
      <c r="M460" s="18" t="str">
        <f>INDEX(Chapter,MATCH(L460,[1]Chapter!$A$1:$A$681,0),8)</f>
        <v>הנהלה כללית</v>
      </c>
      <c r="N460" s="18" t="str">
        <f t="shared" si="57"/>
        <v>61</v>
      </c>
      <c r="O460" s="18" t="str">
        <f>INDEX(Chapter,MATCH(N460,[1]Chapter!$A$1:$A$681,0),8)</f>
        <v>מינהל כללי</v>
      </c>
      <c r="P460" s="18" t="str">
        <f t="shared" si="58"/>
        <v>611</v>
      </c>
      <c r="Q460" s="18" t="str">
        <f>INDEX(Chapter,MATCH(P460,[1]Chapter!$A$1:$A$681,0),8)</f>
        <v>הנהלה ורשות</v>
      </c>
      <c r="R460" s="18" t="str">
        <f t="shared" si="59"/>
        <v>6110</v>
      </c>
      <c r="S460" s="18" t="e">
        <f>INDEX(Chapter,MATCH(R460,[1]Chapter!$A$1:$A$681,0),8)</f>
        <v>#N/A</v>
      </c>
      <c r="T460" s="18"/>
      <c r="U460" s="18" t="str">
        <f t="shared" si="60"/>
        <v>1</v>
      </c>
      <c r="V460" s="18" t="str">
        <f>IF($L460&lt;"6",INDEX(Revenue_type,MATCH(U460*1,[1]type!$A$118:$A$168,0),8),INDEX(Expenditure_type,MATCH(U460*1,[1]type!$A$2:$A$117,0),8))</f>
        <v>משכורות וש"ע לעובדים לפי תקן</v>
      </c>
      <c r="W460" s="18" t="str">
        <f t="shared" si="61"/>
        <v>13</v>
      </c>
      <c r="X460" s="18" t="str">
        <f>IF($L460&lt;"6",INDEX(Revenue_type,MATCH(W460*1,[1]type!$A$118:$A$168,0),8),INDEX(Expenditure_type,MATCH(W460*1,[1]type!$A$2:$A$117,0),8))</f>
        <v>שעות נוספות</v>
      </c>
      <c r="Y460" s="18" t="str">
        <f t="shared" si="62"/>
        <v>130</v>
      </c>
      <c r="Z460" s="18" t="e">
        <f>IF($L460&lt;"6",INDEX(Revenue_type,MATCH(Y460*1,[1]type!$A$118:$A$168,0),8),INDEX(Expenditure_type,MATCH(Y460*1,[1]type!$A$2:$A$117,0),8))</f>
        <v>#N/A</v>
      </c>
    </row>
    <row r="461" spans="1:26" ht="15.75" customHeight="1" outlineLevel="2">
      <c r="A461" s="38">
        <v>140</v>
      </c>
      <c r="B461" s="39">
        <v>611002</v>
      </c>
      <c r="C461">
        <v>1</v>
      </c>
      <c r="D461" t="str">
        <f t="shared" si="63"/>
        <v>1611002.140</v>
      </c>
      <c r="E461" s="42" t="s">
        <v>67</v>
      </c>
      <c r="F461" s="16"/>
      <c r="G461"/>
      <c r="H461" s="17">
        <v>120000</v>
      </c>
      <c r="I461" s="17">
        <v>89452.64</v>
      </c>
      <c r="J461" s="16">
        <v>111438.65</v>
      </c>
      <c r="K461" s="18"/>
      <c r="L461" s="18" t="str">
        <f t="shared" si="56"/>
        <v>6</v>
      </c>
      <c r="M461" s="18" t="str">
        <f>INDEX(Chapter,MATCH(L461,[1]Chapter!$A$1:$A$681,0),8)</f>
        <v>הנהלה כללית</v>
      </c>
      <c r="N461" s="18" t="str">
        <f t="shared" si="57"/>
        <v>61</v>
      </c>
      <c r="O461" s="18" t="str">
        <f>INDEX(Chapter,MATCH(N461,[1]Chapter!$A$1:$A$681,0),8)</f>
        <v>מינהל כללי</v>
      </c>
      <c r="P461" s="18" t="str">
        <f t="shared" si="58"/>
        <v>611</v>
      </c>
      <c r="Q461" s="18" t="str">
        <f>INDEX(Chapter,MATCH(P461,[1]Chapter!$A$1:$A$681,0),8)</f>
        <v>הנהלה ורשות</v>
      </c>
      <c r="R461" s="18" t="str">
        <f t="shared" si="59"/>
        <v>6110</v>
      </c>
      <c r="S461" s="18" t="e">
        <f>INDEX(Chapter,MATCH(R461,[1]Chapter!$A$1:$A$681,0),8)</f>
        <v>#N/A</v>
      </c>
      <c r="T461" s="18"/>
      <c r="U461" s="18" t="str">
        <f t="shared" si="60"/>
        <v>1</v>
      </c>
      <c r="V461" s="18" t="str">
        <f>IF($L461&lt;"6",INDEX(Revenue_type,MATCH(U461*1,[1]type!$A$118:$A$168,0),8),INDEX(Expenditure_type,MATCH(U461*1,[1]type!$A$2:$A$117,0),8))</f>
        <v>משכורות וש"ע לעובדים לפי תקן</v>
      </c>
      <c r="W461" s="18" t="str">
        <f t="shared" si="61"/>
        <v>14</v>
      </c>
      <c r="X461" s="18" t="str">
        <f>IF($L461&lt;"6",INDEX(Revenue_type,MATCH(W461*1,[1]type!$A$118:$A$168,0),8),INDEX(Expenditure_type,MATCH(W461*1,[1]type!$A$2:$A$117,0),8))</f>
        <v>החזר הוצאות</v>
      </c>
      <c r="Y461" s="18" t="str">
        <f t="shared" si="62"/>
        <v>140</v>
      </c>
      <c r="Z461" s="18" t="e">
        <f>IF($L461&lt;"6",INDEX(Revenue_type,MATCH(Y461*1,[1]type!$A$118:$A$168,0),8),INDEX(Expenditure_type,MATCH(Y461*1,[1]type!$A$2:$A$117,0),8))</f>
        <v>#N/A</v>
      </c>
    </row>
    <row r="462" spans="1:26" ht="15.75" customHeight="1" outlineLevel="2">
      <c r="A462" s="38">
        <v>210</v>
      </c>
      <c r="B462" s="39">
        <v>611002</v>
      </c>
      <c r="C462">
        <v>1</v>
      </c>
      <c r="D462" t="str">
        <f t="shared" si="63"/>
        <v>1611002.210</v>
      </c>
      <c r="E462" s="43" t="s">
        <v>436</v>
      </c>
      <c r="F462" s="16"/>
      <c r="G462"/>
      <c r="H462" s="17">
        <v>0</v>
      </c>
      <c r="I462" s="17">
        <v>0</v>
      </c>
      <c r="J462" s="16">
        <v>0</v>
      </c>
      <c r="K462" s="18" t="e">
        <f>INDEX(תקציב_2013,MATCH(D462,'[1]תקציב 2015'!$D$3:$D$5960,0),8)</f>
        <v>#N/A</v>
      </c>
      <c r="L462" s="18" t="str">
        <f t="shared" si="56"/>
        <v>6</v>
      </c>
      <c r="M462" s="18" t="str">
        <f>INDEX(Chapter,MATCH(L462,[1]Chapter!$A$1:$A$681,0),8)</f>
        <v>הנהלה כללית</v>
      </c>
      <c r="N462" s="18" t="str">
        <f t="shared" si="57"/>
        <v>61</v>
      </c>
      <c r="O462" s="18" t="str">
        <f>INDEX(Chapter,MATCH(N462,[1]Chapter!$A$1:$A$681,0),8)</f>
        <v>מינהל כללי</v>
      </c>
      <c r="P462" s="18" t="str">
        <f t="shared" si="58"/>
        <v>611</v>
      </c>
      <c r="Q462" s="18" t="str">
        <f>INDEX(Chapter,MATCH(P462,[1]Chapter!$A$1:$A$681,0),8)</f>
        <v>הנהלה ורשות</v>
      </c>
      <c r="R462" s="18" t="str">
        <f t="shared" si="59"/>
        <v>6110</v>
      </c>
      <c r="S462" s="18" t="e">
        <f>INDEX(Chapter,MATCH(R462,[1]Chapter!$A$1:$A$681,0),8)</f>
        <v>#N/A</v>
      </c>
      <c r="T462" s="18"/>
      <c r="U462" s="18" t="str">
        <f t="shared" si="60"/>
        <v>2</v>
      </c>
      <c r="V462" s="18" t="str">
        <f>IF($L462&lt;"6",INDEX(Revenue_type,MATCH(U462*1,[1]type!$A$118:$A$168,0),8),INDEX(Expenditure_type,MATCH(U462*1,[1]type!$A$2:$A$117,0),8))</f>
        <v>משכורות וש"ע לעובדים בלי תקן</v>
      </c>
      <c r="W462" s="18" t="str">
        <f t="shared" si="61"/>
        <v>21</v>
      </c>
      <c r="X462" s="18" t="str">
        <f>IF($L462&lt;"6",INDEX(Revenue_type,MATCH(W462*1,[1]type!$A$118:$A$168,0),8),INDEX(Expenditure_type,MATCH(W462*1,[1]type!$A$2:$A$117,0),8))</f>
        <v>השכר הקובע</v>
      </c>
      <c r="Y462" s="18" t="str">
        <f t="shared" si="62"/>
        <v>210</v>
      </c>
      <c r="Z462" s="18" t="e">
        <f>IF($L462&lt;"6",INDEX(Revenue_type,MATCH(Y462*1,[1]type!$A$118:$A$168,0),8),INDEX(Expenditure_type,MATCH(Y462*1,[1]type!$A$2:$A$117,0),8))</f>
        <v>#N/A</v>
      </c>
    </row>
    <row r="463" spans="1:26" ht="15.75" customHeight="1" outlineLevel="2">
      <c r="A463" s="38">
        <v>110</v>
      </c>
      <c r="B463" s="39">
        <v>611100</v>
      </c>
      <c r="C463">
        <v>1</v>
      </c>
      <c r="D463" t="str">
        <f t="shared" si="63"/>
        <v>1611100.110</v>
      </c>
      <c r="E463" s="43" t="s">
        <v>437</v>
      </c>
      <c r="F463" s="16"/>
      <c r="G463"/>
      <c r="H463" s="17">
        <v>0</v>
      </c>
      <c r="I463" s="17">
        <v>0</v>
      </c>
      <c r="J463" s="16">
        <v>0</v>
      </c>
      <c r="K463" s="18">
        <f>INDEX(תקציב_2013,MATCH(D463,'[1]תקציב 2015'!$D$3:$D$5960,0),8)</f>
        <v>3733080</v>
      </c>
      <c r="L463" s="18" t="str">
        <f t="shared" si="56"/>
        <v>6</v>
      </c>
      <c r="M463" s="18" t="str">
        <f>INDEX(Chapter,MATCH(L463,[1]Chapter!$A$1:$A$681,0),8)</f>
        <v>הנהלה כללית</v>
      </c>
      <c r="N463" s="18" t="str">
        <f t="shared" si="57"/>
        <v>61</v>
      </c>
      <c r="O463" s="18" t="str">
        <f>INDEX(Chapter,MATCH(N463,[1]Chapter!$A$1:$A$681,0),8)</f>
        <v>מינהל כללי</v>
      </c>
      <c r="P463" s="18" t="str">
        <f t="shared" si="58"/>
        <v>611</v>
      </c>
      <c r="Q463" s="18" t="str">
        <f>INDEX(Chapter,MATCH(P463,[1]Chapter!$A$1:$A$681,0),8)</f>
        <v>הנהלה ורשות</v>
      </c>
      <c r="R463" s="18" t="str">
        <f t="shared" si="59"/>
        <v>6111</v>
      </c>
      <c r="S463" s="18" t="str">
        <f>INDEX(Chapter,MATCH(R463,[1]Chapter!$A$1:$A$681,0),8)</f>
        <v>ראש הרשות המקומית וסגניו</v>
      </c>
      <c r="T463" s="18"/>
      <c r="U463" s="18" t="str">
        <f t="shared" si="60"/>
        <v>1</v>
      </c>
      <c r="V463" s="18" t="str">
        <f>IF($L463&lt;"6",INDEX(Revenue_type,MATCH(U463*1,[1]type!$A$118:$A$168,0),8),INDEX(Expenditure_type,MATCH(U463*1,[1]type!$A$2:$A$117,0),8))</f>
        <v>משכורות וש"ע לעובדים לפי תקן</v>
      </c>
      <c r="W463" s="18" t="str">
        <f t="shared" si="61"/>
        <v>11</v>
      </c>
      <c r="X463" s="18" t="str">
        <f>IF($L463&lt;"6",INDEX(Revenue_type,MATCH(W463*1,[1]type!$A$118:$A$168,0),8),INDEX(Expenditure_type,MATCH(W463*1,[1]type!$A$2:$A$117,0),8))</f>
        <v>השכר הקובע</v>
      </c>
      <c r="Y463" s="18" t="str">
        <f t="shared" si="62"/>
        <v>110</v>
      </c>
      <c r="Z463" s="18" t="e">
        <f>IF($L463&lt;"6",INDEX(Revenue_type,MATCH(Y463*1,[1]type!$A$118:$A$168,0),8),INDEX(Expenditure_type,MATCH(Y463*1,[1]type!$A$2:$A$117,0),8))</f>
        <v>#N/A</v>
      </c>
    </row>
    <row r="464" spans="1:26" ht="15.75" customHeight="1" outlineLevel="2">
      <c r="A464" s="38">
        <v>111</v>
      </c>
      <c r="B464" s="39">
        <v>611100</v>
      </c>
      <c r="C464">
        <v>1</v>
      </c>
      <c r="D464" t="str">
        <f t="shared" si="63"/>
        <v>1611100.111</v>
      </c>
      <c r="E464" s="43" t="s">
        <v>438</v>
      </c>
      <c r="F464" s="16"/>
      <c r="G464"/>
      <c r="H464" s="17">
        <v>698000</v>
      </c>
      <c r="I464" s="17">
        <v>688164.52</v>
      </c>
      <c r="J464" s="16">
        <v>680890.88</v>
      </c>
      <c r="K464" s="18" t="e">
        <f>INDEX(תקציב_2013,MATCH(D464,'[1]תקציב 2015'!$D$3:$D$5960,0),8)</f>
        <v>#N/A</v>
      </c>
      <c r="L464" s="18" t="str">
        <f t="shared" si="56"/>
        <v>6</v>
      </c>
      <c r="M464" s="18" t="str">
        <f>INDEX(Chapter,MATCH(L464,[1]Chapter!$A$1:$A$681,0),8)</f>
        <v>הנהלה כללית</v>
      </c>
      <c r="N464" s="18" t="str">
        <f t="shared" si="57"/>
        <v>61</v>
      </c>
      <c r="O464" s="18" t="str">
        <f>INDEX(Chapter,MATCH(N464,[1]Chapter!$A$1:$A$681,0),8)</f>
        <v>מינהל כללי</v>
      </c>
      <c r="P464" s="18" t="str">
        <f t="shared" si="58"/>
        <v>611</v>
      </c>
      <c r="Q464" s="18" t="str">
        <f>INDEX(Chapter,MATCH(P464,[1]Chapter!$A$1:$A$681,0),8)</f>
        <v>הנהלה ורשות</v>
      </c>
      <c r="R464" s="18" t="str">
        <f t="shared" si="59"/>
        <v>6111</v>
      </c>
      <c r="S464" s="18" t="str">
        <f>INDEX(Chapter,MATCH(R464,[1]Chapter!$A$1:$A$681,0),8)</f>
        <v>ראש הרשות המקומית וסגניו</v>
      </c>
      <c r="T464" s="18"/>
      <c r="U464" s="18" t="str">
        <f t="shared" si="60"/>
        <v>1</v>
      </c>
      <c r="V464" s="18" t="str">
        <f>IF($L464&lt;"6",INDEX(Revenue_type,MATCH(U464*1,[1]type!$A$118:$A$168,0),8),INDEX(Expenditure_type,MATCH(U464*1,[1]type!$A$2:$A$117,0),8))</f>
        <v>משכורות וש"ע לעובדים לפי תקן</v>
      </c>
      <c r="W464" s="18" t="str">
        <f t="shared" si="61"/>
        <v>11</v>
      </c>
      <c r="X464" s="18" t="str">
        <f>IF($L464&lt;"6",INDEX(Revenue_type,MATCH(W464*1,[1]type!$A$118:$A$168,0),8),INDEX(Expenditure_type,MATCH(W464*1,[1]type!$A$2:$A$117,0),8))</f>
        <v>השכר הקובע</v>
      </c>
      <c r="Y464" s="18" t="str">
        <f t="shared" si="62"/>
        <v>111</v>
      </c>
      <c r="Z464" s="18" t="e">
        <f>IF($L464&lt;"6",INDEX(Revenue_type,MATCH(Y464*1,[1]type!$A$118:$A$168,0),8),INDEX(Expenditure_type,MATCH(Y464*1,[1]type!$A$2:$A$117,0),8))</f>
        <v>#N/A</v>
      </c>
    </row>
    <row r="465" spans="1:26" ht="15.75" customHeight="1" outlineLevel="2">
      <c r="A465" s="38">
        <v>130</v>
      </c>
      <c r="B465" s="39">
        <v>611100</v>
      </c>
      <c r="C465">
        <v>1</v>
      </c>
      <c r="D465" t="str">
        <f t="shared" si="63"/>
        <v>1611100.130</v>
      </c>
      <c r="E465" s="42" t="s">
        <v>439</v>
      </c>
      <c r="F465" s="16"/>
      <c r="G465"/>
      <c r="H465" s="17">
        <v>0</v>
      </c>
      <c r="I465" s="17">
        <v>0</v>
      </c>
      <c r="J465" s="16">
        <v>105.79</v>
      </c>
      <c r="K465" s="18"/>
      <c r="L465" s="18" t="str">
        <f t="shared" si="56"/>
        <v>6</v>
      </c>
      <c r="M465" s="18" t="str">
        <f>INDEX(Chapter,MATCH(L465,[1]Chapter!$A$1:$A$681,0),8)</f>
        <v>הנהלה כללית</v>
      </c>
      <c r="N465" s="18" t="str">
        <f t="shared" si="57"/>
        <v>61</v>
      </c>
      <c r="O465" s="18" t="str">
        <f>INDEX(Chapter,MATCH(N465,[1]Chapter!$A$1:$A$681,0),8)</f>
        <v>מינהל כללי</v>
      </c>
      <c r="P465" s="18" t="str">
        <f t="shared" si="58"/>
        <v>611</v>
      </c>
      <c r="Q465" s="18" t="str">
        <f>INDEX(Chapter,MATCH(P465,[1]Chapter!$A$1:$A$681,0),8)</f>
        <v>הנהלה ורשות</v>
      </c>
      <c r="R465" s="18" t="str">
        <f t="shared" si="59"/>
        <v>6111</v>
      </c>
      <c r="S465" s="18" t="str">
        <f>INDEX(Chapter,MATCH(R465,[1]Chapter!$A$1:$A$681,0),8)</f>
        <v>ראש הרשות המקומית וסגניו</v>
      </c>
      <c r="T465" s="18"/>
      <c r="U465" s="18" t="str">
        <f t="shared" si="60"/>
        <v>1</v>
      </c>
      <c r="V465" s="18" t="str">
        <f>IF($L465&lt;"6",INDEX(Revenue_type,MATCH(U465*1,[1]type!$A$118:$A$168,0),8),INDEX(Expenditure_type,MATCH(U465*1,[1]type!$A$2:$A$117,0),8))</f>
        <v>משכורות וש"ע לעובדים לפי תקן</v>
      </c>
      <c r="W465" s="18" t="str">
        <f t="shared" si="61"/>
        <v>13</v>
      </c>
      <c r="X465" s="18" t="str">
        <f>IF($L465&lt;"6",INDEX(Revenue_type,MATCH(W465*1,[1]type!$A$118:$A$168,0),8),INDEX(Expenditure_type,MATCH(W465*1,[1]type!$A$2:$A$117,0),8))</f>
        <v>שעות נוספות</v>
      </c>
      <c r="Y465" s="18" t="str">
        <f t="shared" si="62"/>
        <v>130</v>
      </c>
      <c r="Z465" s="18" t="e">
        <f>IF($L465&lt;"6",INDEX(Revenue_type,MATCH(Y465*1,[1]type!$A$118:$A$168,0),8),INDEX(Expenditure_type,MATCH(Y465*1,[1]type!$A$2:$A$117,0),8))</f>
        <v>#N/A</v>
      </c>
    </row>
    <row r="466" spans="1:26" ht="15.75" customHeight="1" outlineLevel="2">
      <c r="A466" s="38">
        <v>140</v>
      </c>
      <c r="B466" s="39">
        <v>611100</v>
      </c>
      <c r="C466">
        <v>1</v>
      </c>
      <c r="D466" t="str">
        <f t="shared" si="63"/>
        <v>1611100.140</v>
      </c>
      <c r="E466" s="45" t="s">
        <v>440</v>
      </c>
      <c r="F466" s="16"/>
      <c r="G466"/>
      <c r="H466" s="17">
        <v>0</v>
      </c>
      <c r="I466" s="17">
        <v>0</v>
      </c>
      <c r="J466" s="16">
        <v>0</v>
      </c>
      <c r="K466" s="18"/>
      <c r="L466" s="18" t="str">
        <f t="shared" si="56"/>
        <v>6</v>
      </c>
      <c r="M466" s="18" t="str">
        <f>INDEX(Chapter,MATCH(L466,[1]Chapter!$A$1:$A$681,0),8)</f>
        <v>הנהלה כללית</v>
      </c>
      <c r="N466" s="18" t="str">
        <f t="shared" si="57"/>
        <v>61</v>
      </c>
      <c r="O466" s="18" t="str">
        <f>INDEX(Chapter,MATCH(N466,[1]Chapter!$A$1:$A$681,0),8)</f>
        <v>מינהל כללי</v>
      </c>
      <c r="P466" s="18" t="str">
        <f t="shared" si="58"/>
        <v>611</v>
      </c>
      <c r="Q466" s="18" t="str">
        <f>INDEX(Chapter,MATCH(P466,[1]Chapter!$A$1:$A$681,0),8)</f>
        <v>הנהלה ורשות</v>
      </c>
      <c r="R466" s="18" t="str">
        <f t="shared" si="59"/>
        <v>6111</v>
      </c>
      <c r="S466" s="18" t="str">
        <f>INDEX(Chapter,MATCH(R466,[1]Chapter!$A$1:$A$681,0),8)</f>
        <v>ראש הרשות המקומית וסגניו</v>
      </c>
      <c r="T466" s="18"/>
      <c r="U466" s="18" t="str">
        <f t="shared" si="60"/>
        <v>1</v>
      </c>
      <c r="V466" s="18" t="str">
        <f>IF($L466&lt;"6",INDEX(Revenue_type,MATCH(U466*1,[1]type!$A$118:$A$168,0),8),INDEX(Expenditure_type,MATCH(U466*1,[1]type!$A$2:$A$117,0),8))</f>
        <v>משכורות וש"ע לעובדים לפי תקן</v>
      </c>
      <c r="W466" s="18" t="str">
        <f t="shared" si="61"/>
        <v>14</v>
      </c>
      <c r="X466" s="18" t="str">
        <f>IF($L466&lt;"6",INDEX(Revenue_type,MATCH(W466*1,[1]type!$A$118:$A$168,0),8),INDEX(Expenditure_type,MATCH(W466*1,[1]type!$A$2:$A$117,0),8))</f>
        <v>החזר הוצאות</v>
      </c>
      <c r="Y466" s="18" t="str">
        <f t="shared" si="62"/>
        <v>140</v>
      </c>
      <c r="Z466" s="18" t="e">
        <f>IF($L466&lt;"6",INDEX(Revenue_type,MATCH(Y466*1,[1]type!$A$118:$A$168,0),8),INDEX(Expenditure_type,MATCH(Y466*1,[1]type!$A$2:$A$117,0),8))</f>
        <v>#N/A</v>
      </c>
    </row>
    <row r="467" spans="1:26" ht="15.75" customHeight="1" outlineLevel="2">
      <c r="A467" s="38">
        <v>210</v>
      </c>
      <c r="B467" s="39">
        <v>611100</v>
      </c>
      <c r="C467">
        <v>1</v>
      </c>
      <c r="D467" t="str">
        <f t="shared" si="63"/>
        <v>1611100.210</v>
      </c>
      <c r="E467" s="42" t="s">
        <v>441</v>
      </c>
      <c r="F467" s="16"/>
      <c r="G467"/>
      <c r="H467" s="17">
        <v>0</v>
      </c>
      <c r="I467" s="17">
        <v>0</v>
      </c>
      <c r="J467" s="16">
        <v>64.73</v>
      </c>
      <c r="K467" s="18"/>
      <c r="L467" s="18" t="str">
        <f t="shared" si="56"/>
        <v>6</v>
      </c>
      <c r="M467" s="18" t="str">
        <f>INDEX(Chapter,MATCH(L467,[1]Chapter!$A$1:$A$681,0),8)</f>
        <v>הנהלה כללית</v>
      </c>
      <c r="N467" s="18" t="str">
        <f t="shared" si="57"/>
        <v>61</v>
      </c>
      <c r="O467" s="18" t="str">
        <f>INDEX(Chapter,MATCH(N467,[1]Chapter!$A$1:$A$681,0),8)</f>
        <v>מינהל כללי</v>
      </c>
      <c r="P467" s="18" t="str">
        <f t="shared" si="58"/>
        <v>611</v>
      </c>
      <c r="Q467" s="18" t="str">
        <f>INDEX(Chapter,MATCH(P467,[1]Chapter!$A$1:$A$681,0),8)</f>
        <v>הנהלה ורשות</v>
      </c>
      <c r="R467" s="18" t="str">
        <f t="shared" si="59"/>
        <v>6111</v>
      </c>
      <c r="S467" s="18" t="str">
        <f>INDEX(Chapter,MATCH(R467,[1]Chapter!$A$1:$A$681,0),8)</f>
        <v>ראש הרשות המקומית וסגניו</v>
      </c>
      <c r="T467" s="18"/>
      <c r="U467" s="18" t="str">
        <f t="shared" si="60"/>
        <v>2</v>
      </c>
      <c r="V467" s="18" t="str">
        <f>IF($L467&lt;"6",INDEX(Revenue_type,MATCH(U467*1,[1]type!$A$118:$A$168,0),8),INDEX(Expenditure_type,MATCH(U467*1,[1]type!$A$2:$A$117,0),8))</f>
        <v>משכורות וש"ע לעובדים בלי תקן</v>
      </c>
      <c r="W467" s="18" t="str">
        <f t="shared" si="61"/>
        <v>21</v>
      </c>
      <c r="X467" s="18" t="str">
        <f>IF($L467&lt;"6",INDEX(Revenue_type,MATCH(W467*1,[1]type!$A$118:$A$168,0),8),INDEX(Expenditure_type,MATCH(W467*1,[1]type!$A$2:$A$117,0),8))</f>
        <v>השכר הקובע</v>
      </c>
      <c r="Y467" s="18" t="str">
        <f t="shared" si="62"/>
        <v>210</v>
      </c>
      <c r="Z467" s="18" t="e">
        <f>IF($L467&lt;"6",INDEX(Revenue_type,MATCH(Y467*1,[1]type!$A$118:$A$168,0),8),INDEX(Expenditure_type,MATCH(Y467*1,[1]type!$A$2:$A$117,0),8))</f>
        <v>#N/A</v>
      </c>
    </row>
    <row r="468" spans="1:26" ht="15.75" customHeight="1" outlineLevel="2">
      <c r="A468" s="38">
        <v>430</v>
      </c>
      <c r="B468" s="39">
        <v>611100</v>
      </c>
      <c r="C468">
        <v>1</v>
      </c>
      <c r="D468" t="str">
        <f t="shared" si="63"/>
        <v>1611100.430</v>
      </c>
      <c r="E468" s="42" t="s">
        <v>442</v>
      </c>
      <c r="F468" s="16"/>
      <c r="G468"/>
      <c r="H468" s="17">
        <v>0</v>
      </c>
      <c r="I468" s="17">
        <v>0</v>
      </c>
      <c r="J468" s="16">
        <v>84202.6</v>
      </c>
      <c r="K468" s="18"/>
      <c r="L468" s="18" t="str">
        <f t="shared" si="56"/>
        <v>6</v>
      </c>
      <c r="M468" s="18" t="str">
        <f>INDEX(Chapter,MATCH(L468,[1]Chapter!$A$1:$A$681,0),8)</f>
        <v>הנהלה כללית</v>
      </c>
      <c r="N468" s="18" t="str">
        <f t="shared" si="57"/>
        <v>61</v>
      </c>
      <c r="O468" s="18" t="str">
        <f>INDEX(Chapter,MATCH(N468,[1]Chapter!$A$1:$A$681,0),8)</f>
        <v>מינהל כללי</v>
      </c>
      <c r="P468" s="18" t="str">
        <f t="shared" si="58"/>
        <v>611</v>
      </c>
      <c r="Q468" s="18" t="str">
        <f>INDEX(Chapter,MATCH(P468,[1]Chapter!$A$1:$A$681,0),8)</f>
        <v>הנהלה ורשות</v>
      </c>
      <c r="R468" s="18" t="str">
        <f t="shared" si="59"/>
        <v>6111</v>
      </c>
      <c r="S468" s="18" t="str">
        <f>INDEX(Chapter,MATCH(R468,[1]Chapter!$A$1:$A$681,0),8)</f>
        <v>ראש הרשות המקומית וסגניו</v>
      </c>
      <c r="T468" s="18"/>
      <c r="U468" s="18" t="str">
        <f t="shared" si="60"/>
        <v>4</v>
      </c>
      <c r="V468" s="18" t="str">
        <f>IF($L468&lt;"6",INDEX(Revenue_type,MATCH(U468*1,[1]type!$A$118:$A$168,0),8),INDEX(Expenditure_type,MATCH(U468*1,[1]type!$A$2:$A$117,0),8))</f>
        <v>אחזקת בינים ואספקת ציוד</v>
      </c>
      <c r="W468" s="18" t="str">
        <f t="shared" si="61"/>
        <v>43</v>
      </c>
      <c r="X468" s="18" t="str">
        <f>IF($L468&lt;"6",INDEX(Revenue_type,MATCH(W468*1,[1]type!$A$118:$A$168,0),8),INDEX(Expenditure_type,MATCH(W468*1,[1]type!$A$2:$A$117,0),8))</f>
        <v>חשמל, מים וחומרי ניקיון</v>
      </c>
      <c r="Y468" s="18" t="str">
        <f t="shared" si="62"/>
        <v>430</v>
      </c>
      <c r="Z468" s="18" t="e">
        <f>IF($L468&lt;"6",INDEX(Revenue_type,MATCH(Y468*1,[1]type!$A$118:$A$168,0),8),INDEX(Expenditure_type,MATCH(Y468*1,[1]type!$A$2:$A$117,0),8))</f>
        <v>#N/A</v>
      </c>
    </row>
    <row r="469" spans="1:26" ht="15.75" customHeight="1" outlineLevel="2">
      <c r="A469" s="38">
        <v>492</v>
      </c>
      <c r="B469" s="39">
        <v>611100</v>
      </c>
      <c r="C469">
        <v>1</v>
      </c>
      <c r="D469" t="str">
        <f t="shared" si="63"/>
        <v>1611100.492</v>
      </c>
      <c r="E469" s="42" t="s">
        <v>443</v>
      </c>
      <c r="F469" s="16"/>
      <c r="G469"/>
      <c r="H469" s="17">
        <v>45000</v>
      </c>
      <c r="I469" s="17">
        <v>43171</v>
      </c>
      <c r="J469" s="16">
        <v>37272</v>
      </c>
      <c r="K469" s="18"/>
      <c r="L469" s="18" t="str">
        <f t="shared" si="56"/>
        <v>6</v>
      </c>
      <c r="M469" s="18" t="str">
        <f>INDEX(Chapter,MATCH(L469,[1]Chapter!$A$1:$A$681,0),8)</f>
        <v>הנהלה כללית</v>
      </c>
      <c r="N469" s="18" t="str">
        <f t="shared" si="57"/>
        <v>61</v>
      </c>
      <c r="O469" s="18" t="str">
        <f>INDEX(Chapter,MATCH(N469,[1]Chapter!$A$1:$A$681,0),8)</f>
        <v>מינהל כללי</v>
      </c>
      <c r="P469" s="18" t="str">
        <f t="shared" si="58"/>
        <v>611</v>
      </c>
      <c r="Q469" s="18" t="str">
        <f>INDEX(Chapter,MATCH(P469,[1]Chapter!$A$1:$A$681,0),8)</f>
        <v>הנהלה ורשות</v>
      </c>
      <c r="R469" s="18" t="str">
        <f t="shared" si="59"/>
        <v>6111</v>
      </c>
      <c r="S469" s="18" t="str">
        <f>INDEX(Chapter,MATCH(R469,[1]Chapter!$A$1:$A$681,0),8)</f>
        <v>ראש הרשות המקומית וסגניו</v>
      </c>
      <c r="T469" s="18"/>
      <c r="U469" s="18" t="str">
        <f t="shared" si="60"/>
        <v>4</v>
      </c>
      <c r="V469" s="18" t="str">
        <f>IF($L469&lt;"6",INDEX(Revenue_type,MATCH(U469*1,[1]type!$A$118:$A$168,0),8),INDEX(Expenditure_type,MATCH(U469*1,[1]type!$A$2:$A$117,0),8))</f>
        <v>אחזקת בינים ואספקת ציוד</v>
      </c>
      <c r="W469" s="18" t="str">
        <f t="shared" si="61"/>
        <v>49</v>
      </c>
      <c r="X469" s="18" t="e">
        <f>IF($L469&lt;"6",INDEX(Revenue_type,MATCH(W469*1,[1]type!$A$118:$A$168,0),8),INDEX(Expenditure_type,MATCH(W469*1,[1]type!$A$2:$A$117,0),8))</f>
        <v>#N/A</v>
      </c>
      <c r="Y469" s="18" t="str">
        <f t="shared" si="62"/>
        <v>492</v>
      </c>
      <c r="Z469" s="18" t="str">
        <f>IF($L469&lt;"6",INDEX(Revenue_type,MATCH(Y469*1,[1]type!$A$118:$A$168,0),8),INDEX(Expenditure_type,MATCH(Y469*1,[1]type!$A$2:$A$117,0),8))</f>
        <v>השתתפות בתקציבי עזר 092</v>
      </c>
    </row>
    <row r="470" spans="1:26" ht="15.75" customHeight="1" outlineLevel="2">
      <c r="A470" s="38">
        <v>510</v>
      </c>
      <c r="B470" s="39">
        <v>611100</v>
      </c>
      <c r="C470">
        <v>1</v>
      </c>
      <c r="D470" t="str">
        <f t="shared" si="63"/>
        <v>1611100.510</v>
      </c>
      <c r="E470" s="42" t="s">
        <v>444</v>
      </c>
      <c r="F470" s="16"/>
      <c r="G470"/>
      <c r="H470" s="17">
        <v>3000</v>
      </c>
      <c r="I470" s="17">
        <v>2924.9</v>
      </c>
      <c r="J470" s="16">
        <v>2938.7</v>
      </c>
      <c r="K470" s="18">
        <f>INDEX(תקציב_2013,MATCH(D470,'[1]תקציב 2015'!$D$3:$D$5960,0),8)</f>
        <v>10000</v>
      </c>
      <c r="L470" s="18" t="str">
        <f t="shared" si="56"/>
        <v>6</v>
      </c>
      <c r="M470" s="18" t="str">
        <f>INDEX(Chapter,MATCH(L470,[1]Chapter!$A$1:$A$681,0),8)</f>
        <v>הנהלה כללית</v>
      </c>
      <c r="N470" s="18" t="str">
        <f t="shared" si="57"/>
        <v>61</v>
      </c>
      <c r="O470" s="18" t="str">
        <f>INDEX(Chapter,MATCH(N470,[1]Chapter!$A$1:$A$681,0),8)</f>
        <v>מינהל כללי</v>
      </c>
      <c r="P470" s="18" t="str">
        <f t="shared" si="58"/>
        <v>611</v>
      </c>
      <c r="Q470" s="18" t="str">
        <f>INDEX(Chapter,MATCH(P470,[1]Chapter!$A$1:$A$681,0),8)</f>
        <v>הנהלה ורשות</v>
      </c>
      <c r="R470" s="18" t="str">
        <f t="shared" si="59"/>
        <v>6111</v>
      </c>
      <c r="S470" s="18" t="str">
        <f>INDEX(Chapter,MATCH(R470,[1]Chapter!$A$1:$A$681,0),8)</f>
        <v>ראש הרשות המקומית וסגניו</v>
      </c>
      <c r="T470" s="18"/>
      <c r="U470" s="18" t="str">
        <f t="shared" si="60"/>
        <v>5</v>
      </c>
      <c r="V470" s="18" t="str">
        <f>IF($L470&lt;"6",INDEX(Revenue_type,MATCH(U470*1,[1]type!$A$118:$A$168,0),8),INDEX(Expenditure_type,MATCH(U470*1,[1]type!$A$2:$A$117,0),8))</f>
        <v>הוצאות מנהליות</v>
      </c>
      <c r="W470" s="18" t="str">
        <f t="shared" si="61"/>
        <v>51</v>
      </c>
      <c r="X470" s="18" t="str">
        <f>IF($L470&lt;"6",INDEX(Revenue_type,MATCH(W470*1,[1]type!$A$118:$A$168,0),8),INDEX(Expenditure_type,MATCH(W470*1,[1]type!$A$2:$A$117,0),8))</f>
        <v>אש"ל וכיבודים</v>
      </c>
      <c r="Y470" s="18" t="str">
        <f t="shared" si="62"/>
        <v>510</v>
      </c>
      <c r="Z470" s="18" t="e">
        <f>IF($L470&lt;"6",INDEX(Revenue_type,MATCH(Y470*1,[1]type!$A$118:$A$168,0),8),INDEX(Expenditure_type,MATCH(Y470*1,[1]type!$A$2:$A$117,0),8))</f>
        <v>#N/A</v>
      </c>
    </row>
    <row r="471" spans="1:26" ht="15" customHeight="1" outlineLevel="2">
      <c r="A471" s="38">
        <v>511</v>
      </c>
      <c r="B471" s="39">
        <v>611100</v>
      </c>
      <c r="C471">
        <v>1</v>
      </c>
      <c r="D471" t="str">
        <f t="shared" si="63"/>
        <v>1611100.511</v>
      </c>
      <c r="E471" s="42" t="s">
        <v>445</v>
      </c>
      <c r="F471" s="16"/>
      <c r="G471"/>
      <c r="H471" s="17">
        <v>11000</v>
      </c>
      <c r="I471" s="17">
        <v>10999.1</v>
      </c>
      <c r="J471" s="16">
        <v>9936.2999999999993</v>
      </c>
      <c r="K471" s="18">
        <f>INDEX(תקציב_2013,MATCH(D471,'[1]תקציב 2015'!$D$3:$D$5960,0),8)</f>
        <v>43000</v>
      </c>
      <c r="L471" s="18" t="str">
        <f t="shared" si="56"/>
        <v>6</v>
      </c>
      <c r="M471" s="18" t="str">
        <f>INDEX(Chapter,MATCH(L471,[1]Chapter!$A$1:$A$681,0),8)</f>
        <v>הנהלה כללית</v>
      </c>
      <c r="N471" s="18" t="str">
        <f t="shared" si="57"/>
        <v>61</v>
      </c>
      <c r="O471" s="18" t="str">
        <f>INDEX(Chapter,MATCH(N471,[1]Chapter!$A$1:$A$681,0),8)</f>
        <v>מינהל כללי</v>
      </c>
      <c r="P471" s="18" t="str">
        <f t="shared" si="58"/>
        <v>611</v>
      </c>
      <c r="Q471" s="18" t="str">
        <f>INDEX(Chapter,MATCH(P471,[1]Chapter!$A$1:$A$681,0),8)</f>
        <v>הנהלה ורשות</v>
      </c>
      <c r="R471" s="18" t="str">
        <f t="shared" si="59"/>
        <v>6111</v>
      </c>
      <c r="S471" s="18" t="str">
        <f>INDEX(Chapter,MATCH(R471,[1]Chapter!$A$1:$A$681,0),8)</f>
        <v>ראש הרשות המקומית וסגניו</v>
      </c>
      <c r="T471" s="18"/>
      <c r="U471" s="18" t="str">
        <f t="shared" si="60"/>
        <v>5</v>
      </c>
      <c r="V471" s="18" t="str">
        <f>IF($L471&lt;"6",INDEX(Revenue_type,MATCH(U471*1,[1]type!$A$118:$A$168,0),8),INDEX(Expenditure_type,MATCH(U471*1,[1]type!$A$2:$A$117,0),8))</f>
        <v>הוצאות מנהליות</v>
      </c>
      <c r="W471" s="18" t="str">
        <f t="shared" si="61"/>
        <v>51</v>
      </c>
      <c r="X471" s="18" t="str">
        <f>IF($L471&lt;"6",INDEX(Revenue_type,MATCH(W471*1,[1]type!$A$118:$A$168,0),8),INDEX(Expenditure_type,MATCH(W471*1,[1]type!$A$2:$A$117,0),8))</f>
        <v>אש"ל וכיבודים</v>
      </c>
      <c r="Y471" s="18" t="str">
        <f t="shared" si="62"/>
        <v>511</v>
      </c>
      <c r="Z471" s="18" t="str">
        <f>IF($L471&lt;"6",INDEX(Revenue_type,MATCH(Y471*1,[1]type!$A$118:$A$168,0),8),INDEX(Expenditure_type,MATCH(Y471*1,[1]type!$A$2:$A$117,0),8))</f>
        <v>אירוח וכיבוד</v>
      </c>
    </row>
    <row r="472" spans="1:26" ht="15.75" customHeight="1" outlineLevel="2">
      <c r="A472" s="38">
        <v>520</v>
      </c>
      <c r="B472" s="39">
        <v>611100</v>
      </c>
      <c r="C472">
        <v>1</v>
      </c>
      <c r="D472" t="str">
        <f t="shared" si="63"/>
        <v>1611100.520</v>
      </c>
      <c r="E472" s="42" t="s">
        <v>446</v>
      </c>
      <c r="F472" s="16"/>
      <c r="G472"/>
      <c r="H472" s="17">
        <v>9000</v>
      </c>
      <c r="I472" s="17">
        <v>8510.77</v>
      </c>
      <c r="J472" s="16">
        <v>4879.8100000000004</v>
      </c>
      <c r="K472" s="18" t="e">
        <f>INDEX(תקציב_2013,MATCH(D472,'[1]תקציב 2015'!$D$3:$D$5960,0),8)</f>
        <v>#N/A</v>
      </c>
      <c r="L472" s="18" t="str">
        <f t="shared" si="56"/>
        <v>6</v>
      </c>
      <c r="M472" s="18" t="str">
        <f>INDEX(Chapter,MATCH(L472,[1]Chapter!$A$1:$A$681,0),8)</f>
        <v>הנהלה כללית</v>
      </c>
      <c r="N472" s="18" t="str">
        <f t="shared" si="57"/>
        <v>61</v>
      </c>
      <c r="O472" s="18" t="str">
        <f>INDEX(Chapter,MATCH(N472,[1]Chapter!$A$1:$A$681,0),8)</f>
        <v>מינהל כללי</v>
      </c>
      <c r="P472" s="18" t="str">
        <f t="shared" si="58"/>
        <v>611</v>
      </c>
      <c r="Q472" s="18" t="str">
        <f>INDEX(Chapter,MATCH(P472,[1]Chapter!$A$1:$A$681,0),8)</f>
        <v>הנהלה ורשות</v>
      </c>
      <c r="R472" s="18" t="str">
        <f t="shared" si="59"/>
        <v>6111</v>
      </c>
      <c r="S472" s="18" t="str">
        <f>INDEX(Chapter,MATCH(R472,[1]Chapter!$A$1:$A$681,0),8)</f>
        <v>ראש הרשות המקומית וסגניו</v>
      </c>
      <c r="T472" s="18"/>
      <c r="U472" s="18" t="str">
        <f t="shared" si="60"/>
        <v>5</v>
      </c>
      <c r="V472" s="18" t="str">
        <f>IF($L472&lt;"6",INDEX(Revenue_type,MATCH(U472*1,[1]type!$A$118:$A$168,0),8),INDEX(Expenditure_type,MATCH(U472*1,[1]type!$A$2:$A$117,0),8))</f>
        <v>הוצאות מנהליות</v>
      </c>
      <c r="W472" s="18" t="str">
        <f t="shared" si="61"/>
        <v>52</v>
      </c>
      <c r="X472" s="18" t="str">
        <f>IF($L472&lt;"6",INDEX(Revenue_type,MATCH(W472*1,[1]type!$A$118:$A$168,0),8),INDEX(Expenditure_type,MATCH(W472*1,[1]type!$A$2:$A$117,0),8))</f>
        <v>השתלמויות וספרות מקצועית</v>
      </c>
      <c r="Y472" s="18" t="str">
        <f t="shared" si="62"/>
        <v>520</v>
      </c>
      <c r="Z472" s="18" t="e">
        <f>IF($L472&lt;"6",INDEX(Revenue_type,MATCH(Y472*1,[1]type!$A$118:$A$168,0),8),INDEX(Expenditure_type,MATCH(Y472*1,[1]type!$A$2:$A$117,0),8))</f>
        <v>#N/A</v>
      </c>
    </row>
    <row r="473" spans="1:26" ht="15.75" customHeight="1" outlineLevel="2">
      <c r="A473" s="38">
        <v>596</v>
      </c>
      <c r="B473" s="39">
        <v>611100</v>
      </c>
      <c r="C473">
        <v>1</v>
      </c>
      <c r="D473" t="str">
        <f t="shared" si="63"/>
        <v>1611100.596</v>
      </c>
      <c r="E473" s="42" t="s">
        <v>447</v>
      </c>
      <c r="F473" s="16"/>
      <c r="G473"/>
      <c r="H473" s="17">
        <v>12000</v>
      </c>
      <c r="I473" s="17">
        <v>22362</v>
      </c>
      <c r="J473" s="16">
        <v>11198</v>
      </c>
      <c r="K473" s="18" t="e">
        <f>INDEX(תקציב_2013,MATCH(D473,'[1]תקציב 2015'!$D$3:$D$5960,0),8)</f>
        <v>#N/A</v>
      </c>
      <c r="L473" s="18" t="str">
        <f t="shared" si="56"/>
        <v>6</v>
      </c>
      <c r="M473" s="18" t="str">
        <f>INDEX(Chapter,MATCH(L473,[1]Chapter!$A$1:$A$681,0),8)</f>
        <v>הנהלה כללית</v>
      </c>
      <c r="N473" s="18" t="str">
        <f t="shared" si="57"/>
        <v>61</v>
      </c>
      <c r="O473" s="18" t="str">
        <f>INDEX(Chapter,MATCH(N473,[1]Chapter!$A$1:$A$681,0),8)</f>
        <v>מינהל כללי</v>
      </c>
      <c r="P473" s="18" t="str">
        <f t="shared" si="58"/>
        <v>611</v>
      </c>
      <c r="Q473" s="18" t="str">
        <f>INDEX(Chapter,MATCH(P473,[1]Chapter!$A$1:$A$681,0),8)</f>
        <v>הנהלה ורשות</v>
      </c>
      <c r="R473" s="18" t="str">
        <f t="shared" si="59"/>
        <v>6111</v>
      </c>
      <c r="S473" s="18" t="str">
        <f>INDEX(Chapter,MATCH(R473,[1]Chapter!$A$1:$A$681,0),8)</f>
        <v>ראש הרשות המקומית וסגניו</v>
      </c>
      <c r="T473" s="18"/>
      <c r="U473" s="18" t="str">
        <f t="shared" si="60"/>
        <v>5</v>
      </c>
      <c r="V473" s="18" t="str">
        <f>IF($L473&lt;"6",INDEX(Revenue_type,MATCH(U473*1,[1]type!$A$118:$A$168,0),8),INDEX(Expenditure_type,MATCH(U473*1,[1]type!$A$2:$A$117,0),8))</f>
        <v>הוצאות מנהליות</v>
      </c>
      <c r="W473" s="18" t="str">
        <f t="shared" si="61"/>
        <v>59</v>
      </c>
      <c r="X473" s="18" t="str">
        <f>IF($L473&lt;"6",INDEX(Revenue_type,MATCH(W473*1,[1]type!$A$118:$A$168,0),8),INDEX(Expenditure_type,MATCH(W473*1,[1]type!$A$2:$A$117,0),8))</f>
        <v>השתתפות בתקציבי עזר 092</v>
      </c>
      <c r="Y473" s="18" t="str">
        <f t="shared" si="62"/>
        <v>596</v>
      </c>
      <c r="Z473" s="18" t="str">
        <f>IF($L473&lt;"6",INDEX(Revenue_type,MATCH(Y473*1,[1]type!$A$118:$A$168,0),8),INDEX(Expenditure_type,MATCH(Y473*1,[1]type!$A$2:$A$117,0),8))</f>
        <v>מוסך ורכב ת"ע 096</v>
      </c>
    </row>
    <row r="474" spans="1:26" ht="15.75" customHeight="1" outlineLevel="2">
      <c r="A474" s="38">
        <v>751</v>
      </c>
      <c r="B474" s="39">
        <v>611100</v>
      </c>
      <c r="C474">
        <v>1</v>
      </c>
      <c r="D474" t="str">
        <f t="shared" si="63"/>
        <v>1611100.751</v>
      </c>
      <c r="E474" s="42" t="s">
        <v>448</v>
      </c>
      <c r="F474" s="16"/>
      <c r="G474"/>
      <c r="H474" s="17">
        <v>0</v>
      </c>
      <c r="I474" s="17">
        <v>0</v>
      </c>
      <c r="J474" s="16">
        <v>0</v>
      </c>
      <c r="K474" s="18" t="e">
        <f>INDEX(תקציב_2013,MATCH(D474,'[1]תקציב 2015'!$D$3:$D$5960,0),8)</f>
        <v>#N/A</v>
      </c>
      <c r="L474" s="18" t="str">
        <f t="shared" si="56"/>
        <v>6</v>
      </c>
      <c r="M474" s="18" t="str">
        <f>INDEX(Chapter,MATCH(L474,[1]Chapter!$A$1:$A$681,0),8)</f>
        <v>הנהלה כללית</v>
      </c>
      <c r="N474" s="18" t="str">
        <f t="shared" si="57"/>
        <v>61</v>
      </c>
      <c r="O474" s="18" t="str">
        <f>INDEX(Chapter,MATCH(N474,[1]Chapter!$A$1:$A$681,0),8)</f>
        <v>מינהל כללי</v>
      </c>
      <c r="P474" s="18" t="str">
        <f t="shared" si="58"/>
        <v>611</v>
      </c>
      <c r="Q474" s="18" t="str">
        <f>INDEX(Chapter,MATCH(P474,[1]Chapter!$A$1:$A$681,0),8)</f>
        <v>הנהלה ורשות</v>
      </c>
      <c r="R474" s="18" t="str">
        <f t="shared" si="59"/>
        <v>6111</v>
      </c>
      <c r="S474" s="18" t="str">
        <f>INDEX(Chapter,MATCH(R474,[1]Chapter!$A$1:$A$681,0),8)</f>
        <v>ראש הרשות המקומית וסגניו</v>
      </c>
      <c r="T474" s="18"/>
      <c r="U474" s="18" t="str">
        <f t="shared" si="60"/>
        <v>7</v>
      </c>
      <c r="V474" s="18" t="str">
        <f>IF($L474&lt;"6",INDEX(Revenue_type,MATCH(U474*1,[1]type!$A$118:$A$168,0),8),INDEX(Expenditure_type,MATCH(U474*1,[1]type!$A$2:$A$117,0),8))</f>
        <v>הוצאות לפעולות</v>
      </c>
      <c r="W474" s="18" t="str">
        <f t="shared" si="61"/>
        <v>75</v>
      </c>
      <c r="X474" s="18" t="str">
        <f>IF($L474&lt;"6",INDEX(Revenue_type,MATCH(W474*1,[1]type!$A$118:$A$168,0),8),INDEX(Expenditure_type,MATCH(W474*1,[1]type!$A$2:$A$117,0),8))</f>
        <v>עבודות קבלניות</v>
      </c>
      <c r="Y474" s="18" t="str">
        <f t="shared" si="62"/>
        <v>751</v>
      </c>
      <c r="Z474" s="18" t="e">
        <f>IF($L474&lt;"6",INDEX(Revenue_type,MATCH(Y474*1,[1]type!$A$118:$A$168,0),8),INDEX(Expenditure_type,MATCH(Y474*1,[1]type!$A$2:$A$117,0),8))</f>
        <v>#N/A</v>
      </c>
    </row>
    <row r="475" spans="1:26" ht="15.75" customHeight="1" outlineLevel="2">
      <c r="A475" s="38">
        <v>780</v>
      </c>
      <c r="B475" s="39">
        <v>611100</v>
      </c>
      <c r="C475">
        <v>1</v>
      </c>
      <c r="D475" t="str">
        <f t="shared" si="63"/>
        <v>1611100.780</v>
      </c>
      <c r="E475" s="42" t="s">
        <v>449</v>
      </c>
      <c r="F475" s="16"/>
      <c r="G475"/>
      <c r="H475" s="17">
        <v>30000</v>
      </c>
      <c r="I475" s="17">
        <v>29265.9</v>
      </c>
      <c r="J475" s="16">
        <v>26551.5</v>
      </c>
      <c r="K475" s="18" t="e">
        <f>INDEX(תקציב_2013,MATCH(D475,'[1]תקציב 2015'!$D$3:$D$5960,0),8)</f>
        <v>#N/A</v>
      </c>
      <c r="L475" s="18" t="str">
        <f t="shared" si="56"/>
        <v>6</v>
      </c>
      <c r="M475" s="18" t="str">
        <f>INDEX(Chapter,MATCH(L475,[1]Chapter!$A$1:$A$681,0),8)</f>
        <v>הנהלה כללית</v>
      </c>
      <c r="N475" s="18" t="str">
        <f t="shared" si="57"/>
        <v>61</v>
      </c>
      <c r="O475" s="18" t="str">
        <f>INDEX(Chapter,MATCH(N475,[1]Chapter!$A$1:$A$681,0),8)</f>
        <v>מינהל כללי</v>
      </c>
      <c r="P475" s="18" t="str">
        <f t="shared" si="58"/>
        <v>611</v>
      </c>
      <c r="Q475" s="18" t="str">
        <f>INDEX(Chapter,MATCH(P475,[1]Chapter!$A$1:$A$681,0),8)</f>
        <v>הנהלה ורשות</v>
      </c>
      <c r="R475" s="18" t="str">
        <f t="shared" si="59"/>
        <v>6111</v>
      </c>
      <c r="S475" s="18" t="str">
        <f>INDEX(Chapter,MATCH(R475,[1]Chapter!$A$1:$A$681,0),8)</f>
        <v>ראש הרשות המקומית וסגניו</v>
      </c>
      <c r="T475" s="18"/>
      <c r="U475" s="18" t="str">
        <f t="shared" si="60"/>
        <v>7</v>
      </c>
      <c r="V475" s="18" t="str">
        <f>IF($L475&lt;"6",INDEX(Revenue_type,MATCH(U475*1,[1]type!$A$118:$A$168,0),8),INDEX(Expenditure_type,MATCH(U475*1,[1]type!$A$2:$A$117,0),8))</f>
        <v>הוצאות לפעולות</v>
      </c>
      <c r="W475" s="18" t="str">
        <f t="shared" si="61"/>
        <v>78</v>
      </c>
      <c r="X475" s="18" t="str">
        <f>IF($L475&lt;"6",INDEX(Revenue_type,MATCH(W475*1,[1]type!$A$118:$A$168,0),8),INDEX(Expenditure_type,MATCH(W475*1,[1]type!$A$2:$A$117,0),8))</f>
        <v>הוצאות שונות</v>
      </c>
      <c r="Y475" s="18" t="str">
        <f t="shared" si="62"/>
        <v>780</v>
      </c>
      <c r="Z475" s="18" t="e">
        <f>IF($L475&lt;"6",INDEX(Revenue_type,MATCH(Y475*1,[1]type!$A$118:$A$168,0),8),INDEX(Expenditure_type,MATCH(Y475*1,[1]type!$A$2:$A$117,0),8))</f>
        <v>#N/A</v>
      </c>
    </row>
    <row r="476" spans="1:26" ht="15.75" customHeight="1" outlineLevel="2">
      <c r="A476" s="38">
        <v>111</v>
      </c>
      <c r="B476" s="39">
        <v>611101</v>
      </c>
      <c r="C476">
        <v>1</v>
      </c>
      <c r="D476" t="str">
        <f t="shared" si="63"/>
        <v>1611101.111</v>
      </c>
      <c r="E476" s="42" t="s">
        <v>438</v>
      </c>
      <c r="F476" s="16"/>
      <c r="G476"/>
      <c r="H476" s="17">
        <v>1163000</v>
      </c>
      <c r="I476" s="17">
        <v>1162000.83</v>
      </c>
      <c r="J476" s="16">
        <v>1166487.29</v>
      </c>
      <c r="K476" s="18" t="e">
        <f>INDEX(תקציב_2013,MATCH(D476,'[1]תקציב 2015'!$D$3:$D$5960,0),8)</f>
        <v>#N/A</v>
      </c>
      <c r="L476" s="18" t="str">
        <f t="shared" si="56"/>
        <v>6</v>
      </c>
      <c r="M476" s="18" t="str">
        <f>INDEX(Chapter,MATCH(L476,[1]Chapter!$A$1:$A$681,0),8)</f>
        <v>הנהלה כללית</v>
      </c>
      <c r="N476" s="18" t="str">
        <f t="shared" si="57"/>
        <v>61</v>
      </c>
      <c r="O476" s="18" t="str">
        <f>INDEX(Chapter,MATCH(N476,[1]Chapter!$A$1:$A$681,0),8)</f>
        <v>מינהל כללי</v>
      </c>
      <c r="P476" s="18" t="str">
        <f t="shared" si="58"/>
        <v>611</v>
      </c>
      <c r="Q476" s="18" t="str">
        <f>INDEX(Chapter,MATCH(P476,[1]Chapter!$A$1:$A$681,0),8)</f>
        <v>הנהלה ורשות</v>
      </c>
      <c r="R476" s="18" t="str">
        <f t="shared" si="59"/>
        <v>6111</v>
      </c>
      <c r="S476" s="18" t="str">
        <f>INDEX(Chapter,MATCH(R476,[1]Chapter!$A$1:$A$681,0),8)</f>
        <v>ראש הרשות המקומית וסגניו</v>
      </c>
      <c r="T476" s="18"/>
      <c r="U476" s="18" t="str">
        <f t="shared" si="60"/>
        <v>1</v>
      </c>
      <c r="V476" s="18" t="str">
        <f>IF($L476&lt;"6",INDEX(Revenue_type,MATCH(U476*1,[1]type!$A$118:$A$168,0),8),INDEX(Expenditure_type,MATCH(U476*1,[1]type!$A$2:$A$117,0),8))</f>
        <v>משכורות וש"ע לעובדים לפי תקן</v>
      </c>
      <c r="W476" s="18" t="str">
        <f t="shared" si="61"/>
        <v>11</v>
      </c>
      <c r="X476" s="18" t="str">
        <f>IF($L476&lt;"6",INDEX(Revenue_type,MATCH(W476*1,[1]type!$A$118:$A$168,0),8),INDEX(Expenditure_type,MATCH(W476*1,[1]type!$A$2:$A$117,0),8))</f>
        <v>השכר הקובע</v>
      </c>
      <c r="Y476" s="18" t="str">
        <f t="shared" si="62"/>
        <v>111</v>
      </c>
      <c r="Z476" s="18" t="e">
        <f>IF($L476&lt;"6",INDEX(Revenue_type,MATCH(Y476*1,[1]type!$A$118:$A$168,0),8),INDEX(Expenditure_type,MATCH(Y476*1,[1]type!$A$2:$A$117,0),8))</f>
        <v>#N/A</v>
      </c>
    </row>
    <row r="477" spans="1:26" ht="15.75" customHeight="1" outlineLevel="2">
      <c r="A477" s="38">
        <v>520</v>
      </c>
      <c r="B477" s="39">
        <v>611101</v>
      </c>
      <c r="C477">
        <v>1</v>
      </c>
      <c r="D477" t="str">
        <f t="shared" si="63"/>
        <v>1611101.520</v>
      </c>
      <c r="E477" s="40" t="s">
        <v>450</v>
      </c>
      <c r="F477" s="16"/>
      <c r="G477"/>
      <c r="H477" s="17">
        <v>8200</v>
      </c>
      <c r="I477" s="17">
        <v>9790.15</v>
      </c>
      <c r="J477" s="16">
        <v>6787.79</v>
      </c>
      <c r="K477" s="18" t="e">
        <f>INDEX(תקציב_2013,MATCH(D477,'[1]תקציב 2015'!$D$3:$D$5960,0),8)</f>
        <v>#N/A</v>
      </c>
      <c r="L477" s="18" t="str">
        <f t="shared" si="56"/>
        <v>6</v>
      </c>
      <c r="M477" s="18" t="str">
        <f>INDEX(Chapter,MATCH(L477,[1]Chapter!$A$1:$A$681,0),8)</f>
        <v>הנהלה כללית</v>
      </c>
      <c r="N477" s="18" t="str">
        <f t="shared" si="57"/>
        <v>61</v>
      </c>
      <c r="O477" s="18" t="str">
        <f>INDEX(Chapter,MATCH(N477,[1]Chapter!$A$1:$A$681,0),8)</f>
        <v>מינהל כללי</v>
      </c>
      <c r="P477" s="18" t="str">
        <f t="shared" si="58"/>
        <v>611</v>
      </c>
      <c r="Q477" s="18" t="str">
        <f>INDEX(Chapter,MATCH(P477,[1]Chapter!$A$1:$A$681,0),8)</f>
        <v>הנהלה ורשות</v>
      </c>
      <c r="R477" s="18" t="str">
        <f t="shared" si="59"/>
        <v>6111</v>
      </c>
      <c r="S477" s="18" t="str">
        <f>INDEX(Chapter,MATCH(R477,[1]Chapter!$A$1:$A$681,0),8)</f>
        <v>ראש הרשות המקומית וסגניו</v>
      </c>
      <c r="T477" s="18"/>
      <c r="U477" s="18" t="str">
        <f t="shared" si="60"/>
        <v>5</v>
      </c>
      <c r="V477" s="18" t="str">
        <f>IF($L477&lt;"6",INDEX(Revenue_type,MATCH(U477*1,[1]type!$A$118:$A$168,0),8),INDEX(Expenditure_type,MATCH(U477*1,[1]type!$A$2:$A$117,0),8))</f>
        <v>הוצאות מנהליות</v>
      </c>
      <c r="W477" s="18" t="str">
        <f t="shared" si="61"/>
        <v>52</v>
      </c>
      <c r="X477" s="18" t="str">
        <f>IF($L477&lt;"6",INDEX(Revenue_type,MATCH(W477*1,[1]type!$A$118:$A$168,0),8),INDEX(Expenditure_type,MATCH(W477*1,[1]type!$A$2:$A$117,0),8))</f>
        <v>השתלמויות וספרות מקצועית</v>
      </c>
      <c r="Y477" s="18" t="str">
        <f t="shared" si="62"/>
        <v>520</v>
      </c>
      <c r="Z477" s="18" t="e">
        <f>IF($L477&lt;"6",INDEX(Revenue_type,MATCH(Y477*1,[1]type!$A$118:$A$168,0),8),INDEX(Expenditure_type,MATCH(Y477*1,[1]type!$A$2:$A$117,0),8))</f>
        <v>#N/A</v>
      </c>
    </row>
    <row r="478" spans="1:26" ht="15.75" customHeight="1" outlineLevel="2">
      <c r="A478" s="38">
        <v>596</v>
      </c>
      <c r="B478" s="39">
        <v>611101</v>
      </c>
      <c r="C478">
        <v>1</v>
      </c>
      <c r="D478" t="str">
        <f t="shared" si="63"/>
        <v>1611101.596</v>
      </c>
      <c r="E478" s="41" t="s">
        <v>447</v>
      </c>
      <c r="F478" s="16"/>
      <c r="G478"/>
      <c r="H478" s="17">
        <v>12000</v>
      </c>
      <c r="I478" s="17">
        <v>22362</v>
      </c>
      <c r="J478" s="16">
        <v>11198</v>
      </c>
      <c r="K478" s="18" t="e">
        <f>INDEX(תקציב_2013,MATCH(D478,'[1]תקציב 2015'!$D$3:$D$5960,0),8)</f>
        <v>#N/A</v>
      </c>
      <c r="L478" s="18" t="str">
        <f t="shared" si="56"/>
        <v>6</v>
      </c>
      <c r="M478" s="18" t="str">
        <f>INDEX(Chapter,MATCH(L478,[1]Chapter!$A$1:$A$681,0),8)</f>
        <v>הנהלה כללית</v>
      </c>
      <c r="N478" s="18" t="str">
        <f t="shared" si="57"/>
        <v>61</v>
      </c>
      <c r="O478" s="18" t="str">
        <f>INDEX(Chapter,MATCH(N478,[1]Chapter!$A$1:$A$681,0),8)</f>
        <v>מינהל כללי</v>
      </c>
      <c r="P478" s="18" t="str">
        <f t="shared" si="58"/>
        <v>611</v>
      </c>
      <c r="Q478" s="18" t="str">
        <f>INDEX(Chapter,MATCH(P478,[1]Chapter!$A$1:$A$681,0),8)</f>
        <v>הנהלה ורשות</v>
      </c>
      <c r="R478" s="18" t="str">
        <f t="shared" si="59"/>
        <v>6111</v>
      </c>
      <c r="S478" s="18" t="str">
        <f>INDEX(Chapter,MATCH(R478,[1]Chapter!$A$1:$A$681,0),8)</f>
        <v>ראש הרשות המקומית וסגניו</v>
      </c>
      <c r="T478" s="18"/>
      <c r="U478" s="18" t="str">
        <f t="shared" si="60"/>
        <v>5</v>
      </c>
      <c r="V478" s="18" t="str">
        <f>IF($L478&lt;"6",INDEX(Revenue_type,MATCH(U478*1,[1]type!$A$118:$A$168,0),8),INDEX(Expenditure_type,MATCH(U478*1,[1]type!$A$2:$A$117,0),8))</f>
        <v>הוצאות מנהליות</v>
      </c>
      <c r="W478" s="18" t="str">
        <f t="shared" si="61"/>
        <v>59</v>
      </c>
      <c r="X478" s="18" t="str">
        <f>IF($L478&lt;"6",INDEX(Revenue_type,MATCH(W478*1,[1]type!$A$118:$A$168,0),8),INDEX(Expenditure_type,MATCH(W478*1,[1]type!$A$2:$A$117,0),8))</f>
        <v>השתתפות בתקציבי עזר 092</v>
      </c>
      <c r="Y478" s="18" t="str">
        <f t="shared" si="62"/>
        <v>596</v>
      </c>
      <c r="Z478" s="18" t="str">
        <f>IF($L478&lt;"6",INDEX(Revenue_type,MATCH(Y478*1,[1]type!$A$118:$A$168,0),8),INDEX(Expenditure_type,MATCH(Y478*1,[1]type!$A$2:$A$117,0),8))</f>
        <v>מוסך ורכב ת"ע 096</v>
      </c>
    </row>
    <row r="479" spans="1:26" ht="15.75" customHeight="1" outlineLevel="2">
      <c r="A479" s="38">
        <v>780</v>
      </c>
      <c r="B479" s="39">
        <v>611101</v>
      </c>
      <c r="C479">
        <v>1</v>
      </c>
      <c r="D479" t="str">
        <f t="shared" si="63"/>
        <v>1611101.780</v>
      </c>
      <c r="E479" s="41" t="s">
        <v>50</v>
      </c>
      <c r="F479" s="16"/>
      <c r="G479"/>
      <c r="H479" s="17">
        <v>8000</v>
      </c>
      <c r="I479" s="17">
        <v>4264.3</v>
      </c>
      <c r="J479" s="16">
        <v>7490.04</v>
      </c>
      <c r="K479" s="18" t="e">
        <f>INDEX(תקציב_2013,MATCH(D479,'[1]תקציב 2015'!$D$3:$D$5960,0),8)</f>
        <v>#N/A</v>
      </c>
      <c r="L479" s="18" t="str">
        <f t="shared" si="56"/>
        <v>6</v>
      </c>
      <c r="M479" s="18" t="str">
        <f>INDEX(Chapter,MATCH(L479,[1]Chapter!$A$1:$A$681,0),8)</f>
        <v>הנהלה כללית</v>
      </c>
      <c r="N479" s="18" t="str">
        <f t="shared" si="57"/>
        <v>61</v>
      </c>
      <c r="O479" s="18" t="str">
        <f>INDEX(Chapter,MATCH(N479,[1]Chapter!$A$1:$A$681,0),8)</f>
        <v>מינהל כללי</v>
      </c>
      <c r="P479" s="18" t="str">
        <f t="shared" si="58"/>
        <v>611</v>
      </c>
      <c r="Q479" s="18" t="str">
        <f>INDEX(Chapter,MATCH(P479,[1]Chapter!$A$1:$A$681,0),8)</f>
        <v>הנהלה ורשות</v>
      </c>
      <c r="R479" s="18" t="str">
        <f t="shared" si="59"/>
        <v>6111</v>
      </c>
      <c r="S479" s="18" t="str">
        <f>INDEX(Chapter,MATCH(R479,[1]Chapter!$A$1:$A$681,0),8)</f>
        <v>ראש הרשות המקומית וסגניו</v>
      </c>
      <c r="T479" s="18"/>
      <c r="U479" s="18" t="str">
        <f t="shared" si="60"/>
        <v>7</v>
      </c>
      <c r="V479" s="18" t="str">
        <f>IF($L479&lt;"6",INDEX(Revenue_type,MATCH(U479*1,[1]type!$A$118:$A$168,0),8),INDEX(Expenditure_type,MATCH(U479*1,[1]type!$A$2:$A$117,0),8))</f>
        <v>הוצאות לפעולות</v>
      </c>
      <c r="W479" s="18" t="str">
        <f t="shared" si="61"/>
        <v>78</v>
      </c>
      <c r="X479" s="18" t="str">
        <f>IF($L479&lt;"6",INDEX(Revenue_type,MATCH(W479*1,[1]type!$A$118:$A$168,0),8),INDEX(Expenditure_type,MATCH(W479*1,[1]type!$A$2:$A$117,0),8))</f>
        <v>הוצאות שונות</v>
      </c>
      <c r="Y479" s="18" t="str">
        <f t="shared" si="62"/>
        <v>780</v>
      </c>
      <c r="Z479" s="18" t="e">
        <f>IF($L479&lt;"6",INDEX(Revenue_type,MATCH(Y479*1,[1]type!$A$118:$A$168,0),8),INDEX(Expenditure_type,MATCH(Y479*1,[1]type!$A$2:$A$117,0),8))</f>
        <v>#N/A</v>
      </c>
    </row>
    <row r="480" spans="1:26" ht="15.75" customHeight="1" outlineLevel="2">
      <c r="A480" s="38">
        <v>798</v>
      </c>
      <c r="B480" s="39">
        <v>611101</v>
      </c>
      <c r="C480">
        <v>1</v>
      </c>
      <c r="D480" t="str">
        <f t="shared" si="63"/>
        <v>1611101.798</v>
      </c>
      <c r="E480" s="41" t="s">
        <v>451</v>
      </c>
      <c r="F480" s="16"/>
      <c r="G480"/>
      <c r="H480" s="17">
        <v>6000</v>
      </c>
      <c r="I480" s="17">
        <v>5667</v>
      </c>
      <c r="J480" s="16">
        <v>3853</v>
      </c>
      <c r="K480" s="18" t="e">
        <f>INDEX(תקציב_2013,MATCH(D480,'[1]תקציב 2015'!$D$3:$D$5960,0),8)</f>
        <v>#N/A</v>
      </c>
      <c r="L480" s="18" t="str">
        <f t="shared" si="56"/>
        <v>6</v>
      </c>
      <c r="M480" s="18" t="str">
        <f>INDEX(Chapter,MATCH(L480,[1]Chapter!$A$1:$A$681,0),8)</f>
        <v>הנהלה כללית</v>
      </c>
      <c r="N480" s="18" t="str">
        <f t="shared" si="57"/>
        <v>61</v>
      </c>
      <c r="O480" s="18" t="str">
        <f>INDEX(Chapter,MATCH(N480,[1]Chapter!$A$1:$A$681,0),8)</f>
        <v>מינהל כללי</v>
      </c>
      <c r="P480" s="18" t="str">
        <f t="shared" si="58"/>
        <v>611</v>
      </c>
      <c r="Q480" s="18" t="str">
        <f>INDEX(Chapter,MATCH(P480,[1]Chapter!$A$1:$A$681,0),8)</f>
        <v>הנהלה ורשות</v>
      </c>
      <c r="R480" s="18" t="str">
        <f t="shared" si="59"/>
        <v>6111</v>
      </c>
      <c r="S480" s="18" t="str">
        <f>INDEX(Chapter,MATCH(R480,[1]Chapter!$A$1:$A$681,0),8)</f>
        <v>ראש הרשות המקומית וסגניו</v>
      </c>
      <c r="T480" s="18"/>
      <c r="U480" s="18" t="str">
        <f t="shared" si="60"/>
        <v>7</v>
      </c>
      <c r="V480" s="18" t="str">
        <f>IF($L480&lt;"6",INDEX(Revenue_type,MATCH(U480*1,[1]type!$A$118:$A$168,0),8),INDEX(Expenditure_type,MATCH(U480*1,[1]type!$A$2:$A$117,0),8))</f>
        <v>הוצאות לפעולות</v>
      </c>
      <c r="W480" s="18" t="str">
        <f t="shared" si="61"/>
        <v>79</v>
      </c>
      <c r="X480" s="18" t="str">
        <f>IF($L480&lt;"6",INDEX(Revenue_type,MATCH(W480*1,[1]type!$A$118:$A$168,0),8),INDEX(Expenditure_type,MATCH(W480*1,[1]type!$A$2:$A$117,0),8))</f>
        <v>השתתפות בתקציבי עזר 092</v>
      </c>
      <c r="Y480" s="18" t="str">
        <f t="shared" si="62"/>
        <v>798</v>
      </c>
      <c r="Z480" s="18" t="e">
        <f>IF($L480&lt;"6",INDEX(Revenue_type,MATCH(Y480*1,[1]type!$A$118:$A$168,0),8),INDEX(Expenditure_type,MATCH(Y480*1,[1]type!$A$2:$A$117,0),8))</f>
        <v>#N/A</v>
      </c>
    </row>
    <row r="481" spans="1:26" ht="15.75" customHeight="1" outlineLevel="2">
      <c r="A481" s="38">
        <v>930</v>
      </c>
      <c r="B481" s="39">
        <v>611101</v>
      </c>
      <c r="C481">
        <v>1</v>
      </c>
      <c r="D481" t="str">
        <f t="shared" si="63"/>
        <v>1611101.930</v>
      </c>
      <c r="E481" s="42" t="s">
        <v>88</v>
      </c>
      <c r="F481" s="16"/>
      <c r="G481"/>
      <c r="H481" s="17">
        <v>0</v>
      </c>
      <c r="I481" s="17">
        <v>0</v>
      </c>
      <c r="J481" s="16">
        <v>0</v>
      </c>
      <c r="K481" s="18" t="e">
        <f>INDEX(תקציב_2013,MATCH(D481,'[1]תקציב 2015'!$D$3:$D$5960,0),8)</f>
        <v>#N/A</v>
      </c>
      <c r="L481" s="18" t="str">
        <f t="shared" si="56"/>
        <v>6</v>
      </c>
      <c r="M481" s="18" t="str">
        <f>INDEX(Chapter,MATCH(L481,[1]Chapter!$A$1:$A$681,0),8)</f>
        <v>הנהלה כללית</v>
      </c>
      <c r="N481" s="18" t="str">
        <f t="shared" si="57"/>
        <v>61</v>
      </c>
      <c r="O481" s="18" t="str">
        <f>INDEX(Chapter,MATCH(N481,[1]Chapter!$A$1:$A$681,0),8)</f>
        <v>מינהל כללי</v>
      </c>
      <c r="P481" s="18" t="str">
        <f t="shared" si="58"/>
        <v>611</v>
      </c>
      <c r="Q481" s="18" t="str">
        <f>INDEX(Chapter,MATCH(P481,[1]Chapter!$A$1:$A$681,0),8)</f>
        <v>הנהלה ורשות</v>
      </c>
      <c r="R481" s="18" t="str">
        <f t="shared" si="59"/>
        <v>6111</v>
      </c>
      <c r="S481" s="18" t="str">
        <f>INDEX(Chapter,MATCH(R481,[1]Chapter!$A$1:$A$681,0),8)</f>
        <v>ראש הרשות המקומית וסגניו</v>
      </c>
      <c r="T481" s="18"/>
      <c r="U481" s="18" t="str">
        <f t="shared" si="60"/>
        <v>9</v>
      </c>
      <c r="V481" s="18" t="str">
        <f>IF($L481&lt;"6",INDEX(Revenue_type,MATCH(U481*1,[1]type!$A$118:$A$168,0),8),INDEX(Expenditure_type,MATCH(U481*1,[1]type!$A$2:$A$117,0),8))</f>
        <v>הוצאות חד פעמיות</v>
      </c>
      <c r="W481" s="18" t="str">
        <f t="shared" si="61"/>
        <v>93</v>
      </c>
      <c r="X481" s="18" t="str">
        <f>IF($L481&lt;"6",INDEX(Revenue_type,MATCH(W481*1,[1]type!$A$118:$A$168,0),8),INDEX(Expenditure_type,MATCH(W481*1,[1]type!$A$2:$A$117,0),8))</f>
        <v>רכישת ציוד יסודי</v>
      </c>
      <c r="Y481" s="18" t="str">
        <f t="shared" si="62"/>
        <v>930</v>
      </c>
      <c r="Z481" s="18" t="e">
        <f>IF($L481&lt;"6",INDEX(Revenue_type,MATCH(Y481*1,[1]type!$A$118:$A$168,0),8),INDEX(Expenditure_type,MATCH(Y481*1,[1]type!$A$2:$A$117,0),8))</f>
        <v>#N/A</v>
      </c>
    </row>
    <row r="482" spans="1:26" ht="15.75" customHeight="1" outlineLevel="2">
      <c r="A482" s="38">
        <v>110</v>
      </c>
      <c r="B482" s="39">
        <v>611110</v>
      </c>
      <c r="C482">
        <v>1</v>
      </c>
      <c r="D482" t="str">
        <f t="shared" si="63"/>
        <v>1611110.110</v>
      </c>
      <c r="E482" s="42" t="s">
        <v>40</v>
      </c>
      <c r="F482" s="16"/>
      <c r="G482"/>
      <c r="H482" s="17">
        <v>0</v>
      </c>
      <c r="I482" s="17">
        <v>0</v>
      </c>
      <c r="J482" s="16">
        <v>743328.48</v>
      </c>
      <c r="K482" s="18" t="e">
        <f>INDEX(תקציב_2013,MATCH(D482,'[1]תקציב 2015'!$D$3:$D$5960,0),8)</f>
        <v>#N/A</v>
      </c>
      <c r="L482" s="18" t="str">
        <f t="shared" si="56"/>
        <v>6</v>
      </c>
      <c r="M482" s="18" t="str">
        <f>INDEX(Chapter,MATCH(L482,[1]Chapter!$A$1:$A$681,0),8)</f>
        <v>הנהלה כללית</v>
      </c>
      <c r="N482" s="18" t="str">
        <f t="shared" si="57"/>
        <v>61</v>
      </c>
      <c r="O482" s="18" t="str">
        <f>INDEX(Chapter,MATCH(N482,[1]Chapter!$A$1:$A$681,0),8)</f>
        <v>מינהל כללי</v>
      </c>
      <c r="P482" s="18" t="str">
        <f t="shared" si="58"/>
        <v>611</v>
      </c>
      <c r="Q482" s="18" t="str">
        <f>INDEX(Chapter,MATCH(P482,[1]Chapter!$A$1:$A$681,0),8)</f>
        <v>הנהלה ורשות</v>
      </c>
      <c r="R482" s="18" t="str">
        <f t="shared" si="59"/>
        <v>6111</v>
      </c>
      <c r="S482" s="18" t="str">
        <f>INDEX(Chapter,MATCH(R482,[1]Chapter!$A$1:$A$681,0),8)</f>
        <v>ראש הרשות המקומית וסגניו</v>
      </c>
      <c r="T482" s="18"/>
      <c r="U482" s="18" t="str">
        <f t="shared" si="60"/>
        <v>1</v>
      </c>
      <c r="V482" s="18" t="str">
        <f>IF($L482&lt;"6",INDEX(Revenue_type,MATCH(U482*1,[1]type!$A$118:$A$168,0),8),INDEX(Expenditure_type,MATCH(U482*1,[1]type!$A$2:$A$117,0),8))</f>
        <v>משכורות וש"ע לעובדים לפי תקן</v>
      </c>
      <c r="W482" s="18" t="str">
        <f t="shared" si="61"/>
        <v>11</v>
      </c>
      <c r="X482" s="18" t="str">
        <f>IF($L482&lt;"6",INDEX(Revenue_type,MATCH(W482*1,[1]type!$A$118:$A$168,0),8),INDEX(Expenditure_type,MATCH(W482*1,[1]type!$A$2:$A$117,0),8))</f>
        <v>השכר הקובע</v>
      </c>
      <c r="Y482" s="18" t="str">
        <f t="shared" si="62"/>
        <v>110</v>
      </c>
      <c r="Z482" s="18" t="e">
        <f>IF($L482&lt;"6",INDEX(Revenue_type,MATCH(Y482*1,[1]type!$A$118:$A$168,0),8),INDEX(Expenditure_type,MATCH(Y482*1,[1]type!$A$2:$A$117,0),8))</f>
        <v>#N/A</v>
      </c>
    </row>
    <row r="483" spans="1:26" ht="15.75" customHeight="1" outlineLevel="2">
      <c r="A483" s="38">
        <v>130</v>
      </c>
      <c r="B483" s="39">
        <v>611110</v>
      </c>
      <c r="C483">
        <v>1</v>
      </c>
      <c r="D483" t="str">
        <f t="shared" si="63"/>
        <v>1611110.130</v>
      </c>
      <c r="E483" s="42" t="s">
        <v>41</v>
      </c>
      <c r="F483" s="16"/>
      <c r="G483"/>
      <c r="H483" s="17">
        <v>0</v>
      </c>
      <c r="I483" s="17">
        <v>0</v>
      </c>
      <c r="J483" s="16">
        <v>70829.25</v>
      </c>
      <c r="K483" s="18">
        <f>INDEX(תקציב_2013,MATCH(D483,'[1]תקציב 2015'!$D$3:$D$5960,0),8)</f>
        <v>0</v>
      </c>
      <c r="L483" s="18" t="str">
        <f t="shared" si="56"/>
        <v>6</v>
      </c>
      <c r="M483" s="18" t="str">
        <f>INDEX(Chapter,MATCH(L483,[1]Chapter!$A$1:$A$681,0),8)</f>
        <v>הנהלה כללית</v>
      </c>
      <c r="N483" s="18" t="str">
        <f t="shared" si="57"/>
        <v>61</v>
      </c>
      <c r="O483" s="18" t="str">
        <f>INDEX(Chapter,MATCH(N483,[1]Chapter!$A$1:$A$681,0),8)</f>
        <v>מינהל כללי</v>
      </c>
      <c r="P483" s="18" t="str">
        <f t="shared" si="58"/>
        <v>611</v>
      </c>
      <c r="Q483" s="18" t="str">
        <f>INDEX(Chapter,MATCH(P483,[1]Chapter!$A$1:$A$681,0),8)</f>
        <v>הנהלה ורשות</v>
      </c>
      <c r="R483" s="18" t="str">
        <f t="shared" si="59"/>
        <v>6111</v>
      </c>
      <c r="S483" s="18" t="str">
        <f>INDEX(Chapter,MATCH(R483,[1]Chapter!$A$1:$A$681,0),8)</f>
        <v>ראש הרשות המקומית וסגניו</v>
      </c>
      <c r="T483" s="18"/>
      <c r="U483" s="18" t="str">
        <f t="shared" si="60"/>
        <v>1</v>
      </c>
      <c r="V483" s="18" t="str">
        <f>IF($L483&lt;"6",INDEX(Revenue_type,MATCH(U483*1,[1]type!$A$118:$A$168,0),8),INDEX(Expenditure_type,MATCH(U483*1,[1]type!$A$2:$A$117,0),8))</f>
        <v>משכורות וש"ע לעובדים לפי תקן</v>
      </c>
      <c r="W483" s="18" t="str">
        <f t="shared" si="61"/>
        <v>13</v>
      </c>
      <c r="X483" s="18" t="str">
        <f>IF($L483&lt;"6",INDEX(Revenue_type,MATCH(W483*1,[1]type!$A$118:$A$168,0),8),INDEX(Expenditure_type,MATCH(W483*1,[1]type!$A$2:$A$117,0),8))</f>
        <v>שעות נוספות</v>
      </c>
      <c r="Y483" s="18" t="str">
        <f t="shared" si="62"/>
        <v>130</v>
      </c>
      <c r="Z483" s="18" t="e">
        <f>IF($L483&lt;"6",INDEX(Revenue_type,MATCH(Y483*1,[1]type!$A$118:$A$168,0),8),INDEX(Expenditure_type,MATCH(Y483*1,[1]type!$A$2:$A$117,0),8))</f>
        <v>#N/A</v>
      </c>
    </row>
    <row r="484" spans="1:26" ht="15.75" customHeight="1" outlineLevel="2">
      <c r="A484" s="38">
        <v>140</v>
      </c>
      <c r="B484" s="39">
        <v>611110</v>
      </c>
      <c r="C484">
        <v>1</v>
      </c>
      <c r="D484" t="str">
        <f t="shared" si="63"/>
        <v>1611110.140</v>
      </c>
      <c r="E484" s="42" t="s">
        <v>56</v>
      </c>
      <c r="F484" s="16"/>
      <c r="G484"/>
      <c r="H484" s="17">
        <v>0</v>
      </c>
      <c r="I484" s="17">
        <v>0</v>
      </c>
      <c r="J484" s="16">
        <v>35523.550000000003</v>
      </c>
      <c r="K484" s="18" t="e">
        <f>INDEX(תקציב_2013,MATCH(D484,'[1]תקציב 2015'!$D$3:$D$5960,0),8)</f>
        <v>#N/A</v>
      </c>
      <c r="L484" s="18" t="str">
        <f t="shared" si="56"/>
        <v>6</v>
      </c>
      <c r="M484" s="18" t="str">
        <f>INDEX(Chapter,MATCH(L484,[1]Chapter!$A$1:$A$681,0),8)</f>
        <v>הנהלה כללית</v>
      </c>
      <c r="N484" s="18" t="str">
        <f t="shared" si="57"/>
        <v>61</v>
      </c>
      <c r="O484" s="18" t="str">
        <f>INDEX(Chapter,MATCH(N484,[1]Chapter!$A$1:$A$681,0),8)</f>
        <v>מינהל כללי</v>
      </c>
      <c r="P484" s="18" t="str">
        <f t="shared" si="58"/>
        <v>611</v>
      </c>
      <c r="Q484" s="18" t="str">
        <f>INDEX(Chapter,MATCH(P484,[1]Chapter!$A$1:$A$681,0),8)</f>
        <v>הנהלה ורשות</v>
      </c>
      <c r="R484" s="18" t="str">
        <f t="shared" si="59"/>
        <v>6111</v>
      </c>
      <c r="S484" s="18" t="str">
        <f>INDEX(Chapter,MATCH(R484,[1]Chapter!$A$1:$A$681,0),8)</f>
        <v>ראש הרשות המקומית וסגניו</v>
      </c>
      <c r="T484" s="18"/>
      <c r="U484" s="18" t="str">
        <f t="shared" si="60"/>
        <v>1</v>
      </c>
      <c r="V484" s="18" t="str">
        <f>IF($L484&lt;"6",INDEX(Revenue_type,MATCH(U484*1,[1]type!$A$118:$A$168,0),8),INDEX(Expenditure_type,MATCH(U484*1,[1]type!$A$2:$A$117,0),8))</f>
        <v>משכורות וש"ע לעובדים לפי תקן</v>
      </c>
      <c r="W484" s="18" t="str">
        <f t="shared" si="61"/>
        <v>14</v>
      </c>
      <c r="X484" s="18" t="str">
        <f>IF($L484&lt;"6",INDEX(Revenue_type,MATCH(W484*1,[1]type!$A$118:$A$168,0),8),INDEX(Expenditure_type,MATCH(W484*1,[1]type!$A$2:$A$117,0),8))</f>
        <v>החזר הוצאות</v>
      </c>
      <c r="Y484" s="18" t="str">
        <f t="shared" si="62"/>
        <v>140</v>
      </c>
      <c r="Z484" s="18" t="e">
        <f>IF($L484&lt;"6",INDEX(Revenue_type,MATCH(Y484*1,[1]type!$A$118:$A$168,0),8),INDEX(Expenditure_type,MATCH(Y484*1,[1]type!$A$2:$A$117,0),8))</f>
        <v>#N/A</v>
      </c>
    </row>
    <row r="485" spans="1:26" ht="15.75" customHeight="1" outlineLevel="2">
      <c r="A485" s="38">
        <v>210</v>
      </c>
      <c r="B485" s="39">
        <v>611110</v>
      </c>
      <c r="C485">
        <v>1</v>
      </c>
      <c r="D485" t="str">
        <f t="shared" si="63"/>
        <v>1611110.210</v>
      </c>
      <c r="E485" s="43" t="s">
        <v>452</v>
      </c>
      <c r="F485" s="16"/>
      <c r="G485"/>
      <c r="H485" s="17">
        <v>0</v>
      </c>
      <c r="I485" s="17">
        <v>0</v>
      </c>
      <c r="J485" s="16">
        <v>0</v>
      </c>
      <c r="K485" s="18" t="e">
        <f>INDEX(תקציב_2013,MATCH(D485,'[1]תקציב 2015'!$D$3:$D$5960,0),8)</f>
        <v>#N/A</v>
      </c>
      <c r="L485" s="18" t="str">
        <f t="shared" si="56"/>
        <v>6</v>
      </c>
      <c r="M485" s="18" t="str">
        <f>INDEX(Chapter,MATCH(L485,[1]Chapter!$A$1:$A$681,0),8)</f>
        <v>הנהלה כללית</v>
      </c>
      <c r="N485" s="18" t="str">
        <f t="shared" si="57"/>
        <v>61</v>
      </c>
      <c r="O485" s="18" t="str">
        <f>INDEX(Chapter,MATCH(N485,[1]Chapter!$A$1:$A$681,0),8)</f>
        <v>מינהל כללי</v>
      </c>
      <c r="P485" s="18" t="str">
        <f t="shared" si="58"/>
        <v>611</v>
      </c>
      <c r="Q485" s="18" t="str">
        <f>INDEX(Chapter,MATCH(P485,[1]Chapter!$A$1:$A$681,0),8)</f>
        <v>הנהלה ורשות</v>
      </c>
      <c r="R485" s="18" t="str">
        <f t="shared" si="59"/>
        <v>6111</v>
      </c>
      <c r="S485" s="18" t="str">
        <f>INDEX(Chapter,MATCH(R485,[1]Chapter!$A$1:$A$681,0),8)</f>
        <v>ראש הרשות המקומית וסגניו</v>
      </c>
      <c r="T485" s="18"/>
      <c r="U485" s="18" t="str">
        <f t="shared" si="60"/>
        <v>2</v>
      </c>
      <c r="V485" s="18" t="str">
        <f>IF($L485&lt;"6",INDEX(Revenue_type,MATCH(U485*1,[1]type!$A$118:$A$168,0),8),INDEX(Expenditure_type,MATCH(U485*1,[1]type!$A$2:$A$117,0),8))</f>
        <v>משכורות וש"ע לעובדים בלי תקן</v>
      </c>
      <c r="W485" s="18" t="str">
        <f t="shared" si="61"/>
        <v>21</v>
      </c>
      <c r="X485" s="18" t="str">
        <f>IF($L485&lt;"6",INDEX(Revenue_type,MATCH(W485*1,[1]type!$A$118:$A$168,0),8),INDEX(Expenditure_type,MATCH(W485*1,[1]type!$A$2:$A$117,0),8))</f>
        <v>השכר הקובע</v>
      </c>
      <c r="Y485" s="18" t="str">
        <f t="shared" si="62"/>
        <v>210</v>
      </c>
      <c r="Z485" s="18" t="e">
        <f>IF($L485&lt;"6",INDEX(Revenue_type,MATCH(Y485*1,[1]type!$A$118:$A$168,0),8),INDEX(Expenditure_type,MATCH(Y485*1,[1]type!$A$2:$A$117,0),8))</f>
        <v>#N/A</v>
      </c>
    </row>
    <row r="486" spans="1:26" ht="15.75" customHeight="1" outlineLevel="2">
      <c r="A486" s="38">
        <v>492</v>
      </c>
      <c r="B486" s="39">
        <v>611110</v>
      </c>
      <c r="C486">
        <v>1</v>
      </c>
      <c r="D486" t="str">
        <f t="shared" si="63"/>
        <v>1611110.492</v>
      </c>
      <c r="E486" s="43" t="s">
        <v>443</v>
      </c>
      <c r="F486" s="16"/>
      <c r="G486"/>
      <c r="H486" s="17">
        <v>102000</v>
      </c>
      <c r="I486" s="17">
        <v>97854</v>
      </c>
      <c r="J486" s="16">
        <v>93876</v>
      </c>
      <c r="K486" s="18" t="e">
        <f>INDEX(תקציב_2013,MATCH(D486,'[1]תקציב 2015'!$D$3:$D$5960,0),8)</f>
        <v>#N/A</v>
      </c>
      <c r="L486" s="18" t="str">
        <f t="shared" si="56"/>
        <v>6</v>
      </c>
      <c r="M486" s="18" t="str">
        <f>INDEX(Chapter,MATCH(L486,[1]Chapter!$A$1:$A$681,0),8)</f>
        <v>הנהלה כללית</v>
      </c>
      <c r="N486" s="18" t="str">
        <f t="shared" si="57"/>
        <v>61</v>
      </c>
      <c r="O486" s="18" t="str">
        <f>INDEX(Chapter,MATCH(N486,[1]Chapter!$A$1:$A$681,0),8)</f>
        <v>מינהל כללי</v>
      </c>
      <c r="P486" s="18" t="str">
        <f t="shared" si="58"/>
        <v>611</v>
      </c>
      <c r="Q486" s="18" t="str">
        <f>INDEX(Chapter,MATCH(P486,[1]Chapter!$A$1:$A$681,0),8)</f>
        <v>הנהלה ורשות</v>
      </c>
      <c r="R486" s="18" t="str">
        <f t="shared" si="59"/>
        <v>6111</v>
      </c>
      <c r="S486" s="18" t="str">
        <f>INDEX(Chapter,MATCH(R486,[1]Chapter!$A$1:$A$681,0),8)</f>
        <v>ראש הרשות המקומית וסגניו</v>
      </c>
      <c r="T486" s="18"/>
      <c r="U486" s="18" t="str">
        <f t="shared" si="60"/>
        <v>4</v>
      </c>
      <c r="V486" s="18" t="str">
        <f>IF($L486&lt;"6",INDEX(Revenue_type,MATCH(U486*1,[1]type!$A$118:$A$168,0),8),INDEX(Expenditure_type,MATCH(U486*1,[1]type!$A$2:$A$117,0),8))</f>
        <v>אחזקת בינים ואספקת ציוד</v>
      </c>
      <c r="W486" s="18" t="str">
        <f t="shared" si="61"/>
        <v>49</v>
      </c>
      <c r="X486" s="18" t="e">
        <f>IF($L486&lt;"6",INDEX(Revenue_type,MATCH(W486*1,[1]type!$A$118:$A$168,0),8),INDEX(Expenditure_type,MATCH(W486*1,[1]type!$A$2:$A$117,0),8))</f>
        <v>#N/A</v>
      </c>
      <c r="Y486" s="18" t="str">
        <f t="shared" si="62"/>
        <v>492</v>
      </c>
      <c r="Z486" s="18" t="str">
        <f>IF($L486&lt;"6",INDEX(Revenue_type,MATCH(Y486*1,[1]type!$A$118:$A$168,0),8),INDEX(Expenditure_type,MATCH(Y486*1,[1]type!$A$2:$A$117,0),8))</f>
        <v>השתתפות בתקציבי עזר 092</v>
      </c>
    </row>
    <row r="487" spans="1:26" ht="15.75" customHeight="1" outlineLevel="2">
      <c r="A487" s="38">
        <v>511</v>
      </c>
      <c r="B487" s="39">
        <v>611110</v>
      </c>
      <c r="C487">
        <v>1</v>
      </c>
      <c r="D487" t="str">
        <f t="shared" si="63"/>
        <v>1611110.511</v>
      </c>
      <c r="E487" s="46" t="s">
        <v>453</v>
      </c>
      <c r="F487" s="16"/>
      <c r="G487"/>
      <c r="H487" s="17">
        <v>2000</v>
      </c>
      <c r="I487" s="17">
        <v>1986</v>
      </c>
      <c r="J487" s="16">
        <v>2000</v>
      </c>
      <c r="K487" s="18" t="e">
        <f>INDEX(תקציב_2013,MATCH(D487,'[1]תקציב 2015'!$D$3:$D$5960,0),8)</f>
        <v>#N/A</v>
      </c>
      <c r="L487" s="18" t="str">
        <f t="shared" si="56"/>
        <v>6</v>
      </c>
      <c r="M487" s="18" t="str">
        <f>INDEX(Chapter,MATCH(L487,[1]Chapter!$A$1:$A$681,0),8)</f>
        <v>הנהלה כללית</v>
      </c>
      <c r="N487" s="18" t="str">
        <f t="shared" si="57"/>
        <v>61</v>
      </c>
      <c r="O487" s="18" t="str">
        <f>INDEX(Chapter,MATCH(N487,[1]Chapter!$A$1:$A$681,0),8)</f>
        <v>מינהל כללי</v>
      </c>
      <c r="P487" s="18" t="str">
        <f t="shared" si="58"/>
        <v>611</v>
      </c>
      <c r="Q487" s="18" t="str">
        <f>INDEX(Chapter,MATCH(P487,[1]Chapter!$A$1:$A$681,0),8)</f>
        <v>הנהלה ורשות</v>
      </c>
      <c r="R487" s="18" t="str">
        <f t="shared" si="59"/>
        <v>6111</v>
      </c>
      <c r="S487" s="18" t="str">
        <f>INDEX(Chapter,MATCH(R487,[1]Chapter!$A$1:$A$681,0),8)</f>
        <v>ראש הרשות המקומית וסגניו</v>
      </c>
      <c r="T487" s="18"/>
      <c r="U487" s="18" t="str">
        <f t="shared" si="60"/>
        <v>5</v>
      </c>
      <c r="V487" s="18" t="str">
        <f>IF($L487&lt;"6",INDEX(Revenue_type,MATCH(U487*1,[1]type!$A$118:$A$168,0),8),INDEX(Expenditure_type,MATCH(U487*1,[1]type!$A$2:$A$117,0),8))</f>
        <v>הוצאות מנהליות</v>
      </c>
      <c r="W487" s="18" t="str">
        <f t="shared" si="61"/>
        <v>51</v>
      </c>
      <c r="X487" s="18" t="str">
        <f>IF($L487&lt;"6",INDEX(Revenue_type,MATCH(W487*1,[1]type!$A$118:$A$168,0),8),INDEX(Expenditure_type,MATCH(W487*1,[1]type!$A$2:$A$117,0),8))</f>
        <v>אש"ל וכיבודים</v>
      </c>
      <c r="Y487" s="18" t="str">
        <f t="shared" si="62"/>
        <v>511</v>
      </c>
      <c r="Z487" s="18" t="str">
        <f>IF($L487&lt;"6",INDEX(Revenue_type,MATCH(Y487*1,[1]type!$A$118:$A$168,0),8),INDEX(Expenditure_type,MATCH(Y487*1,[1]type!$A$2:$A$117,0),8))</f>
        <v>אירוח וכיבוד</v>
      </c>
    </row>
    <row r="488" spans="1:26" ht="15.75" customHeight="1" outlineLevel="2">
      <c r="A488" s="38">
        <v>550</v>
      </c>
      <c r="B488" s="39">
        <v>611110</v>
      </c>
      <c r="C488">
        <v>1</v>
      </c>
      <c r="D488" t="str">
        <f t="shared" si="63"/>
        <v>1611110.550</v>
      </c>
      <c r="E488" s="43" t="s">
        <v>454</v>
      </c>
      <c r="F488" s="16"/>
      <c r="G488"/>
      <c r="H488" s="17">
        <v>0</v>
      </c>
      <c r="I488" s="17">
        <v>0</v>
      </c>
      <c r="J488" s="16">
        <v>7667.64</v>
      </c>
      <c r="K488" s="18" t="e">
        <f>INDEX(תקציב_2013,MATCH(D488,'[1]תקציב 2015'!$D$3:$D$5960,0),8)</f>
        <v>#N/A</v>
      </c>
      <c r="L488" s="18" t="str">
        <f t="shared" si="56"/>
        <v>6</v>
      </c>
      <c r="M488" s="18" t="str">
        <f>INDEX(Chapter,MATCH(L488,[1]Chapter!$A$1:$A$681,0),8)</f>
        <v>הנהלה כללית</v>
      </c>
      <c r="N488" s="18" t="str">
        <f t="shared" si="57"/>
        <v>61</v>
      </c>
      <c r="O488" s="18" t="str">
        <f>INDEX(Chapter,MATCH(N488,[1]Chapter!$A$1:$A$681,0),8)</f>
        <v>מינהל כללי</v>
      </c>
      <c r="P488" s="18" t="str">
        <f t="shared" si="58"/>
        <v>611</v>
      </c>
      <c r="Q488" s="18" t="str">
        <f>INDEX(Chapter,MATCH(P488,[1]Chapter!$A$1:$A$681,0),8)</f>
        <v>הנהלה ורשות</v>
      </c>
      <c r="R488" s="18" t="str">
        <f t="shared" si="59"/>
        <v>6111</v>
      </c>
      <c r="S488" s="18" t="str">
        <f>INDEX(Chapter,MATCH(R488,[1]Chapter!$A$1:$A$681,0),8)</f>
        <v>ראש הרשות המקומית וסגניו</v>
      </c>
      <c r="T488" s="18"/>
      <c r="U488" s="18" t="str">
        <f t="shared" si="60"/>
        <v>5</v>
      </c>
      <c r="V488" s="18" t="str">
        <f>IF($L488&lt;"6",INDEX(Revenue_type,MATCH(U488*1,[1]type!$A$118:$A$168,0),8),INDEX(Expenditure_type,MATCH(U488*1,[1]type!$A$2:$A$117,0),8))</f>
        <v>הוצאות מנהליות</v>
      </c>
      <c r="W488" s="18" t="str">
        <f t="shared" si="61"/>
        <v>55</v>
      </c>
      <c r="X488" s="18" t="str">
        <f>IF($L488&lt;"6",INDEX(Revenue_type,MATCH(W488*1,[1]type!$A$118:$A$168,0),8),INDEX(Expenditure_type,MATCH(W488*1,[1]type!$A$2:$A$117,0),8))</f>
        <v>הוצאות פרסום</v>
      </c>
      <c r="Y488" s="18" t="str">
        <f t="shared" si="62"/>
        <v>550</v>
      </c>
      <c r="Z488" s="18" t="e">
        <f>IF($L488&lt;"6",INDEX(Revenue_type,MATCH(Y488*1,[1]type!$A$118:$A$168,0),8),INDEX(Expenditure_type,MATCH(Y488*1,[1]type!$A$2:$A$117,0),8))</f>
        <v>#N/A</v>
      </c>
    </row>
    <row r="489" spans="1:26" ht="15.75" customHeight="1" outlineLevel="2">
      <c r="A489" s="38">
        <v>593</v>
      </c>
      <c r="B489" s="39">
        <v>611110</v>
      </c>
      <c r="C489">
        <v>1</v>
      </c>
      <c r="D489" t="str">
        <f t="shared" si="63"/>
        <v>1611110.593</v>
      </c>
      <c r="E489" s="43" t="s">
        <v>455</v>
      </c>
      <c r="F489" s="16"/>
      <c r="G489"/>
      <c r="H489" s="17">
        <v>84000</v>
      </c>
      <c r="I489" s="17">
        <v>112832</v>
      </c>
      <c r="J489" s="16">
        <v>121684</v>
      </c>
      <c r="K489" s="18"/>
      <c r="L489" s="18" t="str">
        <f t="shared" si="56"/>
        <v>6</v>
      </c>
      <c r="M489" s="18" t="str">
        <f>INDEX(Chapter,MATCH(L489,[1]Chapter!$A$1:$A$681,0),8)</f>
        <v>הנהלה כללית</v>
      </c>
      <c r="N489" s="18" t="str">
        <f t="shared" si="57"/>
        <v>61</v>
      </c>
      <c r="O489" s="18" t="str">
        <f>INDEX(Chapter,MATCH(N489,[1]Chapter!$A$1:$A$681,0),8)</f>
        <v>מינהל כללי</v>
      </c>
      <c r="P489" s="18" t="str">
        <f t="shared" si="58"/>
        <v>611</v>
      </c>
      <c r="Q489" s="18" t="str">
        <f>INDEX(Chapter,MATCH(P489,[1]Chapter!$A$1:$A$681,0),8)</f>
        <v>הנהלה ורשות</v>
      </c>
      <c r="R489" s="18" t="str">
        <f t="shared" si="59"/>
        <v>6111</v>
      </c>
      <c r="S489" s="18" t="str">
        <f>INDEX(Chapter,MATCH(R489,[1]Chapter!$A$1:$A$681,0),8)</f>
        <v>ראש הרשות המקומית וסגניו</v>
      </c>
      <c r="T489" s="18"/>
      <c r="U489" s="18" t="str">
        <f t="shared" si="60"/>
        <v>5</v>
      </c>
      <c r="V489" s="18" t="str">
        <f>IF($L489&lt;"6",INDEX(Revenue_type,MATCH(U489*1,[1]type!$A$118:$A$168,0),8),INDEX(Expenditure_type,MATCH(U489*1,[1]type!$A$2:$A$117,0),8))</f>
        <v>הוצאות מנהליות</v>
      </c>
      <c r="W489" s="18" t="str">
        <f t="shared" si="61"/>
        <v>59</v>
      </c>
      <c r="X489" s="18" t="str">
        <f>IF($L489&lt;"6",INDEX(Revenue_type,MATCH(W489*1,[1]type!$A$118:$A$168,0),8),INDEX(Expenditure_type,MATCH(W489*1,[1]type!$A$2:$A$117,0),8))</f>
        <v>השתתפות בתקציבי עזר 092</v>
      </c>
      <c r="Y489" s="18" t="str">
        <f t="shared" si="62"/>
        <v>593</v>
      </c>
      <c r="Z489" s="18" t="str">
        <f>IF($L489&lt;"6",INDEX(Revenue_type,MATCH(Y489*1,[1]type!$A$118:$A$168,0),8),INDEX(Expenditure_type,MATCH(Y489*1,[1]type!$A$2:$A$117,0),8))</f>
        <v>מיכון ת"ע 093</v>
      </c>
    </row>
    <row r="490" spans="1:26" ht="15.75" customHeight="1" outlineLevel="2">
      <c r="A490" s="38">
        <v>596</v>
      </c>
      <c r="B490" s="39">
        <v>611110</v>
      </c>
      <c r="C490">
        <v>1</v>
      </c>
      <c r="D490" t="str">
        <f t="shared" si="63"/>
        <v>1611110.596</v>
      </c>
      <c r="E490" s="43" t="s">
        <v>447</v>
      </c>
      <c r="F490" s="16"/>
      <c r="G490"/>
      <c r="H490" s="17">
        <v>12000</v>
      </c>
      <c r="I490" s="17">
        <v>22362</v>
      </c>
      <c r="J490" s="16">
        <v>58343</v>
      </c>
      <c r="K490" s="18" t="e">
        <f>INDEX(תקציב_2013,MATCH(D490,'[1]תקציב 2015'!$D$3:$D$5960,0),8)</f>
        <v>#N/A</v>
      </c>
      <c r="L490" s="18" t="str">
        <f t="shared" si="56"/>
        <v>6</v>
      </c>
      <c r="M490" s="18" t="str">
        <f>INDEX(Chapter,MATCH(L490,[1]Chapter!$A$1:$A$681,0),8)</f>
        <v>הנהלה כללית</v>
      </c>
      <c r="N490" s="18" t="str">
        <f t="shared" si="57"/>
        <v>61</v>
      </c>
      <c r="O490" s="18" t="str">
        <f>INDEX(Chapter,MATCH(N490,[1]Chapter!$A$1:$A$681,0),8)</f>
        <v>מינהל כללי</v>
      </c>
      <c r="P490" s="18" t="str">
        <f t="shared" si="58"/>
        <v>611</v>
      </c>
      <c r="Q490" s="18" t="str">
        <f>INDEX(Chapter,MATCH(P490,[1]Chapter!$A$1:$A$681,0),8)</f>
        <v>הנהלה ורשות</v>
      </c>
      <c r="R490" s="18" t="str">
        <f t="shared" si="59"/>
        <v>6111</v>
      </c>
      <c r="S490" s="18" t="str">
        <f>INDEX(Chapter,MATCH(R490,[1]Chapter!$A$1:$A$681,0),8)</f>
        <v>ראש הרשות המקומית וסגניו</v>
      </c>
      <c r="T490" s="18"/>
      <c r="U490" s="18" t="str">
        <f t="shared" si="60"/>
        <v>5</v>
      </c>
      <c r="V490" s="18" t="str">
        <f>IF($L490&lt;"6",INDEX(Revenue_type,MATCH(U490*1,[1]type!$A$118:$A$168,0),8),INDEX(Expenditure_type,MATCH(U490*1,[1]type!$A$2:$A$117,0),8))</f>
        <v>הוצאות מנהליות</v>
      </c>
      <c r="W490" s="18" t="str">
        <f t="shared" si="61"/>
        <v>59</v>
      </c>
      <c r="X490" s="18" t="str">
        <f>IF($L490&lt;"6",INDEX(Revenue_type,MATCH(W490*1,[1]type!$A$118:$A$168,0),8),INDEX(Expenditure_type,MATCH(W490*1,[1]type!$A$2:$A$117,0),8))</f>
        <v>השתתפות בתקציבי עזר 092</v>
      </c>
      <c r="Y490" s="18" t="str">
        <f t="shared" si="62"/>
        <v>596</v>
      </c>
      <c r="Z490" s="18" t="str">
        <f>IF($L490&lt;"6",INDEX(Revenue_type,MATCH(Y490*1,[1]type!$A$118:$A$168,0),8),INDEX(Expenditure_type,MATCH(Y490*1,[1]type!$A$2:$A$117,0),8))</f>
        <v>מוסך ורכב ת"ע 096</v>
      </c>
    </row>
    <row r="491" spans="1:26" ht="15.75" customHeight="1" outlineLevel="2">
      <c r="A491" s="38">
        <v>750</v>
      </c>
      <c r="B491" s="39">
        <v>611110</v>
      </c>
      <c r="C491">
        <v>1</v>
      </c>
      <c r="D491" t="str">
        <f t="shared" si="63"/>
        <v>1611110.750</v>
      </c>
      <c r="E491" s="43" t="s">
        <v>448</v>
      </c>
      <c r="F491" s="16"/>
      <c r="G491"/>
      <c r="H491" s="17">
        <v>45000</v>
      </c>
      <c r="I491" s="17">
        <v>43541.1</v>
      </c>
      <c r="J491" s="16">
        <v>44206.18</v>
      </c>
      <c r="K491" s="18" t="e">
        <f>INDEX(תקציב_2013,MATCH(D491,'[1]תקציב 2015'!$D$3:$D$5960,0),8)</f>
        <v>#N/A</v>
      </c>
      <c r="L491" s="18" t="str">
        <f t="shared" si="56"/>
        <v>6</v>
      </c>
      <c r="M491" s="18" t="str">
        <f>INDEX(Chapter,MATCH(L491,[1]Chapter!$A$1:$A$681,0),8)</f>
        <v>הנהלה כללית</v>
      </c>
      <c r="N491" s="18" t="str">
        <f t="shared" si="57"/>
        <v>61</v>
      </c>
      <c r="O491" s="18" t="str">
        <f>INDEX(Chapter,MATCH(N491,[1]Chapter!$A$1:$A$681,0),8)</f>
        <v>מינהל כללי</v>
      </c>
      <c r="P491" s="18" t="str">
        <f t="shared" si="58"/>
        <v>611</v>
      </c>
      <c r="Q491" s="18" t="str">
        <f>INDEX(Chapter,MATCH(P491,[1]Chapter!$A$1:$A$681,0),8)</f>
        <v>הנהלה ורשות</v>
      </c>
      <c r="R491" s="18" t="str">
        <f t="shared" si="59"/>
        <v>6111</v>
      </c>
      <c r="S491" s="18" t="str">
        <f>INDEX(Chapter,MATCH(R491,[1]Chapter!$A$1:$A$681,0),8)</f>
        <v>ראש הרשות המקומית וסגניו</v>
      </c>
      <c r="T491" s="18"/>
      <c r="U491" s="18" t="str">
        <f t="shared" si="60"/>
        <v>7</v>
      </c>
      <c r="V491" s="18" t="str">
        <f>IF($L491&lt;"6",INDEX(Revenue_type,MATCH(U491*1,[1]type!$A$118:$A$168,0),8),INDEX(Expenditure_type,MATCH(U491*1,[1]type!$A$2:$A$117,0),8))</f>
        <v>הוצאות לפעולות</v>
      </c>
      <c r="W491" s="18" t="str">
        <f t="shared" si="61"/>
        <v>75</v>
      </c>
      <c r="X491" s="18" t="str">
        <f>IF($L491&lt;"6",INDEX(Revenue_type,MATCH(W491*1,[1]type!$A$118:$A$168,0),8),INDEX(Expenditure_type,MATCH(W491*1,[1]type!$A$2:$A$117,0),8))</f>
        <v>עבודות קבלניות</v>
      </c>
      <c r="Y491" s="18" t="str">
        <f t="shared" si="62"/>
        <v>750</v>
      </c>
      <c r="Z491" s="18" t="e">
        <f>IF($L491&lt;"6",INDEX(Revenue_type,MATCH(Y491*1,[1]type!$A$118:$A$168,0),8),INDEX(Expenditure_type,MATCH(Y491*1,[1]type!$A$2:$A$117,0),8))</f>
        <v>#N/A</v>
      </c>
    </row>
    <row r="492" spans="1:26" ht="15.75" customHeight="1" outlineLevel="2">
      <c r="A492" s="38">
        <v>751</v>
      </c>
      <c r="B492" s="39">
        <v>611110</v>
      </c>
      <c r="C492">
        <v>1</v>
      </c>
      <c r="D492" t="str">
        <f t="shared" si="63"/>
        <v>1611110.751</v>
      </c>
      <c r="E492" s="43" t="s">
        <v>456</v>
      </c>
      <c r="F492" s="16"/>
      <c r="G492"/>
      <c r="H492" s="17">
        <v>0</v>
      </c>
      <c r="I492" s="17">
        <v>0</v>
      </c>
      <c r="J492" s="16">
        <v>349482.29</v>
      </c>
      <c r="K492" s="18" t="e">
        <f>INDEX(תקציב_2013,MATCH(D492,'[1]תקציב 2015'!$D$3:$D$5960,0),8)</f>
        <v>#N/A</v>
      </c>
      <c r="L492" s="18" t="str">
        <f t="shared" si="56"/>
        <v>6</v>
      </c>
      <c r="M492" s="18" t="str">
        <f>INDEX(Chapter,MATCH(L492,[1]Chapter!$A$1:$A$681,0),8)</f>
        <v>הנהלה כללית</v>
      </c>
      <c r="N492" s="18" t="str">
        <f t="shared" si="57"/>
        <v>61</v>
      </c>
      <c r="O492" s="18" t="str">
        <f>INDEX(Chapter,MATCH(N492,[1]Chapter!$A$1:$A$681,0),8)</f>
        <v>מינהל כללי</v>
      </c>
      <c r="P492" s="18" t="str">
        <f t="shared" si="58"/>
        <v>611</v>
      </c>
      <c r="Q492" s="18" t="str">
        <f>INDEX(Chapter,MATCH(P492,[1]Chapter!$A$1:$A$681,0),8)</f>
        <v>הנהלה ורשות</v>
      </c>
      <c r="R492" s="18" t="str">
        <f t="shared" si="59"/>
        <v>6111</v>
      </c>
      <c r="S492" s="18" t="str">
        <f>INDEX(Chapter,MATCH(R492,[1]Chapter!$A$1:$A$681,0),8)</f>
        <v>ראש הרשות המקומית וסגניו</v>
      </c>
      <c r="T492" s="18"/>
      <c r="U492" s="18" t="str">
        <f t="shared" si="60"/>
        <v>7</v>
      </c>
      <c r="V492" s="18" t="str">
        <f>IF($L492&lt;"6",INDEX(Revenue_type,MATCH(U492*1,[1]type!$A$118:$A$168,0),8),INDEX(Expenditure_type,MATCH(U492*1,[1]type!$A$2:$A$117,0),8))</f>
        <v>הוצאות לפעולות</v>
      </c>
      <c r="W492" s="18" t="str">
        <f t="shared" si="61"/>
        <v>75</v>
      </c>
      <c r="X492" s="18" t="str">
        <f>IF($L492&lt;"6",INDEX(Revenue_type,MATCH(W492*1,[1]type!$A$118:$A$168,0),8),INDEX(Expenditure_type,MATCH(W492*1,[1]type!$A$2:$A$117,0),8))</f>
        <v>עבודות קבלניות</v>
      </c>
      <c r="Y492" s="18" t="str">
        <f t="shared" si="62"/>
        <v>751</v>
      </c>
      <c r="Z492" s="18" t="e">
        <f>IF($L492&lt;"6",INDEX(Revenue_type,MATCH(Y492*1,[1]type!$A$118:$A$168,0),8),INDEX(Expenditure_type,MATCH(Y492*1,[1]type!$A$2:$A$117,0),8))</f>
        <v>#N/A</v>
      </c>
    </row>
    <row r="493" spans="1:26" ht="15.75" customHeight="1" outlineLevel="2">
      <c r="A493" s="38">
        <v>752</v>
      </c>
      <c r="B493" s="39">
        <v>611110</v>
      </c>
      <c r="C493">
        <v>1</v>
      </c>
      <c r="D493" t="str">
        <f t="shared" si="63"/>
        <v>1611110.752</v>
      </c>
      <c r="E493" s="42" t="s">
        <v>457</v>
      </c>
      <c r="F493" s="16"/>
      <c r="G493"/>
      <c r="H493" s="17">
        <v>37000</v>
      </c>
      <c r="I493" s="17">
        <v>18934</v>
      </c>
      <c r="J493" s="16">
        <v>27699</v>
      </c>
      <c r="K493" s="18" t="e">
        <f>INDEX(תקציב_2013,MATCH(D493,'[1]תקציב 2015'!$D$3:$D$5960,0),8)</f>
        <v>#N/A</v>
      </c>
      <c r="L493" s="18" t="str">
        <f t="shared" si="56"/>
        <v>6</v>
      </c>
      <c r="M493" s="18" t="str">
        <f>INDEX(Chapter,MATCH(L493,[1]Chapter!$A$1:$A$681,0),8)</f>
        <v>הנהלה כללית</v>
      </c>
      <c r="N493" s="18" t="str">
        <f t="shared" si="57"/>
        <v>61</v>
      </c>
      <c r="O493" s="18" t="str">
        <f>INDEX(Chapter,MATCH(N493,[1]Chapter!$A$1:$A$681,0),8)</f>
        <v>מינהל כללי</v>
      </c>
      <c r="P493" s="18" t="str">
        <f t="shared" si="58"/>
        <v>611</v>
      </c>
      <c r="Q493" s="18" t="str">
        <f>INDEX(Chapter,MATCH(P493,[1]Chapter!$A$1:$A$681,0),8)</f>
        <v>הנהלה ורשות</v>
      </c>
      <c r="R493" s="18" t="str">
        <f t="shared" si="59"/>
        <v>6111</v>
      </c>
      <c r="S493" s="18" t="str">
        <f>INDEX(Chapter,MATCH(R493,[1]Chapter!$A$1:$A$681,0),8)</f>
        <v>ראש הרשות המקומית וסגניו</v>
      </c>
      <c r="T493" s="18"/>
      <c r="U493" s="18" t="str">
        <f t="shared" si="60"/>
        <v>7</v>
      </c>
      <c r="V493" s="18" t="str">
        <f>IF($L493&lt;"6",INDEX(Revenue_type,MATCH(U493*1,[1]type!$A$118:$A$168,0),8),INDEX(Expenditure_type,MATCH(U493*1,[1]type!$A$2:$A$117,0),8))</f>
        <v>הוצאות לפעולות</v>
      </c>
      <c r="W493" s="18" t="str">
        <f t="shared" si="61"/>
        <v>75</v>
      </c>
      <c r="X493" s="18" t="str">
        <f>IF($L493&lt;"6",INDEX(Revenue_type,MATCH(W493*1,[1]type!$A$118:$A$168,0),8),INDEX(Expenditure_type,MATCH(W493*1,[1]type!$A$2:$A$117,0),8))</f>
        <v>עבודות קבלניות</v>
      </c>
      <c r="Y493" s="18" t="str">
        <f t="shared" si="62"/>
        <v>752</v>
      </c>
      <c r="Z493" s="18" t="e">
        <f>IF($L493&lt;"6",INDEX(Revenue_type,MATCH(Y493*1,[1]type!$A$118:$A$168,0),8),INDEX(Expenditure_type,MATCH(Y493*1,[1]type!$A$2:$A$117,0),8))</f>
        <v>#N/A</v>
      </c>
    </row>
    <row r="494" spans="1:26" ht="15.75" customHeight="1" outlineLevel="2">
      <c r="A494" s="38">
        <v>780</v>
      </c>
      <c r="B494" s="39">
        <v>611110</v>
      </c>
      <c r="C494">
        <v>1</v>
      </c>
      <c r="D494" t="str">
        <f t="shared" si="63"/>
        <v>1611110.780</v>
      </c>
      <c r="E494" s="42" t="s">
        <v>458</v>
      </c>
      <c r="F494" s="16"/>
      <c r="G494"/>
      <c r="H494" s="17">
        <v>28000</v>
      </c>
      <c r="I494" s="17">
        <v>27518</v>
      </c>
      <c r="J494" s="16">
        <v>25333.72</v>
      </c>
      <c r="K494" s="18" t="e">
        <f>INDEX(תקציב_2013,MATCH(D494,'[1]תקציב 2015'!$D$3:$D$5960,0),8)</f>
        <v>#N/A</v>
      </c>
      <c r="L494" s="18" t="str">
        <f t="shared" si="56"/>
        <v>6</v>
      </c>
      <c r="M494" s="18" t="str">
        <f>INDEX(Chapter,MATCH(L494,[1]Chapter!$A$1:$A$681,0),8)</f>
        <v>הנהלה כללית</v>
      </c>
      <c r="N494" s="18" t="str">
        <f t="shared" si="57"/>
        <v>61</v>
      </c>
      <c r="O494" s="18" t="str">
        <f>INDEX(Chapter,MATCH(N494,[1]Chapter!$A$1:$A$681,0),8)</f>
        <v>מינהל כללי</v>
      </c>
      <c r="P494" s="18" t="str">
        <f t="shared" si="58"/>
        <v>611</v>
      </c>
      <c r="Q494" s="18" t="str">
        <f>INDEX(Chapter,MATCH(P494,[1]Chapter!$A$1:$A$681,0),8)</f>
        <v>הנהלה ורשות</v>
      </c>
      <c r="R494" s="18" t="str">
        <f t="shared" si="59"/>
        <v>6111</v>
      </c>
      <c r="S494" s="18" t="str">
        <f>INDEX(Chapter,MATCH(R494,[1]Chapter!$A$1:$A$681,0),8)</f>
        <v>ראש הרשות המקומית וסגניו</v>
      </c>
      <c r="T494" s="18"/>
      <c r="U494" s="18" t="str">
        <f t="shared" si="60"/>
        <v>7</v>
      </c>
      <c r="V494" s="18" t="str">
        <f>IF($L494&lt;"6",INDEX(Revenue_type,MATCH(U494*1,[1]type!$A$118:$A$168,0),8),INDEX(Expenditure_type,MATCH(U494*1,[1]type!$A$2:$A$117,0),8))</f>
        <v>הוצאות לפעולות</v>
      </c>
      <c r="W494" s="18" t="str">
        <f t="shared" si="61"/>
        <v>78</v>
      </c>
      <c r="X494" s="18" t="str">
        <f>IF($L494&lt;"6",INDEX(Revenue_type,MATCH(W494*1,[1]type!$A$118:$A$168,0),8),INDEX(Expenditure_type,MATCH(W494*1,[1]type!$A$2:$A$117,0),8))</f>
        <v>הוצאות שונות</v>
      </c>
      <c r="Y494" s="18" t="str">
        <f t="shared" si="62"/>
        <v>780</v>
      </c>
      <c r="Z494" s="18" t="e">
        <f>IF($L494&lt;"6",INDEX(Revenue_type,MATCH(Y494*1,[1]type!$A$118:$A$168,0),8),INDEX(Expenditure_type,MATCH(Y494*1,[1]type!$A$2:$A$117,0),8))</f>
        <v>#N/A</v>
      </c>
    </row>
    <row r="495" spans="1:26" ht="15.75" customHeight="1" outlineLevel="2">
      <c r="A495" s="38">
        <v>781</v>
      </c>
      <c r="B495" s="39">
        <v>611110</v>
      </c>
      <c r="C495">
        <v>1</v>
      </c>
      <c r="D495" t="str">
        <f t="shared" si="63"/>
        <v>1611110.781</v>
      </c>
      <c r="E495" s="42" t="s">
        <v>459</v>
      </c>
      <c r="F495" s="16"/>
      <c r="G495"/>
      <c r="H495" s="17">
        <v>0</v>
      </c>
      <c r="I495" s="17">
        <v>0</v>
      </c>
      <c r="J495" s="16">
        <v>5679.18</v>
      </c>
      <c r="K495" s="18" t="e">
        <f>INDEX(תקציב_2013,MATCH(D495,'[1]תקציב 2015'!$D$3:$D$5960,0),8)</f>
        <v>#N/A</v>
      </c>
      <c r="L495" s="18" t="str">
        <f t="shared" si="56"/>
        <v>6</v>
      </c>
      <c r="M495" s="18" t="str">
        <f>INDEX(Chapter,MATCH(L495,[1]Chapter!$A$1:$A$681,0),8)</f>
        <v>הנהלה כללית</v>
      </c>
      <c r="N495" s="18" t="str">
        <f t="shared" si="57"/>
        <v>61</v>
      </c>
      <c r="O495" s="18" t="str">
        <f>INDEX(Chapter,MATCH(N495,[1]Chapter!$A$1:$A$681,0),8)</f>
        <v>מינהל כללי</v>
      </c>
      <c r="P495" s="18" t="str">
        <f t="shared" si="58"/>
        <v>611</v>
      </c>
      <c r="Q495" s="18" t="str">
        <f>INDEX(Chapter,MATCH(P495,[1]Chapter!$A$1:$A$681,0),8)</f>
        <v>הנהלה ורשות</v>
      </c>
      <c r="R495" s="18" t="str">
        <f t="shared" si="59"/>
        <v>6111</v>
      </c>
      <c r="S495" s="18" t="str">
        <f>INDEX(Chapter,MATCH(R495,[1]Chapter!$A$1:$A$681,0),8)</f>
        <v>ראש הרשות המקומית וסגניו</v>
      </c>
      <c r="T495" s="18"/>
      <c r="U495" s="18" t="str">
        <f t="shared" si="60"/>
        <v>7</v>
      </c>
      <c r="V495" s="18" t="str">
        <f>IF($L495&lt;"6",INDEX(Revenue_type,MATCH(U495*1,[1]type!$A$118:$A$168,0),8),INDEX(Expenditure_type,MATCH(U495*1,[1]type!$A$2:$A$117,0),8))</f>
        <v>הוצאות לפעולות</v>
      </c>
      <c r="W495" s="18" t="str">
        <f t="shared" si="61"/>
        <v>78</v>
      </c>
      <c r="X495" s="18" t="str">
        <f>IF($L495&lt;"6",INDEX(Revenue_type,MATCH(W495*1,[1]type!$A$118:$A$168,0),8),INDEX(Expenditure_type,MATCH(W495*1,[1]type!$A$2:$A$117,0),8))</f>
        <v>הוצאות שונות</v>
      </c>
      <c r="Y495" s="18" t="str">
        <f t="shared" si="62"/>
        <v>781</v>
      </c>
      <c r="Z495" s="18" t="e">
        <f>IF($L495&lt;"6",INDEX(Revenue_type,MATCH(Y495*1,[1]type!$A$118:$A$168,0),8),INDEX(Expenditure_type,MATCH(Y495*1,[1]type!$A$2:$A$117,0),8))</f>
        <v>#N/A</v>
      </c>
    </row>
    <row r="496" spans="1:26" ht="15.75" customHeight="1" outlineLevel="2">
      <c r="A496" s="38">
        <v>930</v>
      </c>
      <c r="B496" s="39">
        <v>611110</v>
      </c>
      <c r="C496">
        <v>1</v>
      </c>
      <c r="D496" t="str">
        <f t="shared" si="63"/>
        <v>1611110.930</v>
      </c>
      <c r="E496" s="42" t="s">
        <v>460</v>
      </c>
      <c r="F496" s="16"/>
      <c r="G496"/>
      <c r="H496" s="17">
        <v>2000</v>
      </c>
      <c r="I496" s="17">
        <v>468</v>
      </c>
      <c r="J496" s="16">
        <v>1888</v>
      </c>
      <c r="K496" s="18" t="e">
        <f>INDEX(תקציב_2013,MATCH(D496,'[1]תקציב 2015'!$D$3:$D$5960,0),8)</f>
        <v>#N/A</v>
      </c>
      <c r="L496" s="18" t="str">
        <f t="shared" si="56"/>
        <v>6</v>
      </c>
      <c r="M496" s="18" t="str">
        <f>INDEX(Chapter,MATCH(L496,[1]Chapter!$A$1:$A$681,0),8)</f>
        <v>הנהלה כללית</v>
      </c>
      <c r="N496" s="18" t="str">
        <f t="shared" si="57"/>
        <v>61</v>
      </c>
      <c r="O496" s="18" t="str">
        <f>INDEX(Chapter,MATCH(N496,[1]Chapter!$A$1:$A$681,0),8)</f>
        <v>מינהל כללי</v>
      </c>
      <c r="P496" s="18" t="str">
        <f t="shared" si="58"/>
        <v>611</v>
      </c>
      <c r="Q496" s="18" t="str">
        <f>INDEX(Chapter,MATCH(P496,[1]Chapter!$A$1:$A$681,0),8)</f>
        <v>הנהלה ורשות</v>
      </c>
      <c r="R496" s="18" t="str">
        <f t="shared" si="59"/>
        <v>6111</v>
      </c>
      <c r="S496" s="18" t="str">
        <f>INDEX(Chapter,MATCH(R496,[1]Chapter!$A$1:$A$681,0),8)</f>
        <v>ראש הרשות המקומית וסגניו</v>
      </c>
      <c r="T496" s="18"/>
      <c r="U496" s="18" t="str">
        <f t="shared" si="60"/>
        <v>9</v>
      </c>
      <c r="V496" s="18" t="str">
        <f>IF($L496&lt;"6",INDEX(Revenue_type,MATCH(U496*1,[1]type!$A$118:$A$168,0),8),INDEX(Expenditure_type,MATCH(U496*1,[1]type!$A$2:$A$117,0),8))</f>
        <v>הוצאות חד פעמיות</v>
      </c>
      <c r="W496" s="18" t="str">
        <f t="shared" si="61"/>
        <v>93</v>
      </c>
      <c r="X496" s="18" t="str">
        <f>IF($L496&lt;"6",INDEX(Revenue_type,MATCH(W496*1,[1]type!$A$118:$A$168,0),8),INDEX(Expenditure_type,MATCH(W496*1,[1]type!$A$2:$A$117,0),8))</f>
        <v>רכישת ציוד יסודי</v>
      </c>
      <c r="Y496" s="18" t="str">
        <f t="shared" si="62"/>
        <v>930</v>
      </c>
      <c r="Z496" s="18" t="e">
        <f>IF($L496&lt;"6",INDEX(Revenue_type,MATCH(Y496*1,[1]type!$A$118:$A$168,0),8),INDEX(Expenditure_type,MATCH(Y496*1,[1]type!$A$2:$A$117,0),8))</f>
        <v>#N/A</v>
      </c>
    </row>
    <row r="497" spans="1:26" ht="15.75" customHeight="1" outlineLevel="2">
      <c r="A497" s="38">
        <v>110</v>
      </c>
      <c r="B497" s="39">
        <v>612000</v>
      </c>
      <c r="C497">
        <v>1</v>
      </c>
      <c r="D497" t="str">
        <f t="shared" si="63"/>
        <v>1612000.110</v>
      </c>
      <c r="E497" s="42" t="s">
        <v>461</v>
      </c>
      <c r="F497" s="16"/>
      <c r="G497"/>
      <c r="H497" s="17">
        <v>803000</v>
      </c>
      <c r="I497" s="17">
        <v>793809.04</v>
      </c>
      <c r="J497" s="16">
        <v>781680.33</v>
      </c>
      <c r="K497" s="18">
        <f>INDEX(תקציב_2013,MATCH(D497,'[1]תקציב 2015'!$D$3:$D$5960,0),8)</f>
        <v>1038956</v>
      </c>
      <c r="L497" s="18" t="str">
        <f t="shared" si="56"/>
        <v>6</v>
      </c>
      <c r="M497" s="18" t="str">
        <f>INDEX(Chapter,MATCH(L497,[1]Chapter!$A$1:$A$681,0),8)</f>
        <v>הנהלה כללית</v>
      </c>
      <c r="N497" s="18" t="str">
        <f t="shared" si="57"/>
        <v>61</v>
      </c>
      <c r="O497" s="18" t="str">
        <f>INDEX(Chapter,MATCH(N497,[1]Chapter!$A$1:$A$681,0),8)</f>
        <v>מינהל כללי</v>
      </c>
      <c r="P497" s="18" t="str">
        <f t="shared" si="58"/>
        <v>612</v>
      </c>
      <c r="Q497" s="18" t="str">
        <f>INDEX(Chapter,MATCH(P497,[1]Chapter!$A$1:$A$681,0),8)</f>
        <v>מבקר הרשות</v>
      </c>
      <c r="R497" s="18" t="str">
        <f t="shared" si="59"/>
        <v>6120</v>
      </c>
      <c r="S497" s="18" t="e">
        <f>INDEX(Chapter,MATCH(R497,[1]Chapter!$A$1:$A$681,0),8)</f>
        <v>#N/A</v>
      </c>
      <c r="T497" s="18"/>
      <c r="U497" s="18" t="str">
        <f t="shared" si="60"/>
        <v>1</v>
      </c>
      <c r="V497" s="18" t="str">
        <f>IF($L497&lt;"6",INDEX(Revenue_type,MATCH(U497*1,[1]type!$A$118:$A$168,0),8),INDEX(Expenditure_type,MATCH(U497*1,[1]type!$A$2:$A$117,0),8))</f>
        <v>משכורות וש"ע לעובדים לפי תקן</v>
      </c>
      <c r="W497" s="18" t="str">
        <f t="shared" si="61"/>
        <v>11</v>
      </c>
      <c r="X497" s="18" t="str">
        <f>IF($L497&lt;"6",INDEX(Revenue_type,MATCH(W497*1,[1]type!$A$118:$A$168,0),8),INDEX(Expenditure_type,MATCH(W497*1,[1]type!$A$2:$A$117,0),8))</f>
        <v>השכר הקובע</v>
      </c>
      <c r="Y497" s="18" t="str">
        <f t="shared" si="62"/>
        <v>110</v>
      </c>
      <c r="Z497" s="18" t="e">
        <f>IF($L497&lt;"6",INDEX(Revenue_type,MATCH(Y497*1,[1]type!$A$118:$A$168,0),8),INDEX(Expenditure_type,MATCH(Y497*1,[1]type!$A$2:$A$117,0),8))</f>
        <v>#N/A</v>
      </c>
    </row>
    <row r="498" spans="1:26" ht="15.75" customHeight="1" outlineLevel="2">
      <c r="A498" s="38">
        <v>130</v>
      </c>
      <c r="B498" s="39">
        <v>612000</v>
      </c>
      <c r="C498">
        <v>1</v>
      </c>
      <c r="D498" t="str">
        <f t="shared" si="63"/>
        <v>1612000.130</v>
      </c>
      <c r="E498" s="42" t="s">
        <v>41</v>
      </c>
      <c r="F498" s="16"/>
      <c r="G498"/>
      <c r="H498" s="17">
        <v>2000</v>
      </c>
      <c r="I498" s="17">
        <v>0</v>
      </c>
      <c r="J498" s="16">
        <v>910.7</v>
      </c>
      <c r="K498" s="18">
        <f>INDEX(תקציב_2013,MATCH(D498,'[1]תקציב 2015'!$D$3:$D$5960,0),8)</f>
        <v>4858</v>
      </c>
      <c r="L498" s="18" t="str">
        <f t="shared" si="56"/>
        <v>6</v>
      </c>
      <c r="M498" s="18" t="str">
        <f>INDEX(Chapter,MATCH(L498,[1]Chapter!$A$1:$A$681,0),8)</f>
        <v>הנהלה כללית</v>
      </c>
      <c r="N498" s="18" t="str">
        <f t="shared" si="57"/>
        <v>61</v>
      </c>
      <c r="O498" s="18" t="str">
        <f>INDEX(Chapter,MATCH(N498,[1]Chapter!$A$1:$A$681,0),8)</f>
        <v>מינהל כללי</v>
      </c>
      <c r="P498" s="18" t="str">
        <f t="shared" si="58"/>
        <v>612</v>
      </c>
      <c r="Q498" s="18" t="str">
        <f>INDEX(Chapter,MATCH(P498,[1]Chapter!$A$1:$A$681,0),8)</f>
        <v>מבקר הרשות</v>
      </c>
      <c r="R498" s="18" t="str">
        <f t="shared" si="59"/>
        <v>6120</v>
      </c>
      <c r="S498" s="18" t="e">
        <f>INDEX(Chapter,MATCH(R498,[1]Chapter!$A$1:$A$681,0),8)</f>
        <v>#N/A</v>
      </c>
      <c r="T498" s="18"/>
      <c r="U498" s="18" t="str">
        <f t="shared" si="60"/>
        <v>1</v>
      </c>
      <c r="V498" s="18" t="str">
        <f>IF($L498&lt;"6",INDEX(Revenue_type,MATCH(U498*1,[1]type!$A$118:$A$168,0),8),INDEX(Expenditure_type,MATCH(U498*1,[1]type!$A$2:$A$117,0),8))</f>
        <v>משכורות וש"ע לעובדים לפי תקן</v>
      </c>
      <c r="W498" s="18" t="str">
        <f t="shared" si="61"/>
        <v>13</v>
      </c>
      <c r="X498" s="18" t="str">
        <f>IF($L498&lt;"6",INDEX(Revenue_type,MATCH(W498*1,[1]type!$A$118:$A$168,0),8),INDEX(Expenditure_type,MATCH(W498*1,[1]type!$A$2:$A$117,0),8))</f>
        <v>שעות נוספות</v>
      </c>
      <c r="Y498" s="18" t="str">
        <f t="shared" si="62"/>
        <v>130</v>
      </c>
      <c r="Z498" s="18" t="e">
        <f>IF($L498&lt;"6",INDEX(Revenue_type,MATCH(Y498*1,[1]type!$A$118:$A$168,0),8),INDEX(Expenditure_type,MATCH(Y498*1,[1]type!$A$2:$A$117,0),8))</f>
        <v>#N/A</v>
      </c>
    </row>
    <row r="499" spans="1:26" ht="15.75" customHeight="1" outlineLevel="2">
      <c r="A499" s="38">
        <v>140</v>
      </c>
      <c r="B499" s="39">
        <v>612000</v>
      </c>
      <c r="C499">
        <v>1</v>
      </c>
      <c r="D499" t="str">
        <f t="shared" si="63"/>
        <v>1612000.140</v>
      </c>
      <c r="E499" s="42" t="s">
        <v>56</v>
      </c>
      <c r="F499" s="16"/>
      <c r="G499"/>
      <c r="H499" s="17">
        <v>38000</v>
      </c>
      <c r="I499" s="17">
        <v>33337.730000000003</v>
      </c>
      <c r="J499" s="16">
        <v>36935.21</v>
      </c>
      <c r="K499" s="18">
        <f>INDEX(תקציב_2013,MATCH(D499,'[1]תקציב 2015'!$D$3:$D$5960,0),8)</f>
        <v>118633</v>
      </c>
      <c r="L499" s="18" t="str">
        <f t="shared" si="56"/>
        <v>6</v>
      </c>
      <c r="M499" s="18" t="str">
        <f>INDEX(Chapter,MATCH(L499,[1]Chapter!$A$1:$A$681,0),8)</f>
        <v>הנהלה כללית</v>
      </c>
      <c r="N499" s="18" t="str">
        <f t="shared" si="57"/>
        <v>61</v>
      </c>
      <c r="O499" s="18" t="str">
        <f>INDEX(Chapter,MATCH(N499,[1]Chapter!$A$1:$A$681,0),8)</f>
        <v>מינהל כללי</v>
      </c>
      <c r="P499" s="18" t="str">
        <f t="shared" si="58"/>
        <v>612</v>
      </c>
      <c r="Q499" s="18" t="str">
        <f>INDEX(Chapter,MATCH(P499,[1]Chapter!$A$1:$A$681,0),8)</f>
        <v>מבקר הרשות</v>
      </c>
      <c r="R499" s="18" t="str">
        <f t="shared" si="59"/>
        <v>6120</v>
      </c>
      <c r="S499" s="18" t="e">
        <f>INDEX(Chapter,MATCH(R499,[1]Chapter!$A$1:$A$681,0),8)</f>
        <v>#N/A</v>
      </c>
      <c r="T499" s="18"/>
      <c r="U499" s="18" t="str">
        <f t="shared" si="60"/>
        <v>1</v>
      </c>
      <c r="V499" s="18" t="str">
        <f>IF($L499&lt;"6",INDEX(Revenue_type,MATCH(U499*1,[1]type!$A$118:$A$168,0),8),INDEX(Expenditure_type,MATCH(U499*1,[1]type!$A$2:$A$117,0),8))</f>
        <v>משכורות וש"ע לעובדים לפי תקן</v>
      </c>
      <c r="W499" s="18" t="str">
        <f t="shared" si="61"/>
        <v>14</v>
      </c>
      <c r="X499" s="18" t="str">
        <f>IF($L499&lt;"6",INDEX(Revenue_type,MATCH(W499*1,[1]type!$A$118:$A$168,0),8),INDEX(Expenditure_type,MATCH(W499*1,[1]type!$A$2:$A$117,0),8))</f>
        <v>החזר הוצאות</v>
      </c>
      <c r="Y499" s="18" t="str">
        <f t="shared" si="62"/>
        <v>140</v>
      </c>
      <c r="Z499" s="18" t="e">
        <f>IF($L499&lt;"6",INDEX(Revenue_type,MATCH(Y499*1,[1]type!$A$118:$A$168,0),8),INDEX(Expenditure_type,MATCH(Y499*1,[1]type!$A$2:$A$117,0),8))</f>
        <v>#N/A</v>
      </c>
    </row>
    <row r="500" spans="1:26" ht="15.75" customHeight="1" outlineLevel="2">
      <c r="A500" s="38">
        <v>492</v>
      </c>
      <c r="B500" s="39">
        <v>612000</v>
      </c>
      <c r="C500">
        <v>1</v>
      </c>
      <c r="D500" t="str">
        <f t="shared" si="63"/>
        <v>1612000.492</v>
      </c>
      <c r="E500" s="42" t="s">
        <v>462</v>
      </c>
      <c r="F500" s="16"/>
      <c r="G500"/>
      <c r="H500" s="17">
        <v>20000</v>
      </c>
      <c r="I500" s="17">
        <v>19188</v>
      </c>
      <c r="J500" s="16">
        <v>13952</v>
      </c>
      <c r="K500" s="18" t="e">
        <f>INDEX(תקציב_2013,MATCH(D500,'[1]תקציב 2015'!$D$3:$D$5960,0),8)</f>
        <v>#N/A</v>
      </c>
      <c r="L500" s="18" t="str">
        <f t="shared" si="56"/>
        <v>6</v>
      </c>
      <c r="M500" s="18" t="str">
        <f>INDEX(Chapter,MATCH(L500,[1]Chapter!$A$1:$A$681,0),8)</f>
        <v>הנהלה כללית</v>
      </c>
      <c r="N500" s="18" t="str">
        <f t="shared" si="57"/>
        <v>61</v>
      </c>
      <c r="O500" s="18" t="str">
        <f>INDEX(Chapter,MATCH(N500,[1]Chapter!$A$1:$A$681,0),8)</f>
        <v>מינהל כללי</v>
      </c>
      <c r="P500" s="18" t="str">
        <f t="shared" si="58"/>
        <v>612</v>
      </c>
      <c r="Q500" s="18" t="str">
        <f>INDEX(Chapter,MATCH(P500,[1]Chapter!$A$1:$A$681,0),8)</f>
        <v>מבקר הרשות</v>
      </c>
      <c r="R500" s="18" t="str">
        <f t="shared" si="59"/>
        <v>6120</v>
      </c>
      <c r="S500" s="18" t="e">
        <f>INDEX(Chapter,MATCH(R500,[1]Chapter!$A$1:$A$681,0),8)</f>
        <v>#N/A</v>
      </c>
      <c r="T500" s="18"/>
      <c r="U500" s="18" t="str">
        <f t="shared" si="60"/>
        <v>4</v>
      </c>
      <c r="V500" s="18" t="str">
        <f>IF($L500&lt;"6",INDEX(Revenue_type,MATCH(U500*1,[1]type!$A$118:$A$168,0),8),INDEX(Expenditure_type,MATCH(U500*1,[1]type!$A$2:$A$117,0),8))</f>
        <v>אחזקת בינים ואספקת ציוד</v>
      </c>
      <c r="W500" s="18" t="str">
        <f t="shared" si="61"/>
        <v>49</v>
      </c>
      <c r="X500" s="18" t="e">
        <f>IF($L500&lt;"6",INDEX(Revenue_type,MATCH(W500*1,[1]type!$A$118:$A$168,0),8),INDEX(Expenditure_type,MATCH(W500*1,[1]type!$A$2:$A$117,0),8))</f>
        <v>#N/A</v>
      </c>
      <c r="Y500" s="18" t="str">
        <f t="shared" si="62"/>
        <v>492</v>
      </c>
      <c r="Z500" s="18" t="str">
        <f>IF($L500&lt;"6",INDEX(Revenue_type,MATCH(Y500*1,[1]type!$A$118:$A$168,0),8),INDEX(Expenditure_type,MATCH(Y500*1,[1]type!$A$2:$A$117,0),8))</f>
        <v>השתתפות בתקציבי עזר 092</v>
      </c>
    </row>
    <row r="501" spans="1:26" ht="15.75" customHeight="1" outlineLevel="2">
      <c r="A501" s="38">
        <v>520</v>
      </c>
      <c r="B501" s="39">
        <v>612000</v>
      </c>
      <c r="C501">
        <v>1</v>
      </c>
      <c r="D501" t="str">
        <f t="shared" si="63"/>
        <v>1612000.520</v>
      </c>
      <c r="E501" s="42" t="s">
        <v>463</v>
      </c>
      <c r="F501" s="16"/>
      <c r="G501"/>
      <c r="H501" s="17">
        <v>4000</v>
      </c>
      <c r="I501" s="17">
        <v>1755</v>
      </c>
      <c r="J501" s="16">
        <v>1755</v>
      </c>
      <c r="K501" s="18" t="e">
        <f>INDEX(תקציב_2013,MATCH(D501,'[1]תקציב 2015'!$D$3:$D$5960,0),8)</f>
        <v>#N/A</v>
      </c>
      <c r="L501" s="18" t="str">
        <f t="shared" si="56"/>
        <v>6</v>
      </c>
      <c r="M501" s="18" t="str">
        <f>INDEX(Chapter,MATCH(L501,[1]Chapter!$A$1:$A$681,0),8)</f>
        <v>הנהלה כללית</v>
      </c>
      <c r="N501" s="18" t="str">
        <f t="shared" si="57"/>
        <v>61</v>
      </c>
      <c r="O501" s="18" t="str">
        <f>INDEX(Chapter,MATCH(N501,[1]Chapter!$A$1:$A$681,0),8)</f>
        <v>מינהל כללי</v>
      </c>
      <c r="P501" s="18" t="str">
        <f t="shared" si="58"/>
        <v>612</v>
      </c>
      <c r="Q501" s="18" t="str">
        <f>INDEX(Chapter,MATCH(P501,[1]Chapter!$A$1:$A$681,0),8)</f>
        <v>מבקר הרשות</v>
      </c>
      <c r="R501" s="18" t="str">
        <f t="shared" si="59"/>
        <v>6120</v>
      </c>
      <c r="S501" s="18" t="e">
        <f>INDEX(Chapter,MATCH(R501,[1]Chapter!$A$1:$A$681,0),8)</f>
        <v>#N/A</v>
      </c>
      <c r="T501" s="18"/>
      <c r="U501" s="18" t="str">
        <f t="shared" si="60"/>
        <v>5</v>
      </c>
      <c r="V501" s="18" t="str">
        <f>IF($L501&lt;"6",INDEX(Revenue_type,MATCH(U501*1,[1]type!$A$118:$A$168,0),8),INDEX(Expenditure_type,MATCH(U501*1,[1]type!$A$2:$A$117,0),8))</f>
        <v>הוצאות מנהליות</v>
      </c>
      <c r="W501" s="18" t="str">
        <f t="shared" si="61"/>
        <v>52</v>
      </c>
      <c r="X501" s="18" t="str">
        <f>IF($L501&lt;"6",INDEX(Revenue_type,MATCH(W501*1,[1]type!$A$118:$A$168,0),8),INDEX(Expenditure_type,MATCH(W501*1,[1]type!$A$2:$A$117,0),8))</f>
        <v>השתלמויות וספרות מקצועית</v>
      </c>
      <c r="Y501" s="18" t="str">
        <f t="shared" si="62"/>
        <v>520</v>
      </c>
      <c r="Z501" s="18" t="e">
        <f>IF($L501&lt;"6",INDEX(Revenue_type,MATCH(Y501*1,[1]type!$A$118:$A$168,0),8),INDEX(Expenditure_type,MATCH(Y501*1,[1]type!$A$2:$A$117,0),8))</f>
        <v>#N/A</v>
      </c>
    </row>
    <row r="502" spans="1:26" ht="15.75" customHeight="1" outlineLevel="2">
      <c r="A502" s="38">
        <v>596</v>
      </c>
      <c r="B502" s="39">
        <v>612000</v>
      </c>
      <c r="C502">
        <v>1</v>
      </c>
      <c r="D502" t="str">
        <f t="shared" si="63"/>
        <v>1612000.596</v>
      </c>
      <c r="E502" s="42" t="s">
        <v>464</v>
      </c>
      <c r="F502" s="16"/>
      <c r="G502"/>
      <c r="H502" s="17">
        <v>12000</v>
      </c>
      <c r="I502" s="17">
        <v>22362</v>
      </c>
      <c r="J502" s="16">
        <v>58343</v>
      </c>
      <c r="K502" s="18" t="e">
        <f>INDEX(תקציב_2013,MATCH(D502,'[1]תקציב 2015'!$D$3:$D$5960,0),8)</f>
        <v>#N/A</v>
      </c>
      <c r="L502" s="18" t="str">
        <f t="shared" si="56"/>
        <v>6</v>
      </c>
      <c r="M502" s="18" t="str">
        <f>INDEX(Chapter,MATCH(L502,[1]Chapter!$A$1:$A$681,0),8)</f>
        <v>הנהלה כללית</v>
      </c>
      <c r="N502" s="18" t="str">
        <f t="shared" si="57"/>
        <v>61</v>
      </c>
      <c r="O502" s="18" t="str">
        <f>INDEX(Chapter,MATCH(N502,[1]Chapter!$A$1:$A$681,0),8)</f>
        <v>מינהל כללי</v>
      </c>
      <c r="P502" s="18" t="str">
        <f t="shared" si="58"/>
        <v>612</v>
      </c>
      <c r="Q502" s="18" t="str">
        <f>INDEX(Chapter,MATCH(P502,[1]Chapter!$A$1:$A$681,0),8)</f>
        <v>מבקר הרשות</v>
      </c>
      <c r="R502" s="18" t="str">
        <f t="shared" si="59"/>
        <v>6120</v>
      </c>
      <c r="S502" s="18" t="e">
        <f>INDEX(Chapter,MATCH(R502,[1]Chapter!$A$1:$A$681,0),8)</f>
        <v>#N/A</v>
      </c>
      <c r="T502" s="18"/>
      <c r="U502" s="18" t="str">
        <f t="shared" si="60"/>
        <v>5</v>
      </c>
      <c r="V502" s="18" t="str">
        <f>IF($L502&lt;"6",INDEX(Revenue_type,MATCH(U502*1,[1]type!$A$118:$A$168,0),8),INDEX(Expenditure_type,MATCH(U502*1,[1]type!$A$2:$A$117,0),8))</f>
        <v>הוצאות מנהליות</v>
      </c>
      <c r="W502" s="18" t="str">
        <f t="shared" si="61"/>
        <v>59</v>
      </c>
      <c r="X502" s="18" t="str">
        <f>IF($L502&lt;"6",INDEX(Revenue_type,MATCH(W502*1,[1]type!$A$118:$A$168,0),8),INDEX(Expenditure_type,MATCH(W502*1,[1]type!$A$2:$A$117,0),8))</f>
        <v>השתתפות בתקציבי עזר 092</v>
      </c>
      <c r="Y502" s="18" t="str">
        <f t="shared" si="62"/>
        <v>596</v>
      </c>
      <c r="Z502" s="18" t="str">
        <f>IF($L502&lt;"6",INDEX(Revenue_type,MATCH(Y502*1,[1]type!$A$118:$A$168,0),8),INDEX(Expenditure_type,MATCH(Y502*1,[1]type!$A$2:$A$117,0),8))</f>
        <v>מוסך ורכב ת"ע 096</v>
      </c>
    </row>
    <row r="503" spans="1:26" ht="15.75" customHeight="1" outlineLevel="2">
      <c r="A503" s="38">
        <v>750</v>
      </c>
      <c r="B503" s="39">
        <v>612000</v>
      </c>
      <c r="C503">
        <v>1</v>
      </c>
      <c r="D503" t="str">
        <f t="shared" si="63"/>
        <v>1612000.750</v>
      </c>
      <c r="E503" s="42" t="s">
        <v>465</v>
      </c>
      <c r="F503" s="16"/>
      <c r="G503"/>
      <c r="H503" s="17">
        <v>140000</v>
      </c>
      <c r="I503" s="17">
        <v>140000</v>
      </c>
      <c r="J503" s="16">
        <v>130000</v>
      </c>
      <c r="K503" s="18">
        <f>INDEX(תקציב_2013,MATCH(D503,'[1]תקציב 2015'!$D$3:$D$5960,0),8)</f>
        <v>65000</v>
      </c>
      <c r="L503" s="18" t="str">
        <f t="shared" si="56"/>
        <v>6</v>
      </c>
      <c r="M503" s="18" t="str">
        <f>INDEX(Chapter,MATCH(L503,[1]Chapter!$A$1:$A$681,0),8)</f>
        <v>הנהלה כללית</v>
      </c>
      <c r="N503" s="18" t="str">
        <f t="shared" si="57"/>
        <v>61</v>
      </c>
      <c r="O503" s="18" t="str">
        <f>INDEX(Chapter,MATCH(N503,[1]Chapter!$A$1:$A$681,0),8)</f>
        <v>מינהל כללי</v>
      </c>
      <c r="P503" s="18" t="str">
        <f t="shared" si="58"/>
        <v>612</v>
      </c>
      <c r="Q503" s="18" t="str">
        <f>INDEX(Chapter,MATCH(P503,[1]Chapter!$A$1:$A$681,0),8)</f>
        <v>מבקר הרשות</v>
      </c>
      <c r="R503" s="18" t="str">
        <f t="shared" si="59"/>
        <v>6120</v>
      </c>
      <c r="S503" s="18" t="e">
        <f>INDEX(Chapter,MATCH(R503,[1]Chapter!$A$1:$A$681,0),8)</f>
        <v>#N/A</v>
      </c>
      <c r="T503" s="18"/>
      <c r="U503" s="18" t="str">
        <f t="shared" si="60"/>
        <v>7</v>
      </c>
      <c r="V503" s="18" t="str">
        <f>IF($L503&lt;"6",INDEX(Revenue_type,MATCH(U503*1,[1]type!$A$118:$A$168,0),8),INDEX(Expenditure_type,MATCH(U503*1,[1]type!$A$2:$A$117,0),8))</f>
        <v>הוצאות לפעולות</v>
      </c>
      <c r="W503" s="18" t="str">
        <f t="shared" si="61"/>
        <v>75</v>
      </c>
      <c r="X503" s="18" t="str">
        <f>IF($L503&lt;"6",INDEX(Revenue_type,MATCH(W503*1,[1]type!$A$118:$A$168,0),8),INDEX(Expenditure_type,MATCH(W503*1,[1]type!$A$2:$A$117,0),8))</f>
        <v>עבודות קבלניות</v>
      </c>
      <c r="Y503" s="18" t="str">
        <f t="shared" si="62"/>
        <v>750</v>
      </c>
      <c r="Z503" s="18" t="e">
        <f>IF($L503&lt;"6",INDEX(Revenue_type,MATCH(Y503*1,[1]type!$A$118:$A$168,0),8),INDEX(Expenditure_type,MATCH(Y503*1,[1]type!$A$2:$A$117,0),8))</f>
        <v>#N/A</v>
      </c>
    </row>
    <row r="504" spans="1:26" ht="15.75" customHeight="1" outlineLevel="2">
      <c r="A504" s="38">
        <v>780</v>
      </c>
      <c r="B504" s="39">
        <v>612000</v>
      </c>
      <c r="C504">
        <v>1</v>
      </c>
      <c r="D504" t="str">
        <f t="shared" si="63"/>
        <v>1612000.780</v>
      </c>
      <c r="E504" s="42" t="s">
        <v>449</v>
      </c>
      <c r="F504" s="16"/>
      <c r="G504"/>
      <c r="H504" s="17">
        <v>2000</v>
      </c>
      <c r="I504" s="17">
        <v>1743</v>
      </c>
      <c r="J504" s="16">
        <v>0</v>
      </c>
      <c r="K504" s="18" t="e">
        <f>INDEX(תקציב_2013,MATCH(D504,'[1]תקציב 2015'!$D$3:$D$5960,0),8)</f>
        <v>#N/A</v>
      </c>
      <c r="L504" s="18" t="str">
        <f t="shared" si="56"/>
        <v>6</v>
      </c>
      <c r="M504" s="18" t="str">
        <f>INDEX(Chapter,MATCH(L504,[1]Chapter!$A$1:$A$681,0),8)</f>
        <v>הנהלה כללית</v>
      </c>
      <c r="N504" s="18" t="str">
        <f t="shared" si="57"/>
        <v>61</v>
      </c>
      <c r="O504" s="18" t="str">
        <f>INDEX(Chapter,MATCH(N504,[1]Chapter!$A$1:$A$681,0),8)</f>
        <v>מינהל כללי</v>
      </c>
      <c r="P504" s="18" t="str">
        <f t="shared" si="58"/>
        <v>612</v>
      </c>
      <c r="Q504" s="18" t="str">
        <f>INDEX(Chapter,MATCH(P504,[1]Chapter!$A$1:$A$681,0),8)</f>
        <v>מבקר הרשות</v>
      </c>
      <c r="R504" s="18" t="str">
        <f t="shared" si="59"/>
        <v>6120</v>
      </c>
      <c r="S504" s="18" t="e">
        <f>INDEX(Chapter,MATCH(R504,[1]Chapter!$A$1:$A$681,0),8)</f>
        <v>#N/A</v>
      </c>
      <c r="T504" s="18"/>
      <c r="U504" s="18" t="str">
        <f t="shared" si="60"/>
        <v>7</v>
      </c>
      <c r="V504" s="18" t="str">
        <f>IF($L504&lt;"6",INDEX(Revenue_type,MATCH(U504*1,[1]type!$A$118:$A$168,0),8),INDEX(Expenditure_type,MATCH(U504*1,[1]type!$A$2:$A$117,0),8))</f>
        <v>הוצאות לפעולות</v>
      </c>
      <c r="W504" s="18" t="str">
        <f t="shared" si="61"/>
        <v>78</v>
      </c>
      <c r="X504" s="18" t="str">
        <f>IF($L504&lt;"6",INDEX(Revenue_type,MATCH(W504*1,[1]type!$A$118:$A$168,0),8),INDEX(Expenditure_type,MATCH(W504*1,[1]type!$A$2:$A$117,0),8))</f>
        <v>הוצאות שונות</v>
      </c>
      <c r="Y504" s="18" t="str">
        <f t="shared" si="62"/>
        <v>780</v>
      </c>
      <c r="Z504" s="18" t="e">
        <f>IF($L504&lt;"6",INDEX(Revenue_type,MATCH(Y504*1,[1]type!$A$118:$A$168,0),8),INDEX(Expenditure_type,MATCH(Y504*1,[1]type!$A$2:$A$117,0),8))</f>
        <v>#N/A</v>
      </c>
    </row>
    <row r="505" spans="1:26" ht="15.75" customHeight="1" outlineLevel="2">
      <c r="A505" s="38">
        <v>930</v>
      </c>
      <c r="B505" s="39">
        <v>612000</v>
      </c>
      <c r="C505">
        <v>1</v>
      </c>
      <c r="D505" t="str">
        <f t="shared" si="63"/>
        <v>1612000.930</v>
      </c>
      <c r="E505" s="42" t="s">
        <v>88</v>
      </c>
      <c r="F505" s="16"/>
      <c r="G505"/>
      <c r="H505" s="17">
        <v>0</v>
      </c>
      <c r="I505" s="17">
        <v>0</v>
      </c>
      <c r="J505" s="16">
        <v>0</v>
      </c>
      <c r="K505" s="18" t="e">
        <f>INDEX(תקציב_2013,MATCH(D505,'[1]תקציב 2015'!$D$3:$D$5960,0),8)</f>
        <v>#N/A</v>
      </c>
      <c r="L505" s="18" t="str">
        <f t="shared" si="56"/>
        <v>6</v>
      </c>
      <c r="M505" s="18" t="str">
        <f>INDEX(Chapter,MATCH(L505,[1]Chapter!$A$1:$A$681,0),8)</f>
        <v>הנהלה כללית</v>
      </c>
      <c r="N505" s="18" t="str">
        <f t="shared" si="57"/>
        <v>61</v>
      </c>
      <c r="O505" s="18" t="str">
        <f>INDEX(Chapter,MATCH(N505,[1]Chapter!$A$1:$A$681,0),8)</f>
        <v>מינהל כללי</v>
      </c>
      <c r="P505" s="18" t="str">
        <f t="shared" si="58"/>
        <v>612</v>
      </c>
      <c r="Q505" s="18" t="str">
        <f>INDEX(Chapter,MATCH(P505,[1]Chapter!$A$1:$A$681,0),8)</f>
        <v>מבקר הרשות</v>
      </c>
      <c r="R505" s="18" t="str">
        <f t="shared" si="59"/>
        <v>6120</v>
      </c>
      <c r="S505" s="18" t="e">
        <f>INDEX(Chapter,MATCH(R505,[1]Chapter!$A$1:$A$681,0),8)</f>
        <v>#N/A</v>
      </c>
      <c r="T505" s="18"/>
      <c r="U505" s="18" t="str">
        <f t="shared" si="60"/>
        <v>9</v>
      </c>
      <c r="V505" s="18" t="str">
        <f>IF($L505&lt;"6",INDEX(Revenue_type,MATCH(U505*1,[1]type!$A$118:$A$168,0),8),INDEX(Expenditure_type,MATCH(U505*1,[1]type!$A$2:$A$117,0),8))</f>
        <v>הוצאות חד פעמיות</v>
      </c>
      <c r="W505" s="18" t="str">
        <f t="shared" si="61"/>
        <v>93</v>
      </c>
      <c r="X505" s="18" t="str">
        <f>IF($L505&lt;"6",INDEX(Revenue_type,MATCH(W505*1,[1]type!$A$118:$A$168,0),8),INDEX(Expenditure_type,MATCH(W505*1,[1]type!$A$2:$A$117,0),8))</f>
        <v>רכישת ציוד יסודי</v>
      </c>
      <c r="Y505" s="18" t="str">
        <f t="shared" si="62"/>
        <v>930</v>
      </c>
      <c r="Z505" s="18" t="e">
        <f>IF($L505&lt;"6",INDEX(Revenue_type,MATCH(Y505*1,[1]type!$A$118:$A$168,0),8),INDEX(Expenditure_type,MATCH(Y505*1,[1]type!$A$2:$A$117,0),8))</f>
        <v>#N/A</v>
      </c>
    </row>
    <row r="506" spans="1:26" ht="15.75" customHeight="1" outlineLevel="2">
      <c r="A506" s="38">
        <v>110</v>
      </c>
      <c r="B506" s="39">
        <v>613000</v>
      </c>
      <c r="C506">
        <v>1</v>
      </c>
      <c r="D506" t="str">
        <f t="shared" si="63"/>
        <v>1613000.110</v>
      </c>
      <c r="E506" s="42" t="s">
        <v>461</v>
      </c>
      <c r="F506" s="16"/>
      <c r="G506"/>
      <c r="H506" s="17">
        <v>1033000</v>
      </c>
      <c r="I506" s="17">
        <v>1112618.6399999999</v>
      </c>
      <c r="J506" s="16">
        <v>786206.49</v>
      </c>
      <c r="K506" s="18">
        <f>INDEX(תקציב_2013,MATCH(D506,'[1]תקציב 2015'!$D$3:$D$5960,0),8)</f>
        <v>1118684</v>
      </c>
      <c r="L506" s="18" t="str">
        <f t="shared" si="56"/>
        <v>6</v>
      </c>
      <c r="M506" s="18" t="str">
        <f>INDEX(Chapter,MATCH(L506,[1]Chapter!$A$1:$A$681,0),8)</f>
        <v>הנהלה כללית</v>
      </c>
      <c r="N506" s="18" t="str">
        <f t="shared" si="57"/>
        <v>61</v>
      </c>
      <c r="O506" s="18" t="str">
        <f>INDEX(Chapter,MATCH(N506,[1]Chapter!$A$1:$A$681,0),8)</f>
        <v>מינהל כללי</v>
      </c>
      <c r="P506" s="18" t="str">
        <f t="shared" si="58"/>
        <v>613</v>
      </c>
      <c r="Q506" s="18" t="str">
        <f>INDEX(Chapter,MATCH(P506,[1]Chapter!$A$1:$A$681,0),8)</f>
        <v>מזכירות</v>
      </c>
      <c r="R506" s="18" t="str">
        <f t="shared" si="59"/>
        <v>6130</v>
      </c>
      <c r="S506" s="18" t="e">
        <f>INDEX(Chapter,MATCH(R506,[1]Chapter!$A$1:$A$681,0),8)</f>
        <v>#N/A</v>
      </c>
      <c r="T506" s="18"/>
      <c r="U506" s="18" t="str">
        <f t="shared" si="60"/>
        <v>1</v>
      </c>
      <c r="V506" s="18" t="str">
        <f>IF($L506&lt;"6",INDEX(Revenue_type,MATCH(U506*1,[1]type!$A$118:$A$168,0),8),INDEX(Expenditure_type,MATCH(U506*1,[1]type!$A$2:$A$117,0),8))</f>
        <v>משכורות וש"ע לעובדים לפי תקן</v>
      </c>
      <c r="W506" s="18" t="str">
        <f t="shared" si="61"/>
        <v>11</v>
      </c>
      <c r="X506" s="18" t="str">
        <f>IF($L506&lt;"6",INDEX(Revenue_type,MATCH(W506*1,[1]type!$A$118:$A$168,0),8),INDEX(Expenditure_type,MATCH(W506*1,[1]type!$A$2:$A$117,0),8))</f>
        <v>השכר הקובע</v>
      </c>
      <c r="Y506" s="18" t="str">
        <f t="shared" si="62"/>
        <v>110</v>
      </c>
      <c r="Z506" s="18" t="e">
        <f>IF($L506&lt;"6",INDEX(Revenue_type,MATCH(Y506*1,[1]type!$A$118:$A$168,0),8),INDEX(Expenditure_type,MATCH(Y506*1,[1]type!$A$2:$A$117,0),8))</f>
        <v>#N/A</v>
      </c>
    </row>
    <row r="507" spans="1:26" ht="15.75" customHeight="1" outlineLevel="2">
      <c r="A507" s="38">
        <v>115</v>
      </c>
      <c r="B507" s="39">
        <v>613000</v>
      </c>
      <c r="C507">
        <v>1</v>
      </c>
      <c r="D507" t="str">
        <f t="shared" si="63"/>
        <v>1613000.115</v>
      </c>
      <c r="E507" s="42" t="s">
        <v>433</v>
      </c>
      <c r="F507" s="16"/>
      <c r="G507"/>
      <c r="H507" s="17">
        <v>60000</v>
      </c>
      <c r="I507" s="17">
        <v>19900</v>
      </c>
      <c r="J507" s="16">
        <v>3780</v>
      </c>
      <c r="K507" s="18" t="e">
        <f>INDEX(תקציב_2013,MATCH(D507,'[1]תקציב 2015'!$D$3:$D$5960,0),8)</f>
        <v>#N/A</v>
      </c>
      <c r="L507" s="18" t="str">
        <f t="shared" si="56"/>
        <v>6</v>
      </c>
      <c r="M507" s="18" t="str">
        <f>INDEX(Chapter,MATCH(L507,[1]Chapter!$A$1:$A$681,0),8)</f>
        <v>הנהלה כללית</v>
      </c>
      <c r="N507" s="18" t="str">
        <f t="shared" si="57"/>
        <v>61</v>
      </c>
      <c r="O507" s="18" t="str">
        <f>INDEX(Chapter,MATCH(N507,[1]Chapter!$A$1:$A$681,0),8)</f>
        <v>מינהל כללי</v>
      </c>
      <c r="P507" s="18" t="str">
        <f t="shared" si="58"/>
        <v>613</v>
      </c>
      <c r="Q507" s="18" t="str">
        <f>INDEX(Chapter,MATCH(P507,[1]Chapter!$A$1:$A$681,0),8)</f>
        <v>מזכירות</v>
      </c>
      <c r="R507" s="18" t="str">
        <f t="shared" si="59"/>
        <v>6130</v>
      </c>
      <c r="S507" s="18" t="e">
        <f>INDEX(Chapter,MATCH(R507,[1]Chapter!$A$1:$A$681,0),8)</f>
        <v>#N/A</v>
      </c>
      <c r="T507" s="18"/>
      <c r="U507" s="18" t="str">
        <f t="shared" si="60"/>
        <v>1</v>
      </c>
      <c r="V507" s="18" t="str">
        <f>IF($L507&lt;"6",INDEX(Revenue_type,MATCH(U507*1,[1]type!$A$118:$A$168,0),8),INDEX(Expenditure_type,MATCH(U507*1,[1]type!$A$2:$A$117,0),8))</f>
        <v>משכורות וש"ע לעובדים לפי תקן</v>
      </c>
      <c r="W507" s="18" t="str">
        <f t="shared" si="61"/>
        <v>11</v>
      </c>
      <c r="X507" s="18" t="str">
        <f>IF($L507&lt;"6",INDEX(Revenue_type,MATCH(W507*1,[1]type!$A$118:$A$168,0),8),INDEX(Expenditure_type,MATCH(W507*1,[1]type!$A$2:$A$117,0),8))</f>
        <v>השכר הקובע</v>
      </c>
      <c r="Y507" s="18" t="str">
        <f t="shared" si="62"/>
        <v>115</v>
      </c>
      <c r="Z507" s="18" t="e">
        <f>IF($L507&lt;"6",INDEX(Revenue_type,MATCH(Y507*1,[1]type!$A$118:$A$168,0),8),INDEX(Expenditure_type,MATCH(Y507*1,[1]type!$A$2:$A$117,0),8))</f>
        <v>#N/A</v>
      </c>
    </row>
    <row r="508" spans="1:26" ht="15.75" customHeight="1" outlineLevel="2">
      <c r="A508" s="38">
        <v>130</v>
      </c>
      <c r="B508" s="39">
        <v>613000</v>
      </c>
      <c r="C508">
        <v>1</v>
      </c>
      <c r="D508" t="str">
        <f t="shared" si="63"/>
        <v>1613000.130</v>
      </c>
      <c r="E508" s="42" t="s">
        <v>41</v>
      </c>
      <c r="F508" s="16"/>
      <c r="G508"/>
      <c r="H508" s="17">
        <v>55000</v>
      </c>
      <c r="I508" s="17">
        <v>62456.66</v>
      </c>
      <c r="J508" s="16">
        <v>51725.62</v>
      </c>
      <c r="K508" s="18">
        <f>INDEX(תקציב_2013,MATCH(D508,'[1]תקציב 2015'!$D$3:$D$5960,0),8)</f>
        <v>17997</v>
      </c>
      <c r="L508" s="18" t="str">
        <f t="shared" si="56"/>
        <v>6</v>
      </c>
      <c r="M508" s="18" t="str">
        <f>INDEX(Chapter,MATCH(L508,[1]Chapter!$A$1:$A$681,0),8)</f>
        <v>הנהלה כללית</v>
      </c>
      <c r="N508" s="18" t="str">
        <f t="shared" si="57"/>
        <v>61</v>
      </c>
      <c r="O508" s="18" t="str">
        <f>INDEX(Chapter,MATCH(N508,[1]Chapter!$A$1:$A$681,0),8)</f>
        <v>מינהל כללי</v>
      </c>
      <c r="P508" s="18" t="str">
        <f t="shared" si="58"/>
        <v>613</v>
      </c>
      <c r="Q508" s="18" t="str">
        <f>INDEX(Chapter,MATCH(P508,[1]Chapter!$A$1:$A$681,0),8)</f>
        <v>מזכירות</v>
      </c>
      <c r="R508" s="18" t="str">
        <f t="shared" si="59"/>
        <v>6130</v>
      </c>
      <c r="S508" s="18" t="e">
        <f>INDEX(Chapter,MATCH(R508,[1]Chapter!$A$1:$A$681,0),8)</f>
        <v>#N/A</v>
      </c>
      <c r="T508" s="18"/>
      <c r="U508" s="18" t="str">
        <f t="shared" si="60"/>
        <v>1</v>
      </c>
      <c r="V508" s="18" t="str">
        <f>IF($L508&lt;"6",INDEX(Revenue_type,MATCH(U508*1,[1]type!$A$118:$A$168,0),8),INDEX(Expenditure_type,MATCH(U508*1,[1]type!$A$2:$A$117,0),8))</f>
        <v>משכורות וש"ע לעובדים לפי תקן</v>
      </c>
      <c r="W508" s="18" t="str">
        <f t="shared" si="61"/>
        <v>13</v>
      </c>
      <c r="X508" s="18" t="str">
        <f>IF($L508&lt;"6",INDEX(Revenue_type,MATCH(W508*1,[1]type!$A$118:$A$168,0),8),INDEX(Expenditure_type,MATCH(W508*1,[1]type!$A$2:$A$117,0),8))</f>
        <v>שעות נוספות</v>
      </c>
      <c r="Y508" s="18" t="str">
        <f t="shared" si="62"/>
        <v>130</v>
      </c>
      <c r="Z508" s="18" t="e">
        <f>IF($L508&lt;"6",INDEX(Revenue_type,MATCH(Y508*1,[1]type!$A$118:$A$168,0),8),INDEX(Expenditure_type,MATCH(Y508*1,[1]type!$A$2:$A$117,0),8))</f>
        <v>#N/A</v>
      </c>
    </row>
    <row r="509" spans="1:26" ht="15.75" customHeight="1" outlineLevel="2">
      <c r="A509" s="38">
        <v>140</v>
      </c>
      <c r="B509" s="39">
        <v>613000</v>
      </c>
      <c r="C509">
        <v>1</v>
      </c>
      <c r="D509" t="str">
        <f t="shared" si="63"/>
        <v>1613000.140</v>
      </c>
      <c r="E509" s="42" t="s">
        <v>56</v>
      </c>
      <c r="F509" s="16"/>
      <c r="G509"/>
      <c r="H509" s="17">
        <v>55000</v>
      </c>
      <c r="I509" s="17">
        <v>101188.08</v>
      </c>
      <c r="J509" s="16">
        <v>54560.11</v>
      </c>
      <c r="K509" s="18">
        <f>INDEX(תקציב_2013,MATCH(D509,'[1]תקציב 2015'!$D$3:$D$5960,0),8)</f>
        <v>133656</v>
      </c>
      <c r="L509" s="18" t="str">
        <f t="shared" si="56"/>
        <v>6</v>
      </c>
      <c r="M509" s="18" t="str">
        <f>INDEX(Chapter,MATCH(L509,[1]Chapter!$A$1:$A$681,0),8)</f>
        <v>הנהלה כללית</v>
      </c>
      <c r="N509" s="18" t="str">
        <f t="shared" si="57"/>
        <v>61</v>
      </c>
      <c r="O509" s="18" t="str">
        <f>INDEX(Chapter,MATCH(N509,[1]Chapter!$A$1:$A$681,0),8)</f>
        <v>מינהל כללי</v>
      </c>
      <c r="P509" s="18" t="str">
        <f t="shared" si="58"/>
        <v>613</v>
      </c>
      <c r="Q509" s="18" t="str">
        <f>INDEX(Chapter,MATCH(P509,[1]Chapter!$A$1:$A$681,0),8)</f>
        <v>מזכירות</v>
      </c>
      <c r="R509" s="18" t="str">
        <f t="shared" si="59"/>
        <v>6130</v>
      </c>
      <c r="S509" s="18" t="e">
        <f>INDEX(Chapter,MATCH(R509,[1]Chapter!$A$1:$A$681,0),8)</f>
        <v>#N/A</v>
      </c>
      <c r="T509" s="18"/>
      <c r="U509" s="18" t="str">
        <f t="shared" si="60"/>
        <v>1</v>
      </c>
      <c r="V509" s="18" t="str">
        <f>IF($L509&lt;"6",INDEX(Revenue_type,MATCH(U509*1,[1]type!$A$118:$A$168,0),8),INDEX(Expenditure_type,MATCH(U509*1,[1]type!$A$2:$A$117,0),8))</f>
        <v>משכורות וש"ע לעובדים לפי תקן</v>
      </c>
      <c r="W509" s="18" t="str">
        <f t="shared" si="61"/>
        <v>14</v>
      </c>
      <c r="X509" s="18" t="str">
        <f>IF($L509&lt;"6",INDEX(Revenue_type,MATCH(W509*1,[1]type!$A$118:$A$168,0),8),INDEX(Expenditure_type,MATCH(W509*1,[1]type!$A$2:$A$117,0),8))</f>
        <v>החזר הוצאות</v>
      </c>
      <c r="Y509" s="18" t="str">
        <f t="shared" si="62"/>
        <v>140</v>
      </c>
      <c r="Z509" s="18" t="e">
        <f>IF($L509&lt;"6",INDEX(Revenue_type,MATCH(Y509*1,[1]type!$A$118:$A$168,0),8),INDEX(Expenditure_type,MATCH(Y509*1,[1]type!$A$2:$A$117,0),8))</f>
        <v>#N/A</v>
      </c>
    </row>
    <row r="510" spans="1:26" ht="15.75" customHeight="1" outlineLevel="2">
      <c r="A510" s="38">
        <v>210</v>
      </c>
      <c r="B510" s="39">
        <v>613000</v>
      </c>
      <c r="C510">
        <v>1</v>
      </c>
      <c r="D510" t="str">
        <f t="shared" si="63"/>
        <v>1613000.210</v>
      </c>
      <c r="E510" s="42" t="s">
        <v>466</v>
      </c>
      <c r="F510" s="16"/>
      <c r="G510"/>
      <c r="H510" s="17">
        <v>100000</v>
      </c>
      <c r="I510" s="17">
        <v>66832.11</v>
      </c>
      <c r="J510" s="16">
        <v>61948.29</v>
      </c>
      <c r="K510" s="18" t="e">
        <f>INDEX(תקציב_2013,MATCH(D510,'[1]תקציב 2015'!$D$3:$D$5960,0),8)</f>
        <v>#N/A</v>
      </c>
      <c r="L510" s="18" t="str">
        <f t="shared" si="56"/>
        <v>6</v>
      </c>
      <c r="M510" s="18" t="str">
        <f>INDEX(Chapter,MATCH(L510,[1]Chapter!$A$1:$A$681,0),8)</f>
        <v>הנהלה כללית</v>
      </c>
      <c r="N510" s="18" t="str">
        <f t="shared" si="57"/>
        <v>61</v>
      </c>
      <c r="O510" s="18" t="str">
        <f>INDEX(Chapter,MATCH(N510,[1]Chapter!$A$1:$A$681,0),8)</f>
        <v>מינהל כללי</v>
      </c>
      <c r="P510" s="18" t="str">
        <f t="shared" si="58"/>
        <v>613</v>
      </c>
      <c r="Q510" s="18" t="str">
        <f>INDEX(Chapter,MATCH(P510,[1]Chapter!$A$1:$A$681,0),8)</f>
        <v>מזכירות</v>
      </c>
      <c r="R510" s="18" t="str">
        <f t="shared" si="59"/>
        <v>6130</v>
      </c>
      <c r="S510" s="18" t="e">
        <f>INDEX(Chapter,MATCH(R510,[1]Chapter!$A$1:$A$681,0),8)</f>
        <v>#N/A</v>
      </c>
      <c r="T510" s="18"/>
      <c r="U510" s="18" t="str">
        <f t="shared" si="60"/>
        <v>2</v>
      </c>
      <c r="V510" s="18" t="str">
        <f>IF($L510&lt;"6",INDEX(Revenue_type,MATCH(U510*1,[1]type!$A$118:$A$168,0),8),INDEX(Expenditure_type,MATCH(U510*1,[1]type!$A$2:$A$117,0),8))</f>
        <v>משכורות וש"ע לעובדים בלי תקן</v>
      </c>
      <c r="W510" s="18" t="str">
        <f t="shared" si="61"/>
        <v>21</v>
      </c>
      <c r="X510" s="18" t="str">
        <f>IF($L510&lt;"6",INDEX(Revenue_type,MATCH(W510*1,[1]type!$A$118:$A$168,0),8),INDEX(Expenditure_type,MATCH(W510*1,[1]type!$A$2:$A$117,0),8))</f>
        <v>השכר הקובע</v>
      </c>
      <c r="Y510" s="18" t="str">
        <f t="shared" si="62"/>
        <v>210</v>
      </c>
      <c r="Z510" s="18" t="e">
        <f>IF($L510&lt;"6",INDEX(Revenue_type,MATCH(Y510*1,[1]type!$A$118:$A$168,0),8),INDEX(Expenditure_type,MATCH(Y510*1,[1]type!$A$2:$A$117,0),8))</f>
        <v>#N/A</v>
      </c>
    </row>
    <row r="511" spans="1:26" ht="15.75" customHeight="1" outlineLevel="2">
      <c r="A511" s="38">
        <v>310</v>
      </c>
      <c r="B511" s="39">
        <v>613000</v>
      </c>
      <c r="C511">
        <v>1</v>
      </c>
      <c r="D511" t="str">
        <f t="shared" si="63"/>
        <v>1613000.310</v>
      </c>
      <c r="E511" s="42" t="s">
        <v>467</v>
      </c>
      <c r="F511" s="16"/>
      <c r="G511"/>
      <c r="H511" s="17">
        <v>0</v>
      </c>
      <c r="I511" s="17">
        <v>0</v>
      </c>
      <c r="J511" s="16">
        <v>0</v>
      </c>
      <c r="K511" s="18" t="e">
        <f>INDEX(תקציב_2013,MATCH(D511,'[1]תקציב 2015'!$D$3:$D$5960,0),8)</f>
        <v>#N/A</v>
      </c>
      <c r="L511" s="18" t="str">
        <f t="shared" si="56"/>
        <v>6</v>
      </c>
      <c r="M511" s="18" t="str">
        <f>INDEX(Chapter,MATCH(L511,[1]Chapter!$A$1:$A$681,0),8)</f>
        <v>הנהלה כללית</v>
      </c>
      <c r="N511" s="18" t="str">
        <f t="shared" si="57"/>
        <v>61</v>
      </c>
      <c r="O511" s="18" t="str">
        <f>INDEX(Chapter,MATCH(N511,[1]Chapter!$A$1:$A$681,0),8)</f>
        <v>מינהל כללי</v>
      </c>
      <c r="P511" s="18" t="str">
        <f t="shared" si="58"/>
        <v>613</v>
      </c>
      <c r="Q511" s="18" t="str">
        <f>INDEX(Chapter,MATCH(P511,[1]Chapter!$A$1:$A$681,0),8)</f>
        <v>מזכירות</v>
      </c>
      <c r="R511" s="18" t="str">
        <f t="shared" si="59"/>
        <v>6130</v>
      </c>
      <c r="S511" s="18" t="e">
        <f>INDEX(Chapter,MATCH(R511,[1]Chapter!$A$1:$A$681,0),8)</f>
        <v>#N/A</v>
      </c>
      <c r="T511" s="18"/>
      <c r="U511" s="18" t="str">
        <f t="shared" si="60"/>
        <v>3</v>
      </c>
      <c r="V511" s="18" t="str">
        <f>IF($L511&lt;"6",INDEX(Revenue_type,MATCH(U511*1,[1]type!$A$118:$A$168,0),8),INDEX(Expenditure_type,MATCH(U511*1,[1]type!$A$2:$A$117,0),8))</f>
        <v>פנסיה ופיצויים</v>
      </c>
      <c r="W511" s="18" t="str">
        <f t="shared" si="61"/>
        <v>31</v>
      </c>
      <c r="X511" s="18" t="str">
        <f>IF($L511&lt;"6",INDEX(Revenue_type,MATCH(W511*1,[1]type!$A$118:$A$168,0),8),INDEX(Expenditure_type,MATCH(W511*1,[1]type!$A$2:$A$117,0),8))</f>
        <v>פנסיה</v>
      </c>
      <c r="Y511" s="18" t="str">
        <f t="shared" si="62"/>
        <v>310</v>
      </c>
      <c r="Z511" s="18" t="e">
        <f>IF($L511&lt;"6",INDEX(Revenue_type,MATCH(Y511*1,[1]type!$A$118:$A$168,0),8),INDEX(Expenditure_type,MATCH(Y511*1,[1]type!$A$2:$A$117,0),8))</f>
        <v>#N/A</v>
      </c>
    </row>
    <row r="512" spans="1:26" ht="15.75" customHeight="1" outlineLevel="2">
      <c r="A512" s="38">
        <v>430</v>
      </c>
      <c r="B512" s="39">
        <v>613000</v>
      </c>
      <c r="C512">
        <v>1</v>
      </c>
      <c r="D512" t="str">
        <f t="shared" si="63"/>
        <v>1613000.430</v>
      </c>
      <c r="E512" s="42" t="s">
        <v>468</v>
      </c>
      <c r="F512" s="16"/>
      <c r="G512"/>
      <c r="H512" s="17">
        <v>900000</v>
      </c>
      <c r="I512" s="17">
        <v>983593.71</v>
      </c>
      <c r="J512" s="16">
        <v>1049832.6499999999</v>
      </c>
      <c r="K512" s="18" t="e">
        <f>INDEX(תקציב_2013,MATCH(D512,'[1]תקציב 2015'!$D$3:$D$5960,0),8)</f>
        <v>#N/A</v>
      </c>
      <c r="L512" s="18" t="str">
        <f t="shared" si="56"/>
        <v>6</v>
      </c>
      <c r="M512" s="18" t="str">
        <f>INDEX(Chapter,MATCH(L512,[1]Chapter!$A$1:$A$681,0),8)</f>
        <v>הנהלה כללית</v>
      </c>
      <c r="N512" s="18" t="str">
        <f t="shared" si="57"/>
        <v>61</v>
      </c>
      <c r="O512" s="18" t="str">
        <f>INDEX(Chapter,MATCH(N512,[1]Chapter!$A$1:$A$681,0),8)</f>
        <v>מינהל כללי</v>
      </c>
      <c r="P512" s="18" t="str">
        <f t="shared" si="58"/>
        <v>613</v>
      </c>
      <c r="Q512" s="18" t="str">
        <f>INDEX(Chapter,MATCH(P512,[1]Chapter!$A$1:$A$681,0),8)</f>
        <v>מזכירות</v>
      </c>
      <c r="R512" s="18" t="str">
        <f t="shared" si="59"/>
        <v>6130</v>
      </c>
      <c r="S512" s="18" t="e">
        <f>INDEX(Chapter,MATCH(R512,[1]Chapter!$A$1:$A$681,0),8)</f>
        <v>#N/A</v>
      </c>
      <c r="T512" s="18"/>
      <c r="U512" s="18" t="str">
        <f t="shared" si="60"/>
        <v>4</v>
      </c>
      <c r="V512" s="18" t="str">
        <f>IF($L512&lt;"6",INDEX(Revenue_type,MATCH(U512*1,[1]type!$A$118:$A$168,0),8),INDEX(Expenditure_type,MATCH(U512*1,[1]type!$A$2:$A$117,0),8))</f>
        <v>אחזקת בינים ואספקת ציוד</v>
      </c>
      <c r="W512" s="18" t="str">
        <f t="shared" si="61"/>
        <v>43</v>
      </c>
      <c r="X512" s="18" t="str">
        <f>IF($L512&lt;"6",INDEX(Revenue_type,MATCH(W512*1,[1]type!$A$118:$A$168,0),8),INDEX(Expenditure_type,MATCH(W512*1,[1]type!$A$2:$A$117,0),8))</f>
        <v>חשמל, מים וחומרי ניקיון</v>
      </c>
      <c r="Y512" s="18" t="str">
        <f t="shared" si="62"/>
        <v>430</v>
      </c>
      <c r="Z512" s="18" t="e">
        <f>IF($L512&lt;"6",INDEX(Revenue_type,MATCH(Y512*1,[1]type!$A$118:$A$168,0),8),INDEX(Expenditure_type,MATCH(Y512*1,[1]type!$A$2:$A$117,0),8))</f>
        <v>#N/A</v>
      </c>
    </row>
    <row r="513" spans="1:26" ht="15.75" customHeight="1" outlineLevel="2">
      <c r="A513" s="38">
        <v>431</v>
      </c>
      <c r="B513" s="39">
        <v>613000</v>
      </c>
      <c r="C513">
        <v>1</v>
      </c>
      <c r="D513" t="str">
        <f t="shared" si="63"/>
        <v>1613000.431</v>
      </c>
      <c r="E513" s="42" t="s">
        <v>469</v>
      </c>
      <c r="F513" s="16"/>
      <c r="G513"/>
      <c r="H513" s="17">
        <v>50500</v>
      </c>
      <c r="I513" s="17">
        <v>40060.379999999997</v>
      </c>
      <c r="J513" s="16">
        <v>41637.75</v>
      </c>
      <c r="K513" s="18" t="e">
        <f>INDEX(תקציב_2013,MATCH(D513,'[1]תקציב 2015'!$D$3:$D$5960,0),8)</f>
        <v>#N/A</v>
      </c>
      <c r="L513" s="18" t="str">
        <f t="shared" si="56"/>
        <v>6</v>
      </c>
      <c r="M513" s="18" t="str">
        <f>INDEX(Chapter,MATCH(L513,[1]Chapter!$A$1:$A$681,0),8)</f>
        <v>הנהלה כללית</v>
      </c>
      <c r="N513" s="18" t="str">
        <f t="shared" si="57"/>
        <v>61</v>
      </c>
      <c r="O513" s="18" t="str">
        <f>INDEX(Chapter,MATCH(N513,[1]Chapter!$A$1:$A$681,0),8)</f>
        <v>מינהל כללי</v>
      </c>
      <c r="P513" s="18" t="str">
        <f t="shared" si="58"/>
        <v>613</v>
      </c>
      <c r="Q513" s="18" t="str">
        <f>INDEX(Chapter,MATCH(P513,[1]Chapter!$A$1:$A$681,0),8)</f>
        <v>מזכירות</v>
      </c>
      <c r="R513" s="18" t="str">
        <f t="shared" si="59"/>
        <v>6130</v>
      </c>
      <c r="S513" s="18" t="e">
        <f>INDEX(Chapter,MATCH(R513,[1]Chapter!$A$1:$A$681,0),8)</f>
        <v>#N/A</v>
      </c>
      <c r="T513" s="18"/>
      <c r="U513" s="18" t="str">
        <f t="shared" si="60"/>
        <v>4</v>
      </c>
      <c r="V513" s="18" t="str">
        <f>IF($L513&lt;"6",INDEX(Revenue_type,MATCH(U513*1,[1]type!$A$118:$A$168,0),8),INDEX(Expenditure_type,MATCH(U513*1,[1]type!$A$2:$A$117,0),8))</f>
        <v>אחזקת בינים ואספקת ציוד</v>
      </c>
      <c r="W513" s="18" t="str">
        <f t="shared" si="61"/>
        <v>43</v>
      </c>
      <c r="X513" s="18" t="str">
        <f>IF($L513&lt;"6",INDEX(Revenue_type,MATCH(W513*1,[1]type!$A$118:$A$168,0),8),INDEX(Expenditure_type,MATCH(W513*1,[1]type!$A$2:$A$117,0),8))</f>
        <v>חשמל, מים וחומרי ניקיון</v>
      </c>
      <c r="Y513" s="18" t="str">
        <f t="shared" si="62"/>
        <v>431</v>
      </c>
      <c r="Z513" s="18" t="str">
        <f>IF($L513&lt;"6",INDEX(Revenue_type,MATCH(Y513*1,[1]type!$A$118:$A$168,0),8),INDEX(Expenditure_type,MATCH(Y513*1,[1]type!$A$2:$A$117,0),8))</f>
        <v>חשמל</v>
      </c>
    </row>
    <row r="514" spans="1:26" ht="15.75" customHeight="1" outlineLevel="2">
      <c r="A514" s="38">
        <v>450</v>
      </c>
      <c r="B514" s="39">
        <v>613000</v>
      </c>
      <c r="C514">
        <v>1</v>
      </c>
      <c r="D514" t="str">
        <f t="shared" si="63"/>
        <v>1613000.450</v>
      </c>
      <c r="E514" s="42" t="s">
        <v>470</v>
      </c>
      <c r="F514" s="16"/>
      <c r="G514"/>
      <c r="H514" s="17">
        <v>0</v>
      </c>
      <c r="I514" s="17">
        <v>0</v>
      </c>
      <c r="J514" s="16">
        <v>0</v>
      </c>
      <c r="K514" s="18" t="e">
        <f>INDEX(תקציב_2013,MATCH(D514,'[1]תקציב 2015'!$D$3:$D$5960,0),8)</f>
        <v>#N/A</v>
      </c>
      <c r="L514" s="18" t="str">
        <f t="shared" si="56"/>
        <v>6</v>
      </c>
      <c r="M514" s="18" t="str">
        <f>INDEX(Chapter,MATCH(L514,[1]Chapter!$A$1:$A$681,0),8)</f>
        <v>הנהלה כללית</v>
      </c>
      <c r="N514" s="18" t="str">
        <f t="shared" si="57"/>
        <v>61</v>
      </c>
      <c r="O514" s="18" t="str">
        <f>INDEX(Chapter,MATCH(N514,[1]Chapter!$A$1:$A$681,0),8)</f>
        <v>מינהל כללי</v>
      </c>
      <c r="P514" s="18" t="str">
        <f t="shared" si="58"/>
        <v>613</v>
      </c>
      <c r="Q514" s="18" t="str">
        <f>INDEX(Chapter,MATCH(P514,[1]Chapter!$A$1:$A$681,0),8)</f>
        <v>מזכירות</v>
      </c>
      <c r="R514" s="18" t="str">
        <f t="shared" si="59"/>
        <v>6130</v>
      </c>
      <c r="S514" s="18" t="e">
        <f>INDEX(Chapter,MATCH(R514,[1]Chapter!$A$1:$A$681,0),8)</f>
        <v>#N/A</v>
      </c>
      <c r="T514" s="18"/>
      <c r="U514" s="18" t="str">
        <f t="shared" si="60"/>
        <v>4</v>
      </c>
      <c r="V514" s="18" t="str">
        <f>IF($L514&lt;"6",INDEX(Revenue_type,MATCH(U514*1,[1]type!$A$118:$A$168,0),8),INDEX(Expenditure_type,MATCH(U514*1,[1]type!$A$2:$A$117,0),8))</f>
        <v>אחזקת בינים ואספקת ציוד</v>
      </c>
      <c r="W514" s="18" t="str">
        <f t="shared" si="61"/>
        <v>45</v>
      </c>
      <c r="X514" s="18" t="str">
        <f>IF($L514&lt;"6",INDEX(Revenue_type,MATCH(W514*1,[1]type!$A$118:$A$168,0),8),INDEX(Expenditure_type,MATCH(W514*1,[1]type!$A$2:$A$117,0),8))</f>
        <v>ריהוט והחזקתו</v>
      </c>
      <c r="Y514" s="18" t="str">
        <f t="shared" si="62"/>
        <v>450</v>
      </c>
      <c r="Z514" s="18" t="e">
        <f>IF($L514&lt;"6",INDEX(Revenue_type,MATCH(Y514*1,[1]type!$A$118:$A$168,0),8),INDEX(Expenditure_type,MATCH(Y514*1,[1]type!$A$2:$A$117,0),8))</f>
        <v>#N/A</v>
      </c>
    </row>
    <row r="515" spans="1:26" ht="15.75" customHeight="1" outlineLevel="2">
      <c r="A515" s="38">
        <v>470</v>
      </c>
      <c r="B515" s="39">
        <v>613000</v>
      </c>
      <c r="C515">
        <v>1</v>
      </c>
      <c r="D515" t="str">
        <f t="shared" si="63"/>
        <v>1613000.470</v>
      </c>
      <c r="E515" s="42" t="s">
        <v>471</v>
      </c>
      <c r="F515" s="16"/>
      <c r="G515"/>
      <c r="H515" s="17">
        <v>33000</v>
      </c>
      <c r="I515" s="17">
        <v>23573.08</v>
      </c>
      <c r="J515" s="16">
        <v>26525.18</v>
      </c>
      <c r="K515" s="18" t="e">
        <f>INDEX(תקציב_2013,MATCH(D515,'[1]תקציב 2015'!$D$3:$D$5960,0),8)</f>
        <v>#N/A</v>
      </c>
      <c r="L515" s="18" t="str">
        <f t="shared" ref="L515:L578" si="64">IF(LEFT($B515,1)*1=0,LEFT($B515,2),LEFT($B515,1))</f>
        <v>6</v>
      </c>
      <c r="M515" s="18" t="str">
        <f>INDEX(Chapter,MATCH(L515,[1]Chapter!$A$1:$A$681,0),8)</f>
        <v>הנהלה כללית</v>
      </c>
      <c r="N515" s="18" t="str">
        <f t="shared" ref="N515:N578" si="65">IF(LEFT($B515,1)*1=0,LEFT($B515,3),LEFT($B515,2))</f>
        <v>61</v>
      </c>
      <c r="O515" s="18" t="str">
        <f>INDEX(Chapter,MATCH(N515,[1]Chapter!$A$1:$A$681,0),8)</f>
        <v>מינהל כללי</v>
      </c>
      <c r="P515" s="18" t="str">
        <f t="shared" ref="P515:P578" si="66">IF(LEFT($B515,1)*1=0,LEFT($B515,4),LEFT($B515,3))</f>
        <v>613</v>
      </c>
      <c r="Q515" s="18" t="str">
        <f>INDEX(Chapter,MATCH(P515,[1]Chapter!$A$1:$A$681,0),8)</f>
        <v>מזכירות</v>
      </c>
      <c r="R515" s="18" t="str">
        <f t="shared" ref="R515:R578" si="67">LEFT($B515,4)</f>
        <v>6130</v>
      </c>
      <c r="S515" s="18" t="e">
        <f>INDEX(Chapter,MATCH(R515,[1]Chapter!$A$1:$A$681,0),8)</f>
        <v>#N/A</v>
      </c>
      <c r="T515" s="18"/>
      <c r="U515" s="18" t="str">
        <f t="shared" ref="U515:U578" si="68">LEFT($A515,1)</f>
        <v>4</v>
      </c>
      <c r="V515" s="18" t="str">
        <f>IF($L515&lt;"6",INDEX(Revenue_type,MATCH(U515*1,[1]type!$A$118:$A$168,0),8),INDEX(Expenditure_type,MATCH(U515*1,[1]type!$A$2:$A$117,0),8))</f>
        <v>אחזקת בינים ואספקת ציוד</v>
      </c>
      <c r="W515" s="18" t="str">
        <f t="shared" ref="W515:W578" si="69">LEFT($A515,2)</f>
        <v>47</v>
      </c>
      <c r="X515" s="18" t="str">
        <f>IF($L515&lt;"6",INDEX(Revenue_type,MATCH(W515*1,[1]type!$A$118:$A$168,0),8),INDEX(Expenditure_type,MATCH(W515*1,[1]type!$A$2:$A$117,0),8))</f>
        <v>ציוד משרדי מתכלה</v>
      </c>
      <c r="Y515" s="18" t="str">
        <f t="shared" ref="Y515:Y578" si="70">LEFT($A515,3)</f>
        <v>470</v>
      </c>
      <c r="Z515" s="18" t="e">
        <f>IF($L515&lt;"6",INDEX(Revenue_type,MATCH(Y515*1,[1]type!$A$118:$A$168,0),8),INDEX(Expenditure_type,MATCH(Y515*1,[1]type!$A$2:$A$117,0),8))</f>
        <v>#N/A</v>
      </c>
    </row>
    <row r="516" spans="1:26" ht="15.75" customHeight="1" outlineLevel="2">
      <c r="A516" s="38">
        <v>492</v>
      </c>
      <c r="B516" s="39">
        <v>613000</v>
      </c>
      <c r="C516">
        <v>1</v>
      </c>
      <c r="D516" t="str">
        <f t="shared" ref="D516:D579" si="71">C516&amp;B516&amp;"."&amp;A516</f>
        <v>1613000.492</v>
      </c>
      <c r="E516" s="42" t="s">
        <v>462</v>
      </c>
      <c r="F516" s="16"/>
      <c r="G516"/>
      <c r="H516" s="17">
        <v>250000</v>
      </c>
      <c r="I516" s="17">
        <v>266457</v>
      </c>
      <c r="J516" s="16">
        <v>279079</v>
      </c>
      <c r="K516" s="18" t="e">
        <f>INDEX(תקציב_2013,MATCH(D516,'[1]תקציב 2015'!$D$3:$D$5960,0),8)</f>
        <v>#N/A</v>
      </c>
      <c r="L516" s="18" t="str">
        <f t="shared" si="64"/>
        <v>6</v>
      </c>
      <c r="M516" s="18" t="str">
        <f>INDEX(Chapter,MATCH(L516,[1]Chapter!$A$1:$A$681,0),8)</f>
        <v>הנהלה כללית</v>
      </c>
      <c r="N516" s="18" t="str">
        <f t="shared" si="65"/>
        <v>61</v>
      </c>
      <c r="O516" s="18" t="str">
        <f>INDEX(Chapter,MATCH(N516,[1]Chapter!$A$1:$A$681,0),8)</f>
        <v>מינהל כללי</v>
      </c>
      <c r="P516" s="18" t="str">
        <f t="shared" si="66"/>
        <v>613</v>
      </c>
      <c r="Q516" s="18" t="str">
        <f>INDEX(Chapter,MATCH(P516,[1]Chapter!$A$1:$A$681,0),8)</f>
        <v>מזכירות</v>
      </c>
      <c r="R516" s="18" t="str">
        <f t="shared" si="67"/>
        <v>6130</v>
      </c>
      <c r="S516" s="18" t="e">
        <f>INDEX(Chapter,MATCH(R516,[1]Chapter!$A$1:$A$681,0),8)</f>
        <v>#N/A</v>
      </c>
      <c r="T516" s="18"/>
      <c r="U516" s="18" t="str">
        <f t="shared" si="68"/>
        <v>4</v>
      </c>
      <c r="V516" s="18" t="str">
        <f>IF($L516&lt;"6",INDEX(Revenue_type,MATCH(U516*1,[1]type!$A$118:$A$168,0),8),INDEX(Expenditure_type,MATCH(U516*1,[1]type!$A$2:$A$117,0),8))</f>
        <v>אחזקת בינים ואספקת ציוד</v>
      </c>
      <c r="W516" s="18" t="str">
        <f t="shared" si="69"/>
        <v>49</v>
      </c>
      <c r="X516" s="18" t="e">
        <f>IF($L516&lt;"6",INDEX(Revenue_type,MATCH(W516*1,[1]type!$A$118:$A$168,0),8),INDEX(Expenditure_type,MATCH(W516*1,[1]type!$A$2:$A$117,0),8))</f>
        <v>#N/A</v>
      </c>
      <c r="Y516" s="18" t="str">
        <f t="shared" si="70"/>
        <v>492</v>
      </c>
      <c r="Z516" s="18" t="str">
        <f>IF($L516&lt;"6",INDEX(Revenue_type,MATCH(Y516*1,[1]type!$A$118:$A$168,0),8),INDEX(Expenditure_type,MATCH(Y516*1,[1]type!$A$2:$A$117,0),8))</f>
        <v>השתתפות בתקציבי עזר 092</v>
      </c>
    </row>
    <row r="517" spans="1:26" ht="15.75" customHeight="1" outlineLevel="2">
      <c r="A517" s="38">
        <v>520</v>
      </c>
      <c r="B517" s="39">
        <v>613000</v>
      </c>
      <c r="C517">
        <v>1</v>
      </c>
      <c r="D517" t="str">
        <f t="shared" si="71"/>
        <v>1613000.520</v>
      </c>
      <c r="E517" s="42" t="s">
        <v>446</v>
      </c>
      <c r="F517" s="16"/>
      <c r="G517"/>
      <c r="H517" s="17">
        <v>6000</v>
      </c>
      <c r="I517" s="17">
        <v>1867</v>
      </c>
      <c r="J517" s="16">
        <v>0</v>
      </c>
      <c r="K517" s="18" t="e">
        <f>INDEX(תקציב_2013,MATCH(D517,'[1]תקציב 2015'!$D$3:$D$5960,0),8)</f>
        <v>#N/A</v>
      </c>
      <c r="L517" s="18" t="str">
        <f t="shared" si="64"/>
        <v>6</v>
      </c>
      <c r="M517" s="18" t="str">
        <f>INDEX(Chapter,MATCH(L517,[1]Chapter!$A$1:$A$681,0),8)</f>
        <v>הנהלה כללית</v>
      </c>
      <c r="N517" s="18" t="str">
        <f t="shared" si="65"/>
        <v>61</v>
      </c>
      <c r="O517" s="18" t="str">
        <f>INDEX(Chapter,MATCH(N517,[1]Chapter!$A$1:$A$681,0),8)</f>
        <v>מינהל כללי</v>
      </c>
      <c r="P517" s="18" t="str">
        <f t="shared" si="66"/>
        <v>613</v>
      </c>
      <c r="Q517" s="18" t="str">
        <f>INDEX(Chapter,MATCH(P517,[1]Chapter!$A$1:$A$681,0),8)</f>
        <v>מזכירות</v>
      </c>
      <c r="R517" s="18" t="str">
        <f t="shared" si="67"/>
        <v>6130</v>
      </c>
      <c r="S517" s="18" t="e">
        <f>INDEX(Chapter,MATCH(R517,[1]Chapter!$A$1:$A$681,0),8)</f>
        <v>#N/A</v>
      </c>
      <c r="T517" s="18"/>
      <c r="U517" s="18" t="str">
        <f t="shared" si="68"/>
        <v>5</v>
      </c>
      <c r="V517" s="18" t="str">
        <f>IF($L517&lt;"6",INDEX(Revenue_type,MATCH(U517*1,[1]type!$A$118:$A$168,0),8),INDEX(Expenditure_type,MATCH(U517*1,[1]type!$A$2:$A$117,0),8))</f>
        <v>הוצאות מנהליות</v>
      </c>
      <c r="W517" s="18" t="str">
        <f t="shared" si="69"/>
        <v>52</v>
      </c>
      <c r="X517" s="18" t="str">
        <f>IF($L517&lt;"6",INDEX(Revenue_type,MATCH(W517*1,[1]type!$A$118:$A$168,0),8),INDEX(Expenditure_type,MATCH(W517*1,[1]type!$A$2:$A$117,0),8))</f>
        <v>השתלמויות וספרות מקצועית</v>
      </c>
      <c r="Y517" s="18" t="str">
        <f t="shared" si="70"/>
        <v>520</v>
      </c>
      <c r="Z517" s="18" t="e">
        <f>IF($L517&lt;"6",INDEX(Revenue_type,MATCH(Y517*1,[1]type!$A$118:$A$168,0),8),INDEX(Expenditure_type,MATCH(Y517*1,[1]type!$A$2:$A$117,0),8))</f>
        <v>#N/A</v>
      </c>
    </row>
    <row r="518" spans="1:26" ht="15.75" customHeight="1" outlineLevel="2">
      <c r="A518" s="38">
        <v>533</v>
      </c>
      <c r="B518" s="39">
        <v>613000</v>
      </c>
      <c r="C518">
        <v>1</v>
      </c>
      <c r="D518" t="str">
        <f t="shared" si="71"/>
        <v>1613000.533</v>
      </c>
      <c r="E518" s="42" t="s">
        <v>472</v>
      </c>
      <c r="F518" s="16"/>
      <c r="G518"/>
      <c r="H518" s="17">
        <v>100000</v>
      </c>
      <c r="I518" s="17">
        <v>84003.68</v>
      </c>
      <c r="J518" s="16">
        <v>96681.11</v>
      </c>
      <c r="K518" s="18" t="e">
        <f>INDEX(תקציב_2013,MATCH(D518,'[1]תקציב 2015'!$D$3:$D$5960,0),8)</f>
        <v>#N/A</v>
      </c>
      <c r="L518" s="18" t="str">
        <f t="shared" si="64"/>
        <v>6</v>
      </c>
      <c r="M518" s="18" t="str">
        <f>INDEX(Chapter,MATCH(L518,[1]Chapter!$A$1:$A$681,0),8)</f>
        <v>הנהלה כללית</v>
      </c>
      <c r="N518" s="18" t="str">
        <f t="shared" si="65"/>
        <v>61</v>
      </c>
      <c r="O518" s="18" t="str">
        <f>INDEX(Chapter,MATCH(N518,[1]Chapter!$A$1:$A$681,0),8)</f>
        <v>מינהל כללי</v>
      </c>
      <c r="P518" s="18" t="str">
        <f t="shared" si="66"/>
        <v>613</v>
      </c>
      <c r="Q518" s="18" t="str">
        <f>INDEX(Chapter,MATCH(P518,[1]Chapter!$A$1:$A$681,0),8)</f>
        <v>מזכירות</v>
      </c>
      <c r="R518" s="18" t="str">
        <f t="shared" si="67"/>
        <v>6130</v>
      </c>
      <c r="S518" s="18" t="e">
        <f>INDEX(Chapter,MATCH(R518,[1]Chapter!$A$1:$A$681,0),8)</f>
        <v>#N/A</v>
      </c>
      <c r="T518" s="18"/>
      <c r="U518" s="18" t="str">
        <f t="shared" si="68"/>
        <v>5</v>
      </c>
      <c r="V518" s="18" t="str">
        <f>IF($L518&lt;"6",INDEX(Revenue_type,MATCH(U518*1,[1]type!$A$118:$A$168,0),8),INDEX(Expenditure_type,MATCH(U518*1,[1]type!$A$2:$A$117,0),8))</f>
        <v>הוצאות מנהליות</v>
      </c>
      <c r="W518" s="18" t="str">
        <f t="shared" si="69"/>
        <v>53</v>
      </c>
      <c r="X518" s="18" t="str">
        <f>IF($L518&lt;"6",INDEX(Revenue_type,MATCH(W518*1,[1]type!$A$118:$A$168,0),8),INDEX(Expenditure_type,MATCH(W518*1,[1]type!$A$2:$A$117,0),8))</f>
        <v>הוצאות רכב מינהלי</v>
      </c>
      <c r="Y518" s="18" t="str">
        <f t="shared" si="70"/>
        <v>533</v>
      </c>
      <c r="Z518" s="18" t="str">
        <f>IF($L518&lt;"6",INDEX(Revenue_type,MATCH(Y518*1,[1]type!$A$118:$A$168,0),8),INDEX(Expenditure_type,MATCH(Y518*1,[1]type!$A$2:$A$117,0),8))</f>
        <v>רישוי וביטוח</v>
      </c>
    </row>
    <row r="519" spans="1:26" ht="15.75" customHeight="1" outlineLevel="2">
      <c r="A519" s="38">
        <v>593</v>
      </c>
      <c r="B519" s="39">
        <v>613000</v>
      </c>
      <c r="C519">
        <v>1</v>
      </c>
      <c r="D519" t="str">
        <f t="shared" si="71"/>
        <v>1613000.593</v>
      </c>
      <c r="E519" s="42" t="s">
        <v>473</v>
      </c>
      <c r="F519" s="16"/>
      <c r="G519"/>
      <c r="H519" s="17">
        <v>20000</v>
      </c>
      <c r="I519" s="17">
        <v>19794</v>
      </c>
      <c r="J519" s="16">
        <v>58217</v>
      </c>
      <c r="K519" s="18" t="e">
        <f>INDEX(תקציב_2013,MATCH(D519,'[1]תקציב 2015'!$D$3:$D$5960,0),8)</f>
        <v>#N/A</v>
      </c>
      <c r="L519" s="18" t="str">
        <f t="shared" si="64"/>
        <v>6</v>
      </c>
      <c r="M519" s="18" t="str">
        <f>INDEX(Chapter,MATCH(L519,[1]Chapter!$A$1:$A$681,0),8)</f>
        <v>הנהלה כללית</v>
      </c>
      <c r="N519" s="18" t="str">
        <f t="shared" si="65"/>
        <v>61</v>
      </c>
      <c r="O519" s="18" t="str">
        <f>INDEX(Chapter,MATCH(N519,[1]Chapter!$A$1:$A$681,0),8)</f>
        <v>מינהל כללי</v>
      </c>
      <c r="P519" s="18" t="str">
        <f t="shared" si="66"/>
        <v>613</v>
      </c>
      <c r="Q519" s="18" t="str">
        <f>INDEX(Chapter,MATCH(P519,[1]Chapter!$A$1:$A$681,0),8)</f>
        <v>מזכירות</v>
      </c>
      <c r="R519" s="18" t="str">
        <f t="shared" si="67"/>
        <v>6130</v>
      </c>
      <c r="S519" s="18" t="e">
        <f>INDEX(Chapter,MATCH(R519,[1]Chapter!$A$1:$A$681,0),8)</f>
        <v>#N/A</v>
      </c>
      <c r="T519" s="18"/>
      <c r="U519" s="18" t="str">
        <f t="shared" si="68"/>
        <v>5</v>
      </c>
      <c r="V519" s="18" t="str">
        <f>IF($L519&lt;"6",INDEX(Revenue_type,MATCH(U519*1,[1]type!$A$118:$A$168,0),8),INDEX(Expenditure_type,MATCH(U519*1,[1]type!$A$2:$A$117,0),8))</f>
        <v>הוצאות מנהליות</v>
      </c>
      <c r="W519" s="18" t="str">
        <f t="shared" si="69"/>
        <v>59</v>
      </c>
      <c r="X519" s="18" t="str">
        <f>IF($L519&lt;"6",INDEX(Revenue_type,MATCH(W519*1,[1]type!$A$118:$A$168,0),8),INDEX(Expenditure_type,MATCH(W519*1,[1]type!$A$2:$A$117,0),8))</f>
        <v>השתתפות בתקציבי עזר 092</v>
      </c>
      <c r="Y519" s="18" t="str">
        <f t="shared" si="70"/>
        <v>593</v>
      </c>
      <c r="Z519" s="18" t="str">
        <f>IF($L519&lt;"6",INDEX(Revenue_type,MATCH(Y519*1,[1]type!$A$118:$A$168,0),8),INDEX(Expenditure_type,MATCH(Y519*1,[1]type!$A$2:$A$117,0),8))</f>
        <v>מיכון ת"ע 093</v>
      </c>
    </row>
    <row r="520" spans="1:26" ht="15.75" customHeight="1" outlineLevel="2">
      <c r="A520" s="38">
        <v>750</v>
      </c>
      <c r="B520" s="39">
        <v>613000</v>
      </c>
      <c r="C520">
        <v>1</v>
      </c>
      <c r="D520" t="str">
        <f t="shared" si="71"/>
        <v>1613000.750</v>
      </c>
      <c r="E520" s="42" t="s">
        <v>474</v>
      </c>
      <c r="F520" s="16"/>
      <c r="G520"/>
      <c r="H520" s="17">
        <v>140000</v>
      </c>
      <c r="I520" s="17">
        <v>146000.71</v>
      </c>
      <c r="J520" s="16">
        <v>186576.54</v>
      </c>
      <c r="K520" s="18">
        <f>INDEX(תקציב_2013,MATCH(D520,'[1]תקציב 2015'!$D$3:$D$5960,0),8)</f>
        <v>6000</v>
      </c>
      <c r="L520" s="18" t="str">
        <f t="shared" si="64"/>
        <v>6</v>
      </c>
      <c r="M520" s="18" t="str">
        <f>INDEX(Chapter,MATCH(L520,[1]Chapter!$A$1:$A$681,0),8)</f>
        <v>הנהלה כללית</v>
      </c>
      <c r="N520" s="18" t="str">
        <f t="shared" si="65"/>
        <v>61</v>
      </c>
      <c r="O520" s="18" t="str">
        <f>INDEX(Chapter,MATCH(N520,[1]Chapter!$A$1:$A$681,0),8)</f>
        <v>מינהל כללי</v>
      </c>
      <c r="P520" s="18" t="str">
        <f t="shared" si="66"/>
        <v>613</v>
      </c>
      <c r="Q520" s="18" t="str">
        <f>INDEX(Chapter,MATCH(P520,[1]Chapter!$A$1:$A$681,0),8)</f>
        <v>מזכירות</v>
      </c>
      <c r="R520" s="18" t="str">
        <f t="shared" si="67"/>
        <v>6130</v>
      </c>
      <c r="S520" s="18" t="e">
        <f>INDEX(Chapter,MATCH(R520,[1]Chapter!$A$1:$A$681,0),8)</f>
        <v>#N/A</v>
      </c>
      <c r="T520" s="18"/>
      <c r="U520" s="18" t="str">
        <f t="shared" si="68"/>
        <v>7</v>
      </c>
      <c r="V520" s="18" t="str">
        <f>IF($L520&lt;"6",INDEX(Revenue_type,MATCH(U520*1,[1]type!$A$118:$A$168,0),8),INDEX(Expenditure_type,MATCH(U520*1,[1]type!$A$2:$A$117,0),8))</f>
        <v>הוצאות לפעולות</v>
      </c>
      <c r="W520" s="18" t="str">
        <f t="shared" si="69"/>
        <v>75</v>
      </c>
      <c r="X520" s="18" t="str">
        <f>IF($L520&lt;"6",INDEX(Revenue_type,MATCH(W520*1,[1]type!$A$118:$A$168,0),8),INDEX(Expenditure_type,MATCH(W520*1,[1]type!$A$2:$A$117,0),8))</f>
        <v>עבודות קבלניות</v>
      </c>
      <c r="Y520" s="18" t="str">
        <f t="shared" si="70"/>
        <v>750</v>
      </c>
      <c r="Z520" s="18" t="e">
        <f>IF($L520&lt;"6",INDEX(Revenue_type,MATCH(Y520*1,[1]type!$A$118:$A$168,0),8),INDEX(Expenditure_type,MATCH(Y520*1,[1]type!$A$2:$A$117,0),8))</f>
        <v>#N/A</v>
      </c>
    </row>
    <row r="521" spans="1:26" ht="15.75" customHeight="1" outlineLevel="2">
      <c r="A521" s="38">
        <v>780</v>
      </c>
      <c r="B521" s="39">
        <v>613000</v>
      </c>
      <c r="C521">
        <v>1</v>
      </c>
      <c r="D521" t="str">
        <f t="shared" si="71"/>
        <v>1613000.780</v>
      </c>
      <c r="E521" s="42" t="s">
        <v>449</v>
      </c>
      <c r="F521" s="16"/>
      <c r="G521"/>
      <c r="H521" s="17">
        <v>20000</v>
      </c>
      <c r="I521" s="17">
        <v>25243</v>
      </c>
      <c r="J521" s="16">
        <v>47636.7</v>
      </c>
      <c r="K521" s="18" t="e">
        <f>INDEX(תקציב_2013,MATCH(D521,'[1]תקציב 2015'!$D$3:$D$5960,0),8)</f>
        <v>#N/A</v>
      </c>
      <c r="L521" s="18" t="str">
        <f t="shared" si="64"/>
        <v>6</v>
      </c>
      <c r="M521" s="18" t="str">
        <f>INDEX(Chapter,MATCH(L521,[1]Chapter!$A$1:$A$681,0),8)</f>
        <v>הנהלה כללית</v>
      </c>
      <c r="N521" s="18" t="str">
        <f t="shared" si="65"/>
        <v>61</v>
      </c>
      <c r="O521" s="18" t="str">
        <f>INDEX(Chapter,MATCH(N521,[1]Chapter!$A$1:$A$681,0),8)</f>
        <v>מינהל כללי</v>
      </c>
      <c r="P521" s="18" t="str">
        <f t="shared" si="66"/>
        <v>613</v>
      </c>
      <c r="Q521" s="18" t="str">
        <f>INDEX(Chapter,MATCH(P521,[1]Chapter!$A$1:$A$681,0),8)</f>
        <v>מזכירות</v>
      </c>
      <c r="R521" s="18" t="str">
        <f t="shared" si="67"/>
        <v>6130</v>
      </c>
      <c r="S521" s="18" t="e">
        <f>INDEX(Chapter,MATCH(R521,[1]Chapter!$A$1:$A$681,0),8)</f>
        <v>#N/A</v>
      </c>
      <c r="T521" s="18"/>
      <c r="U521" s="18" t="str">
        <f t="shared" si="68"/>
        <v>7</v>
      </c>
      <c r="V521" s="18" t="str">
        <f>IF($L521&lt;"6",INDEX(Revenue_type,MATCH(U521*1,[1]type!$A$118:$A$168,0),8),INDEX(Expenditure_type,MATCH(U521*1,[1]type!$A$2:$A$117,0),8))</f>
        <v>הוצאות לפעולות</v>
      </c>
      <c r="W521" s="18" t="str">
        <f t="shared" si="69"/>
        <v>78</v>
      </c>
      <c r="X521" s="18" t="str">
        <f>IF($L521&lt;"6",INDEX(Revenue_type,MATCH(W521*1,[1]type!$A$118:$A$168,0),8),INDEX(Expenditure_type,MATCH(W521*1,[1]type!$A$2:$A$117,0),8))</f>
        <v>הוצאות שונות</v>
      </c>
      <c r="Y521" s="18" t="str">
        <f t="shared" si="70"/>
        <v>780</v>
      </c>
      <c r="Z521" s="18" t="e">
        <f>IF($L521&lt;"6",INDEX(Revenue_type,MATCH(Y521*1,[1]type!$A$118:$A$168,0),8),INDEX(Expenditure_type,MATCH(Y521*1,[1]type!$A$2:$A$117,0),8))</f>
        <v>#N/A</v>
      </c>
    </row>
    <row r="522" spans="1:26" ht="15.75" customHeight="1" outlineLevel="2">
      <c r="A522" s="38">
        <v>110</v>
      </c>
      <c r="B522" s="39">
        <v>613100</v>
      </c>
      <c r="C522">
        <v>1</v>
      </c>
      <c r="D522" t="str">
        <f t="shared" si="71"/>
        <v>1613100.110</v>
      </c>
      <c r="E522" s="42" t="s">
        <v>475</v>
      </c>
      <c r="F522" s="16"/>
      <c r="G522"/>
      <c r="H522" s="17">
        <v>1472000</v>
      </c>
      <c r="I522" s="17">
        <v>1454506.21</v>
      </c>
      <c r="J522" s="16">
        <v>1554660.01</v>
      </c>
      <c r="K522" s="18" t="e">
        <f>INDEX(תקציב_2013,MATCH(D522,'[1]תקציב 2015'!$D$3:$D$5960,0),8)</f>
        <v>#N/A</v>
      </c>
      <c r="L522" s="18" t="str">
        <f t="shared" si="64"/>
        <v>6</v>
      </c>
      <c r="M522" s="18" t="str">
        <f>INDEX(Chapter,MATCH(L522,[1]Chapter!$A$1:$A$681,0),8)</f>
        <v>הנהלה כללית</v>
      </c>
      <c r="N522" s="18" t="str">
        <f t="shared" si="65"/>
        <v>61</v>
      </c>
      <c r="O522" s="18" t="str">
        <f>INDEX(Chapter,MATCH(N522,[1]Chapter!$A$1:$A$681,0),8)</f>
        <v>מינהל כללי</v>
      </c>
      <c r="P522" s="18" t="str">
        <f t="shared" si="66"/>
        <v>613</v>
      </c>
      <c r="Q522" s="18" t="str">
        <f>INDEX(Chapter,MATCH(P522,[1]Chapter!$A$1:$A$681,0),8)</f>
        <v>מזכירות</v>
      </c>
      <c r="R522" s="18" t="str">
        <f t="shared" si="67"/>
        <v>6131</v>
      </c>
      <c r="S522" s="18" t="e">
        <f>INDEX(Chapter,MATCH(R522,[1]Chapter!$A$1:$A$681,0),8)</f>
        <v>#N/A</v>
      </c>
      <c r="T522" s="18"/>
      <c r="U522" s="18" t="str">
        <f t="shared" si="68"/>
        <v>1</v>
      </c>
      <c r="V522" s="18" t="str">
        <f>IF($L522&lt;"6",INDEX(Revenue_type,MATCH(U522*1,[1]type!$A$118:$A$168,0),8),INDEX(Expenditure_type,MATCH(U522*1,[1]type!$A$2:$A$117,0),8))</f>
        <v>משכורות וש"ע לעובדים לפי תקן</v>
      </c>
      <c r="W522" s="18" t="str">
        <f t="shared" si="69"/>
        <v>11</v>
      </c>
      <c r="X522" s="18" t="str">
        <f>IF($L522&lt;"6",INDEX(Revenue_type,MATCH(W522*1,[1]type!$A$118:$A$168,0),8),INDEX(Expenditure_type,MATCH(W522*1,[1]type!$A$2:$A$117,0),8))</f>
        <v>השכר הקובע</v>
      </c>
      <c r="Y522" s="18" t="str">
        <f t="shared" si="70"/>
        <v>110</v>
      </c>
      <c r="Z522" s="18" t="e">
        <f>IF($L522&lt;"6",INDEX(Revenue_type,MATCH(Y522*1,[1]type!$A$118:$A$168,0),8),INDEX(Expenditure_type,MATCH(Y522*1,[1]type!$A$2:$A$117,0),8))</f>
        <v>#N/A</v>
      </c>
    </row>
    <row r="523" spans="1:26" ht="15.75" customHeight="1" outlineLevel="2">
      <c r="A523" s="38">
        <v>115</v>
      </c>
      <c r="B523" s="39">
        <v>613100</v>
      </c>
      <c r="C523">
        <v>1</v>
      </c>
      <c r="D523" t="str">
        <f t="shared" si="71"/>
        <v>1613100.115</v>
      </c>
      <c r="E523" s="42" t="s">
        <v>433</v>
      </c>
      <c r="F523" s="16"/>
      <c r="G523"/>
      <c r="H523" s="17">
        <v>60000</v>
      </c>
      <c r="I523" s="17">
        <v>31839</v>
      </c>
      <c r="J523" s="16">
        <v>29780</v>
      </c>
      <c r="K523" s="18" t="e">
        <f>INDEX(תקציב_2013,MATCH(D523,'[1]תקציב 2015'!$D$3:$D$5960,0),8)</f>
        <v>#N/A</v>
      </c>
      <c r="L523" s="18" t="str">
        <f t="shared" si="64"/>
        <v>6</v>
      </c>
      <c r="M523" s="18" t="str">
        <f>INDEX(Chapter,MATCH(L523,[1]Chapter!$A$1:$A$681,0),8)</f>
        <v>הנהלה כללית</v>
      </c>
      <c r="N523" s="18" t="str">
        <f t="shared" si="65"/>
        <v>61</v>
      </c>
      <c r="O523" s="18" t="str">
        <f>INDEX(Chapter,MATCH(N523,[1]Chapter!$A$1:$A$681,0),8)</f>
        <v>מינהל כללי</v>
      </c>
      <c r="P523" s="18" t="str">
        <f t="shared" si="66"/>
        <v>613</v>
      </c>
      <c r="Q523" s="18" t="str">
        <f>INDEX(Chapter,MATCH(P523,[1]Chapter!$A$1:$A$681,0),8)</f>
        <v>מזכירות</v>
      </c>
      <c r="R523" s="18" t="str">
        <f t="shared" si="67"/>
        <v>6131</v>
      </c>
      <c r="S523" s="18" t="e">
        <f>INDEX(Chapter,MATCH(R523,[1]Chapter!$A$1:$A$681,0),8)</f>
        <v>#N/A</v>
      </c>
      <c r="T523" s="18"/>
      <c r="U523" s="18" t="str">
        <f t="shared" si="68"/>
        <v>1</v>
      </c>
      <c r="V523" s="18" t="str">
        <f>IF($L523&lt;"6",INDEX(Revenue_type,MATCH(U523*1,[1]type!$A$118:$A$168,0),8),INDEX(Expenditure_type,MATCH(U523*1,[1]type!$A$2:$A$117,0),8))</f>
        <v>משכורות וש"ע לעובדים לפי תקן</v>
      </c>
      <c r="W523" s="18" t="str">
        <f t="shared" si="69"/>
        <v>11</v>
      </c>
      <c r="X523" s="18" t="str">
        <f>IF($L523&lt;"6",INDEX(Revenue_type,MATCH(W523*1,[1]type!$A$118:$A$168,0),8),INDEX(Expenditure_type,MATCH(W523*1,[1]type!$A$2:$A$117,0),8))</f>
        <v>השכר הקובע</v>
      </c>
      <c r="Y523" s="18" t="str">
        <f t="shared" si="70"/>
        <v>115</v>
      </c>
      <c r="Z523" s="18" t="e">
        <f>IF($L523&lt;"6",INDEX(Revenue_type,MATCH(Y523*1,[1]type!$A$118:$A$168,0),8),INDEX(Expenditure_type,MATCH(Y523*1,[1]type!$A$2:$A$117,0),8))</f>
        <v>#N/A</v>
      </c>
    </row>
    <row r="524" spans="1:26" ht="15.75" customHeight="1" outlineLevel="2">
      <c r="A524" s="38">
        <v>130</v>
      </c>
      <c r="B524" s="39">
        <v>613100</v>
      </c>
      <c r="C524">
        <v>1</v>
      </c>
      <c r="D524" t="str">
        <f t="shared" si="71"/>
        <v>1613100.130</v>
      </c>
      <c r="E524" s="41" t="s">
        <v>41</v>
      </c>
      <c r="F524" s="16"/>
      <c r="G524"/>
      <c r="H524" s="17">
        <v>115000</v>
      </c>
      <c r="I524" s="17">
        <v>55909.440000000002</v>
      </c>
      <c r="J524" s="16">
        <v>110422.98</v>
      </c>
      <c r="K524" s="18" t="e">
        <f>INDEX(תקציב_2013,MATCH(D524,'[1]תקציב 2015'!$D$3:$D$5960,0),8)</f>
        <v>#N/A</v>
      </c>
      <c r="L524" s="18" t="str">
        <f t="shared" si="64"/>
        <v>6</v>
      </c>
      <c r="M524" s="18" t="str">
        <f>INDEX(Chapter,MATCH(L524,[1]Chapter!$A$1:$A$681,0),8)</f>
        <v>הנהלה כללית</v>
      </c>
      <c r="N524" s="18" t="str">
        <f t="shared" si="65"/>
        <v>61</v>
      </c>
      <c r="O524" s="18" t="str">
        <f>INDEX(Chapter,MATCH(N524,[1]Chapter!$A$1:$A$681,0),8)</f>
        <v>מינהל כללי</v>
      </c>
      <c r="P524" s="18" t="str">
        <f t="shared" si="66"/>
        <v>613</v>
      </c>
      <c r="Q524" s="18" t="str">
        <f>INDEX(Chapter,MATCH(P524,[1]Chapter!$A$1:$A$681,0),8)</f>
        <v>מזכירות</v>
      </c>
      <c r="R524" s="18" t="str">
        <f t="shared" si="67"/>
        <v>6131</v>
      </c>
      <c r="S524" s="18" t="e">
        <f>INDEX(Chapter,MATCH(R524,[1]Chapter!$A$1:$A$681,0),8)</f>
        <v>#N/A</v>
      </c>
      <c r="T524" s="18"/>
      <c r="U524" s="18" t="str">
        <f t="shared" si="68"/>
        <v>1</v>
      </c>
      <c r="V524" s="18" t="str">
        <f>IF($L524&lt;"6",INDEX(Revenue_type,MATCH(U524*1,[1]type!$A$118:$A$168,0),8),INDEX(Expenditure_type,MATCH(U524*1,[1]type!$A$2:$A$117,0),8))</f>
        <v>משכורות וש"ע לעובדים לפי תקן</v>
      </c>
      <c r="W524" s="18" t="str">
        <f t="shared" si="69"/>
        <v>13</v>
      </c>
      <c r="X524" s="18" t="str">
        <f>IF($L524&lt;"6",INDEX(Revenue_type,MATCH(W524*1,[1]type!$A$118:$A$168,0),8),INDEX(Expenditure_type,MATCH(W524*1,[1]type!$A$2:$A$117,0),8))</f>
        <v>שעות נוספות</v>
      </c>
      <c r="Y524" s="18" t="str">
        <f t="shared" si="70"/>
        <v>130</v>
      </c>
      <c r="Z524" s="18" t="e">
        <f>IF($L524&lt;"6",INDEX(Revenue_type,MATCH(Y524*1,[1]type!$A$118:$A$168,0),8),INDEX(Expenditure_type,MATCH(Y524*1,[1]type!$A$2:$A$117,0),8))</f>
        <v>#N/A</v>
      </c>
    </row>
    <row r="525" spans="1:26" ht="15.75" customHeight="1" outlineLevel="2">
      <c r="A525" s="38">
        <v>140</v>
      </c>
      <c r="B525" s="39">
        <v>613100</v>
      </c>
      <c r="C525">
        <v>1</v>
      </c>
      <c r="D525" t="str">
        <f t="shared" si="71"/>
        <v>1613100.140</v>
      </c>
      <c r="E525" s="43" t="s">
        <v>56</v>
      </c>
      <c r="F525" s="16"/>
      <c r="G525"/>
      <c r="H525" s="17">
        <v>150000</v>
      </c>
      <c r="I525" s="17">
        <v>116859.88</v>
      </c>
      <c r="J525" s="16">
        <v>148036.65</v>
      </c>
      <c r="K525" s="18" t="e">
        <f>INDEX(תקציב_2013,MATCH(D525,'[1]תקציב 2015'!$D$3:$D$5960,0),8)</f>
        <v>#N/A</v>
      </c>
      <c r="L525" s="18" t="str">
        <f t="shared" si="64"/>
        <v>6</v>
      </c>
      <c r="M525" s="18" t="str">
        <f>INDEX(Chapter,MATCH(L525,[1]Chapter!$A$1:$A$681,0),8)</f>
        <v>הנהלה כללית</v>
      </c>
      <c r="N525" s="18" t="str">
        <f t="shared" si="65"/>
        <v>61</v>
      </c>
      <c r="O525" s="18" t="str">
        <f>INDEX(Chapter,MATCH(N525,[1]Chapter!$A$1:$A$681,0),8)</f>
        <v>מינהל כללי</v>
      </c>
      <c r="P525" s="18" t="str">
        <f t="shared" si="66"/>
        <v>613</v>
      </c>
      <c r="Q525" s="18" t="str">
        <f>INDEX(Chapter,MATCH(P525,[1]Chapter!$A$1:$A$681,0),8)</f>
        <v>מזכירות</v>
      </c>
      <c r="R525" s="18" t="str">
        <f t="shared" si="67"/>
        <v>6131</v>
      </c>
      <c r="S525" s="18" t="e">
        <f>INDEX(Chapter,MATCH(R525,[1]Chapter!$A$1:$A$681,0),8)</f>
        <v>#N/A</v>
      </c>
      <c r="T525" s="18"/>
      <c r="U525" s="18" t="str">
        <f t="shared" si="68"/>
        <v>1</v>
      </c>
      <c r="V525" s="18" t="str">
        <f>IF($L525&lt;"6",INDEX(Revenue_type,MATCH(U525*1,[1]type!$A$118:$A$168,0),8),INDEX(Expenditure_type,MATCH(U525*1,[1]type!$A$2:$A$117,0),8))</f>
        <v>משכורות וש"ע לעובדים לפי תקן</v>
      </c>
      <c r="W525" s="18" t="str">
        <f t="shared" si="69"/>
        <v>14</v>
      </c>
      <c r="X525" s="18" t="str">
        <f>IF($L525&lt;"6",INDEX(Revenue_type,MATCH(W525*1,[1]type!$A$118:$A$168,0),8),INDEX(Expenditure_type,MATCH(W525*1,[1]type!$A$2:$A$117,0),8))</f>
        <v>החזר הוצאות</v>
      </c>
      <c r="Y525" s="18" t="str">
        <f t="shared" si="70"/>
        <v>140</v>
      </c>
      <c r="Z525" s="18" t="e">
        <f>IF($L525&lt;"6",INDEX(Revenue_type,MATCH(Y525*1,[1]type!$A$118:$A$168,0),8),INDEX(Expenditure_type,MATCH(Y525*1,[1]type!$A$2:$A$117,0),8))</f>
        <v>#N/A</v>
      </c>
    </row>
    <row r="526" spans="1:26" ht="15.75" customHeight="1" outlineLevel="2">
      <c r="A526" s="38">
        <v>210</v>
      </c>
      <c r="B526" s="39">
        <v>613100</v>
      </c>
      <c r="C526">
        <v>1</v>
      </c>
      <c r="D526" t="str">
        <f t="shared" si="71"/>
        <v>1613100.210</v>
      </c>
      <c r="E526" s="43" t="s">
        <v>476</v>
      </c>
      <c r="F526" s="16"/>
      <c r="G526"/>
      <c r="H526" s="17">
        <v>30000</v>
      </c>
      <c r="I526" s="17">
        <v>47457.01</v>
      </c>
      <c r="J526" s="16">
        <v>47444.22</v>
      </c>
      <c r="K526" s="18" t="e">
        <f>INDEX(תקציב_2013,MATCH(D526,'[1]תקציב 2015'!$D$3:$D$5960,0),8)</f>
        <v>#N/A</v>
      </c>
      <c r="L526" s="18" t="str">
        <f t="shared" si="64"/>
        <v>6</v>
      </c>
      <c r="M526" s="18" t="str">
        <f>INDEX(Chapter,MATCH(L526,[1]Chapter!$A$1:$A$681,0),8)</f>
        <v>הנהלה כללית</v>
      </c>
      <c r="N526" s="18" t="str">
        <f t="shared" si="65"/>
        <v>61</v>
      </c>
      <c r="O526" s="18" t="str">
        <f>INDEX(Chapter,MATCH(N526,[1]Chapter!$A$1:$A$681,0),8)</f>
        <v>מינהל כללי</v>
      </c>
      <c r="P526" s="18" t="str">
        <f t="shared" si="66"/>
        <v>613</v>
      </c>
      <c r="Q526" s="18" t="str">
        <f>INDEX(Chapter,MATCH(P526,[1]Chapter!$A$1:$A$681,0),8)</f>
        <v>מזכירות</v>
      </c>
      <c r="R526" s="18" t="str">
        <f t="shared" si="67"/>
        <v>6131</v>
      </c>
      <c r="S526" s="18" t="e">
        <f>INDEX(Chapter,MATCH(R526,[1]Chapter!$A$1:$A$681,0),8)</f>
        <v>#N/A</v>
      </c>
      <c r="T526" s="18"/>
      <c r="U526" s="18" t="str">
        <f t="shared" si="68"/>
        <v>2</v>
      </c>
      <c r="V526" s="18" t="str">
        <f>IF($L526&lt;"6",INDEX(Revenue_type,MATCH(U526*1,[1]type!$A$118:$A$168,0),8),INDEX(Expenditure_type,MATCH(U526*1,[1]type!$A$2:$A$117,0),8))</f>
        <v>משכורות וש"ע לעובדים בלי תקן</v>
      </c>
      <c r="W526" s="18" t="str">
        <f t="shared" si="69"/>
        <v>21</v>
      </c>
      <c r="X526" s="18" t="str">
        <f>IF($L526&lt;"6",INDEX(Revenue_type,MATCH(W526*1,[1]type!$A$118:$A$168,0),8),INDEX(Expenditure_type,MATCH(W526*1,[1]type!$A$2:$A$117,0),8))</f>
        <v>השכר הקובע</v>
      </c>
      <c r="Y526" s="18" t="str">
        <f t="shared" si="70"/>
        <v>210</v>
      </c>
      <c r="Z526" s="18" t="e">
        <f>IF($L526&lt;"6",INDEX(Revenue_type,MATCH(Y526*1,[1]type!$A$118:$A$168,0),8),INDEX(Expenditure_type,MATCH(Y526*1,[1]type!$A$2:$A$117,0),8))</f>
        <v>#N/A</v>
      </c>
    </row>
    <row r="527" spans="1:26" ht="15.75" customHeight="1" outlineLevel="2">
      <c r="A527" s="38">
        <v>523</v>
      </c>
      <c r="B527" s="39">
        <v>613100</v>
      </c>
      <c r="C527">
        <v>1</v>
      </c>
      <c r="D527" t="str">
        <f t="shared" si="71"/>
        <v>1613100.523</v>
      </c>
      <c r="E527" s="43" t="s">
        <v>477</v>
      </c>
      <c r="F527" s="16"/>
      <c r="G527"/>
      <c r="H527" s="17">
        <v>1700000</v>
      </c>
      <c r="I527" s="17">
        <v>1516925.12</v>
      </c>
      <c r="J527" s="16">
        <v>1364011.95</v>
      </c>
      <c r="K527" s="18"/>
      <c r="L527" s="18" t="str">
        <f t="shared" si="64"/>
        <v>6</v>
      </c>
      <c r="M527" s="18" t="str">
        <f>INDEX(Chapter,MATCH(L527,[1]Chapter!$A$1:$A$681,0),8)</f>
        <v>הנהלה כללית</v>
      </c>
      <c r="N527" s="18" t="str">
        <f t="shared" si="65"/>
        <v>61</v>
      </c>
      <c r="O527" s="18" t="str">
        <f>INDEX(Chapter,MATCH(N527,[1]Chapter!$A$1:$A$681,0),8)</f>
        <v>מינהל כללי</v>
      </c>
      <c r="P527" s="18" t="str">
        <f t="shared" si="66"/>
        <v>613</v>
      </c>
      <c r="Q527" s="18" t="str">
        <f>INDEX(Chapter,MATCH(P527,[1]Chapter!$A$1:$A$681,0),8)</f>
        <v>מזכירות</v>
      </c>
      <c r="R527" s="18" t="str">
        <f t="shared" si="67"/>
        <v>6131</v>
      </c>
      <c r="S527" s="18" t="e">
        <f>INDEX(Chapter,MATCH(R527,[1]Chapter!$A$1:$A$681,0),8)</f>
        <v>#N/A</v>
      </c>
      <c r="T527" s="18"/>
      <c r="U527" s="18" t="str">
        <f t="shared" si="68"/>
        <v>5</v>
      </c>
      <c r="V527" s="18" t="str">
        <f>IF($L527&lt;"6",INDEX(Revenue_type,MATCH(U527*1,[1]type!$A$118:$A$168,0),8),INDEX(Expenditure_type,MATCH(U527*1,[1]type!$A$2:$A$117,0),8))</f>
        <v>הוצאות מנהליות</v>
      </c>
      <c r="W527" s="18" t="str">
        <f t="shared" si="69"/>
        <v>52</v>
      </c>
      <c r="X527" s="18" t="str">
        <f>IF($L527&lt;"6",INDEX(Revenue_type,MATCH(W527*1,[1]type!$A$118:$A$168,0),8),INDEX(Expenditure_type,MATCH(W527*1,[1]type!$A$2:$A$117,0),8))</f>
        <v>השתלמויות וספרות מקצועית</v>
      </c>
      <c r="Y527" s="18" t="str">
        <f t="shared" si="70"/>
        <v>523</v>
      </c>
      <c r="Z527" s="18" t="str">
        <f>IF($L527&lt;"6",INDEX(Revenue_type,MATCH(Y527*1,[1]type!$A$118:$A$168,0),8),INDEX(Expenditure_type,MATCH(Y527*1,[1]type!$A$2:$A$117,0),8))</f>
        <v>דמי חבר באירגונים</v>
      </c>
    </row>
    <row r="528" spans="1:26" ht="15.75" customHeight="1" outlineLevel="2">
      <c r="A528" s="38">
        <v>550</v>
      </c>
      <c r="B528" s="39">
        <v>613100</v>
      </c>
      <c r="C528">
        <v>1</v>
      </c>
      <c r="D528" t="str">
        <f t="shared" si="71"/>
        <v>1613100.550</v>
      </c>
      <c r="E528" s="42" t="s">
        <v>478</v>
      </c>
      <c r="F528" s="16"/>
      <c r="G528"/>
      <c r="H528" s="17">
        <v>110000</v>
      </c>
      <c r="I528" s="17">
        <v>146477.81</v>
      </c>
      <c r="J528" s="16">
        <v>139225</v>
      </c>
      <c r="K528" s="18" t="e">
        <f>INDEX(תקציב_2013,MATCH(D528,'[1]תקציב 2015'!$D$3:$D$5960,0),8)</f>
        <v>#N/A</v>
      </c>
      <c r="L528" s="18" t="str">
        <f t="shared" si="64"/>
        <v>6</v>
      </c>
      <c r="M528" s="18" t="str">
        <f>INDEX(Chapter,MATCH(L528,[1]Chapter!$A$1:$A$681,0),8)</f>
        <v>הנהלה כללית</v>
      </c>
      <c r="N528" s="18" t="str">
        <f t="shared" si="65"/>
        <v>61</v>
      </c>
      <c r="O528" s="18" t="str">
        <f>INDEX(Chapter,MATCH(N528,[1]Chapter!$A$1:$A$681,0),8)</f>
        <v>מינהל כללי</v>
      </c>
      <c r="P528" s="18" t="str">
        <f t="shared" si="66"/>
        <v>613</v>
      </c>
      <c r="Q528" s="18" t="str">
        <f>INDEX(Chapter,MATCH(P528,[1]Chapter!$A$1:$A$681,0),8)</f>
        <v>מזכירות</v>
      </c>
      <c r="R528" s="18" t="str">
        <f t="shared" si="67"/>
        <v>6131</v>
      </c>
      <c r="S528" s="18" t="e">
        <f>INDEX(Chapter,MATCH(R528,[1]Chapter!$A$1:$A$681,0),8)</f>
        <v>#N/A</v>
      </c>
      <c r="T528" s="18"/>
      <c r="U528" s="18" t="str">
        <f t="shared" si="68"/>
        <v>5</v>
      </c>
      <c r="V528" s="18" t="str">
        <f>IF($L528&lt;"6",INDEX(Revenue_type,MATCH(U528*1,[1]type!$A$118:$A$168,0),8),INDEX(Expenditure_type,MATCH(U528*1,[1]type!$A$2:$A$117,0),8))</f>
        <v>הוצאות מנהליות</v>
      </c>
      <c r="W528" s="18" t="str">
        <f t="shared" si="69"/>
        <v>55</v>
      </c>
      <c r="X528" s="18" t="str">
        <f>IF($L528&lt;"6",INDEX(Revenue_type,MATCH(W528*1,[1]type!$A$118:$A$168,0),8),INDEX(Expenditure_type,MATCH(W528*1,[1]type!$A$2:$A$117,0),8))</f>
        <v>הוצאות פרסום</v>
      </c>
      <c r="Y528" s="18" t="str">
        <f t="shared" si="70"/>
        <v>550</v>
      </c>
      <c r="Z528" s="18" t="e">
        <f>IF($L528&lt;"6",INDEX(Revenue_type,MATCH(Y528*1,[1]type!$A$118:$A$168,0),8),INDEX(Expenditure_type,MATCH(Y528*1,[1]type!$A$2:$A$117,0),8))</f>
        <v>#N/A</v>
      </c>
    </row>
    <row r="529" spans="1:26" ht="15.75" customHeight="1" outlineLevel="2">
      <c r="A529" s="38">
        <v>593</v>
      </c>
      <c r="B529" s="39">
        <v>613100</v>
      </c>
      <c r="C529">
        <v>1</v>
      </c>
      <c r="D529" t="str">
        <f t="shared" si="71"/>
        <v>1613100.593</v>
      </c>
      <c r="E529" s="41" t="s">
        <v>479</v>
      </c>
      <c r="F529" s="16"/>
      <c r="G529"/>
      <c r="H529" s="17">
        <v>41000</v>
      </c>
      <c r="I529" s="17">
        <v>40580</v>
      </c>
      <c r="J529" s="16">
        <v>62990</v>
      </c>
      <c r="K529" s="18" t="e">
        <f>INDEX(תקציב_2013,MATCH(D529,'[1]תקציב 2015'!$D$3:$D$5960,0),8)</f>
        <v>#N/A</v>
      </c>
      <c r="L529" s="18" t="str">
        <f t="shared" si="64"/>
        <v>6</v>
      </c>
      <c r="M529" s="18" t="str">
        <f>INDEX(Chapter,MATCH(L529,[1]Chapter!$A$1:$A$681,0),8)</f>
        <v>הנהלה כללית</v>
      </c>
      <c r="N529" s="18" t="str">
        <f t="shared" si="65"/>
        <v>61</v>
      </c>
      <c r="O529" s="18" t="str">
        <f>INDEX(Chapter,MATCH(N529,[1]Chapter!$A$1:$A$681,0),8)</f>
        <v>מינהל כללי</v>
      </c>
      <c r="P529" s="18" t="str">
        <f t="shared" si="66"/>
        <v>613</v>
      </c>
      <c r="Q529" s="18" t="str">
        <f>INDEX(Chapter,MATCH(P529,[1]Chapter!$A$1:$A$681,0),8)</f>
        <v>מזכירות</v>
      </c>
      <c r="R529" s="18" t="str">
        <f t="shared" si="67"/>
        <v>6131</v>
      </c>
      <c r="S529" s="18" t="e">
        <f>INDEX(Chapter,MATCH(R529,[1]Chapter!$A$1:$A$681,0),8)</f>
        <v>#N/A</v>
      </c>
      <c r="T529" s="18"/>
      <c r="U529" s="18" t="str">
        <f t="shared" si="68"/>
        <v>5</v>
      </c>
      <c r="V529" s="18" t="str">
        <f>IF($L529&lt;"6",INDEX(Revenue_type,MATCH(U529*1,[1]type!$A$118:$A$168,0),8),INDEX(Expenditure_type,MATCH(U529*1,[1]type!$A$2:$A$117,0),8))</f>
        <v>הוצאות מנהליות</v>
      </c>
      <c r="W529" s="18" t="str">
        <f t="shared" si="69"/>
        <v>59</v>
      </c>
      <c r="X529" s="18" t="str">
        <f>IF($L529&lt;"6",INDEX(Revenue_type,MATCH(W529*1,[1]type!$A$118:$A$168,0),8),INDEX(Expenditure_type,MATCH(W529*1,[1]type!$A$2:$A$117,0),8))</f>
        <v>השתתפות בתקציבי עזר 092</v>
      </c>
      <c r="Y529" s="18" t="str">
        <f t="shared" si="70"/>
        <v>593</v>
      </c>
      <c r="Z529" s="18" t="str">
        <f>IF($L529&lt;"6",INDEX(Revenue_type,MATCH(Y529*1,[1]type!$A$118:$A$168,0),8),INDEX(Expenditure_type,MATCH(Y529*1,[1]type!$A$2:$A$117,0),8))</f>
        <v>מיכון ת"ע 093</v>
      </c>
    </row>
    <row r="530" spans="1:26" ht="15.75" customHeight="1" outlineLevel="2">
      <c r="A530" s="38">
        <v>750</v>
      </c>
      <c r="B530" s="39">
        <v>613100</v>
      </c>
      <c r="C530">
        <v>1</v>
      </c>
      <c r="D530" t="str">
        <f t="shared" si="71"/>
        <v>1613100.750</v>
      </c>
      <c r="E530" s="41" t="s">
        <v>480</v>
      </c>
      <c r="F530" s="16"/>
      <c r="G530"/>
      <c r="H530" s="17">
        <v>0</v>
      </c>
      <c r="I530" s="17">
        <v>0</v>
      </c>
      <c r="J530" s="16">
        <v>0</v>
      </c>
      <c r="K530" s="18">
        <f>INDEX(תקציב_2013,MATCH(D530,'[1]תקציב 2015'!$D$3:$D$5960,0),8)</f>
        <v>340000</v>
      </c>
      <c r="L530" s="18" t="str">
        <f t="shared" si="64"/>
        <v>6</v>
      </c>
      <c r="M530" s="18" t="str">
        <f>INDEX(Chapter,MATCH(L530,[1]Chapter!$A$1:$A$681,0),8)</f>
        <v>הנהלה כללית</v>
      </c>
      <c r="N530" s="18" t="str">
        <f t="shared" si="65"/>
        <v>61</v>
      </c>
      <c r="O530" s="18" t="str">
        <f>INDEX(Chapter,MATCH(N530,[1]Chapter!$A$1:$A$681,0),8)</f>
        <v>מינהל כללי</v>
      </c>
      <c r="P530" s="18" t="str">
        <f t="shared" si="66"/>
        <v>613</v>
      </c>
      <c r="Q530" s="18" t="str">
        <f>INDEX(Chapter,MATCH(P530,[1]Chapter!$A$1:$A$681,0),8)</f>
        <v>מזכירות</v>
      </c>
      <c r="R530" s="18" t="str">
        <f t="shared" si="67"/>
        <v>6131</v>
      </c>
      <c r="S530" s="18" t="e">
        <f>INDEX(Chapter,MATCH(R530,[1]Chapter!$A$1:$A$681,0),8)</f>
        <v>#N/A</v>
      </c>
      <c r="T530" s="18"/>
      <c r="U530" s="18" t="str">
        <f t="shared" si="68"/>
        <v>7</v>
      </c>
      <c r="V530" s="18" t="str">
        <f>IF($L530&lt;"6",INDEX(Revenue_type,MATCH(U530*1,[1]type!$A$118:$A$168,0),8),INDEX(Expenditure_type,MATCH(U530*1,[1]type!$A$2:$A$117,0),8))</f>
        <v>הוצאות לפעולות</v>
      </c>
      <c r="W530" s="18" t="str">
        <f t="shared" si="69"/>
        <v>75</v>
      </c>
      <c r="X530" s="18" t="str">
        <f>IF($L530&lt;"6",INDEX(Revenue_type,MATCH(W530*1,[1]type!$A$118:$A$168,0),8),INDEX(Expenditure_type,MATCH(W530*1,[1]type!$A$2:$A$117,0),8))</f>
        <v>עבודות קבלניות</v>
      </c>
      <c r="Y530" s="18" t="str">
        <f t="shared" si="70"/>
        <v>750</v>
      </c>
      <c r="Z530" s="18" t="e">
        <f>IF($L530&lt;"6",INDEX(Revenue_type,MATCH(Y530*1,[1]type!$A$118:$A$168,0),8),INDEX(Expenditure_type,MATCH(Y530*1,[1]type!$A$2:$A$117,0),8))</f>
        <v>#N/A</v>
      </c>
    </row>
    <row r="531" spans="1:26" ht="15.75" customHeight="1" outlineLevel="2">
      <c r="A531" s="38">
        <v>751</v>
      </c>
      <c r="B531" s="39">
        <v>613100</v>
      </c>
      <c r="C531">
        <v>1</v>
      </c>
      <c r="D531" t="str">
        <f t="shared" si="71"/>
        <v>1613100.751</v>
      </c>
      <c r="E531" s="41" t="s">
        <v>481</v>
      </c>
      <c r="F531" s="16"/>
      <c r="G531"/>
      <c r="H531" s="17">
        <v>0</v>
      </c>
      <c r="I531" s="17">
        <v>0</v>
      </c>
      <c r="J531" s="16">
        <v>0</v>
      </c>
      <c r="K531" s="18" t="e">
        <f>INDEX(תקציב_2013,MATCH(D531,'[1]תקציב 2015'!$D$3:$D$5960,0),8)</f>
        <v>#N/A</v>
      </c>
      <c r="L531" s="18" t="str">
        <f t="shared" si="64"/>
        <v>6</v>
      </c>
      <c r="M531" s="18" t="str">
        <f>INDEX(Chapter,MATCH(L531,[1]Chapter!$A$1:$A$681,0),8)</f>
        <v>הנהלה כללית</v>
      </c>
      <c r="N531" s="18" t="str">
        <f t="shared" si="65"/>
        <v>61</v>
      </c>
      <c r="O531" s="18" t="str">
        <f>INDEX(Chapter,MATCH(N531,[1]Chapter!$A$1:$A$681,0),8)</f>
        <v>מינהל כללי</v>
      </c>
      <c r="P531" s="18" t="str">
        <f t="shared" si="66"/>
        <v>613</v>
      </c>
      <c r="Q531" s="18" t="str">
        <f>INDEX(Chapter,MATCH(P531,[1]Chapter!$A$1:$A$681,0),8)</f>
        <v>מזכירות</v>
      </c>
      <c r="R531" s="18" t="str">
        <f t="shared" si="67"/>
        <v>6131</v>
      </c>
      <c r="S531" s="18" t="e">
        <f>INDEX(Chapter,MATCH(R531,[1]Chapter!$A$1:$A$681,0),8)</f>
        <v>#N/A</v>
      </c>
      <c r="T531" s="18"/>
      <c r="U531" s="18" t="str">
        <f t="shared" si="68"/>
        <v>7</v>
      </c>
      <c r="V531" s="18" t="str">
        <f>IF($L531&lt;"6",INDEX(Revenue_type,MATCH(U531*1,[1]type!$A$118:$A$168,0),8),INDEX(Expenditure_type,MATCH(U531*1,[1]type!$A$2:$A$117,0),8))</f>
        <v>הוצאות לפעולות</v>
      </c>
      <c r="W531" s="18" t="str">
        <f t="shared" si="69"/>
        <v>75</v>
      </c>
      <c r="X531" s="18" t="str">
        <f>IF($L531&lt;"6",INDEX(Revenue_type,MATCH(W531*1,[1]type!$A$118:$A$168,0),8),INDEX(Expenditure_type,MATCH(W531*1,[1]type!$A$2:$A$117,0),8))</f>
        <v>עבודות קבלניות</v>
      </c>
      <c r="Y531" s="18" t="str">
        <f t="shared" si="70"/>
        <v>751</v>
      </c>
      <c r="Z531" s="18" t="e">
        <f>IF($L531&lt;"6",INDEX(Revenue_type,MATCH(Y531*1,[1]type!$A$118:$A$168,0),8),INDEX(Expenditure_type,MATCH(Y531*1,[1]type!$A$2:$A$117,0),8))</f>
        <v>#N/A</v>
      </c>
    </row>
    <row r="532" spans="1:26" ht="15.75" customHeight="1" outlineLevel="2">
      <c r="A532" s="38">
        <v>780</v>
      </c>
      <c r="B532" s="39">
        <v>613100</v>
      </c>
      <c r="C532">
        <v>1</v>
      </c>
      <c r="D532" t="str">
        <f t="shared" si="71"/>
        <v>1613100.780</v>
      </c>
      <c r="E532" s="42" t="s">
        <v>482</v>
      </c>
      <c r="F532" s="16"/>
      <c r="G532"/>
      <c r="H532" s="17">
        <v>470000</v>
      </c>
      <c r="I532" s="17">
        <v>557919.26</v>
      </c>
      <c r="J532" s="16">
        <v>562390.62</v>
      </c>
      <c r="K532" s="18" t="e">
        <f>INDEX(תקציב_2013,MATCH(D532,'[1]תקציב 2015'!$D$3:$D$5960,0),8)</f>
        <v>#N/A</v>
      </c>
      <c r="L532" s="18" t="str">
        <f t="shared" si="64"/>
        <v>6</v>
      </c>
      <c r="M532" s="18" t="str">
        <f>INDEX(Chapter,MATCH(L532,[1]Chapter!$A$1:$A$681,0),8)</f>
        <v>הנהלה כללית</v>
      </c>
      <c r="N532" s="18" t="str">
        <f t="shared" si="65"/>
        <v>61</v>
      </c>
      <c r="O532" s="18" t="str">
        <f>INDEX(Chapter,MATCH(N532,[1]Chapter!$A$1:$A$681,0),8)</f>
        <v>מינהל כללי</v>
      </c>
      <c r="P532" s="18" t="str">
        <f t="shared" si="66"/>
        <v>613</v>
      </c>
      <c r="Q532" s="18" t="str">
        <f>INDEX(Chapter,MATCH(P532,[1]Chapter!$A$1:$A$681,0),8)</f>
        <v>מזכירות</v>
      </c>
      <c r="R532" s="18" t="str">
        <f t="shared" si="67"/>
        <v>6131</v>
      </c>
      <c r="S532" s="18" t="e">
        <f>INDEX(Chapter,MATCH(R532,[1]Chapter!$A$1:$A$681,0),8)</f>
        <v>#N/A</v>
      </c>
      <c r="T532" s="18"/>
      <c r="U532" s="18" t="str">
        <f t="shared" si="68"/>
        <v>7</v>
      </c>
      <c r="V532" s="18" t="str">
        <f>IF($L532&lt;"6",INDEX(Revenue_type,MATCH(U532*1,[1]type!$A$118:$A$168,0),8),INDEX(Expenditure_type,MATCH(U532*1,[1]type!$A$2:$A$117,0),8))</f>
        <v>הוצאות לפעולות</v>
      </c>
      <c r="W532" s="18" t="str">
        <f t="shared" si="69"/>
        <v>78</v>
      </c>
      <c r="X532" s="18" t="str">
        <f>IF($L532&lt;"6",INDEX(Revenue_type,MATCH(W532*1,[1]type!$A$118:$A$168,0),8),INDEX(Expenditure_type,MATCH(W532*1,[1]type!$A$2:$A$117,0),8))</f>
        <v>הוצאות שונות</v>
      </c>
      <c r="Y532" s="18" t="str">
        <f t="shared" si="70"/>
        <v>780</v>
      </c>
      <c r="Z532" s="18" t="e">
        <f>IF($L532&lt;"6",INDEX(Revenue_type,MATCH(Y532*1,[1]type!$A$118:$A$168,0),8),INDEX(Expenditure_type,MATCH(Y532*1,[1]type!$A$2:$A$117,0),8))</f>
        <v>#N/A</v>
      </c>
    </row>
    <row r="533" spans="1:26" ht="15.75" customHeight="1" outlineLevel="2">
      <c r="A533" s="38">
        <v>781</v>
      </c>
      <c r="B533" s="39">
        <v>613100</v>
      </c>
      <c r="C533">
        <v>1</v>
      </c>
      <c r="D533" t="str">
        <f t="shared" si="71"/>
        <v>1613100.781</v>
      </c>
      <c r="E533" s="42" t="s">
        <v>483</v>
      </c>
      <c r="F533" s="16"/>
      <c r="G533"/>
      <c r="H533" s="17">
        <v>1100000</v>
      </c>
      <c r="I533" s="17">
        <v>1098164</v>
      </c>
      <c r="J533" s="16">
        <v>894878</v>
      </c>
      <c r="K533" s="18" t="e">
        <f>INDEX(תקציב_2013,MATCH(D533,'[1]תקציב 2015'!$D$3:$D$5960,0),8)</f>
        <v>#N/A</v>
      </c>
      <c r="L533" s="18" t="str">
        <f t="shared" si="64"/>
        <v>6</v>
      </c>
      <c r="M533" s="18" t="str">
        <f>INDEX(Chapter,MATCH(L533,[1]Chapter!$A$1:$A$681,0),8)</f>
        <v>הנהלה כללית</v>
      </c>
      <c r="N533" s="18" t="str">
        <f t="shared" si="65"/>
        <v>61</v>
      </c>
      <c r="O533" s="18" t="str">
        <f>INDEX(Chapter,MATCH(N533,[1]Chapter!$A$1:$A$681,0),8)</f>
        <v>מינהל כללי</v>
      </c>
      <c r="P533" s="18" t="str">
        <f t="shared" si="66"/>
        <v>613</v>
      </c>
      <c r="Q533" s="18" t="str">
        <f>INDEX(Chapter,MATCH(P533,[1]Chapter!$A$1:$A$681,0),8)</f>
        <v>מזכירות</v>
      </c>
      <c r="R533" s="18" t="str">
        <f t="shared" si="67"/>
        <v>6131</v>
      </c>
      <c r="S533" s="18" t="e">
        <f>INDEX(Chapter,MATCH(R533,[1]Chapter!$A$1:$A$681,0),8)</f>
        <v>#N/A</v>
      </c>
      <c r="T533" s="18"/>
      <c r="U533" s="18" t="str">
        <f t="shared" si="68"/>
        <v>7</v>
      </c>
      <c r="V533" s="18" t="str">
        <f>IF($L533&lt;"6",INDEX(Revenue_type,MATCH(U533*1,[1]type!$A$118:$A$168,0),8),INDEX(Expenditure_type,MATCH(U533*1,[1]type!$A$2:$A$117,0),8))</f>
        <v>הוצאות לפעולות</v>
      </c>
      <c r="W533" s="18" t="str">
        <f t="shared" si="69"/>
        <v>78</v>
      </c>
      <c r="X533" s="18" t="str">
        <f>IF($L533&lt;"6",INDEX(Revenue_type,MATCH(W533*1,[1]type!$A$118:$A$168,0),8),INDEX(Expenditure_type,MATCH(W533*1,[1]type!$A$2:$A$117,0),8))</f>
        <v>הוצאות שונות</v>
      </c>
      <c r="Y533" s="18" t="str">
        <f t="shared" si="70"/>
        <v>781</v>
      </c>
      <c r="Z533" s="18" t="e">
        <f>IF($L533&lt;"6",INDEX(Revenue_type,MATCH(Y533*1,[1]type!$A$118:$A$168,0),8),INDEX(Expenditure_type,MATCH(Y533*1,[1]type!$A$2:$A$117,0),8))</f>
        <v>#N/A</v>
      </c>
    </row>
    <row r="534" spans="1:26" ht="15.75" customHeight="1" outlineLevel="2">
      <c r="A534" s="38">
        <v>782</v>
      </c>
      <c r="B534" s="39">
        <v>613100</v>
      </c>
      <c r="C534">
        <v>1</v>
      </c>
      <c r="D534" t="str">
        <f t="shared" si="71"/>
        <v>1613100.782</v>
      </c>
      <c r="E534" s="41" t="s">
        <v>484</v>
      </c>
      <c r="F534" s="16"/>
      <c r="G534"/>
      <c r="H534" s="17">
        <v>39000</v>
      </c>
      <c r="I534" s="17">
        <v>38139.599999999999</v>
      </c>
      <c r="J534" s="16">
        <v>33852.6</v>
      </c>
      <c r="K534" s="18" t="e">
        <f>INDEX(תקציב_2013,MATCH(D534,'[1]תקציב 2015'!$D$3:$D$5960,0),8)</f>
        <v>#N/A</v>
      </c>
      <c r="L534" s="18" t="str">
        <f t="shared" si="64"/>
        <v>6</v>
      </c>
      <c r="M534" s="18" t="str">
        <f>INDEX(Chapter,MATCH(L534,[1]Chapter!$A$1:$A$681,0),8)</f>
        <v>הנהלה כללית</v>
      </c>
      <c r="N534" s="18" t="str">
        <f t="shared" si="65"/>
        <v>61</v>
      </c>
      <c r="O534" s="18" t="str">
        <f>INDEX(Chapter,MATCH(N534,[1]Chapter!$A$1:$A$681,0),8)</f>
        <v>מינהל כללי</v>
      </c>
      <c r="P534" s="18" t="str">
        <f t="shared" si="66"/>
        <v>613</v>
      </c>
      <c r="Q534" s="18" t="str">
        <f>INDEX(Chapter,MATCH(P534,[1]Chapter!$A$1:$A$681,0),8)</f>
        <v>מזכירות</v>
      </c>
      <c r="R534" s="18" t="str">
        <f t="shared" si="67"/>
        <v>6131</v>
      </c>
      <c r="S534" s="18" t="e">
        <f>INDEX(Chapter,MATCH(R534,[1]Chapter!$A$1:$A$681,0),8)</f>
        <v>#N/A</v>
      </c>
      <c r="T534" s="18"/>
      <c r="U534" s="18" t="str">
        <f t="shared" si="68"/>
        <v>7</v>
      </c>
      <c r="V534" s="18" t="str">
        <f>IF($L534&lt;"6",INDEX(Revenue_type,MATCH(U534*1,[1]type!$A$118:$A$168,0),8),INDEX(Expenditure_type,MATCH(U534*1,[1]type!$A$2:$A$117,0),8))</f>
        <v>הוצאות לפעולות</v>
      </c>
      <c r="W534" s="18" t="str">
        <f t="shared" si="69"/>
        <v>78</v>
      </c>
      <c r="X534" s="18" t="str">
        <f>IF($L534&lt;"6",INDEX(Revenue_type,MATCH(W534*1,[1]type!$A$118:$A$168,0),8),INDEX(Expenditure_type,MATCH(W534*1,[1]type!$A$2:$A$117,0),8))</f>
        <v>הוצאות שונות</v>
      </c>
      <c r="Y534" s="18" t="str">
        <f t="shared" si="70"/>
        <v>782</v>
      </c>
      <c r="Z534" s="18" t="e">
        <f>IF($L534&lt;"6",INDEX(Revenue_type,MATCH(Y534*1,[1]type!$A$118:$A$168,0),8),INDEX(Expenditure_type,MATCH(Y534*1,[1]type!$A$2:$A$117,0),8))</f>
        <v>#N/A</v>
      </c>
    </row>
    <row r="535" spans="1:26" ht="15.75" customHeight="1" outlineLevel="2">
      <c r="A535" s="38">
        <v>783</v>
      </c>
      <c r="B535" s="39">
        <v>613100</v>
      </c>
      <c r="C535">
        <v>1</v>
      </c>
      <c r="D535" t="str">
        <f t="shared" si="71"/>
        <v>1613100.783</v>
      </c>
      <c r="E535" s="41" t="s">
        <v>485</v>
      </c>
      <c r="F535" s="16"/>
      <c r="G535"/>
      <c r="H535" s="17">
        <v>375000</v>
      </c>
      <c r="I535" s="17">
        <v>207757.17</v>
      </c>
      <c r="J535" s="16">
        <v>157859.09</v>
      </c>
      <c r="K535" s="18" t="e">
        <f>INDEX(תקציב_2013,MATCH(D535,'[1]תקציב 2015'!$D$3:$D$5960,0),8)</f>
        <v>#N/A</v>
      </c>
      <c r="L535" s="18" t="str">
        <f t="shared" si="64"/>
        <v>6</v>
      </c>
      <c r="M535" s="18" t="str">
        <f>INDEX(Chapter,MATCH(L535,[1]Chapter!$A$1:$A$681,0),8)</f>
        <v>הנהלה כללית</v>
      </c>
      <c r="N535" s="18" t="str">
        <f t="shared" si="65"/>
        <v>61</v>
      </c>
      <c r="O535" s="18" t="str">
        <f>INDEX(Chapter,MATCH(N535,[1]Chapter!$A$1:$A$681,0),8)</f>
        <v>מינהל כללי</v>
      </c>
      <c r="P535" s="18" t="str">
        <f t="shared" si="66"/>
        <v>613</v>
      </c>
      <c r="Q535" s="18" t="str">
        <f>INDEX(Chapter,MATCH(P535,[1]Chapter!$A$1:$A$681,0),8)</f>
        <v>מזכירות</v>
      </c>
      <c r="R535" s="18" t="str">
        <f t="shared" si="67"/>
        <v>6131</v>
      </c>
      <c r="S535" s="18" t="e">
        <f>INDEX(Chapter,MATCH(R535,[1]Chapter!$A$1:$A$681,0),8)</f>
        <v>#N/A</v>
      </c>
      <c r="T535" s="18"/>
      <c r="U535" s="18" t="str">
        <f t="shared" si="68"/>
        <v>7</v>
      </c>
      <c r="V535" s="18" t="str">
        <f>IF($L535&lt;"6",INDEX(Revenue_type,MATCH(U535*1,[1]type!$A$118:$A$168,0),8),INDEX(Expenditure_type,MATCH(U535*1,[1]type!$A$2:$A$117,0),8))</f>
        <v>הוצאות לפעולות</v>
      </c>
      <c r="W535" s="18" t="str">
        <f t="shared" si="69"/>
        <v>78</v>
      </c>
      <c r="X535" s="18" t="str">
        <f>IF($L535&lt;"6",INDEX(Revenue_type,MATCH(W535*1,[1]type!$A$118:$A$168,0),8),INDEX(Expenditure_type,MATCH(W535*1,[1]type!$A$2:$A$117,0),8))</f>
        <v>הוצאות שונות</v>
      </c>
      <c r="Y535" s="18" t="str">
        <f t="shared" si="70"/>
        <v>783</v>
      </c>
      <c r="Z535" s="18" t="e">
        <f>IF($L535&lt;"6",INDEX(Revenue_type,MATCH(Y535*1,[1]type!$A$118:$A$168,0),8),INDEX(Expenditure_type,MATCH(Y535*1,[1]type!$A$2:$A$117,0),8))</f>
        <v>#N/A</v>
      </c>
    </row>
    <row r="536" spans="1:26" ht="15.75" customHeight="1" outlineLevel="2">
      <c r="A536" s="38">
        <v>785</v>
      </c>
      <c r="B536" s="39">
        <v>613100</v>
      </c>
      <c r="C536">
        <v>1</v>
      </c>
      <c r="D536" t="str">
        <f t="shared" si="71"/>
        <v>1613100.785</v>
      </c>
      <c r="E536" s="41" t="s">
        <v>486</v>
      </c>
      <c r="F536" s="16"/>
      <c r="G536"/>
      <c r="H536" s="17">
        <v>15000</v>
      </c>
      <c r="I536" s="17">
        <v>7720</v>
      </c>
      <c r="J536" s="16">
        <v>7860</v>
      </c>
      <c r="K536" s="18" t="e">
        <f>INDEX(תקציב_2013,MATCH(D536,'[1]תקציב 2015'!$D$3:$D$5960,0),8)</f>
        <v>#N/A</v>
      </c>
      <c r="L536" s="18" t="str">
        <f t="shared" si="64"/>
        <v>6</v>
      </c>
      <c r="M536" s="18" t="str">
        <f>INDEX(Chapter,MATCH(L536,[1]Chapter!$A$1:$A$681,0),8)</f>
        <v>הנהלה כללית</v>
      </c>
      <c r="N536" s="18" t="str">
        <f t="shared" si="65"/>
        <v>61</v>
      </c>
      <c r="O536" s="18" t="str">
        <f>INDEX(Chapter,MATCH(N536,[1]Chapter!$A$1:$A$681,0),8)</f>
        <v>מינהל כללי</v>
      </c>
      <c r="P536" s="18" t="str">
        <f t="shared" si="66"/>
        <v>613</v>
      </c>
      <c r="Q536" s="18" t="str">
        <f>INDEX(Chapter,MATCH(P536,[1]Chapter!$A$1:$A$681,0),8)</f>
        <v>מזכירות</v>
      </c>
      <c r="R536" s="18" t="str">
        <f t="shared" si="67"/>
        <v>6131</v>
      </c>
      <c r="S536" s="18" t="e">
        <f>INDEX(Chapter,MATCH(R536,[1]Chapter!$A$1:$A$681,0),8)</f>
        <v>#N/A</v>
      </c>
      <c r="T536" s="18"/>
      <c r="U536" s="18" t="str">
        <f t="shared" si="68"/>
        <v>7</v>
      </c>
      <c r="V536" s="18" t="str">
        <f>IF($L536&lt;"6",INDEX(Revenue_type,MATCH(U536*1,[1]type!$A$118:$A$168,0),8),INDEX(Expenditure_type,MATCH(U536*1,[1]type!$A$2:$A$117,0),8))</f>
        <v>הוצאות לפעולות</v>
      </c>
      <c r="W536" s="18" t="str">
        <f t="shared" si="69"/>
        <v>78</v>
      </c>
      <c r="X536" s="18" t="str">
        <f>IF($L536&lt;"6",INDEX(Revenue_type,MATCH(W536*1,[1]type!$A$118:$A$168,0),8),INDEX(Expenditure_type,MATCH(W536*1,[1]type!$A$2:$A$117,0),8))</f>
        <v>הוצאות שונות</v>
      </c>
      <c r="Y536" s="18" t="str">
        <f t="shared" si="70"/>
        <v>785</v>
      </c>
      <c r="Z536" s="18" t="e">
        <f>IF($L536&lt;"6",INDEX(Revenue_type,MATCH(Y536*1,[1]type!$A$118:$A$168,0),8),INDEX(Expenditure_type,MATCH(Y536*1,[1]type!$A$2:$A$117,0),8))</f>
        <v>#N/A</v>
      </c>
    </row>
    <row r="537" spans="1:26" ht="15.75" customHeight="1" outlineLevel="2">
      <c r="A537" s="38">
        <v>110</v>
      </c>
      <c r="B537" s="39">
        <v>614000</v>
      </c>
      <c r="C537">
        <v>1</v>
      </c>
      <c r="D537" t="str">
        <f t="shared" si="71"/>
        <v>1614000.110</v>
      </c>
      <c r="E537" s="42" t="s">
        <v>437</v>
      </c>
      <c r="F537" s="16"/>
      <c r="G537"/>
      <c r="H537" s="17">
        <v>570000</v>
      </c>
      <c r="I537" s="17">
        <v>578029.43000000005</v>
      </c>
      <c r="J537" s="16">
        <v>594795.59</v>
      </c>
      <c r="K537" s="18">
        <f>INDEX(תקציב_2013,MATCH(D537,'[1]תקציב 2015'!$D$3:$D$5960,0),8)</f>
        <v>361539</v>
      </c>
      <c r="L537" s="18" t="str">
        <f t="shared" si="64"/>
        <v>6</v>
      </c>
      <c r="M537" s="18" t="str">
        <f>INDEX(Chapter,MATCH(L537,[1]Chapter!$A$1:$A$681,0),8)</f>
        <v>הנהלה כללית</v>
      </c>
      <c r="N537" s="18" t="str">
        <f t="shared" si="65"/>
        <v>61</v>
      </c>
      <c r="O537" s="18" t="str">
        <f>INDEX(Chapter,MATCH(N537,[1]Chapter!$A$1:$A$681,0),8)</f>
        <v>מינהל כללי</v>
      </c>
      <c r="P537" s="18" t="str">
        <f t="shared" si="66"/>
        <v>614</v>
      </c>
      <c r="Q537" s="18" t="str">
        <f>INDEX(Chapter,MATCH(P537,[1]Chapter!$A$1:$A$681,0),8)</f>
        <v>הסברה ויחסי ציבור</v>
      </c>
      <c r="R537" s="18" t="str">
        <f t="shared" si="67"/>
        <v>6140</v>
      </c>
      <c r="S537" s="18" t="e">
        <f>INDEX(Chapter,MATCH(R537,[1]Chapter!$A$1:$A$681,0),8)</f>
        <v>#N/A</v>
      </c>
      <c r="T537" s="18"/>
      <c r="U537" s="18" t="str">
        <f t="shared" si="68"/>
        <v>1</v>
      </c>
      <c r="V537" s="18" t="str">
        <f>IF($L537&lt;"6",INDEX(Revenue_type,MATCH(U537*1,[1]type!$A$118:$A$168,0),8),INDEX(Expenditure_type,MATCH(U537*1,[1]type!$A$2:$A$117,0),8))</f>
        <v>משכורות וש"ע לעובדים לפי תקן</v>
      </c>
      <c r="W537" s="18" t="str">
        <f t="shared" si="69"/>
        <v>11</v>
      </c>
      <c r="X537" s="18" t="str">
        <f>IF($L537&lt;"6",INDEX(Revenue_type,MATCH(W537*1,[1]type!$A$118:$A$168,0),8),INDEX(Expenditure_type,MATCH(W537*1,[1]type!$A$2:$A$117,0),8))</f>
        <v>השכר הקובע</v>
      </c>
      <c r="Y537" s="18" t="str">
        <f t="shared" si="70"/>
        <v>110</v>
      </c>
      <c r="Z537" s="18" t="e">
        <f>IF($L537&lt;"6",INDEX(Revenue_type,MATCH(Y537*1,[1]type!$A$118:$A$168,0),8),INDEX(Expenditure_type,MATCH(Y537*1,[1]type!$A$2:$A$117,0),8))</f>
        <v>#N/A</v>
      </c>
    </row>
    <row r="538" spans="1:26" ht="15.75" customHeight="1" outlineLevel="2">
      <c r="A538" s="38">
        <v>130</v>
      </c>
      <c r="B538" s="39">
        <v>614000</v>
      </c>
      <c r="C538">
        <v>1</v>
      </c>
      <c r="D538" t="str">
        <f t="shared" si="71"/>
        <v>1614000.130</v>
      </c>
      <c r="E538" s="42" t="s">
        <v>439</v>
      </c>
      <c r="F538" s="16"/>
      <c r="G538"/>
      <c r="H538" s="17">
        <v>14000</v>
      </c>
      <c r="I538" s="17">
        <v>1203.3800000000001</v>
      </c>
      <c r="J538" s="16">
        <v>15239.81</v>
      </c>
      <c r="K538" s="18">
        <f>INDEX(תקציב_2013,MATCH(D538,'[1]תקציב 2015'!$D$3:$D$5960,0),8)</f>
        <v>1566</v>
      </c>
      <c r="L538" s="18" t="str">
        <f t="shared" si="64"/>
        <v>6</v>
      </c>
      <c r="M538" s="18" t="str">
        <f>INDEX(Chapter,MATCH(L538,[1]Chapter!$A$1:$A$681,0),8)</f>
        <v>הנהלה כללית</v>
      </c>
      <c r="N538" s="18" t="str">
        <f t="shared" si="65"/>
        <v>61</v>
      </c>
      <c r="O538" s="18" t="str">
        <f>INDEX(Chapter,MATCH(N538,[1]Chapter!$A$1:$A$681,0),8)</f>
        <v>מינהל כללי</v>
      </c>
      <c r="P538" s="18" t="str">
        <f t="shared" si="66"/>
        <v>614</v>
      </c>
      <c r="Q538" s="18" t="str">
        <f>INDEX(Chapter,MATCH(P538,[1]Chapter!$A$1:$A$681,0),8)</f>
        <v>הסברה ויחסי ציבור</v>
      </c>
      <c r="R538" s="18" t="str">
        <f t="shared" si="67"/>
        <v>6140</v>
      </c>
      <c r="S538" s="18" t="e">
        <f>INDEX(Chapter,MATCH(R538,[1]Chapter!$A$1:$A$681,0),8)</f>
        <v>#N/A</v>
      </c>
      <c r="T538" s="18"/>
      <c r="U538" s="18" t="str">
        <f t="shared" si="68"/>
        <v>1</v>
      </c>
      <c r="V538" s="18" t="str">
        <f>IF($L538&lt;"6",INDEX(Revenue_type,MATCH(U538*1,[1]type!$A$118:$A$168,0),8),INDEX(Expenditure_type,MATCH(U538*1,[1]type!$A$2:$A$117,0),8))</f>
        <v>משכורות וש"ע לעובדים לפי תקן</v>
      </c>
      <c r="W538" s="18" t="str">
        <f t="shared" si="69"/>
        <v>13</v>
      </c>
      <c r="X538" s="18" t="str">
        <f>IF($L538&lt;"6",INDEX(Revenue_type,MATCH(W538*1,[1]type!$A$118:$A$168,0),8),INDEX(Expenditure_type,MATCH(W538*1,[1]type!$A$2:$A$117,0),8))</f>
        <v>שעות נוספות</v>
      </c>
      <c r="Y538" s="18" t="str">
        <f t="shared" si="70"/>
        <v>130</v>
      </c>
      <c r="Z538" s="18" t="e">
        <f>IF($L538&lt;"6",INDEX(Revenue_type,MATCH(Y538*1,[1]type!$A$118:$A$168,0),8),INDEX(Expenditure_type,MATCH(Y538*1,[1]type!$A$2:$A$117,0),8))</f>
        <v>#N/A</v>
      </c>
    </row>
    <row r="539" spans="1:26" ht="15.75" customHeight="1" outlineLevel="2">
      <c r="A539" s="38">
        <v>140</v>
      </c>
      <c r="B539" s="39">
        <v>614000</v>
      </c>
      <c r="C539">
        <v>1</v>
      </c>
      <c r="D539" t="str">
        <f t="shared" si="71"/>
        <v>1614000.140</v>
      </c>
      <c r="E539" s="41" t="s">
        <v>440</v>
      </c>
      <c r="F539" s="16"/>
      <c r="G539"/>
      <c r="H539" s="17">
        <v>30000</v>
      </c>
      <c r="I539" s="17">
        <v>36859.360000000001</v>
      </c>
      <c r="J539" s="16">
        <v>24977.040000000001</v>
      </c>
      <c r="K539" s="18">
        <f>INDEX(תקציב_2013,MATCH(D539,'[1]תקציב 2015'!$D$3:$D$5960,0),8)</f>
        <v>57653</v>
      </c>
      <c r="L539" s="18" t="str">
        <f t="shared" si="64"/>
        <v>6</v>
      </c>
      <c r="M539" s="18" t="str">
        <f>INDEX(Chapter,MATCH(L539,[1]Chapter!$A$1:$A$681,0),8)</f>
        <v>הנהלה כללית</v>
      </c>
      <c r="N539" s="18" t="str">
        <f t="shared" si="65"/>
        <v>61</v>
      </c>
      <c r="O539" s="18" t="str">
        <f>INDEX(Chapter,MATCH(N539,[1]Chapter!$A$1:$A$681,0),8)</f>
        <v>מינהל כללי</v>
      </c>
      <c r="P539" s="18" t="str">
        <f t="shared" si="66"/>
        <v>614</v>
      </c>
      <c r="Q539" s="18" t="str">
        <f>INDEX(Chapter,MATCH(P539,[1]Chapter!$A$1:$A$681,0),8)</f>
        <v>הסברה ויחסי ציבור</v>
      </c>
      <c r="R539" s="18" t="str">
        <f t="shared" si="67"/>
        <v>6140</v>
      </c>
      <c r="S539" s="18" t="e">
        <f>INDEX(Chapter,MATCH(R539,[1]Chapter!$A$1:$A$681,0),8)</f>
        <v>#N/A</v>
      </c>
      <c r="T539" s="18"/>
      <c r="U539" s="18" t="str">
        <f t="shared" si="68"/>
        <v>1</v>
      </c>
      <c r="V539" s="18" t="str">
        <f>IF($L539&lt;"6",INDEX(Revenue_type,MATCH(U539*1,[1]type!$A$118:$A$168,0),8),INDEX(Expenditure_type,MATCH(U539*1,[1]type!$A$2:$A$117,0),8))</f>
        <v>משכורות וש"ע לעובדים לפי תקן</v>
      </c>
      <c r="W539" s="18" t="str">
        <f t="shared" si="69"/>
        <v>14</v>
      </c>
      <c r="X539" s="18" t="str">
        <f>IF($L539&lt;"6",INDEX(Revenue_type,MATCH(W539*1,[1]type!$A$118:$A$168,0),8),INDEX(Expenditure_type,MATCH(W539*1,[1]type!$A$2:$A$117,0),8))</f>
        <v>החזר הוצאות</v>
      </c>
      <c r="Y539" s="18" t="str">
        <f t="shared" si="70"/>
        <v>140</v>
      </c>
      <c r="Z539" s="18" t="e">
        <f>IF($L539&lt;"6",INDEX(Revenue_type,MATCH(Y539*1,[1]type!$A$118:$A$168,0),8),INDEX(Expenditure_type,MATCH(Y539*1,[1]type!$A$2:$A$117,0),8))</f>
        <v>#N/A</v>
      </c>
    </row>
    <row r="540" spans="1:26" ht="15.75" customHeight="1" outlineLevel="2">
      <c r="A540" s="38">
        <v>550</v>
      </c>
      <c r="B540" s="39">
        <v>614000</v>
      </c>
      <c r="C540">
        <v>1</v>
      </c>
      <c r="D540" t="str">
        <f t="shared" si="71"/>
        <v>1614000.550</v>
      </c>
      <c r="E540" s="42" t="s">
        <v>487</v>
      </c>
      <c r="F540" s="16"/>
      <c r="G540"/>
      <c r="H540" s="17">
        <v>780000</v>
      </c>
      <c r="I540" s="17">
        <v>692390.59</v>
      </c>
      <c r="J540" s="16">
        <v>682058.79</v>
      </c>
      <c r="K540" s="18">
        <f>INDEX(תקציב_2013,MATCH(D540,'[1]תקציב 2015'!$D$3:$D$5960,0),8)</f>
        <v>104400</v>
      </c>
      <c r="L540" s="18" t="str">
        <f t="shared" si="64"/>
        <v>6</v>
      </c>
      <c r="M540" s="18" t="str">
        <f>INDEX(Chapter,MATCH(L540,[1]Chapter!$A$1:$A$681,0),8)</f>
        <v>הנהלה כללית</v>
      </c>
      <c r="N540" s="18" t="str">
        <f t="shared" si="65"/>
        <v>61</v>
      </c>
      <c r="O540" s="18" t="str">
        <f>INDEX(Chapter,MATCH(N540,[1]Chapter!$A$1:$A$681,0),8)</f>
        <v>מינהל כללי</v>
      </c>
      <c r="P540" s="18" t="str">
        <f t="shared" si="66"/>
        <v>614</v>
      </c>
      <c r="Q540" s="18" t="str">
        <f>INDEX(Chapter,MATCH(P540,[1]Chapter!$A$1:$A$681,0),8)</f>
        <v>הסברה ויחסי ציבור</v>
      </c>
      <c r="R540" s="18" t="str">
        <f t="shared" si="67"/>
        <v>6140</v>
      </c>
      <c r="S540" s="18" t="e">
        <f>INDEX(Chapter,MATCH(R540,[1]Chapter!$A$1:$A$681,0),8)</f>
        <v>#N/A</v>
      </c>
      <c r="T540" s="18"/>
      <c r="U540" s="18" t="str">
        <f t="shared" si="68"/>
        <v>5</v>
      </c>
      <c r="V540" s="18" t="str">
        <f>IF($L540&lt;"6",INDEX(Revenue_type,MATCH(U540*1,[1]type!$A$118:$A$168,0),8),INDEX(Expenditure_type,MATCH(U540*1,[1]type!$A$2:$A$117,0),8))</f>
        <v>הוצאות מנהליות</v>
      </c>
      <c r="W540" s="18" t="str">
        <f t="shared" si="69"/>
        <v>55</v>
      </c>
      <c r="X540" s="18" t="str">
        <f>IF($L540&lt;"6",INDEX(Revenue_type,MATCH(W540*1,[1]type!$A$118:$A$168,0),8),INDEX(Expenditure_type,MATCH(W540*1,[1]type!$A$2:$A$117,0),8))</f>
        <v>הוצאות פרסום</v>
      </c>
      <c r="Y540" s="18" t="str">
        <f t="shared" si="70"/>
        <v>550</v>
      </c>
      <c r="Z540" s="18" t="e">
        <f>IF($L540&lt;"6",INDEX(Revenue_type,MATCH(Y540*1,[1]type!$A$118:$A$168,0),8),INDEX(Expenditure_type,MATCH(Y540*1,[1]type!$A$2:$A$117,0),8))</f>
        <v>#N/A</v>
      </c>
    </row>
    <row r="541" spans="1:26" ht="15.75" customHeight="1" outlineLevel="2">
      <c r="A541" s="38">
        <v>750</v>
      </c>
      <c r="B541" s="39">
        <v>614000</v>
      </c>
      <c r="C541">
        <v>1</v>
      </c>
      <c r="D541" t="str">
        <f t="shared" si="71"/>
        <v>1614000.750</v>
      </c>
      <c r="E541" s="42" t="s">
        <v>488</v>
      </c>
      <c r="F541" s="16"/>
      <c r="G541"/>
      <c r="H541" s="17">
        <v>170000</v>
      </c>
      <c r="I541" s="17">
        <v>183850</v>
      </c>
      <c r="J541" s="16">
        <v>165601.60000000001</v>
      </c>
      <c r="K541" s="18">
        <f>INDEX(תקציב_2013,MATCH(D541,'[1]תקציב 2015'!$D$3:$D$5960,0),8)</f>
        <v>1093266</v>
      </c>
      <c r="L541" s="18" t="str">
        <f t="shared" si="64"/>
        <v>6</v>
      </c>
      <c r="M541" s="18" t="str">
        <f>INDEX(Chapter,MATCH(L541,[1]Chapter!$A$1:$A$681,0),8)</f>
        <v>הנהלה כללית</v>
      </c>
      <c r="N541" s="18" t="str">
        <f t="shared" si="65"/>
        <v>61</v>
      </c>
      <c r="O541" s="18" t="str">
        <f>INDEX(Chapter,MATCH(N541,[1]Chapter!$A$1:$A$681,0),8)</f>
        <v>מינהל כללי</v>
      </c>
      <c r="P541" s="18" t="str">
        <f t="shared" si="66"/>
        <v>614</v>
      </c>
      <c r="Q541" s="18" t="str">
        <f>INDEX(Chapter,MATCH(P541,[1]Chapter!$A$1:$A$681,0),8)</f>
        <v>הסברה ויחסי ציבור</v>
      </c>
      <c r="R541" s="18" t="str">
        <f t="shared" si="67"/>
        <v>6140</v>
      </c>
      <c r="S541" s="18" t="e">
        <f>INDEX(Chapter,MATCH(R541,[1]Chapter!$A$1:$A$681,0),8)</f>
        <v>#N/A</v>
      </c>
      <c r="T541" s="18"/>
      <c r="U541" s="18" t="str">
        <f t="shared" si="68"/>
        <v>7</v>
      </c>
      <c r="V541" s="18" t="str">
        <f>IF($L541&lt;"6",INDEX(Revenue_type,MATCH(U541*1,[1]type!$A$118:$A$168,0),8),INDEX(Expenditure_type,MATCH(U541*1,[1]type!$A$2:$A$117,0),8))</f>
        <v>הוצאות לפעולות</v>
      </c>
      <c r="W541" s="18" t="str">
        <f t="shared" si="69"/>
        <v>75</v>
      </c>
      <c r="X541" s="18" t="str">
        <f>IF($L541&lt;"6",INDEX(Revenue_type,MATCH(W541*1,[1]type!$A$118:$A$168,0),8),INDEX(Expenditure_type,MATCH(W541*1,[1]type!$A$2:$A$117,0),8))</f>
        <v>עבודות קבלניות</v>
      </c>
      <c r="Y541" s="18" t="str">
        <f t="shared" si="70"/>
        <v>750</v>
      </c>
      <c r="Z541" s="18" t="e">
        <f>IF($L541&lt;"6",INDEX(Revenue_type,MATCH(Y541*1,[1]type!$A$118:$A$168,0),8),INDEX(Expenditure_type,MATCH(Y541*1,[1]type!$A$2:$A$117,0),8))</f>
        <v>#N/A</v>
      </c>
    </row>
    <row r="542" spans="1:26" ht="15.75" customHeight="1" outlineLevel="2">
      <c r="A542" s="38">
        <v>521</v>
      </c>
      <c r="B542" s="39">
        <v>616000</v>
      </c>
      <c r="C542">
        <v>1</v>
      </c>
      <c r="D542" t="str">
        <f t="shared" si="71"/>
        <v>1616000.521</v>
      </c>
      <c r="E542" s="42" t="s">
        <v>489</v>
      </c>
      <c r="F542" s="16"/>
      <c r="G542"/>
      <c r="H542" s="17">
        <v>483000</v>
      </c>
      <c r="I542" s="17">
        <v>380720.41</v>
      </c>
      <c r="J542" s="16">
        <v>353788.34</v>
      </c>
      <c r="K542" s="18" t="e">
        <f>INDEX(תקציב_2013,MATCH(D542,'[1]תקציב 2015'!$D$3:$D$5960,0),8)</f>
        <v>#N/A</v>
      </c>
      <c r="L542" s="18" t="str">
        <f t="shared" si="64"/>
        <v>6</v>
      </c>
      <c r="M542" s="18" t="str">
        <f>INDEX(Chapter,MATCH(L542,[1]Chapter!$A$1:$A$681,0),8)</f>
        <v>הנהלה כללית</v>
      </c>
      <c r="N542" s="18" t="str">
        <f t="shared" si="65"/>
        <v>61</v>
      </c>
      <c r="O542" s="18" t="str">
        <f>INDEX(Chapter,MATCH(N542,[1]Chapter!$A$1:$A$681,0),8)</f>
        <v>מינהל כללי</v>
      </c>
      <c r="P542" s="18" t="str">
        <f t="shared" si="66"/>
        <v>616</v>
      </c>
      <c r="Q542" s="18" t="str">
        <f>INDEX(Chapter,MATCH(P542,[1]Chapter!$A$1:$A$681,0),8)</f>
        <v>או״ש והדרכה</v>
      </c>
      <c r="R542" s="18" t="str">
        <f t="shared" si="67"/>
        <v>6160</v>
      </c>
      <c r="S542" s="18" t="e">
        <f>INDEX(Chapter,MATCH(R542,[1]Chapter!$A$1:$A$681,0),8)</f>
        <v>#N/A</v>
      </c>
      <c r="T542" s="18"/>
      <c r="U542" s="18" t="str">
        <f t="shared" si="68"/>
        <v>5</v>
      </c>
      <c r="V542" s="18" t="str">
        <f>IF($L542&lt;"6",INDEX(Revenue_type,MATCH(U542*1,[1]type!$A$118:$A$168,0),8),INDEX(Expenditure_type,MATCH(U542*1,[1]type!$A$2:$A$117,0),8))</f>
        <v>הוצאות מנהליות</v>
      </c>
      <c r="W542" s="18" t="str">
        <f t="shared" si="69"/>
        <v>52</v>
      </c>
      <c r="X542" s="18" t="str">
        <f>IF($L542&lt;"6",INDEX(Revenue_type,MATCH(W542*1,[1]type!$A$118:$A$168,0),8),INDEX(Expenditure_type,MATCH(W542*1,[1]type!$A$2:$A$117,0),8))</f>
        <v>השתלמויות וספרות מקצועית</v>
      </c>
      <c r="Y542" s="18" t="str">
        <f t="shared" si="70"/>
        <v>521</v>
      </c>
      <c r="Z542" s="18" t="str">
        <f>IF($L542&lt;"6",INDEX(Revenue_type,MATCH(Y542*1,[1]type!$A$118:$A$168,0),8),INDEX(Expenditure_type,MATCH(Y542*1,[1]type!$A$2:$A$117,0),8))</f>
        <v>השתלמויות וספרות מקצועית</v>
      </c>
    </row>
    <row r="543" spans="1:26" ht="15.75" customHeight="1" outlineLevel="2">
      <c r="A543" s="38">
        <v>980</v>
      </c>
      <c r="B543" s="39">
        <v>616000</v>
      </c>
      <c r="C543">
        <v>1</v>
      </c>
      <c r="D543" t="str">
        <f t="shared" si="71"/>
        <v>1616000.980</v>
      </c>
      <c r="E543" s="42" t="s">
        <v>490</v>
      </c>
      <c r="F543" s="16"/>
      <c r="G543"/>
      <c r="H543" s="17">
        <v>170000</v>
      </c>
      <c r="I543" s="17">
        <v>270195.94</v>
      </c>
      <c r="J543" s="16">
        <v>161499.91</v>
      </c>
      <c r="K543" s="18" t="e">
        <f>INDEX(תקציב_2013,MATCH(D543,'[1]תקציב 2015'!$D$3:$D$5960,0),8)</f>
        <v>#N/A</v>
      </c>
      <c r="L543" s="18" t="str">
        <f t="shared" si="64"/>
        <v>6</v>
      </c>
      <c r="M543" s="18" t="str">
        <f>INDEX(Chapter,MATCH(L543,[1]Chapter!$A$1:$A$681,0),8)</f>
        <v>הנהלה כללית</v>
      </c>
      <c r="N543" s="18" t="str">
        <f t="shared" si="65"/>
        <v>61</v>
      </c>
      <c r="O543" s="18" t="str">
        <f>INDEX(Chapter,MATCH(N543,[1]Chapter!$A$1:$A$681,0),8)</f>
        <v>מינהל כללי</v>
      </c>
      <c r="P543" s="18" t="str">
        <f t="shared" si="66"/>
        <v>616</v>
      </c>
      <c r="Q543" s="18" t="str">
        <f>INDEX(Chapter,MATCH(P543,[1]Chapter!$A$1:$A$681,0),8)</f>
        <v>או״ש והדרכה</v>
      </c>
      <c r="R543" s="18" t="str">
        <f t="shared" si="67"/>
        <v>6160</v>
      </c>
      <c r="S543" s="18" t="e">
        <f>INDEX(Chapter,MATCH(R543,[1]Chapter!$A$1:$A$681,0),8)</f>
        <v>#N/A</v>
      </c>
      <c r="T543" s="18"/>
      <c r="U543" s="18" t="str">
        <f t="shared" si="68"/>
        <v>9</v>
      </c>
      <c r="V543" s="18" t="str">
        <f>IF($L543&lt;"6",INDEX(Revenue_type,MATCH(U543*1,[1]type!$A$118:$A$168,0),8),INDEX(Expenditure_type,MATCH(U543*1,[1]type!$A$2:$A$117,0),8))</f>
        <v>הוצאות חד פעמיות</v>
      </c>
      <c r="W543" s="18" t="str">
        <f t="shared" si="69"/>
        <v>98</v>
      </c>
      <c r="X543" s="18" t="str">
        <f>IF($L543&lt;"6",INDEX(Revenue_type,MATCH(W543*1,[1]type!$A$118:$A$168,0),8),INDEX(Expenditure_type,MATCH(W543*1,[1]type!$A$2:$A$117,0),8))</f>
        <v>הוצאות אחרות</v>
      </c>
      <c r="Y543" s="18" t="str">
        <f t="shared" si="70"/>
        <v>980</v>
      </c>
      <c r="Z543" s="18" t="e">
        <f>IF($L543&lt;"6",INDEX(Revenue_type,MATCH(Y543*1,[1]type!$A$118:$A$168,0),8),INDEX(Expenditure_type,MATCH(Y543*1,[1]type!$A$2:$A$117,0),8))</f>
        <v>#N/A</v>
      </c>
    </row>
    <row r="544" spans="1:26" ht="15.75" customHeight="1" outlineLevel="2">
      <c r="A544" s="38">
        <v>0</v>
      </c>
      <c r="B544" s="39">
        <v>617000</v>
      </c>
      <c r="C544">
        <v>1</v>
      </c>
      <c r="D544" t="str">
        <f t="shared" si="71"/>
        <v>1617000.0</v>
      </c>
      <c r="E544" s="42" t="s">
        <v>491</v>
      </c>
      <c r="F544" s="16"/>
      <c r="G544"/>
      <c r="H544" s="17">
        <v>0</v>
      </c>
      <c r="I544" s="17">
        <v>0</v>
      </c>
      <c r="J544" s="16">
        <v>0</v>
      </c>
      <c r="K544" s="18" t="e">
        <f>INDEX(תקציב_2013,MATCH(D544,'[1]תקציב 2015'!$D$3:$D$5960,0),8)</f>
        <v>#N/A</v>
      </c>
      <c r="L544" s="18" t="str">
        <f t="shared" si="64"/>
        <v>6</v>
      </c>
      <c r="M544" s="18" t="str">
        <f>INDEX(Chapter,MATCH(L544,[1]Chapter!$A$1:$A$681,0),8)</f>
        <v>הנהלה כללית</v>
      </c>
      <c r="N544" s="18" t="str">
        <f t="shared" si="65"/>
        <v>61</v>
      </c>
      <c r="O544" s="18" t="str">
        <f>INDEX(Chapter,MATCH(N544,[1]Chapter!$A$1:$A$681,0),8)</f>
        <v>מינהל כללי</v>
      </c>
      <c r="P544" s="18" t="str">
        <f t="shared" si="66"/>
        <v>617</v>
      </c>
      <c r="Q544" s="18" t="str">
        <f>INDEX(Chapter,MATCH(P544,[1]Chapter!$A$1:$A$681,0),8)</f>
        <v>שרות משפטי</v>
      </c>
      <c r="R544" s="18" t="str">
        <f t="shared" si="67"/>
        <v>6170</v>
      </c>
      <c r="S544" s="18" t="e">
        <f>INDEX(Chapter,MATCH(R544,[1]Chapter!$A$1:$A$681,0),8)</f>
        <v>#N/A</v>
      </c>
      <c r="T544" s="18"/>
      <c r="U544" s="18" t="str">
        <f t="shared" si="68"/>
        <v>0</v>
      </c>
      <c r="V544" s="18" t="e">
        <f>IF($L544&lt;"6",INDEX(Revenue_type,MATCH(U544*1,[1]type!$A$118:$A$168,0),8),INDEX(Expenditure_type,MATCH(U544*1,[1]type!$A$2:$A$117,0),8))</f>
        <v>#N/A</v>
      </c>
      <c r="W544" s="18" t="str">
        <f t="shared" si="69"/>
        <v>0</v>
      </c>
      <c r="X544" s="18" t="e">
        <f>IF($L544&lt;"6",INDEX(Revenue_type,MATCH(W544*1,[1]type!$A$118:$A$168,0),8),INDEX(Expenditure_type,MATCH(W544*1,[1]type!$A$2:$A$117,0),8))</f>
        <v>#N/A</v>
      </c>
      <c r="Y544" s="18" t="str">
        <f t="shared" si="70"/>
        <v>0</v>
      </c>
      <c r="Z544" s="18" t="e">
        <f>IF($L544&lt;"6",INDEX(Revenue_type,MATCH(Y544*1,[1]type!$A$118:$A$168,0),8),INDEX(Expenditure_type,MATCH(Y544*1,[1]type!$A$2:$A$117,0),8))</f>
        <v>#N/A</v>
      </c>
    </row>
    <row r="545" spans="1:26" ht="15.75" customHeight="1" outlineLevel="2">
      <c r="A545" s="38">
        <v>110</v>
      </c>
      <c r="B545" s="39">
        <v>617000</v>
      </c>
      <c r="C545">
        <v>1</v>
      </c>
      <c r="D545" t="str">
        <f t="shared" si="71"/>
        <v>1617000.110</v>
      </c>
      <c r="E545" s="40" t="s">
        <v>461</v>
      </c>
      <c r="F545" s="16"/>
      <c r="G545"/>
      <c r="H545" s="17">
        <v>1207000</v>
      </c>
      <c r="I545" s="17">
        <v>1116614.82</v>
      </c>
      <c r="J545" s="16">
        <v>1029794.12</v>
      </c>
      <c r="K545" s="18">
        <f>INDEX(תקציב_2013,MATCH(D545,'[1]תקציב 2015'!$D$3:$D$5960,0),8)</f>
        <v>3793901</v>
      </c>
      <c r="L545" s="18" t="str">
        <f t="shared" si="64"/>
        <v>6</v>
      </c>
      <c r="M545" s="18" t="str">
        <f>INDEX(Chapter,MATCH(L545,[1]Chapter!$A$1:$A$681,0),8)</f>
        <v>הנהלה כללית</v>
      </c>
      <c r="N545" s="18" t="str">
        <f t="shared" si="65"/>
        <v>61</v>
      </c>
      <c r="O545" s="18" t="str">
        <f>INDEX(Chapter,MATCH(N545,[1]Chapter!$A$1:$A$681,0),8)</f>
        <v>מינהל כללי</v>
      </c>
      <c r="P545" s="18" t="str">
        <f t="shared" si="66"/>
        <v>617</v>
      </c>
      <c r="Q545" s="18" t="str">
        <f>INDEX(Chapter,MATCH(P545,[1]Chapter!$A$1:$A$681,0),8)</f>
        <v>שרות משפטי</v>
      </c>
      <c r="R545" s="18" t="str">
        <f t="shared" si="67"/>
        <v>6170</v>
      </c>
      <c r="S545" s="18" t="e">
        <f>INDEX(Chapter,MATCH(R545,[1]Chapter!$A$1:$A$681,0),8)</f>
        <v>#N/A</v>
      </c>
      <c r="T545" s="18"/>
      <c r="U545" s="18" t="str">
        <f t="shared" si="68"/>
        <v>1</v>
      </c>
      <c r="V545" s="18" t="str">
        <f>IF($L545&lt;"6",INDEX(Revenue_type,MATCH(U545*1,[1]type!$A$118:$A$168,0),8),INDEX(Expenditure_type,MATCH(U545*1,[1]type!$A$2:$A$117,0),8))</f>
        <v>משכורות וש"ע לעובדים לפי תקן</v>
      </c>
      <c r="W545" s="18" t="str">
        <f t="shared" si="69"/>
        <v>11</v>
      </c>
      <c r="X545" s="18" t="str">
        <f>IF($L545&lt;"6",INDEX(Revenue_type,MATCH(W545*1,[1]type!$A$118:$A$168,0),8),INDEX(Expenditure_type,MATCH(W545*1,[1]type!$A$2:$A$117,0),8))</f>
        <v>השכר הקובע</v>
      </c>
      <c r="Y545" s="18" t="str">
        <f t="shared" si="70"/>
        <v>110</v>
      </c>
      <c r="Z545" s="18" t="e">
        <f>IF($L545&lt;"6",INDEX(Revenue_type,MATCH(Y545*1,[1]type!$A$118:$A$168,0),8),INDEX(Expenditure_type,MATCH(Y545*1,[1]type!$A$2:$A$117,0),8))</f>
        <v>#N/A</v>
      </c>
    </row>
    <row r="546" spans="1:26" ht="15.75" customHeight="1" outlineLevel="2">
      <c r="A546" s="38">
        <v>115</v>
      </c>
      <c r="B546" s="39">
        <v>617000</v>
      </c>
      <c r="C546">
        <v>1</v>
      </c>
      <c r="D546" t="str">
        <f t="shared" si="71"/>
        <v>1617000.115</v>
      </c>
      <c r="E546" s="41" t="s">
        <v>492</v>
      </c>
      <c r="F546" s="16"/>
      <c r="G546"/>
      <c r="H546" s="17">
        <v>-578800</v>
      </c>
      <c r="I546" s="17">
        <v>-542792</v>
      </c>
      <c r="J546" s="16">
        <v>-511987</v>
      </c>
      <c r="K546" s="18" t="e">
        <f>INDEX(תקציב_2013,MATCH(D546,'[1]תקציב 2015'!$D$3:$D$5960,0),8)</f>
        <v>#N/A</v>
      </c>
      <c r="L546" s="18" t="str">
        <f t="shared" si="64"/>
        <v>6</v>
      </c>
      <c r="M546" s="18" t="str">
        <f>INDEX(Chapter,MATCH(L546,[1]Chapter!$A$1:$A$681,0),8)</f>
        <v>הנהלה כללית</v>
      </c>
      <c r="N546" s="18" t="str">
        <f t="shared" si="65"/>
        <v>61</v>
      </c>
      <c r="O546" s="18" t="str">
        <f>INDEX(Chapter,MATCH(N546,[1]Chapter!$A$1:$A$681,0),8)</f>
        <v>מינהל כללי</v>
      </c>
      <c r="P546" s="18" t="str">
        <f t="shared" si="66"/>
        <v>617</v>
      </c>
      <c r="Q546" s="18" t="str">
        <f>INDEX(Chapter,MATCH(P546,[1]Chapter!$A$1:$A$681,0),8)</f>
        <v>שרות משפטי</v>
      </c>
      <c r="R546" s="18" t="str">
        <f t="shared" si="67"/>
        <v>6170</v>
      </c>
      <c r="S546" s="18" t="e">
        <f>INDEX(Chapter,MATCH(R546,[1]Chapter!$A$1:$A$681,0),8)</f>
        <v>#N/A</v>
      </c>
      <c r="T546" s="18"/>
      <c r="U546" s="18" t="str">
        <f t="shared" si="68"/>
        <v>1</v>
      </c>
      <c r="V546" s="18" t="str">
        <f>IF($L546&lt;"6",INDEX(Revenue_type,MATCH(U546*1,[1]type!$A$118:$A$168,0),8),INDEX(Expenditure_type,MATCH(U546*1,[1]type!$A$2:$A$117,0),8))</f>
        <v>משכורות וש"ע לעובדים לפי תקן</v>
      </c>
      <c r="W546" s="18" t="str">
        <f t="shared" si="69"/>
        <v>11</v>
      </c>
      <c r="X546" s="18" t="str">
        <f>IF($L546&lt;"6",INDEX(Revenue_type,MATCH(W546*1,[1]type!$A$118:$A$168,0),8),INDEX(Expenditure_type,MATCH(W546*1,[1]type!$A$2:$A$117,0),8))</f>
        <v>השכר הקובע</v>
      </c>
      <c r="Y546" s="18" t="str">
        <f t="shared" si="70"/>
        <v>115</v>
      </c>
      <c r="Z546" s="18" t="e">
        <f>IF($L546&lt;"6",INDEX(Revenue_type,MATCH(Y546*1,[1]type!$A$118:$A$168,0),8),INDEX(Expenditure_type,MATCH(Y546*1,[1]type!$A$2:$A$117,0),8))</f>
        <v>#N/A</v>
      </c>
    </row>
    <row r="547" spans="1:26" ht="15.75" customHeight="1" outlineLevel="2">
      <c r="A547" s="38">
        <v>130</v>
      </c>
      <c r="B547" s="39">
        <v>617000</v>
      </c>
      <c r="C547">
        <v>1</v>
      </c>
      <c r="D547" t="str">
        <f t="shared" si="71"/>
        <v>1617000.130</v>
      </c>
      <c r="E547" s="42" t="s">
        <v>41</v>
      </c>
      <c r="F547" s="16"/>
      <c r="G547"/>
      <c r="H547" s="17">
        <v>25000</v>
      </c>
      <c r="I547" s="17">
        <v>46.84</v>
      </c>
      <c r="J547" s="16">
        <v>25321.439999999999</v>
      </c>
      <c r="K547" s="18">
        <f>INDEX(תקציב_2013,MATCH(D547,'[1]תקציב 2015'!$D$3:$D$5960,0),8)</f>
        <v>50610</v>
      </c>
      <c r="L547" s="18" t="str">
        <f t="shared" si="64"/>
        <v>6</v>
      </c>
      <c r="M547" s="18" t="str">
        <f>INDEX(Chapter,MATCH(L547,[1]Chapter!$A$1:$A$681,0),8)</f>
        <v>הנהלה כללית</v>
      </c>
      <c r="N547" s="18" t="str">
        <f t="shared" si="65"/>
        <v>61</v>
      </c>
      <c r="O547" s="18" t="str">
        <f>INDEX(Chapter,MATCH(N547,[1]Chapter!$A$1:$A$681,0),8)</f>
        <v>מינהל כללי</v>
      </c>
      <c r="P547" s="18" t="str">
        <f t="shared" si="66"/>
        <v>617</v>
      </c>
      <c r="Q547" s="18" t="str">
        <f>INDEX(Chapter,MATCH(P547,[1]Chapter!$A$1:$A$681,0),8)</f>
        <v>שרות משפטי</v>
      </c>
      <c r="R547" s="18" t="str">
        <f t="shared" si="67"/>
        <v>6170</v>
      </c>
      <c r="S547" s="18" t="e">
        <f>INDEX(Chapter,MATCH(R547,[1]Chapter!$A$1:$A$681,0),8)</f>
        <v>#N/A</v>
      </c>
      <c r="T547" s="18"/>
      <c r="U547" s="18" t="str">
        <f t="shared" si="68"/>
        <v>1</v>
      </c>
      <c r="V547" s="18" t="str">
        <f>IF($L547&lt;"6",INDEX(Revenue_type,MATCH(U547*1,[1]type!$A$118:$A$168,0),8),INDEX(Expenditure_type,MATCH(U547*1,[1]type!$A$2:$A$117,0),8))</f>
        <v>משכורות וש"ע לעובדים לפי תקן</v>
      </c>
      <c r="W547" s="18" t="str">
        <f t="shared" si="69"/>
        <v>13</v>
      </c>
      <c r="X547" s="18" t="str">
        <f>IF($L547&lt;"6",INDEX(Revenue_type,MATCH(W547*1,[1]type!$A$118:$A$168,0),8),INDEX(Expenditure_type,MATCH(W547*1,[1]type!$A$2:$A$117,0),8))</f>
        <v>שעות נוספות</v>
      </c>
      <c r="Y547" s="18" t="str">
        <f t="shared" si="70"/>
        <v>130</v>
      </c>
      <c r="Z547" s="18" t="e">
        <f>IF($L547&lt;"6",INDEX(Revenue_type,MATCH(Y547*1,[1]type!$A$118:$A$168,0),8),INDEX(Expenditure_type,MATCH(Y547*1,[1]type!$A$2:$A$117,0),8))</f>
        <v>#N/A</v>
      </c>
    </row>
    <row r="548" spans="1:26" ht="15.75" customHeight="1" outlineLevel="2">
      <c r="A548" s="38">
        <v>140</v>
      </c>
      <c r="B548" s="39">
        <v>617000</v>
      </c>
      <c r="C548">
        <v>1</v>
      </c>
      <c r="D548" t="str">
        <f t="shared" si="71"/>
        <v>1617000.140</v>
      </c>
      <c r="E548" s="42" t="s">
        <v>56</v>
      </c>
      <c r="F548" s="16"/>
      <c r="G548"/>
      <c r="H548" s="17">
        <v>105000</v>
      </c>
      <c r="I548" s="17">
        <v>97965.68</v>
      </c>
      <c r="J548" s="16">
        <v>102936.8</v>
      </c>
      <c r="K548" s="18">
        <f>INDEX(תקציב_2013,MATCH(D548,'[1]תקציב 2015'!$D$3:$D$5960,0),8)</f>
        <v>677300</v>
      </c>
      <c r="L548" s="18" t="str">
        <f t="shared" si="64"/>
        <v>6</v>
      </c>
      <c r="M548" s="18" t="str">
        <f>INDEX(Chapter,MATCH(L548,[1]Chapter!$A$1:$A$681,0),8)</f>
        <v>הנהלה כללית</v>
      </c>
      <c r="N548" s="18" t="str">
        <f t="shared" si="65"/>
        <v>61</v>
      </c>
      <c r="O548" s="18" t="str">
        <f>INDEX(Chapter,MATCH(N548,[1]Chapter!$A$1:$A$681,0),8)</f>
        <v>מינהל כללי</v>
      </c>
      <c r="P548" s="18" t="str">
        <f t="shared" si="66"/>
        <v>617</v>
      </c>
      <c r="Q548" s="18" t="str">
        <f>INDEX(Chapter,MATCH(P548,[1]Chapter!$A$1:$A$681,0),8)</f>
        <v>שרות משפטי</v>
      </c>
      <c r="R548" s="18" t="str">
        <f t="shared" si="67"/>
        <v>6170</v>
      </c>
      <c r="S548" s="18" t="e">
        <f>INDEX(Chapter,MATCH(R548,[1]Chapter!$A$1:$A$681,0),8)</f>
        <v>#N/A</v>
      </c>
      <c r="T548" s="18"/>
      <c r="U548" s="18" t="str">
        <f t="shared" si="68"/>
        <v>1</v>
      </c>
      <c r="V548" s="18" t="str">
        <f>IF($L548&lt;"6",INDEX(Revenue_type,MATCH(U548*1,[1]type!$A$118:$A$168,0),8),INDEX(Expenditure_type,MATCH(U548*1,[1]type!$A$2:$A$117,0),8))</f>
        <v>משכורות וש"ע לעובדים לפי תקן</v>
      </c>
      <c r="W548" s="18" t="str">
        <f t="shared" si="69"/>
        <v>14</v>
      </c>
      <c r="X548" s="18" t="str">
        <f>IF($L548&lt;"6",INDEX(Revenue_type,MATCH(W548*1,[1]type!$A$118:$A$168,0),8),INDEX(Expenditure_type,MATCH(W548*1,[1]type!$A$2:$A$117,0),8))</f>
        <v>החזר הוצאות</v>
      </c>
      <c r="Y548" s="18" t="str">
        <f t="shared" si="70"/>
        <v>140</v>
      </c>
      <c r="Z548" s="18" t="e">
        <f>IF($L548&lt;"6",INDEX(Revenue_type,MATCH(Y548*1,[1]type!$A$118:$A$168,0),8),INDEX(Expenditure_type,MATCH(Y548*1,[1]type!$A$2:$A$117,0),8))</f>
        <v>#N/A</v>
      </c>
    </row>
    <row r="549" spans="1:26" ht="15.75" customHeight="1" outlineLevel="2">
      <c r="A549" s="38">
        <v>210</v>
      </c>
      <c r="B549" s="39">
        <v>617000</v>
      </c>
      <c r="C549">
        <v>1</v>
      </c>
      <c r="D549" t="str">
        <f t="shared" si="71"/>
        <v>1617000.210</v>
      </c>
      <c r="E549" s="42" t="s">
        <v>476</v>
      </c>
      <c r="F549" s="16"/>
      <c r="G549"/>
      <c r="H549" s="17">
        <v>110000</v>
      </c>
      <c r="I549" s="17">
        <v>142352.34</v>
      </c>
      <c r="J549" s="16">
        <v>221376.81</v>
      </c>
      <c r="K549" s="18" t="e">
        <f>INDEX(תקציב_2013,MATCH(D549,'[1]תקציב 2015'!$D$3:$D$5960,0),8)</f>
        <v>#N/A</v>
      </c>
      <c r="L549" s="18" t="str">
        <f t="shared" si="64"/>
        <v>6</v>
      </c>
      <c r="M549" s="18" t="str">
        <f>INDEX(Chapter,MATCH(L549,[1]Chapter!$A$1:$A$681,0),8)</f>
        <v>הנהלה כללית</v>
      </c>
      <c r="N549" s="18" t="str">
        <f t="shared" si="65"/>
        <v>61</v>
      </c>
      <c r="O549" s="18" t="str">
        <f>INDEX(Chapter,MATCH(N549,[1]Chapter!$A$1:$A$681,0),8)</f>
        <v>מינהל כללי</v>
      </c>
      <c r="P549" s="18" t="str">
        <f t="shared" si="66"/>
        <v>617</v>
      </c>
      <c r="Q549" s="18" t="str">
        <f>INDEX(Chapter,MATCH(P549,[1]Chapter!$A$1:$A$681,0),8)</f>
        <v>שרות משפטי</v>
      </c>
      <c r="R549" s="18" t="str">
        <f t="shared" si="67"/>
        <v>6170</v>
      </c>
      <c r="S549" s="18" t="e">
        <f>INDEX(Chapter,MATCH(R549,[1]Chapter!$A$1:$A$681,0),8)</f>
        <v>#N/A</v>
      </c>
      <c r="T549" s="18"/>
      <c r="U549" s="18" t="str">
        <f t="shared" si="68"/>
        <v>2</v>
      </c>
      <c r="V549" s="18" t="str">
        <f>IF($L549&lt;"6",INDEX(Revenue_type,MATCH(U549*1,[1]type!$A$118:$A$168,0),8),INDEX(Expenditure_type,MATCH(U549*1,[1]type!$A$2:$A$117,0),8))</f>
        <v>משכורות וש"ע לעובדים בלי תקן</v>
      </c>
      <c r="W549" s="18" t="str">
        <f t="shared" si="69"/>
        <v>21</v>
      </c>
      <c r="X549" s="18" t="str">
        <f>IF($L549&lt;"6",INDEX(Revenue_type,MATCH(W549*1,[1]type!$A$118:$A$168,0),8),INDEX(Expenditure_type,MATCH(W549*1,[1]type!$A$2:$A$117,0),8))</f>
        <v>השכר הקובע</v>
      </c>
      <c r="Y549" s="18" t="str">
        <f t="shared" si="70"/>
        <v>210</v>
      </c>
      <c r="Z549" s="18" t="e">
        <f>IF($L549&lt;"6",INDEX(Revenue_type,MATCH(Y549*1,[1]type!$A$118:$A$168,0),8),INDEX(Expenditure_type,MATCH(Y549*1,[1]type!$A$2:$A$117,0),8))</f>
        <v>#N/A</v>
      </c>
    </row>
    <row r="550" spans="1:26" ht="15.75" customHeight="1" outlineLevel="2">
      <c r="A550" s="38">
        <v>450</v>
      </c>
      <c r="B550" s="39">
        <v>617000</v>
      </c>
      <c r="C550">
        <v>1</v>
      </c>
      <c r="D550" t="str">
        <f t="shared" si="71"/>
        <v>1617000.450</v>
      </c>
      <c r="E550" s="42" t="s">
        <v>493</v>
      </c>
      <c r="F550" s="16"/>
      <c r="G550"/>
      <c r="H550" s="17">
        <v>0</v>
      </c>
      <c r="I550" s="17">
        <v>0</v>
      </c>
      <c r="J550" s="16">
        <v>0</v>
      </c>
      <c r="K550" s="18" t="e">
        <f>INDEX(תקציב_2013,MATCH(D550,'[1]תקציב 2015'!$D$3:$D$5960,0),8)</f>
        <v>#N/A</v>
      </c>
      <c r="L550" s="18" t="str">
        <f t="shared" si="64"/>
        <v>6</v>
      </c>
      <c r="M550" s="18" t="str">
        <f>INDEX(Chapter,MATCH(L550,[1]Chapter!$A$1:$A$681,0),8)</f>
        <v>הנהלה כללית</v>
      </c>
      <c r="N550" s="18" t="str">
        <f t="shared" si="65"/>
        <v>61</v>
      </c>
      <c r="O550" s="18" t="str">
        <f>INDEX(Chapter,MATCH(N550,[1]Chapter!$A$1:$A$681,0),8)</f>
        <v>מינהל כללי</v>
      </c>
      <c r="P550" s="18" t="str">
        <f t="shared" si="66"/>
        <v>617</v>
      </c>
      <c r="Q550" s="18" t="str">
        <f>INDEX(Chapter,MATCH(P550,[1]Chapter!$A$1:$A$681,0),8)</f>
        <v>שרות משפטי</v>
      </c>
      <c r="R550" s="18" t="str">
        <f t="shared" si="67"/>
        <v>6170</v>
      </c>
      <c r="S550" s="18" t="e">
        <f>INDEX(Chapter,MATCH(R550,[1]Chapter!$A$1:$A$681,0),8)</f>
        <v>#N/A</v>
      </c>
      <c r="T550" s="18"/>
      <c r="U550" s="18" t="str">
        <f t="shared" si="68"/>
        <v>4</v>
      </c>
      <c r="V550" s="18" t="str">
        <f>IF($L550&lt;"6",INDEX(Revenue_type,MATCH(U550*1,[1]type!$A$118:$A$168,0),8),INDEX(Expenditure_type,MATCH(U550*1,[1]type!$A$2:$A$117,0),8))</f>
        <v>אחזקת בינים ואספקת ציוד</v>
      </c>
      <c r="W550" s="18" t="str">
        <f t="shared" si="69"/>
        <v>45</v>
      </c>
      <c r="X550" s="18" t="str">
        <f>IF($L550&lt;"6",INDEX(Revenue_type,MATCH(W550*1,[1]type!$A$118:$A$168,0),8),INDEX(Expenditure_type,MATCH(W550*1,[1]type!$A$2:$A$117,0),8))</f>
        <v>ריהוט והחזקתו</v>
      </c>
      <c r="Y550" s="18" t="str">
        <f t="shared" si="70"/>
        <v>450</v>
      </c>
      <c r="Z550" s="18" t="e">
        <f>IF($L550&lt;"6",INDEX(Revenue_type,MATCH(Y550*1,[1]type!$A$118:$A$168,0),8),INDEX(Expenditure_type,MATCH(Y550*1,[1]type!$A$2:$A$117,0),8))</f>
        <v>#N/A</v>
      </c>
    </row>
    <row r="551" spans="1:26" ht="15.75" customHeight="1" outlineLevel="2">
      <c r="A551" s="38">
        <v>520</v>
      </c>
      <c r="B551" s="39">
        <v>617000</v>
      </c>
      <c r="C551">
        <v>1</v>
      </c>
      <c r="D551" t="str">
        <f t="shared" si="71"/>
        <v>1617000.520</v>
      </c>
      <c r="E551" s="42" t="s">
        <v>494</v>
      </c>
      <c r="F551" s="16"/>
      <c r="G551"/>
      <c r="H551" s="17">
        <v>10000</v>
      </c>
      <c r="I551" s="17">
        <v>7898.29</v>
      </c>
      <c r="J551" s="16">
        <v>9510.34</v>
      </c>
      <c r="K551" s="18" t="e">
        <f>INDEX(תקציב_2013,MATCH(D551,'[1]תקציב 2015'!$D$3:$D$5960,0),8)</f>
        <v>#N/A</v>
      </c>
      <c r="L551" s="18" t="str">
        <f t="shared" si="64"/>
        <v>6</v>
      </c>
      <c r="M551" s="18" t="str">
        <f>INDEX(Chapter,MATCH(L551,[1]Chapter!$A$1:$A$681,0),8)</f>
        <v>הנהלה כללית</v>
      </c>
      <c r="N551" s="18" t="str">
        <f t="shared" si="65"/>
        <v>61</v>
      </c>
      <c r="O551" s="18" t="str">
        <f>INDEX(Chapter,MATCH(N551,[1]Chapter!$A$1:$A$681,0),8)</f>
        <v>מינהל כללי</v>
      </c>
      <c r="P551" s="18" t="str">
        <f t="shared" si="66"/>
        <v>617</v>
      </c>
      <c r="Q551" s="18" t="str">
        <f>INDEX(Chapter,MATCH(P551,[1]Chapter!$A$1:$A$681,0),8)</f>
        <v>שרות משפטי</v>
      </c>
      <c r="R551" s="18" t="str">
        <f t="shared" si="67"/>
        <v>6170</v>
      </c>
      <c r="S551" s="18" t="e">
        <f>INDEX(Chapter,MATCH(R551,[1]Chapter!$A$1:$A$681,0),8)</f>
        <v>#N/A</v>
      </c>
      <c r="T551" s="18"/>
      <c r="U551" s="18" t="str">
        <f t="shared" si="68"/>
        <v>5</v>
      </c>
      <c r="V551" s="18" t="str">
        <f>IF($L551&lt;"6",INDEX(Revenue_type,MATCH(U551*1,[1]type!$A$118:$A$168,0),8),INDEX(Expenditure_type,MATCH(U551*1,[1]type!$A$2:$A$117,0),8))</f>
        <v>הוצאות מנהליות</v>
      </c>
      <c r="W551" s="18" t="str">
        <f t="shared" si="69"/>
        <v>52</v>
      </c>
      <c r="X551" s="18" t="str">
        <f>IF($L551&lt;"6",INDEX(Revenue_type,MATCH(W551*1,[1]type!$A$118:$A$168,0),8),INDEX(Expenditure_type,MATCH(W551*1,[1]type!$A$2:$A$117,0),8))</f>
        <v>השתלמויות וספרות מקצועית</v>
      </c>
      <c r="Y551" s="18" t="str">
        <f t="shared" si="70"/>
        <v>520</v>
      </c>
      <c r="Z551" s="18" t="e">
        <f>IF($L551&lt;"6",INDEX(Revenue_type,MATCH(Y551*1,[1]type!$A$118:$A$168,0),8),INDEX(Expenditure_type,MATCH(Y551*1,[1]type!$A$2:$A$117,0),8))</f>
        <v>#N/A</v>
      </c>
    </row>
    <row r="552" spans="1:26" ht="15.75" customHeight="1" outlineLevel="2">
      <c r="A552" s="38">
        <v>581</v>
      </c>
      <c r="B552" s="39">
        <v>617000</v>
      </c>
      <c r="C552">
        <v>1</v>
      </c>
      <c r="D552" t="str">
        <f t="shared" si="71"/>
        <v>1617000.581</v>
      </c>
      <c r="E552" s="42" t="s">
        <v>495</v>
      </c>
      <c r="F552" s="16"/>
      <c r="G552"/>
      <c r="H552" s="17">
        <v>1530300</v>
      </c>
      <c r="I552" s="17">
        <v>1742914.17</v>
      </c>
      <c r="J552" s="16">
        <v>1685350.13</v>
      </c>
      <c r="K552" s="18" t="e">
        <f>INDEX(תקציב_2013,MATCH(D552,'[1]תקציב 2015'!$D$3:$D$5960,0),8)</f>
        <v>#N/A</v>
      </c>
      <c r="L552" s="18" t="str">
        <f t="shared" si="64"/>
        <v>6</v>
      </c>
      <c r="M552" s="18" t="str">
        <f>INDEX(Chapter,MATCH(L552,[1]Chapter!$A$1:$A$681,0),8)</f>
        <v>הנהלה כללית</v>
      </c>
      <c r="N552" s="18" t="str">
        <f t="shared" si="65"/>
        <v>61</v>
      </c>
      <c r="O552" s="18" t="str">
        <f>INDEX(Chapter,MATCH(N552,[1]Chapter!$A$1:$A$681,0),8)</f>
        <v>מינהל כללי</v>
      </c>
      <c r="P552" s="18" t="str">
        <f t="shared" si="66"/>
        <v>617</v>
      </c>
      <c r="Q552" s="18" t="str">
        <f>INDEX(Chapter,MATCH(P552,[1]Chapter!$A$1:$A$681,0),8)</f>
        <v>שרות משפטי</v>
      </c>
      <c r="R552" s="18" t="str">
        <f t="shared" si="67"/>
        <v>6170</v>
      </c>
      <c r="S552" s="18" t="e">
        <f>INDEX(Chapter,MATCH(R552,[1]Chapter!$A$1:$A$681,0),8)</f>
        <v>#N/A</v>
      </c>
      <c r="T552" s="18"/>
      <c r="U552" s="18" t="str">
        <f t="shared" si="68"/>
        <v>5</v>
      </c>
      <c r="V552" s="18" t="str">
        <f>IF($L552&lt;"6",INDEX(Revenue_type,MATCH(U552*1,[1]type!$A$118:$A$168,0),8),INDEX(Expenditure_type,MATCH(U552*1,[1]type!$A$2:$A$117,0),8))</f>
        <v>הוצאות מנהליות</v>
      </c>
      <c r="W552" s="18" t="str">
        <f t="shared" si="69"/>
        <v>58</v>
      </c>
      <c r="X552" s="18" t="str">
        <f>IF($L552&lt;"6",INDEX(Revenue_type,MATCH(W552*1,[1]type!$A$118:$A$168,0),8),INDEX(Expenditure_type,MATCH(W552*1,[1]type!$A$2:$A$117,0),8))</f>
        <v>הוצאות ארגוניות שונות</v>
      </c>
      <c r="Y552" s="18" t="str">
        <f t="shared" si="70"/>
        <v>581</v>
      </c>
      <c r="Z552" s="18" t="str">
        <f>IF($L552&lt;"6",INDEX(Revenue_type,MATCH(Y552*1,[1]type!$A$118:$A$168,0),8),INDEX(Expenditure_type,MATCH(Y552*1,[1]type!$A$2:$A$117,0),8))</f>
        <v>הוצאות משפטיות (אגרת בולים)</v>
      </c>
    </row>
    <row r="553" spans="1:26" ht="15.75" customHeight="1" outlineLevel="2">
      <c r="A553" s="38">
        <v>780</v>
      </c>
      <c r="B553" s="39">
        <v>617000</v>
      </c>
      <c r="C553">
        <v>1</v>
      </c>
      <c r="D553" t="str">
        <f t="shared" si="71"/>
        <v>1617000.780</v>
      </c>
      <c r="E553" s="42" t="s">
        <v>50</v>
      </c>
      <c r="F553" s="16"/>
      <c r="G553"/>
      <c r="H553" s="17">
        <v>4000</v>
      </c>
      <c r="I553" s="17">
        <v>511.9</v>
      </c>
      <c r="J553" s="16">
        <v>3782.85</v>
      </c>
      <c r="K553" s="18" t="e">
        <f>INDEX(תקציב_2013,MATCH(D553,'[1]תקציב 2015'!$D$3:$D$5960,0),8)</f>
        <v>#N/A</v>
      </c>
      <c r="L553" s="18" t="str">
        <f t="shared" si="64"/>
        <v>6</v>
      </c>
      <c r="M553" s="18" t="str">
        <f>INDEX(Chapter,MATCH(L553,[1]Chapter!$A$1:$A$681,0),8)</f>
        <v>הנהלה כללית</v>
      </c>
      <c r="N553" s="18" t="str">
        <f t="shared" si="65"/>
        <v>61</v>
      </c>
      <c r="O553" s="18" t="str">
        <f>INDEX(Chapter,MATCH(N553,[1]Chapter!$A$1:$A$681,0),8)</f>
        <v>מינהל כללי</v>
      </c>
      <c r="P553" s="18" t="str">
        <f t="shared" si="66"/>
        <v>617</v>
      </c>
      <c r="Q553" s="18" t="str">
        <f>INDEX(Chapter,MATCH(P553,[1]Chapter!$A$1:$A$681,0),8)</f>
        <v>שרות משפטי</v>
      </c>
      <c r="R553" s="18" t="str">
        <f t="shared" si="67"/>
        <v>6170</v>
      </c>
      <c r="S553" s="18" t="e">
        <f>INDEX(Chapter,MATCH(R553,[1]Chapter!$A$1:$A$681,0),8)</f>
        <v>#N/A</v>
      </c>
      <c r="T553" s="18"/>
      <c r="U553" s="18" t="str">
        <f t="shared" si="68"/>
        <v>7</v>
      </c>
      <c r="V553" s="18" t="str">
        <f>IF($L553&lt;"6",INDEX(Revenue_type,MATCH(U553*1,[1]type!$A$118:$A$168,0),8),INDEX(Expenditure_type,MATCH(U553*1,[1]type!$A$2:$A$117,0),8))</f>
        <v>הוצאות לפעולות</v>
      </c>
      <c r="W553" s="18" t="str">
        <f t="shared" si="69"/>
        <v>78</v>
      </c>
      <c r="X553" s="18" t="str">
        <f>IF($L553&lt;"6",INDEX(Revenue_type,MATCH(W553*1,[1]type!$A$118:$A$168,0),8),INDEX(Expenditure_type,MATCH(W553*1,[1]type!$A$2:$A$117,0),8))</f>
        <v>הוצאות שונות</v>
      </c>
      <c r="Y553" s="18" t="str">
        <f t="shared" si="70"/>
        <v>780</v>
      </c>
      <c r="Z553" s="18" t="e">
        <f>IF($L553&lt;"6",INDEX(Revenue_type,MATCH(Y553*1,[1]type!$A$118:$A$168,0),8),INDEX(Expenditure_type,MATCH(Y553*1,[1]type!$A$2:$A$117,0),8))</f>
        <v>#N/A</v>
      </c>
    </row>
    <row r="554" spans="1:26" ht="15.75" customHeight="1" outlineLevel="2">
      <c r="A554" s="38">
        <v>581</v>
      </c>
      <c r="B554" s="39">
        <v>617001</v>
      </c>
      <c r="C554">
        <v>1</v>
      </c>
      <c r="D554" t="str">
        <f t="shared" si="71"/>
        <v>1617001.581</v>
      </c>
      <c r="E554" s="42" t="s">
        <v>496</v>
      </c>
      <c r="F554" s="16"/>
      <c r="G554"/>
      <c r="H554" s="17">
        <v>-604000</v>
      </c>
      <c r="I554" s="17">
        <v>-661125</v>
      </c>
      <c r="J554" s="16">
        <v>-624076</v>
      </c>
      <c r="K554" s="18" t="e">
        <f>INDEX(תקציב_2013,MATCH(D554,'[1]תקציב 2015'!$D$3:$D$5960,0),8)</f>
        <v>#N/A</v>
      </c>
      <c r="L554" s="18" t="str">
        <f t="shared" si="64"/>
        <v>6</v>
      </c>
      <c r="M554" s="18" t="str">
        <f>INDEX(Chapter,MATCH(L554,[1]Chapter!$A$1:$A$681,0),8)</f>
        <v>הנהלה כללית</v>
      </c>
      <c r="N554" s="18" t="str">
        <f t="shared" si="65"/>
        <v>61</v>
      </c>
      <c r="O554" s="18" t="str">
        <f>INDEX(Chapter,MATCH(N554,[1]Chapter!$A$1:$A$681,0),8)</f>
        <v>מינהל כללי</v>
      </c>
      <c r="P554" s="18" t="str">
        <f t="shared" si="66"/>
        <v>617</v>
      </c>
      <c r="Q554" s="18" t="str">
        <f>INDEX(Chapter,MATCH(P554,[1]Chapter!$A$1:$A$681,0),8)</f>
        <v>שרות משפטי</v>
      </c>
      <c r="R554" s="18" t="str">
        <f t="shared" si="67"/>
        <v>6170</v>
      </c>
      <c r="S554" s="18" t="e">
        <f>INDEX(Chapter,MATCH(R554,[1]Chapter!$A$1:$A$681,0),8)</f>
        <v>#N/A</v>
      </c>
      <c r="T554" s="18"/>
      <c r="U554" s="18" t="str">
        <f t="shared" si="68"/>
        <v>5</v>
      </c>
      <c r="V554" s="18" t="str">
        <f>IF($L554&lt;"6",INDEX(Revenue_type,MATCH(U554*1,[1]type!$A$118:$A$168,0),8),INDEX(Expenditure_type,MATCH(U554*1,[1]type!$A$2:$A$117,0),8))</f>
        <v>הוצאות מנהליות</v>
      </c>
      <c r="W554" s="18" t="str">
        <f t="shared" si="69"/>
        <v>58</v>
      </c>
      <c r="X554" s="18" t="str">
        <f>IF($L554&lt;"6",INDEX(Revenue_type,MATCH(W554*1,[1]type!$A$118:$A$168,0),8),INDEX(Expenditure_type,MATCH(W554*1,[1]type!$A$2:$A$117,0),8))</f>
        <v>הוצאות ארגוניות שונות</v>
      </c>
      <c r="Y554" s="18" t="str">
        <f t="shared" si="70"/>
        <v>581</v>
      </c>
      <c r="Z554" s="18" t="str">
        <f>IF($L554&lt;"6",INDEX(Revenue_type,MATCH(Y554*1,[1]type!$A$118:$A$168,0),8),INDEX(Expenditure_type,MATCH(Y554*1,[1]type!$A$2:$A$117,0),8))</f>
        <v>הוצאות משפטיות (אגרת בולים)</v>
      </c>
    </row>
    <row r="555" spans="1:26" ht="15.75" customHeight="1" outlineLevel="2">
      <c r="A555" s="38">
        <v>110</v>
      </c>
      <c r="B555" s="39">
        <v>619000</v>
      </c>
      <c r="C555">
        <v>1</v>
      </c>
      <c r="D555" t="str">
        <f t="shared" si="71"/>
        <v>1619000.110</v>
      </c>
      <c r="E555" s="42" t="s">
        <v>497</v>
      </c>
      <c r="F555" s="16"/>
      <c r="G555"/>
      <c r="H555" s="17">
        <v>0</v>
      </c>
      <c r="I555" s="17">
        <v>0</v>
      </c>
      <c r="J555" s="16">
        <v>0</v>
      </c>
      <c r="K555" s="18">
        <f>INDEX(תקציב_2013,MATCH(D555,'[1]תקציב 2015'!$D$3:$D$5960,0),8)</f>
        <v>289800</v>
      </c>
      <c r="L555" s="18" t="str">
        <f t="shared" si="64"/>
        <v>6</v>
      </c>
      <c r="M555" s="18" t="str">
        <f>INDEX(Chapter,MATCH(L555,[1]Chapter!$A$1:$A$681,0),8)</f>
        <v>הנהלה כללית</v>
      </c>
      <c r="N555" s="18" t="str">
        <f t="shared" si="65"/>
        <v>61</v>
      </c>
      <c r="O555" s="18" t="str">
        <f>INDEX(Chapter,MATCH(N555,[1]Chapter!$A$1:$A$681,0),8)</f>
        <v>מינהל כללי</v>
      </c>
      <c r="P555" s="18" t="str">
        <f t="shared" si="66"/>
        <v>619</v>
      </c>
      <c r="Q555" s="18" t="str">
        <f>INDEX(Chapter,MATCH(P555,[1]Chapter!$A$1:$A$681,0),8)</f>
        <v>בחירות ברשויות המקומיות</v>
      </c>
      <c r="R555" s="18" t="str">
        <f t="shared" si="67"/>
        <v>6190</v>
      </c>
      <c r="S555" s="18" t="e">
        <f>INDEX(Chapter,MATCH(R555,[1]Chapter!$A$1:$A$681,0),8)</f>
        <v>#N/A</v>
      </c>
      <c r="T555" s="18"/>
      <c r="U555" s="18" t="str">
        <f t="shared" si="68"/>
        <v>1</v>
      </c>
      <c r="V555" s="18" t="str">
        <f>IF($L555&lt;"6",INDEX(Revenue_type,MATCH(U555*1,[1]type!$A$118:$A$168,0),8),INDEX(Expenditure_type,MATCH(U555*1,[1]type!$A$2:$A$117,0),8))</f>
        <v>משכורות וש"ע לעובדים לפי תקן</v>
      </c>
      <c r="W555" s="18" t="str">
        <f t="shared" si="69"/>
        <v>11</v>
      </c>
      <c r="X555" s="18" t="str">
        <f>IF($L555&lt;"6",INDEX(Revenue_type,MATCH(W555*1,[1]type!$A$118:$A$168,0),8),INDEX(Expenditure_type,MATCH(W555*1,[1]type!$A$2:$A$117,0),8))</f>
        <v>השכר הקובע</v>
      </c>
      <c r="Y555" s="18" t="str">
        <f t="shared" si="70"/>
        <v>110</v>
      </c>
      <c r="Z555" s="18" t="e">
        <f>IF($L555&lt;"6",INDEX(Revenue_type,MATCH(Y555*1,[1]type!$A$118:$A$168,0),8),INDEX(Expenditure_type,MATCH(Y555*1,[1]type!$A$2:$A$117,0),8))</f>
        <v>#N/A</v>
      </c>
    </row>
    <row r="556" spans="1:26" ht="15.75" customHeight="1" outlineLevel="2">
      <c r="A556" s="38">
        <v>780</v>
      </c>
      <c r="B556" s="39">
        <v>619000</v>
      </c>
      <c r="C556">
        <v>1</v>
      </c>
      <c r="D556" t="str">
        <f t="shared" si="71"/>
        <v>1619000.780</v>
      </c>
      <c r="E556" s="42" t="s">
        <v>498</v>
      </c>
      <c r="F556" s="16"/>
      <c r="G556"/>
      <c r="H556" s="17">
        <v>0</v>
      </c>
      <c r="I556" s="17">
        <v>0</v>
      </c>
      <c r="J556" s="16">
        <v>0</v>
      </c>
      <c r="K556" s="18">
        <f>INDEX(תקציב_2013,MATCH(D556,'[1]תקציב 2015'!$D$3:$D$5960,0),8)</f>
        <v>700000</v>
      </c>
      <c r="L556" s="18" t="str">
        <f t="shared" si="64"/>
        <v>6</v>
      </c>
      <c r="M556" s="18" t="str">
        <f>INDEX(Chapter,MATCH(L556,[1]Chapter!$A$1:$A$681,0),8)</f>
        <v>הנהלה כללית</v>
      </c>
      <c r="N556" s="18" t="str">
        <f t="shared" si="65"/>
        <v>61</v>
      </c>
      <c r="O556" s="18" t="str">
        <f>INDEX(Chapter,MATCH(N556,[1]Chapter!$A$1:$A$681,0),8)</f>
        <v>מינהל כללי</v>
      </c>
      <c r="P556" s="18" t="str">
        <f t="shared" si="66"/>
        <v>619</v>
      </c>
      <c r="Q556" s="18" t="str">
        <f>INDEX(Chapter,MATCH(P556,[1]Chapter!$A$1:$A$681,0),8)</f>
        <v>בחירות ברשויות המקומיות</v>
      </c>
      <c r="R556" s="18" t="str">
        <f t="shared" si="67"/>
        <v>6190</v>
      </c>
      <c r="S556" s="18" t="e">
        <f>INDEX(Chapter,MATCH(R556,[1]Chapter!$A$1:$A$681,0),8)</f>
        <v>#N/A</v>
      </c>
      <c r="T556" s="18"/>
      <c r="U556" s="18" t="str">
        <f t="shared" si="68"/>
        <v>7</v>
      </c>
      <c r="V556" s="18" t="str">
        <f>IF($L556&lt;"6",INDEX(Revenue_type,MATCH(U556*1,[1]type!$A$118:$A$168,0),8),INDEX(Expenditure_type,MATCH(U556*1,[1]type!$A$2:$A$117,0),8))</f>
        <v>הוצאות לפעולות</v>
      </c>
      <c r="W556" s="18" t="str">
        <f t="shared" si="69"/>
        <v>78</v>
      </c>
      <c r="X556" s="18" t="str">
        <f>IF($L556&lt;"6",INDEX(Revenue_type,MATCH(W556*1,[1]type!$A$118:$A$168,0),8),INDEX(Expenditure_type,MATCH(W556*1,[1]type!$A$2:$A$117,0),8))</f>
        <v>הוצאות שונות</v>
      </c>
      <c r="Y556" s="18" t="str">
        <f t="shared" si="70"/>
        <v>780</v>
      </c>
      <c r="Z556" s="18" t="e">
        <f>IF($L556&lt;"6",INDEX(Revenue_type,MATCH(Y556*1,[1]type!$A$118:$A$168,0),8),INDEX(Expenditure_type,MATCH(Y556*1,[1]type!$A$2:$A$117,0),8))</f>
        <v>#N/A</v>
      </c>
    </row>
    <row r="557" spans="1:26" ht="15.75" customHeight="1" outlineLevel="2">
      <c r="A557" s="38">
        <v>300</v>
      </c>
      <c r="B557" s="39">
        <v>620000</v>
      </c>
      <c r="C557">
        <v>1</v>
      </c>
      <c r="D557" t="str">
        <f t="shared" si="71"/>
        <v>1620000.300</v>
      </c>
      <c r="E557" s="42" t="s">
        <v>431</v>
      </c>
      <c r="F557" s="16"/>
      <c r="G557"/>
      <c r="H557" s="17">
        <v>0</v>
      </c>
      <c r="I557" s="17">
        <v>3756.1</v>
      </c>
      <c r="J557" s="16">
        <v>0</v>
      </c>
      <c r="K557" s="18" t="e">
        <f>INDEX(תקציב_2013,MATCH(D557,'[1]תקציב 2015'!$D$3:$D$5960,0),8)</f>
        <v>#N/A</v>
      </c>
      <c r="L557" s="18" t="str">
        <f t="shared" si="64"/>
        <v>6</v>
      </c>
      <c r="M557" s="18" t="str">
        <f>INDEX(Chapter,MATCH(L557,[1]Chapter!$A$1:$A$681,0),8)</f>
        <v>הנהלה כללית</v>
      </c>
      <c r="N557" s="18" t="str">
        <f t="shared" si="65"/>
        <v>62</v>
      </c>
      <c r="O557" s="18" t="str">
        <f>INDEX(Chapter,MATCH(N557,[1]Chapter!$A$1:$A$681,0),8)</f>
        <v>מינהל כספי</v>
      </c>
      <c r="P557" s="18" t="str">
        <f t="shared" si="66"/>
        <v>620</v>
      </c>
      <c r="Q557" s="18" t="e">
        <f>INDEX(Chapter,MATCH(P557,[1]Chapter!$A$1:$A$681,0),8)</f>
        <v>#N/A</v>
      </c>
      <c r="R557" s="18" t="str">
        <f t="shared" si="67"/>
        <v>6200</v>
      </c>
      <c r="S557" s="18" t="e">
        <f>INDEX(Chapter,MATCH(R557,[1]Chapter!$A$1:$A$681,0),8)</f>
        <v>#N/A</v>
      </c>
      <c r="T557" s="18"/>
      <c r="U557" s="18" t="str">
        <f t="shared" si="68"/>
        <v>3</v>
      </c>
      <c r="V557" s="18" t="str">
        <f>IF($L557&lt;"6",INDEX(Revenue_type,MATCH(U557*1,[1]type!$A$118:$A$168,0),8),INDEX(Expenditure_type,MATCH(U557*1,[1]type!$A$2:$A$117,0),8))</f>
        <v>פנסיה ופיצויים</v>
      </c>
      <c r="W557" s="18" t="str">
        <f t="shared" si="69"/>
        <v>30</v>
      </c>
      <c r="X557" s="18" t="e">
        <f>IF($L557&lt;"6",INDEX(Revenue_type,MATCH(W557*1,[1]type!$A$118:$A$168,0),8),INDEX(Expenditure_type,MATCH(W557*1,[1]type!$A$2:$A$117,0),8))</f>
        <v>#N/A</v>
      </c>
      <c r="Y557" s="18" t="str">
        <f t="shared" si="70"/>
        <v>300</v>
      </c>
      <c r="Z557" s="18" t="e">
        <f>IF($L557&lt;"6",INDEX(Revenue_type,MATCH(Y557*1,[1]type!$A$118:$A$168,0),8),INDEX(Expenditure_type,MATCH(Y557*1,[1]type!$A$2:$A$117,0),8))</f>
        <v>#N/A</v>
      </c>
    </row>
    <row r="558" spans="1:26" ht="15.75" customHeight="1" outlineLevel="2">
      <c r="A558" s="38">
        <v>110</v>
      </c>
      <c r="B558" s="39">
        <v>621000</v>
      </c>
      <c r="C558">
        <v>1</v>
      </c>
      <c r="D558" t="str">
        <f t="shared" si="71"/>
        <v>1621000.110</v>
      </c>
      <c r="E558" s="42" t="s">
        <v>461</v>
      </c>
      <c r="F558" s="16"/>
      <c r="G558"/>
      <c r="H558" s="17">
        <v>3404000</v>
      </c>
      <c r="I558" s="17">
        <v>3299015.67</v>
      </c>
      <c r="J558" s="16">
        <v>3021076.11</v>
      </c>
      <c r="K558" s="18" t="e">
        <f>INDEX(תקציב_2013,MATCH(D558,'[1]תקציב 2015'!$D$3:$D$5960,0),8)</f>
        <v>#N/A</v>
      </c>
      <c r="L558" s="18" t="str">
        <f t="shared" si="64"/>
        <v>6</v>
      </c>
      <c r="M558" s="18" t="str">
        <f>INDEX(Chapter,MATCH(L558,[1]Chapter!$A$1:$A$681,0),8)</f>
        <v>הנהלה כללית</v>
      </c>
      <c r="N558" s="18" t="str">
        <f t="shared" si="65"/>
        <v>62</v>
      </c>
      <c r="O558" s="18" t="str">
        <f>INDEX(Chapter,MATCH(N558,[1]Chapter!$A$1:$A$681,0),8)</f>
        <v>מינהל כספי</v>
      </c>
      <c r="P558" s="18" t="str">
        <f t="shared" si="66"/>
        <v>621</v>
      </c>
      <c r="Q558" s="18" t="str">
        <f>INDEX(Chapter,MATCH(P558,[1]Chapter!$A$1:$A$681,0),8)</f>
        <v>הגזברות</v>
      </c>
      <c r="R558" s="18" t="str">
        <f t="shared" si="67"/>
        <v>6210</v>
      </c>
      <c r="S558" s="18" t="e">
        <f>INDEX(Chapter,MATCH(R558,[1]Chapter!$A$1:$A$681,0),8)</f>
        <v>#N/A</v>
      </c>
      <c r="T558" s="18"/>
      <c r="U558" s="18" t="str">
        <f t="shared" si="68"/>
        <v>1</v>
      </c>
      <c r="V558" s="18" t="str">
        <f>IF($L558&lt;"6",INDEX(Revenue_type,MATCH(U558*1,[1]type!$A$118:$A$168,0),8),INDEX(Expenditure_type,MATCH(U558*1,[1]type!$A$2:$A$117,0),8))</f>
        <v>משכורות וש"ע לעובדים לפי תקן</v>
      </c>
      <c r="W558" s="18" t="str">
        <f t="shared" si="69"/>
        <v>11</v>
      </c>
      <c r="X558" s="18" t="str">
        <f>IF($L558&lt;"6",INDEX(Revenue_type,MATCH(W558*1,[1]type!$A$118:$A$168,0),8),INDEX(Expenditure_type,MATCH(W558*1,[1]type!$A$2:$A$117,0),8))</f>
        <v>השכר הקובע</v>
      </c>
      <c r="Y558" s="18" t="str">
        <f t="shared" si="70"/>
        <v>110</v>
      </c>
      <c r="Z558" s="18" t="e">
        <f>IF($L558&lt;"6",INDEX(Revenue_type,MATCH(Y558*1,[1]type!$A$118:$A$168,0),8),INDEX(Expenditure_type,MATCH(Y558*1,[1]type!$A$2:$A$117,0),8))</f>
        <v>#N/A</v>
      </c>
    </row>
    <row r="559" spans="1:26" ht="15.75" customHeight="1" outlineLevel="2">
      <c r="A559" s="38">
        <v>115</v>
      </c>
      <c r="B559" s="39">
        <v>621000</v>
      </c>
      <c r="C559">
        <v>1</v>
      </c>
      <c r="D559" t="str">
        <f t="shared" si="71"/>
        <v>1621000.115</v>
      </c>
      <c r="E559" s="42" t="s">
        <v>433</v>
      </c>
      <c r="F559" s="16"/>
      <c r="G559"/>
      <c r="H559" s="17">
        <v>70000</v>
      </c>
      <c r="I559" s="17">
        <v>59700</v>
      </c>
      <c r="J559" s="16">
        <v>47364</v>
      </c>
      <c r="K559" s="18" t="e">
        <f>INDEX(תקציב_2013,MATCH(D559,'[1]תקציב 2015'!$D$3:$D$5960,0),8)</f>
        <v>#N/A</v>
      </c>
      <c r="L559" s="18" t="str">
        <f t="shared" si="64"/>
        <v>6</v>
      </c>
      <c r="M559" s="18" t="str">
        <f>INDEX(Chapter,MATCH(L559,[1]Chapter!$A$1:$A$681,0),8)</f>
        <v>הנהלה כללית</v>
      </c>
      <c r="N559" s="18" t="str">
        <f t="shared" si="65"/>
        <v>62</v>
      </c>
      <c r="O559" s="18" t="str">
        <f>INDEX(Chapter,MATCH(N559,[1]Chapter!$A$1:$A$681,0),8)</f>
        <v>מינהל כספי</v>
      </c>
      <c r="P559" s="18" t="str">
        <f t="shared" si="66"/>
        <v>621</v>
      </c>
      <c r="Q559" s="18" t="str">
        <f>INDEX(Chapter,MATCH(P559,[1]Chapter!$A$1:$A$681,0),8)</f>
        <v>הגזברות</v>
      </c>
      <c r="R559" s="18" t="str">
        <f t="shared" si="67"/>
        <v>6210</v>
      </c>
      <c r="S559" s="18" t="e">
        <f>INDEX(Chapter,MATCH(R559,[1]Chapter!$A$1:$A$681,0),8)</f>
        <v>#N/A</v>
      </c>
      <c r="T559" s="18"/>
      <c r="U559" s="18" t="str">
        <f t="shared" si="68"/>
        <v>1</v>
      </c>
      <c r="V559" s="18" t="str">
        <f>IF($L559&lt;"6",INDEX(Revenue_type,MATCH(U559*1,[1]type!$A$118:$A$168,0),8),INDEX(Expenditure_type,MATCH(U559*1,[1]type!$A$2:$A$117,0),8))</f>
        <v>משכורות וש"ע לעובדים לפי תקן</v>
      </c>
      <c r="W559" s="18" t="str">
        <f t="shared" si="69"/>
        <v>11</v>
      </c>
      <c r="X559" s="18" t="str">
        <f>IF($L559&lt;"6",INDEX(Revenue_type,MATCH(W559*1,[1]type!$A$118:$A$168,0),8),INDEX(Expenditure_type,MATCH(W559*1,[1]type!$A$2:$A$117,0),8))</f>
        <v>השכר הקובע</v>
      </c>
      <c r="Y559" s="18" t="str">
        <f t="shared" si="70"/>
        <v>115</v>
      </c>
      <c r="Z559" s="18" t="e">
        <f>IF($L559&lt;"6",INDEX(Revenue_type,MATCH(Y559*1,[1]type!$A$118:$A$168,0),8),INDEX(Expenditure_type,MATCH(Y559*1,[1]type!$A$2:$A$117,0),8))</f>
        <v>#N/A</v>
      </c>
    </row>
    <row r="560" spans="1:26" ht="15.75" customHeight="1" outlineLevel="2">
      <c r="A560" s="38">
        <v>130</v>
      </c>
      <c r="B560" s="39">
        <v>621000</v>
      </c>
      <c r="C560">
        <v>1</v>
      </c>
      <c r="D560" t="str">
        <f t="shared" si="71"/>
        <v>1621000.130</v>
      </c>
      <c r="E560" s="42" t="s">
        <v>41</v>
      </c>
      <c r="F560" s="16"/>
      <c r="G560"/>
      <c r="H560" s="17">
        <v>150000</v>
      </c>
      <c r="I560" s="17">
        <v>102409.66</v>
      </c>
      <c r="J560" s="16">
        <v>134567.75</v>
      </c>
      <c r="K560" s="18"/>
      <c r="L560" s="18" t="str">
        <f t="shared" si="64"/>
        <v>6</v>
      </c>
      <c r="M560" s="18" t="str">
        <f>INDEX(Chapter,MATCH(L560,[1]Chapter!$A$1:$A$681,0),8)</f>
        <v>הנהלה כללית</v>
      </c>
      <c r="N560" s="18" t="str">
        <f t="shared" si="65"/>
        <v>62</v>
      </c>
      <c r="O560" s="18" t="str">
        <f>INDEX(Chapter,MATCH(N560,[1]Chapter!$A$1:$A$681,0),8)</f>
        <v>מינהל כספי</v>
      </c>
      <c r="P560" s="18" t="str">
        <f t="shared" si="66"/>
        <v>621</v>
      </c>
      <c r="Q560" s="18" t="str">
        <f>INDEX(Chapter,MATCH(P560,[1]Chapter!$A$1:$A$681,0),8)</f>
        <v>הגזברות</v>
      </c>
      <c r="R560" s="18" t="str">
        <f t="shared" si="67"/>
        <v>6210</v>
      </c>
      <c r="S560" s="18" t="e">
        <f>INDEX(Chapter,MATCH(R560,[1]Chapter!$A$1:$A$681,0),8)</f>
        <v>#N/A</v>
      </c>
      <c r="T560" s="18"/>
      <c r="U560" s="18" t="str">
        <f t="shared" si="68"/>
        <v>1</v>
      </c>
      <c r="V560" s="18" t="str">
        <f>IF($L560&lt;"6",INDEX(Revenue_type,MATCH(U560*1,[1]type!$A$118:$A$168,0),8),INDEX(Expenditure_type,MATCH(U560*1,[1]type!$A$2:$A$117,0),8))</f>
        <v>משכורות וש"ע לעובדים לפי תקן</v>
      </c>
      <c r="W560" s="18" t="str">
        <f t="shared" si="69"/>
        <v>13</v>
      </c>
      <c r="X560" s="18" t="str">
        <f>IF($L560&lt;"6",INDEX(Revenue_type,MATCH(W560*1,[1]type!$A$118:$A$168,0),8),INDEX(Expenditure_type,MATCH(W560*1,[1]type!$A$2:$A$117,0),8))</f>
        <v>שעות נוספות</v>
      </c>
      <c r="Y560" s="18" t="str">
        <f t="shared" si="70"/>
        <v>130</v>
      </c>
      <c r="Z560" s="18" t="e">
        <f>IF($L560&lt;"6",INDEX(Revenue_type,MATCH(Y560*1,[1]type!$A$118:$A$168,0),8),INDEX(Expenditure_type,MATCH(Y560*1,[1]type!$A$2:$A$117,0),8))</f>
        <v>#N/A</v>
      </c>
    </row>
    <row r="561" spans="1:26" ht="15.75" customHeight="1" outlineLevel="2">
      <c r="A561" s="38">
        <v>140</v>
      </c>
      <c r="B561" s="39">
        <v>621000</v>
      </c>
      <c r="C561">
        <v>1</v>
      </c>
      <c r="D561" t="str">
        <f t="shared" si="71"/>
        <v>1621000.140</v>
      </c>
      <c r="E561" s="41" t="s">
        <v>56</v>
      </c>
      <c r="F561" s="16"/>
      <c r="G561"/>
      <c r="H561" s="17">
        <v>240000</v>
      </c>
      <c r="I561" s="17">
        <v>255832.02</v>
      </c>
      <c r="J561" s="16">
        <v>240004.19</v>
      </c>
      <c r="K561" s="18" t="e">
        <f>INDEX(תקציב_2013,MATCH(D561,'[1]תקציב 2015'!$D$3:$D$5960,0),8)</f>
        <v>#N/A</v>
      </c>
      <c r="L561" s="18" t="str">
        <f t="shared" si="64"/>
        <v>6</v>
      </c>
      <c r="M561" s="18" t="str">
        <f>INDEX(Chapter,MATCH(L561,[1]Chapter!$A$1:$A$681,0),8)</f>
        <v>הנהלה כללית</v>
      </c>
      <c r="N561" s="18" t="str">
        <f t="shared" si="65"/>
        <v>62</v>
      </c>
      <c r="O561" s="18" t="str">
        <f>INDEX(Chapter,MATCH(N561,[1]Chapter!$A$1:$A$681,0),8)</f>
        <v>מינהל כספי</v>
      </c>
      <c r="P561" s="18" t="str">
        <f t="shared" si="66"/>
        <v>621</v>
      </c>
      <c r="Q561" s="18" t="str">
        <f>INDEX(Chapter,MATCH(P561,[1]Chapter!$A$1:$A$681,0),8)</f>
        <v>הגזברות</v>
      </c>
      <c r="R561" s="18" t="str">
        <f t="shared" si="67"/>
        <v>6210</v>
      </c>
      <c r="S561" s="18" t="e">
        <f>INDEX(Chapter,MATCH(R561,[1]Chapter!$A$1:$A$681,0),8)</f>
        <v>#N/A</v>
      </c>
      <c r="T561" s="18"/>
      <c r="U561" s="18" t="str">
        <f t="shared" si="68"/>
        <v>1</v>
      </c>
      <c r="V561" s="18" t="str">
        <f>IF($L561&lt;"6",INDEX(Revenue_type,MATCH(U561*1,[1]type!$A$118:$A$168,0),8),INDEX(Expenditure_type,MATCH(U561*1,[1]type!$A$2:$A$117,0),8))</f>
        <v>משכורות וש"ע לעובדים לפי תקן</v>
      </c>
      <c r="W561" s="18" t="str">
        <f t="shared" si="69"/>
        <v>14</v>
      </c>
      <c r="X561" s="18" t="str">
        <f>IF($L561&lt;"6",INDEX(Revenue_type,MATCH(W561*1,[1]type!$A$118:$A$168,0),8),INDEX(Expenditure_type,MATCH(W561*1,[1]type!$A$2:$A$117,0),8))</f>
        <v>החזר הוצאות</v>
      </c>
      <c r="Y561" s="18" t="str">
        <f t="shared" si="70"/>
        <v>140</v>
      </c>
      <c r="Z561" s="18" t="e">
        <f>IF($L561&lt;"6",INDEX(Revenue_type,MATCH(Y561*1,[1]type!$A$118:$A$168,0),8),INDEX(Expenditure_type,MATCH(Y561*1,[1]type!$A$2:$A$117,0),8))</f>
        <v>#N/A</v>
      </c>
    </row>
    <row r="562" spans="1:26" ht="15.75" customHeight="1" outlineLevel="2">
      <c r="A562" s="38">
        <v>210</v>
      </c>
      <c r="B562" s="39">
        <v>621000</v>
      </c>
      <c r="C562">
        <v>1</v>
      </c>
      <c r="D562" t="str">
        <f t="shared" si="71"/>
        <v>1621000.210</v>
      </c>
      <c r="E562" s="42" t="s">
        <v>499</v>
      </c>
      <c r="F562" s="16"/>
      <c r="G562"/>
      <c r="H562" s="17">
        <v>20000</v>
      </c>
      <c r="I562" s="17">
        <v>14516.82</v>
      </c>
      <c r="J562" s="16">
        <v>81691.179999999993</v>
      </c>
      <c r="K562" s="18" t="e">
        <f>INDEX(תקציב_2013,MATCH(D562,'[1]תקציב 2015'!$D$3:$D$5960,0),8)</f>
        <v>#N/A</v>
      </c>
      <c r="L562" s="18" t="str">
        <f t="shared" si="64"/>
        <v>6</v>
      </c>
      <c r="M562" s="18" t="str">
        <f>INDEX(Chapter,MATCH(L562,[1]Chapter!$A$1:$A$681,0),8)</f>
        <v>הנהלה כללית</v>
      </c>
      <c r="N562" s="18" t="str">
        <f t="shared" si="65"/>
        <v>62</v>
      </c>
      <c r="O562" s="18" t="str">
        <f>INDEX(Chapter,MATCH(N562,[1]Chapter!$A$1:$A$681,0),8)</f>
        <v>מינהל כספי</v>
      </c>
      <c r="P562" s="18" t="str">
        <f t="shared" si="66"/>
        <v>621</v>
      </c>
      <c r="Q562" s="18" t="str">
        <f>INDEX(Chapter,MATCH(P562,[1]Chapter!$A$1:$A$681,0),8)</f>
        <v>הגזברות</v>
      </c>
      <c r="R562" s="18" t="str">
        <f t="shared" si="67"/>
        <v>6210</v>
      </c>
      <c r="S562" s="18" t="e">
        <f>INDEX(Chapter,MATCH(R562,[1]Chapter!$A$1:$A$681,0),8)</f>
        <v>#N/A</v>
      </c>
      <c r="T562" s="18"/>
      <c r="U562" s="18" t="str">
        <f t="shared" si="68"/>
        <v>2</v>
      </c>
      <c r="V562" s="18" t="str">
        <f>IF($L562&lt;"6",INDEX(Revenue_type,MATCH(U562*1,[1]type!$A$118:$A$168,0),8),INDEX(Expenditure_type,MATCH(U562*1,[1]type!$A$2:$A$117,0),8))</f>
        <v>משכורות וש"ע לעובדים בלי תקן</v>
      </c>
      <c r="W562" s="18" t="str">
        <f t="shared" si="69"/>
        <v>21</v>
      </c>
      <c r="X562" s="18" t="str">
        <f>IF($L562&lt;"6",INDEX(Revenue_type,MATCH(W562*1,[1]type!$A$118:$A$168,0),8),INDEX(Expenditure_type,MATCH(W562*1,[1]type!$A$2:$A$117,0),8))</f>
        <v>השכר הקובע</v>
      </c>
      <c r="Y562" s="18" t="str">
        <f t="shared" si="70"/>
        <v>210</v>
      </c>
      <c r="Z562" s="18" t="e">
        <f>IF($L562&lt;"6",INDEX(Revenue_type,MATCH(Y562*1,[1]type!$A$118:$A$168,0),8),INDEX(Expenditure_type,MATCH(Y562*1,[1]type!$A$2:$A$117,0),8))</f>
        <v>#N/A</v>
      </c>
    </row>
    <row r="563" spans="1:26" ht="15.75" customHeight="1" outlineLevel="2">
      <c r="A563" s="38">
        <v>440</v>
      </c>
      <c r="B563" s="39">
        <v>621000</v>
      </c>
      <c r="C563">
        <v>1</v>
      </c>
      <c r="D563" t="str">
        <f t="shared" si="71"/>
        <v>1621000.440</v>
      </c>
      <c r="E563" s="42" t="s">
        <v>500</v>
      </c>
      <c r="F563" s="16"/>
      <c r="G563"/>
      <c r="H563" s="17">
        <v>3500</v>
      </c>
      <c r="I563" s="17">
        <v>3210.5</v>
      </c>
      <c r="J563" s="16">
        <v>2805</v>
      </c>
      <c r="K563" s="18" t="e">
        <f>INDEX(תקציב_2013,MATCH(D563,'[1]תקציב 2015'!$D$3:$D$5960,0),8)</f>
        <v>#N/A</v>
      </c>
      <c r="L563" s="18" t="str">
        <f t="shared" si="64"/>
        <v>6</v>
      </c>
      <c r="M563" s="18" t="str">
        <f>INDEX(Chapter,MATCH(L563,[1]Chapter!$A$1:$A$681,0),8)</f>
        <v>הנהלה כללית</v>
      </c>
      <c r="N563" s="18" t="str">
        <f t="shared" si="65"/>
        <v>62</v>
      </c>
      <c r="O563" s="18" t="str">
        <f>INDEX(Chapter,MATCH(N563,[1]Chapter!$A$1:$A$681,0),8)</f>
        <v>מינהל כספי</v>
      </c>
      <c r="P563" s="18" t="str">
        <f t="shared" si="66"/>
        <v>621</v>
      </c>
      <c r="Q563" s="18" t="str">
        <f>INDEX(Chapter,MATCH(P563,[1]Chapter!$A$1:$A$681,0),8)</f>
        <v>הגזברות</v>
      </c>
      <c r="R563" s="18" t="str">
        <f t="shared" si="67"/>
        <v>6210</v>
      </c>
      <c r="S563" s="18" t="e">
        <f>INDEX(Chapter,MATCH(R563,[1]Chapter!$A$1:$A$681,0),8)</f>
        <v>#N/A</v>
      </c>
      <c r="T563" s="18"/>
      <c r="U563" s="18" t="str">
        <f t="shared" si="68"/>
        <v>4</v>
      </c>
      <c r="V563" s="18" t="str">
        <f>IF($L563&lt;"6",INDEX(Revenue_type,MATCH(U563*1,[1]type!$A$118:$A$168,0),8),INDEX(Expenditure_type,MATCH(U563*1,[1]type!$A$2:$A$117,0),8))</f>
        <v>אחזקת בינים ואספקת ציוד</v>
      </c>
      <c r="W563" s="18" t="str">
        <f t="shared" si="69"/>
        <v>44</v>
      </c>
      <c r="X563" s="18" t="str">
        <f>IF($L563&lt;"6",INDEX(Revenue_type,MATCH(W563*1,[1]type!$A$118:$A$168,0),8),INDEX(Expenditure_type,MATCH(W563*1,[1]type!$A$2:$A$117,0),8))</f>
        <v>ביטוח</v>
      </c>
      <c r="Y563" s="18" t="str">
        <f t="shared" si="70"/>
        <v>440</v>
      </c>
      <c r="Z563" s="18" t="e">
        <f>IF($L563&lt;"6",INDEX(Revenue_type,MATCH(Y563*1,[1]type!$A$118:$A$168,0),8),INDEX(Expenditure_type,MATCH(Y563*1,[1]type!$A$2:$A$117,0),8))</f>
        <v>#N/A</v>
      </c>
    </row>
    <row r="564" spans="1:26" ht="15.75" customHeight="1" outlineLevel="2">
      <c r="A564" s="38">
        <v>450</v>
      </c>
      <c r="B564" s="39">
        <v>621000</v>
      </c>
      <c r="C564">
        <v>1</v>
      </c>
      <c r="D564" t="str">
        <f t="shared" si="71"/>
        <v>1621000.450</v>
      </c>
      <c r="E564" s="15" t="s">
        <v>470</v>
      </c>
      <c r="F564" s="16"/>
      <c r="G564"/>
      <c r="H564" s="17">
        <v>2000</v>
      </c>
      <c r="I564" s="17">
        <v>0</v>
      </c>
      <c r="J564" s="16">
        <v>0</v>
      </c>
      <c r="K564" s="18" t="e">
        <f>INDEX(תקציב_2013,MATCH(D564,'[1]תקציב 2015'!$D$3:$D$5960,0),8)</f>
        <v>#N/A</v>
      </c>
      <c r="L564" s="18" t="str">
        <f t="shared" si="64"/>
        <v>6</v>
      </c>
      <c r="M564" s="18" t="str">
        <f>INDEX(Chapter,MATCH(L564,[1]Chapter!$A$1:$A$681,0),8)</f>
        <v>הנהלה כללית</v>
      </c>
      <c r="N564" s="18" t="str">
        <f t="shared" si="65"/>
        <v>62</v>
      </c>
      <c r="O564" s="18" t="str">
        <f>INDEX(Chapter,MATCH(N564,[1]Chapter!$A$1:$A$681,0),8)</f>
        <v>מינהל כספי</v>
      </c>
      <c r="P564" s="18" t="str">
        <f t="shared" si="66"/>
        <v>621</v>
      </c>
      <c r="Q564" s="18" t="str">
        <f>INDEX(Chapter,MATCH(P564,[1]Chapter!$A$1:$A$681,0),8)</f>
        <v>הגזברות</v>
      </c>
      <c r="R564" s="18" t="str">
        <f t="shared" si="67"/>
        <v>6210</v>
      </c>
      <c r="S564" s="18" t="e">
        <f>INDEX(Chapter,MATCH(R564,[1]Chapter!$A$1:$A$681,0),8)</f>
        <v>#N/A</v>
      </c>
      <c r="T564" s="18"/>
      <c r="U564" s="18" t="str">
        <f t="shared" si="68"/>
        <v>4</v>
      </c>
      <c r="V564" s="18" t="str">
        <f>IF($L564&lt;"6",INDEX(Revenue_type,MATCH(U564*1,[1]type!$A$118:$A$168,0),8),INDEX(Expenditure_type,MATCH(U564*1,[1]type!$A$2:$A$117,0),8))</f>
        <v>אחזקת בינים ואספקת ציוד</v>
      </c>
      <c r="W564" s="18" t="str">
        <f t="shared" si="69"/>
        <v>45</v>
      </c>
      <c r="X564" s="18" t="str">
        <f>IF($L564&lt;"6",INDEX(Revenue_type,MATCH(W564*1,[1]type!$A$118:$A$168,0),8),INDEX(Expenditure_type,MATCH(W564*1,[1]type!$A$2:$A$117,0),8))</f>
        <v>ריהוט והחזקתו</v>
      </c>
      <c r="Y564" s="18" t="str">
        <f t="shared" si="70"/>
        <v>450</v>
      </c>
      <c r="Z564" s="18" t="e">
        <f>IF($L564&lt;"6",INDEX(Revenue_type,MATCH(Y564*1,[1]type!$A$118:$A$168,0),8),INDEX(Expenditure_type,MATCH(Y564*1,[1]type!$A$2:$A$117,0),8))</f>
        <v>#N/A</v>
      </c>
    </row>
    <row r="565" spans="1:26" ht="15.75" customHeight="1" outlineLevel="2">
      <c r="A565" s="38">
        <v>470</v>
      </c>
      <c r="B565" s="39">
        <v>621000</v>
      </c>
      <c r="C565">
        <v>1</v>
      </c>
      <c r="D565" t="str">
        <f t="shared" si="71"/>
        <v>1621000.470</v>
      </c>
      <c r="E565" s="42" t="s">
        <v>501</v>
      </c>
      <c r="F565" s="16"/>
      <c r="G565"/>
      <c r="H565" s="17">
        <v>5000</v>
      </c>
      <c r="I565" s="17">
        <v>3282</v>
      </c>
      <c r="J565" s="16">
        <v>4673</v>
      </c>
      <c r="K565" s="18" t="e">
        <f>INDEX(תקציב_2013,MATCH(D565,'[1]תקציב 2015'!$D$3:$D$5960,0),8)</f>
        <v>#N/A</v>
      </c>
      <c r="L565" s="18" t="str">
        <f t="shared" si="64"/>
        <v>6</v>
      </c>
      <c r="M565" s="18" t="str">
        <f>INDEX(Chapter,MATCH(L565,[1]Chapter!$A$1:$A$681,0),8)</f>
        <v>הנהלה כללית</v>
      </c>
      <c r="N565" s="18" t="str">
        <f t="shared" si="65"/>
        <v>62</v>
      </c>
      <c r="O565" s="18" t="str">
        <f>INDEX(Chapter,MATCH(N565,[1]Chapter!$A$1:$A$681,0),8)</f>
        <v>מינהל כספי</v>
      </c>
      <c r="P565" s="18" t="str">
        <f t="shared" si="66"/>
        <v>621</v>
      </c>
      <c r="Q565" s="18" t="str">
        <f>INDEX(Chapter,MATCH(P565,[1]Chapter!$A$1:$A$681,0),8)</f>
        <v>הגזברות</v>
      </c>
      <c r="R565" s="18" t="str">
        <f t="shared" si="67"/>
        <v>6210</v>
      </c>
      <c r="S565" s="18" t="e">
        <f>INDEX(Chapter,MATCH(R565,[1]Chapter!$A$1:$A$681,0),8)</f>
        <v>#N/A</v>
      </c>
      <c r="T565" s="18"/>
      <c r="U565" s="18" t="str">
        <f t="shared" si="68"/>
        <v>4</v>
      </c>
      <c r="V565" s="18" t="str">
        <f>IF($L565&lt;"6",INDEX(Revenue_type,MATCH(U565*1,[1]type!$A$118:$A$168,0),8),INDEX(Expenditure_type,MATCH(U565*1,[1]type!$A$2:$A$117,0),8))</f>
        <v>אחזקת בינים ואספקת ציוד</v>
      </c>
      <c r="W565" s="18" t="str">
        <f t="shared" si="69"/>
        <v>47</v>
      </c>
      <c r="X565" s="18" t="str">
        <f>IF($L565&lt;"6",INDEX(Revenue_type,MATCH(W565*1,[1]type!$A$118:$A$168,0),8),INDEX(Expenditure_type,MATCH(W565*1,[1]type!$A$2:$A$117,0),8))</f>
        <v>ציוד משרדי מתכלה</v>
      </c>
      <c r="Y565" s="18" t="str">
        <f t="shared" si="70"/>
        <v>470</v>
      </c>
      <c r="Z565" s="18" t="e">
        <f>IF($L565&lt;"6",INDEX(Revenue_type,MATCH(Y565*1,[1]type!$A$118:$A$168,0),8),INDEX(Expenditure_type,MATCH(Y565*1,[1]type!$A$2:$A$117,0),8))</f>
        <v>#N/A</v>
      </c>
    </row>
    <row r="566" spans="1:26" ht="15.75" customHeight="1" outlineLevel="2">
      <c r="A566" s="38">
        <v>492</v>
      </c>
      <c r="B566" s="39">
        <v>621000</v>
      </c>
      <c r="C566">
        <v>1</v>
      </c>
      <c r="D566" t="str">
        <f t="shared" si="71"/>
        <v>1621000.492</v>
      </c>
      <c r="E566" s="47" t="s">
        <v>462</v>
      </c>
      <c r="F566" s="16"/>
      <c r="G566"/>
      <c r="H566" s="17">
        <v>120000</v>
      </c>
      <c r="I566" s="17">
        <v>153497</v>
      </c>
      <c r="J566" s="16">
        <v>149486</v>
      </c>
      <c r="K566" s="18" t="e">
        <f>INDEX(תקציב_2013,MATCH(D566,'[1]תקציב 2015'!$D$3:$D$5960,0),8)</f>
        <v>#N/A</v>
      </c>
      <c r="L566" s="18" t="str">
        <f t="shared" si="64"/>
        <v>6</v>
      </c>
      <c r="M566" s="18" t="str">
        <f>INDEX(Chapter,MATCH(L566,[1]Chapter!$A$1:$A$681,0),8)</f>
        <v>הנהלה כללית</v>
      </c>
      <c r="N566" s="18" t="str">
        <f t="shared" si="65"/>
        <v>62</v>
      </c>
      <c r="O566" s="18" t="str">
        <f>INDEX(Chapter,MATCH(N566,[1]Chapter!$A$1:$A$681,0),8)</f>
        <v>מינהל כספי</v>
      </c>
      <c r="P566" s="18" t="str">
        <f t="shared" si="66"/>
        <v>621</v>
      </c>
      <c r="Q566" s="18" t="str">
        <f>INDEX(Chapter,MATCH(P566,[1]Chapter!$A$1:$A$681,0),8)</f>
        <v>הגזברות</v>
      </c>
      <c r="R566" s="18" t="str">
        <f t="shared" si="67"/>
        <v>6210</v>
      </c>
      <c r="S566" s="18" t="e">
        <f>INDEX(Chapter,MATCH(R566,[1]Chapter!$A$1:$A$681,0),8)</f>
        <v>#N/A</v>
      </c>
      <c r="T566" s="18"/>
      <c r="U566" s="18" t="str">
        <f t="shared" si="68"/>
        <v>4</v>
      </c>
      <c r="V566" s="18" t="str">
        <f>IF($L566&lt;"6",INDEX(Revenue_type,MATCH(U566*1,[1]type!$A$118:$A$168,0),8),INDEX(Expenditure_type,MATCH(U566*1,[1]type!$A$2:$A$117,0),8))</f>
        <v>אחזקת בינים ואספקת ציוד</v>
      </c>
      <c r="W566" s="18" t="str">
        <f t="shared" si="69"/>
        <v>49</v>
      </c>
      <c r="X566" s="18" t="e">
        <f>IF($L566&lt;"6",INDEX(Revenue_type,MATCH(W566*1,[1]type!$A$118:$A$168,0),8),INDEX(Expenditure_type,MATCH(W566*1,[1]type!$A$2:$A$117,0),8))</f>
        <v>#N/A</v>
      </c>
      <c r="Y566" s="18" t="str">
        <f t="shared" si="70"/>
        <v>492</v>
      </c>
      <c r="Z566" s="18" t="str">
        <f>IF($L566&lt;"6",INDEX(Revenue_type,MATCH(Y566*1,[1]type!$A$118:$A$168,0),8),INDEX(Expenditure_type,MATCH(Y566*1,[1]type!$A$2:$A$117,0),8))</f>
        <v>השתתפות בתקציבי עזר 092</v>
      </c>
    </row>
    <row r="567" spans="1:26" ht="15.75" customHeight="1" outlineLevel="2">
      <c r="A567" s="38">
        <v>511</v>
      </c>
      <c r="B567" s="39">
        <v>621000</v>
      </c>
      <c r="C567">
        <v>1</v>
      </c>
      <c r="D567" t="str">
        <f t="shared" si="71"/>
        <v>1621000.511</v>
      </c>
      <c r="E567" s="42" t="s">
        <v>502</v>
      </c>
      <c r="F567" s="16"/>
      <c r="G567"/>
      <c r="H567" s="17">
        <v>3500</v>
      </c>
      <c r="I567" s="17">
        <v>3500</v>
      </c>
      <c r="J567" s="16">
        <v>3500</v>
      </c>
      <c r="K567" s="18" t="e">
        <f>INDEX(תקציב_2013,MATCH(D567,'[1]תקציב 2015'!$D$3:$D$5960,0),8)</f>
        <v>#N/A</v>
      </c>
      <c r="L567" s="18" t="str">
        <f t="shared" si="64"/>
        <v>6</v>
      </c>
      <c r="M567" s="18" t="str">
        <f>INDEX(Chapter,MATCH(L567,[1]Chapter!$A$1:$A$681,0),8)</f>
        <v>הנהלה כללית</v>
      </c>
      <c r="N567" s="18" t="str">
        <f t="shared" si="65"/>
        <v>62</v>
      </c>
      <c r="O567" s="18" t="str">
        <f>INDEX(Chapter,MATCH(N567,[1]Chapter!$A$1:$A$681,0),8)</f>
        <v>מינהל כספי</v>
      </c>
      <c r="P567" s="18" t="str">
        <f t="shared" si="66"/>
        <v>621</v>
      </c>
      <c r="Q567" s="18" t="str">
        <f>INDEX(Chapter,MATCH(P567,[1]Chapter!$A$1:$A$681,0),8)</f>
        <v>הגזברות</v>
      </c>
      <c r="R567" s="18" t="str">
        <f t="shared" si="67"/>
        <v>6210</v>
      </c>
      <c r="S567" s="18" t="e">
        <f>INDEX(Chapter,MATCH(R567,[1]Chapter!$A$1:$A$681,0),8)</f>
        <v>#N/A</v>
      </c>
      <c r="T567" s="18"/>
      <c r="U567" s="18" t="str">
        <f t="shared" si="68"/>
        <v>5</v>
      </c>
      <c r="V567" s="18" t="str">
        <f>IF($L567&lt;"6",INDEX(Revenue_type,MATCH(U567*1,[1]type!$A$118:$A$168,0),8),INDEX(Expenditure_type,MATCH(U567*1,[1]type!$A$2:$A$117,0),8))</f>
        <v>הוצאות מנהליות</v>
      </c>
      <c r="W567" s="18" t="str">
        <f t="shared" si="69"/>
        <v>51</v>
      </c>
      <c r="X567" s="18" t="str">
        <f>IF($L567&lt;"6",INDEX(Revenue_type,MATCH(W567*1,[1]type!$A$118:$A$168,0),8),INDEX(Expenditure_type,MATCH(W567*1,[1]type!$A$2:$A$117,0),8))</f>
        <v>אש"ל וכיבודים</v>
      </c>
      <c r="Y567" s="18" t="str">
        <f t="shared" si="70"/>
        <v>511</v>
      </c>
      <c r="Z567" s="18" t="str">
        <f>IF($L567&lt;"6",INDEX(Revenue_type,MATCH(Y567*1,[1]type!$A$118:$A$168,0),8),INDEX(Expenditure_type,MATCH(Y567*1,[1]type!$A$2:$A$117,0),8))</f>
        <v>אירוח וכיבוד</v>
      </c>
    </row>
    <row r="568" spans="1:26" ht="15.75" customHeight="1" outlineLevel="2">
      <c r="A568" s="38">
        <v>560</v>
      </c>
      <c r="B568" s="39">
        <v>621000</v>
      </c>
      <c r="C568">
        <v>1</v>
      </c>
      <c r="D568" t="str">
        <f t="shared" si="71"/>
        <v>1621000.560</v>
      </c>
      <c r="E568" s="42" t="s">
        <v>503</v>
      </c>
      <c r="F568" s="16"/>
      <c r="G568"/>
      <c r="H568" s="17">
        <v>2000</v>
      </c>
      <c r="I568" s="17">
        <v>36.200000000000003</v>
      </c>
      <c r="J568" s="16">
        <v>8491.2999999999993</v>
      </c>
      <c r="K568" s="18" t="e">
        <f>INDEX(תקציב_2013,MATCH(D568,'[1]תקציב 2015'!$D$3:$D$5960,0),8)</f>
        <v>#N/A</v>
      </c>
      <c r="L568" s="18" t="str">
        <f t="shared" si="64"/>
        <v>6</v>
      </c>
      <c r="M568" s="18" t="str">
        <f>INDEX(Chapter,MATCH(L568,[1]Chapter!$A$1:$A$681,0),8)</f>
        <v>הנהלה כללית</v>
      </c>
      <c r="N568" s="18" t="str">
        <f t="shared" si="65"/>
        <v>62</v>
      </c>
      <c r="O568" s="18" t="str">
        <f>INDEX(Chapter,MATCH(N568,[1]Chapter!$A$1:$A$681,0),8)</f>
        <v>מינהל כספי</v>
      </c>
      <c r="P568" s="18" t="str">
        <f t="shared" si="66"/>
        <v>621</v>
      </c>
      <c r="Q568" s="18" t="str">
        <f>INDEX(Chapter,MATCH(P568,[1]Chapter!$A$1:$A$681,0),8)</f>
        <v>הגזברות</v>
      </c>
      <c r="R568" s="18" t="str">
        <f t="shared" si="67"/>
        <v>6210</v>
      </c>
      <c r="S568" s="18" t="e">
        <f>INDEX(Chapter,MATCH(R568,[1]Chapter!$A$1:$A$681,0),8)</f>
        <v>#N/A</v>
      </c>
      <c r="T568" s="18"/>
      <c r="U568" s="18" t="str">
        <f t="shared" si="68"/>
        <v>5</v>
      </c>
      <c r="V568" s="18" t="str">
        <f>IF($L568&lt;"6",INDEX(Revenue_type,MATCH(U568*1,[1]type!$A$118:$A$168,0),8),INDEX(Expenditure_type,MATCH(U568*1,[1]type!$A$2:$A$117,0),8))</f>
        <v>הוצאות מנהליות</v>
      </c>
      <c r="W568" s="18" t="str">
        <f t="shared" si="69"/>
        <v>56</v>
      </c>
      <c r="X568" s="18" t="str">
        <f>IF($L568&lt;"6",INDEX(Revenue_type,MATCH(W568*1,[1]type!$A$118:$A$168,0),8),INDEX(Expenditure_type,MATCH(W568*1,[1]type!$A$2:$A$117,0),8))</f>
        <v>הוצאות משרדיות</v>
      </c>
      <c r="Y568" s="18" t="str">
        <f t="shared" si="70"/>
        <v>560</v>
      </c>
      <c r="Z568" s="18" t="e">
        <f>IF($L568&lt;"6",INDEX(Revenue_type,MATCH(Y568*1,[1]type!$A$118:$A$168,0),8),INDEX(Expenditure_type,MATCH(Y568*1,[1]type!$A$2:$A$117,0),8))</f>
        <v>#N/A</v>
      </c>
    </row>
    <row r="569" spans="1:26" ht="15.75" customHeight="1" outlineLevel="2">
      <c r="A569" s="38">
        <v>570</v>
      </c>
      <c r="B569" s="39">
        <v>621000</v>
      </c>
      <c r="C569">
        <v>1</v>
      </c>
      <c r="D569" t="str">
        <f t="shared" si="71"/>
        <v>1621000.570</v>
      </c>
      <c r="E569" s="42" t="s">
        <v>504</v>
      </c>
      <c r="F569" s="16"/>
      <c r="G569"/>
      <c r="H569" s="17">
        <v>930000</v>
      </c>
      <c r="I569" s="17">
        <v>987741.1</v>
      </c>
      <c r="J569" s="16">
        <v>927909.07</v>
      </c>
      <c r="K569" s="18"/>
      <c r="L569" s="18" t="str">
        <f t="shared" si="64"/>
        <v>6</v>
      </c>
      <c r="M569" s="18" t="str">
        <f>INDEX(Chapter,MATCH(L569,[1]Chapter!$A$1:$A$681,0),8)</f>
        <v>הנהלה כללית</v>
      </c>
      <c r="N569" s="18" t="str">
        <f t="shared" si="65"/>
        <v>62</v>
      </c>
      <c r="O569" s="18" t="str">
        <f>INDEX(Chapter,MATCH(N569,[1]Chapter!$A$1:$A$681,0),8)</f>
        <v>מינהל כספי</v>
      </c>
      <c r="P569" s="18" t="str">
        <f t="shared" si="66"/>
        <v>621</v>
      </c>
      <c r="Q569" s="18" t="str">
        <f>INDEX(Chapter,MATCH(P569,[1]Chapter!$A$1:$A$681,0),8)</f>
        <v>הגזברות</v>
      </c>
      <c r="R569" s="18" t="str">
        <f t="shared" si="67"/>
        <v>6210</v>
      </c>
      <c r="S569" s="18" t="e">
        <f>INDEX(Chapter,MATCH(R569,[1]Chapter!$A$1:$A$681,0),8)</f>
        <v>#N/A</v>
      </c>
      <c r="T569" s="18"/>
      <c r="U569" s="18" t="str">
        <f t="shared" si="68"/>
        <v>5</v>
      </c>
      <c r="V569" s="18" t="str">
        <f>IF($L569&lt;"6",INDEX(Revenue_type,MATCH(U569*1,[1]type!$A$118:$A$168,0),8),INDEX(Expenditure_type,MATCH(U569*1,[1]type!$A$2:$A$117,0),8))</f>
        <v>הוצאות מנהליות</v>
      </c>
      <c r="W569" s="18" t="str">
        <f t="shared" si="69"/>
        <v>57</v>
      </c>
      <c r="X569" s="18" t="str">
        <f>IF($L569&lt;"6",INDEX(Revenue_type,MATCH(W569*1,[1]type!$A$118:$A$168,0),8),INDEX(Expenditure_type,MATCH(W569*1,[1]type!$A$2:$A$117,0),8))</f>
        <v>מיכון ועיבוד נתונים</v>
      </c>
      <c r="Y569" s="18" t="str">
        <f t="shared" si="70"/>
        <v>570</v>
      </c>
      <c r="Z569" s="18" t="e">
        <f>IF($L569&lt;"6",INDEX(Revenue_type,MATCH(Y569*1,[1]type!$A$118:$A$168,0),8),INDEX(Expenditure_type,MATCH(Y569*1,[1]type!$A$2:$A$117,0),8))</f>
        <v>#N/A</v>
      </c>
    </row>
    <row r="570" spans="1:26" ht="15.75" customHeight="1" outlineLevel="2">
      <c r="A570" s="38">
        <v>593</v>
      </c>
      <c r="B570" s="39">
        <v>621000</v>
      </c>
      <c r="C570">
        <v>1</v>
      </c>
      <c r="D570" t="str">
        <f t="shared" si="71"/>
        <v>1621000.593</v>
      </c>
      <c r="E570" s="42" t="s">
        <v>505</v>
      </c>
      <c r="F570" s="16"/>
      <c r="G570"/>
      <c r="H570" s="17">
        <v>30000</v>
      </c>
      <c r="I570" s="17">
        <v>59385</v>
      </c>
      <c r="J570" s="16">
        <v>81123</v>
      </c>
      <c r="K570" s="18"/>
      <c r="L570" s="18" t="str">
        <f t="shared" si="64"/>
        <v>6</v>
      </c>
      <c r="M570" s="18" t="str">
        <f>INDEX(Chapter,MATCH(L570,[1]Chapter!$A$1:$A$681,0),8)</f>
        <v>הנהלה כללית</v>
      </c>
      <c r="N570" s="18" t="str">
        <f t="shared" si="65"/>
        <v>62</v>
      </c>
      <c r="O570" s="18" t="str">
        <f>INDEX(Chapter,MATCH(N570,[1]Chapter!$A$1:$A$681,0),8)</f>
        <v>מינהל כספי</v>
      </c>
      <c r="P570" s="18" t="str">
        <f t="shared" si="66"/>
        <v>621</v>
      </c>
      <c r="Q570" s="18" t="str">
        <f>INDEX(Chapter,MATCH(P570,[1]Chapter!$A$1:$A$681,0),8)</f>
        <v>הגזברות</v>
      </c>
      <c r="R570" s="18" t="str">
        <f t="shared" si="67"/>
        <v>6210</v>
      </c>
      <c r="S570" s="18" t="e">
        <f>INDEX(Chapter,MATCH(R570,[1]Chapter!$A$1:$A$681,0),8)</f>
        <v>#N/A</v>
      </c>
      <c r="T570" s="18"/>
      <c r="U570" s="18" t="str">
        <f t="shared" si="68"/>
        <v>5</v>
      </c>
      <c r="V570" s="18" t="str">
        <f>IF($L570&lt;"6",INDEX(Revenue_type,MATCH(U570*1,[1]type!$A$118:$A$168,0),8),INDEX(Expenditure_type,MATCH(U570*1,[1]type!$A$2:$A$117,0),8))</f>
        <v>הוצאות מנהליות</v>
      </c>
      <c r="W570" s="18" t="str">
        <f t="shared" si="69"/>
        <v>59</v>
      </c>
      <c r="X570" s="18" t="str">
        <f>IF($L570&lt;"6",INDEX(Revenue_type,MATCH(W570*1,[1]type!$A$118:$A$168,0),8),INDEX(Expenditure_type,MATCH(W570*1,[1]type!$A$2:$A$117,0),8))</f>
        <v>השתתפות בתקציבי עזר 092</v>
      </c>
      <c r="Y570" s="18" t="str">
        <f t="shared" si="70"/>
        <v>593</v>
      </c>
      <c r="Z570" s="18" t="str">
        <f>IF($L570&lt;"6",INDEX(Revenue_type,MATCH(Y570*1,[1]type!$A$118:$A$168,0),8),INDEX(Expenditure_type,MATCH(Y570*1,[1]type!$A$2:$A$117,0),8))</f>
        <v>מיכון ת"ע 093</v>
      </c>
    </row>
    <row r="571" spans="1:26" ht="15.75" customHeight="1" outlineLevel="2">
      <c r="A571" s="38">
        <v>596</v>
      </c>
      <c r="B571" s="39">
        <v>621000</v>
      </c>
      <c r="C571">
        <v>1</v>
      </c>
      <c r="D571" t="str">
        <f t="shared" si="71"/>
        <v>1621000.596</v>
      </c>
      <c r="E571" s="43" t="s">
        <v>506</v>
      </c>
      <c r="F571" s="16"/>
      <c r="G571"/>
      <c r="H571" s="17">
        <v>120000</v>
      </c>
      <c r="I571" s="17">
        <v>116668</v>
      </c>
      <c r="J571" s="16">
        <v>123760</v>
      </c>
      <c r="K571" s="18" t="e">
        <f>INDEX(תקציב_2013,MATCH(D571,'[1]תקציב 2015'!$D$3:$D$5960,0),8)</f>
        <v>#N/A</v>
      </c>
      <c r="L571" s="18" t="str">
        <f t="shared" si="64"/>
        <v>6</v>
      </c>
      <c r="M571" s="18" t="str">
        <f>INDEX(Chapter,MATCH(L571,[1]Chapter!$A$1:$A$681,0),8)</f>
        <v>הנהלה כללית</v>
      </c>
      <c r="N571" s="18" t="str">
        <f t="shared" si="65"/>
        <v>62</v>
      </c>
      <c r="O571" s="18" t="str">
        <f>INDEX(Chapter,MATCH(N571,[1]Chapter!$A$1:$A$681,0),8)</f>
        <v>מינהל כספי</v>
      </c>
      <c r="P571" s="18" t="str">
        <f t="shared" si="66"/>
        <v>621</v>
      </c>
      <c r="Q571" s="18" t="str">
        <f>INDEX(Chapter,MATCH(P571,[1]Chapter!$A$1:$A$681,0),8)</f>
        <v>הגזברות</v>
      </c>
      <c r="R571" s="18" t="str">
        <f t="shared" si="67"/>
        <v>6210</v>
      </c>
      <c r="S571" s="18" t="e">
        <f>INDEX(Chapter,MATCH(R571,[1]Chapter!$A$1:$A$681,0),8)</f>
        <v>#N/A</v>
      </c>
      <c r="T571" s="18"/>
      <c r="U571" s="18" t="str">
        <f t="shared" si="68"/>
        <v>5</v>
      </c>
      <c r="V571" s="18" t="str">
        <f>IF($L571&lt;"6",INDEX(Revenue_type,MATCH(U571*1,[1]type!$A$118:$A$168,0),8),INDEX(Expenditure_type,MATCH(U571*1,[1]type!$A$2:$A$117,0),8))</f>
        <v>הוצאות מנהליות</v>
      </c>
      <c r="W571" s="18" t="str">
        <f t="shared" si="69"/>
        <v>59</v>
      </c>
      <c r="X571" s="18" t="str">
        <f>IF($L571&lt;"6",INDEX(Revenue_type,MATCH(W571*1,[1]type!$A$118:$A$168,0),8),INDEX(Expenditure_type,MATCH(W571*1,[1]type!$A$2:$A$117,0),8))</f>
        <v>השתתפות בתקציבי עזר 092</v>
      </c>
      <c r="Y571" s="18" t="str">
        <f t="shared" si="70"/>
        <v>596</v>
      </c>
      <c r="Z571" s="18" t="str">
        <f>IF($L571&lt;"6",INDEX(Revenue_type,MATCH(Y571*1,[1]type!$A$118:$A$168,0),8),INDEX(Expenditure_type,MATCH(Y571*1,[1]type!$A$2:$A$117,0),8))</f>
        <v>מוסך ורכב ת"ע 096</v>
      </c>
    </row>
    <row r="572" spans="1:26" ht="15.75" customHeight="1" outlineLevel="2">
      <c r="A572" s="38">
        <v>750</v>
      </c>
      <c r="B572" s="39">
        <v>621000</v>
      </c>
      <c r="C572">
        <v>1</v>
      </c>
      <c r="D572" t="str">
        <f t="shared" si="71"/>
        <v>1621000.750</v>
      </c>
      <c r="E572" s="42" t="s">
        <v>507</v>
      </c>
      <c r="F572" s="16"/>
      <c r="G572"/>
      <c r="H572" s="17">
        <v>350000</v>
      </c>
      <c r="I572" s="17">
        <v>378181.02</v>
      </c>
      <c r="J572" s="16">
        <v>402634.34</v>
      </c>
      <c r="K572" s="18" t="e">
        <f>INDEX(תקציב_2013,MATCH(D572,'[1]תקציב 2015'!$D$3:$D$5960,0),8)</f>
        <v>#N/A</v>
      </c>
      <c r="L572" s="18" t="str">
        <f t="shared" si="64"/>
        <v>6</v>
      </c>
      <c r="M572" s="18" t="str">
        <f>INDEX(Chapter,MATCH(L572,[1]Chapter!$A$1:$A$681,0),8)</f>
        <v>הנהלה כללית</v>
      </c>
      <c r="N572" s="18" t="str">
        <f t="shared" si="65"/>
        <v>62</v>
      </c>
      <c r="O572" s="18" t="str">
        <f>INDEX(Chapter,MATCH(N572,[1]Chapter!$A$1:$A$681,0),8)</f>
        <v>מינהל כספי</v>
      </c>
      <c r="P572" s="18" t="str">
        <f t="shared" si="66"/>
        <v>621</v>
      </c>
      <c r="Q572" s="18" t="str">
        <f>INDEX(Chapter,MATCH(P572,[1]Chapter!$A$1:$A$681,0),8)</f>
        <v>הגזברות</v>
      </c>
      <c r="R572" s="18" t="str">
        <f t="shared" si="67"/>
        <v>6210</v>
      </c>
      <c r="S572" s="18" t="e">
        <f>INDEX(Chapter,MATCH(R572,[1]Chapter!$A$1:$A$681,0),8)</f>
        <v>#N/A</v>
      </c>
      <c r="T572" s="18"/>
      <c r="U572" s="18" t="str">
        <f t="shared" si="68"/>
        <v>7</v>
      </c>
      <c r="V572" s="18" t="str">
        <f>IF($L572&lt;"6",INDEX(Revenue_type,MATCH(U572*1,[1]type!$A$118:$A$168,0),8),INDEX(Expenditure_type,MATCH(U572*1,[1]type!$A$2:$A$117,0),8))</f>
        <v>הוצאות לפעולות</v>
      </c>
      <c r="W572" s="18" t="str">
        <f t="shared" si="69"/>
        <v>75</v>
      </c>
      <c r="X572" s="18" t="str">
        <f>IF($L572&lt;"6",INDEX(Revenue_type,MATCH(W572*1,[1]type!$A$118:$A$168,0),8),INDEX(Expenditure_type,MATCH(W572*1,[1]type!$A$2:$A$117,0),8))</f>
        <v>עבודות קבלניות</v>
      </c>
      <c r="Y572" s="18" t="str">
        <f t="shared" si="70"/>
        <v>750</v>
      </c>
      <c r="Z572" s="18" t="e">
        <f>IF($L572&lt;"6",INDEX(Revenue_type,MATCH(Y572*1,[1]type!$A$118:$A$168,0),8),INDEX(Expenditure_type,MATCH(Y572*1,[1]type!$A$2:$A$117,0),8))</f>
        <v>#N/A</v>
      </c>
    </row>
    <row r="573" spans="1:26" ht="15.75" customHeight="1" outlineLevel="2">
      <c r="A573" s="38">
        <v>780</v>
      </c>
      <c r="B573" s="39">
        <v>621000</v>
      </c>
      <c r="C573">
        <v>1</v>
      </c>
      <c r="D573" t="str">
        <f t="shared" si="71"/>
        <v>1621000.780</v>
      </c>
      <c r="E573" s="42" t="s">
        <v>508</v>
      </c>
      <c r="F573" s="16"/>
      <c r="G573"/>
      <c r="H573" s="17">
        <v>10000</v>
      </c>
      <c r="I573" s="17">
        <v>8750.2900000000009</v>
      </c>
      <c r="J573" s="16">
        <v>10032.65</v>
      </c>
      <c r="K573" s="18" t="e">
        <f>INDEX(תקציב_2013,MATCH(D573,'[1]תקציב 2015'!$D$3:$D$5960,0),8)</f>
        <v>#N/A</v>
      </c>
      <c r="L573" s="18" t="str">
        <f t="shared" si="64"/>
        <v>6</v>
      </c>
      <c r="M573" s="18" t="str">
        <f>INDEX(Chapter,MATCH(L573,[1]Chapter!$A$1:$A$681,0),8)</f>
        <v>הנהלה כללית</v>
      </c>
      <c r="N573" s="18" t="str">
        <f t="shared" si="65"/>
        <v>62</v>
      </c>
      <c r="O573" s="18" t="str">
        <f>INDEX(Chapter,MATCH(N573,[1]Chapter!$A$1:$A$681,0),8)</f>
        <v>מינהל כספי</v>
      </c>
      <c r="P573" s="18" t="str">
        <f t="shared" si="66"/>
        <v>621</v>
      </c>
      <c r="Q573" s="18" t="str">
        <f>INDEX(Chapter,MATCH(P573,[1]Chapter!$A$1:$A$681,0),8)</f>
        <v>הגזברות</v>
      </c>
      <c r="R573" s="18" t="str">
        <f t="shared" si="67"/>
        <v>6210</v>
      </c>
      <c r="S573" s="18" t="e">
        <f>INDEX(Chapter,MATCH(R573,[1]Chapter!$A$1:$A$681,0),8)</f>
        <v>#N/A</v>
      </c>
      <c r="T573" s="18"/>
      <c r="U573" s="18" t="str">
        <f t="shared" si="68"/>
        <v>7</v>
      </c>
      <c r="V573" s="18" t="str">
        <f>IF($L573&lt;"6",INDEX(Revenue_type,MATCH(U573*1,[1]type!$A$118:$A$168,0),8),INDEX(Expenditure_type,MATCH(U573*1,[1]type!$A$2:$A$117,0),8))</f>
        <v>הוצאות לפעולות</v>
      </c>
      <c r="W573" s="18" t="str">
        <f t="shared" si="69"/>
        <v>78</v>
      </c>
      <c r="X573" s="18" t="str">
        <f>IF($L573&lt;"6",INDEX(Revenue_type,MATCH(W573*1,[1]type!$A$118:$A$168,0),8),INDEX(Expenditure_type,MATCH(W573*1,[1]type!$A$2:$A$117,0),8))</f>
        <v>הוצאות שונות</v>
      </c>
      <c r="Y573" s="18" t="str">
        <f t="shared" si="70"/>
        <v>780</v>
      </c>
      <c r="Z573" s="18" t="e">
        <f>IF($L573&lt;"6",INDEX(Revenue_type,MATCH(Y573*1,[1]type!$A$118:$A$168,0),8),INDEX(Expenditure_type,MATCH(Y573*1,[1]type!$A$2:$A$117,0),8))</f>
        <v>#N/A</v>
      </c>
    </row>
    <row r="574" spans="1:26" ht="15.75" customHeight="1" outlineLevel="2">
      <c r="A574" s="38">
        <v>930</v>
      </c>
      <c r="B574" s="39">
        <v>621000</v>
      </c>
      <c r="C574">
        <v>1</v>
      </c>
      <c r="D574" t="str">
        <f t="shared" si="71"/>
        <v>1621000.930</v>
      </c>
      <c r="E574" s="15" t="s">
        <v>88</v>
      </c>
      <c r="F574" s="16"/>
      <c r="G574"/>
      <c r="H574" s="17">
        <v>2000</v>
      </c>
      <c r="I574" s="17">
        <v>1534</v>
      </c>
      <c r="J574" s="16">
        <v>1212.6199999999999</v>
      </c>
      <c r="K574" s="18" t="e">
        <f>INDEX(תקציב_2013,MATCH(D574,'[1]תקציב 2015'!$D$3:$D$5960,0),8)</f>
        <v>#N/A</v>
      </c>
      <c r="L574" s="18" t="str">
        <f t="shared" si="64"/>
        <v>6</v>
      </c>
      <c r="M574" s="18" t="str">
        <f>INDEX(Chapter,MATCH(L574,[1]Chapter!$A$1:$A$681,0),8)</f>
        <v>הנהלה כללית</v>
      </c>
      <c r="N574" s="18" t="str">
        <f t="shared" si="65"/>
        <v>62</v>
      </c>
      <c r="O574" s="18" t="str">
        <f>INDEX(Chapter,MATCH(N574,[1]Chapter!$A$1:$A$681,0),8)</f>
        <v>מינהל כספי</v>
      </c>
      <c r="P574" s="18" t="str">
        <f t="shared" si="66"/>
        <v>621</v>
      </c>
      <c r="Q574" s="18" t="str">
        <f>INDEX(Chapter,MATCH(P574,[1]Chapter!$A$1:$A$681,0),8)</f>
        <v>הגזברות</v>
      </c>
      <c r="R574" s="18" t="str">
        <f t="shared" si="67"/>
        <v>6210</v>
      </c>
      <c r="S574" s="18" t="e">
        <f>INDEX(Chapter,MATCH(R574,[1]Chapter!$A$1:$A$681,0),8)</f>
        <v>#N/A</v>
      </c>
      <c r="T574" s="18"/>
      <c r="U574" s="18" t="str">
        <f t="shared" si="68"/>
        <v>9</v>
      </c>
      <c r="V574" s="18" t="str">
        <f>IF($L574&lt;"6",INDEX(Revenue_type,MATCH(U574*1,[1]type!$A$118:$A$168,0),8),INDEX(Expenditure_type,MATCH(U574*1,[1]type!$A$2:$A$117,0),8))</f>
        <v>הוצאות חד פעמיות</v>
      </c>
      <c r="W574" s="18" t="str">
        <f t="shared" si="69"/>
        <v>93</v>
      </c>
      <c r="X574" s="18" t="str">
        <f>IF($L574&lt;"6",INDEX(Revenue_type,MATCH(W574*1,[1]type!$A$118:$A$168,0),8),INDEX(Expenditure_type,MATCH(W574*1,[1]type!$A$2:$A$117,0),8))</f>
        <v>רכישת ציוד יסודי</v>
      </c>
      <c r="Y574" s="18" t="str">
        <f t="shared" si="70"/>
        <v>930</v>
      </c>
      <c r="Z574" s="18" t="e">
        <f>IF($L574&lt;"6",INDEX(Revenue_type,MATCH(Y574*1,[1]type!$A$118:$A$168,0),8),INDEX(Expenditure_type,MATCH(Y574*1,[1]type!$A$2:$A$117,0),8))</f>
        <v>#N/A</v>
      </c>
    </row>
    <row r="575" spans="1:26" ht="15.75" customHeight="1" outlineLevel="2">
      <c r="A575" s="38">
        <v>110</v>
      </c>
      <c r="B575" s="39">
        <v>621400</v>
      </c>
      <c r="C575">
        <v>1</v>
      </c>
      <c r="D575" t="str">
        <f t="shared" si="71"/>
        <v>1621400.110</v>
      </c>
      <c r="E575" s="15" t="s">
        <v>40</v>
      </c>
      <c r="F575" s="16"/>
      <c r="G575"/>
      <c r="H575" s="17">
        <v>774000</v>
      </c>
      <c r="I575" s="17">
        <v>742589.71</v>
      </c>
      <c r="J575" s="16"/>
      <c r="K575" s="18">
        <f>INDEX(תקציב_2013,MATCH(D575,'[1]תקציב 2015'!$D$3:$D$5960,0),8)</f>
        <v>265692</v>
      </c>
      <c r="L575" s="18" t="str">
        <f t="shared" si="64"/>
        <v>6</v>
      </c>
      <c r="M575" s="18" t="str">
        <f>INDEX(Chapter,MATCH(L575,[1]Chapter!$A$1:$A$681,0),8)</f>
        <v>הנהלה כללית</v>
      </c>
      <c r="N575" s="18" t="str">
        <f t="shared" si="65"/>
        <v>62</v>
      </c>
      <c r="O575" s="18" t="str">
        <f>INDEX(Chapter,MATCH(N575,[1]Chapter!$A$1:$A$681,0),8)</f>
        <v>מינהל כספי</v>
      </c>
      <c r="P575" s="18" t="str">
        <f t="shared" si="66"/>
        <v>621</v>
      </c>
      <c r="Q575" s="18" t="str">
        <f>INDEX(Chapter,MATCH(P575,[1]Chapter!$A$1:$A$681,0),8)</f>
        <v>הגזברות</v>
      </c>
      <c r="R575" s="18" t="str">
        <f t="shared" si="67"/>
        <v>6214</v>
      </c>
      <c r="S575" s="18" t="str">
        <f>INDEX(Chapter,MATCH(R575,[1]Chapter!$A$1:$A$681,0),8)</f>
        <v>תשלומים</v>
      </c>
      <c r="T575" s="18"/>
      <c r="U575" s="18" t="str">
        <f t="shared" si="68"/>
        <v>1</v>
      </c>
      <c r="V575" s="18" t="str">
        <f>IF($L575&lt;"6",INDEX(Revenue_type,MATCH(U575*1,[1]type!$A$118:$A$168,0),8),INDEX(Expenditure_type,MATCH(U575*1,[1]type!$A$2:$A$117,0),8))</f>
        <v>משכורות וש"ע לעובדים לפי תקן</v>
      </c>
      <c r="W575" s="18" t="str">
        <f t="shared" si="69"/>
        <v>11</v>
      </c>
      <c r="X575" s="18" t="str">
        <f>IF($L575&lt;"6",INDEX(Revenue_type,MATCH(W575*1,[1]type!$A$118:$A$168,0),8),INDEX(Expenditure_type,MATCH(W575*1,[1]type!$A$2:$A$117,0),8))</f>
        <v>השכר הקובע</v>
      </c>
      <c r="Y575" s="18" t="str">
        <f t="shared" si="70"/>
        <v>110</v>
      </c>
      <c r="Z575" s="18" t="e">
        <f>IF($L575&lt;"6",INDEX(Revenue_type,MATCH(Y575*1,[1]type!$A$118:$A$168,0),8),INDEX(Expenditure_type,MATCH(Y575*1,[1]type!$A$2:$A$117,0),8))</f>
        <v>#N/A</v>
      </c>
    </row>
    <row r="576" spans="1:26" ht="15.75" customHeight="1" outlineLevel="2">
      <c r="A576" s="38">
        <v>130</v>
      </c>
      <c r="B576" s="39">
        <v>621400</v>
      </c>
      <c r="C576">
        <v>1</v>
      </c>
      <c r="D576" t="str">
        <f t="shared" si="71"/>
        <v>1621400.130</v>
      </c>
      <c r="E576" s="15" t="s">
        <v>41</v>
      </c>
      <c r="F576" s="16"/>
      <c r="G576"/>
      <c r="H576" s="17">
        <v>70000</v>
      </c>
      <c r="I576" s="17">
        <v>75848.350000000006</v>
      </c>
      <c r="J576" s="16"/>
      <c r="K576" s="18">
        <f>INDEX(תקציב_2013,MATCH(D576,'[1]תקציב 2015'!$D$3:$D$5960,0),8)</f>
        <v>41516</v>
      </c>
      <c r="L576" s="18" t="str">
        <f t="shared" si="64"/>
        <v>6</v>
      </c>
      <c r="M576" s="18" t="str">
        <f>INDEX(Chapter,MATCH(L576,[1]Chapter!$A$1:$A$681,0),8)</f>
        <v>הנהלה כללית</v>
      </c>
      <c r="N576" s="18" t="str">
        <f t="shared" si="65"/>
        <v>62</v>
      </c>
      <c r="O576" s="18" t="str">
        <f>INDEX(Chapter,MATCH(N576,[1]Chapter!$A$1:$A$681,0),8)</f>
        <v>מינהל כספי</v>
      </c>
      <c r="P576" s="18" t="str">
        <f t="shared" si="66"/>
        <v>621</v>
      </c>
      <c r="Q576" s="18" t="str">
        <f>INDEX(Chapter,MATCH(P576,[1]Chapter!$A$1:$A$681,0),8)</f>
        <v>הגזברות</v>
      </c>
      <c r="R576" s="18" t="str">
        <f t="shared" si="67"/>
        <v>6214</v>
      </c>
      <c r="S576" s="18" t="str">
        <f>INDEX(Chapter,MATCH(R576,[1]Chapter!$A$1:$A$681,0),8)</f>
        <v>תשלומים</v>
      </c>
      <c r="T576" s="18"/>
      <c r="U576" s="18" t="str">
        <f t="shared" si="68"/>
        <v>1</v>
      </c>
      <c r="V576" s="18" t="str">
        <f>IF($L576&lt;"6",INDEX(Revenue_type,MATCH(U576*1,[1]type!$A$118:$A$168,0),8),INDEX(Expenditure_type,MATCH(U576*1,[1]type!$A$2:$A$117,0),8))</f>
        <v>משכורות וש"ע לעובדים לפי תקן</v>
      </c>
      <c r="W576" s="18" t="str">
        <f t="shared" si="69"/>
        <v>13</v>
      </c>
      <c r="X576" s="18" t="str">
        <f>IF($L576&lt;"6",INDEX(Revenue_type,MATCH(W576*1,[1]type!$A$118:$A$168,0),8),INDEX(Expenditure_type,MATCH(W576*1,[1]type!$A$2:$A$117,0),8))</f>
        <v>שעות נוספות</v>
      </c>
      <c r="Y576" s="18" t="str">
        <f t="shared" si="70"/>
        <v>130</v>
      </c>
      <c r="Z576" s="18" t="e">
        <f>IF($L576&lt;"6",INDEX(Revenue_type,MATCH(Y576*1,[1]type!$A$118:$A$168,0),8),INDEX(Expenditure_type,MATCH(Y576*1,[1]type!$A$2:$A$117,0),8))</f>
        <v>#N/A</v>
      </c>
    </row>
    <row r="577" spans="1:26" ht="15.75" customHeight="1" outlineLevel="2">
      <c r="A577" s="38">
        <v>140</v>
      </c>
      <c r="B577" s="39">
        <v>621400</v>
      </c>
      <c r="C577">
        <v>1</v>
      </c>
      <c r="D577" t="str">
        <f t="shared" si="71"/>
        <v>1621400.140</v>
      </c>
      <c r="E577" s="42" t="s">
        <v>56</v>
      </c>
      <c r="F577" s="16"/>
      <c r="G577"/>
      <c r="H577" s="17">
        <v>60000</v>
      </c>
      <c r="I577" s="17">
        <v>71045.27</v>
      </c>
      <c r="J577" s="16"/>
      <c r="K577" s="18">
        <f>INDEX(תקציב_2013,MATCH(D577,'[1]תקציב 2015'!$D$3:$D$5960,0),8)</f>
        <v>0</v>
      </c>
      <c r="L577" s="18" t="str">
        <f t="shared" si="64"/>
        <v>6</v>
      </c>
      <c r="M577" s="18" t="str">
        <f>INDEX(Chapter,MATCH(L577,[1]Chapter!$A$1:$A$681,0),8)</f>
        <v>הנהלה כללית</v>
      </c>
      <c r="N577" s="18" t="str">
        <f t="shared" si="65"/>
        <v>62</v>
      </c>
      <c r="O577" s="18" t="str">
        <f>INDEX(Chapter,MATCH(N577,[1]Chapter!$A$1:$A$681,0),8)</f>
        <v>מינהל כספי</v>
      </c>
      <c r="P577" s="18" t="str">
        <f t="shared" si="66"/>
        <v>621</v>
      </c>
      <c r="Q577" s="18" t="str">
        <f>INDEX(Chapter,MATCH(P577,[1]Chapter!$A$1:$A$681,0),8)</f>
        <v>הגזברות</v>
      </c>
      <c r="R577" s="18" t="str">
        <f t="shared" si="67"/>
        <v>6214</v>
      </c>
      <c r="S577" s="18" t="str">
        <f>INDEX(Chapter,MATCH(R577,[1]Chapter!$A$1:$A$681,0),8)</f>
        <v>תשלומים</v>
      </c>
      <c r="T577" s="18"/>
      <c r="U577" s="18" t="str">
        <f t="shared" si="68"/>
        <v>1</v>
      </c>
      <c r="V577" s="18" t="str">
        <f>IF($L577&lt;"6",INDEX(Revenue_type,MATCH(U577*1,[1]type!$A$118:$A$168,0),8),INDEX(Expenditure_type,MATCH(U577*1,[1]type!$A$2:$A$117,0),8))</f>
        <v>משכורות וש"ע לעובדים לפי תקן</v>
      </c>
      <c r="W577" s="18" t="str">
        <f t="shared" si="69"/>
        <v>14</v>
      </c>
      <c r="X577" s="18" t="str">
        <f>IF($L577&lt;"6",INDEX(Revenue_type,MATCH(W577*1,[1]type!$A$118:$A$168,0),8),INDEX(Expenditure_type,MATCH(W577*1,[1]type!$A$2:$A$117,0),8))</f>
        <v>החזר הוצאות</v>
      </c>
      <c r="Y577" s="18" t="str">
        <f t="shared" si="70"/>
        <v>140</v>
      </c>
      <c r="Z577" s="18" t="e">
        <f>IF($L577&lt;"6",INDEX(Revenue_type,MATCH(Y577*1,[1]type!$A$118:$A$168,0),8),INDEX(Expenditure_type,MATCH(Y577*1,[1]type!$A$2:$A$117,0),8))</f>
        <v>#N/A</v>
      </c>
    </row>
    <row r="578" spans="1:26" ht="15.75" customHeight="1" outlineLevel="2">
      <c r="A578" s="38">
        <v>430</v>
      </c>
      <c r="B578" s="39">
        <v>621400</v>
      </c>
      <c r="C578">
        <v>1</v>
      </c>
      <c r="D578" t="str">
        <f t="shared" si="71"/>
        <v>1621400.430</v>
      </c>
      <c r="E578" s="42" t="s">
        <v>442</v>
      </c>
      <c r="F578" s="16"/>
      <c r="G578"/>
      <c r="H578" s="17">
        <v>75000</v>
      </c>
      <c r="I578" s="17">
        <v>78485.59</v>
      </c>
      <c r="J578" s="16"/>
      <c r="K578" s="18" t="e">
        <f>INDEX(תקציב_2013,MATCH(D578,'[1]תקציב 2015'!$D$3:$D$5960,0),8)</f>
        <v>#N/A</v>
      </c>
      <c r="L578" s="18" t="str">
        <f t="shared" si="64"/>
        <v>6</v>
      </c>
      <c r="M578" s="18" t="str">
        <f>INDEX(Chapter,MATCH(L578,[1]Chapter!$A$1:$A$681,0),8)</f>
        <v>הנהלה כללית</v>
      </c>
      <c r="N578" s="18" t="str">
        <f t="shared" si="65"/>
        <v>62</v>
      </c>
      <c r="O578" s="18" t="str">
        <f>INDEX(Chapter,MATCH(N578,[1]Chapter!$A$1:$A$681,0),8)</f>
        <v>מינהל כספי</v>
      </c>
      <c r="P578" s="18" t="str">
        <f t="shared" si="66"/>
        <v>621</v>
      </c>
      <c r="Q578" s="18" t="str">
        <f>INDEX(Chapter,MATCH(P578,[1]Chapter!$A$1:$A$681,0),8)</f>
        <v>הגזברות</v>
      </c>
      <c r="R578" s="18" t="str">
        <f t="shared" si="67"/>
        <v>6214</v>
      </c>
      <c r="S578" s="18" t="str">
        <f>INDEX(Chapter,MATCH(R578,[1]Chapter!$A$1:$A$681,0),8)</f>
        <v>תשלומים</v>
      </c>
      <c r="T578" s="18"/>
      <c r="U578" s="18" t="str">
        <f t="shared" si="68"/>
        <v>4</v>
      </c>
      <c r="V578" s="18" t="str">
        <f>IF($L578&lt;"6",INDEX(Revenue_type,MATCH(U578*1,[1]type!$A$118:$A$168,0),8),INDEX(Expenditure_type,MATCH(U578*1,[1]type!$A$2:$A$117,0),8))</f>
        <v>אחזקת בינים ואספקת ציוד</v>
      </c>
      <c r="W578" s="18" t="str">
        <f t="shared" si="69"/>
        <v>43</v>
      </c>
      <c r="X578" s="18" t="str">
        <f>IF($L578&lt;"6",INDEX(Revenue_type,MATCH(W578*1,[1]type!$A$118:$A$168,0),8),INDEX(Expenditure_type,MATCH(W578*1,[1]type!$A$2:$A$117,0),8))</f>
        <v>חשמל, מים וחומרי ניקיון</v>
      </c>
      <c r="Y578" s="18" t="str">
        <f t="shared" si="70"/>
        <v>430</v>
      </c>
      <c r="Z578" s="18" t="e">
        <f>IF($L578&lt;"6",INDEX(Revenue_type,MATCH(Y578*1,[1]type!$A$118:$A$168,0),8),INDEX(Expenditure_type,MATCH(Y578*1,[1]type!$A$2:$A$117,0),8))</f>
        <v>#N/A</v>
      </c>
    </row>
    <row r="579" spans="1:26" ht="15.75" customHeight="1" outlineLevel="2">
      <c r="A579" s="38">
        <v>751</v>
      </c>
      <c r="B579" s="39">
        <v>621400</v>
      </c>
      <c r="C579">
        <v>1</v>
      </c>
      <c r="D579" t="str">
        <f t="shared" si="71"/>
        <v>1621400.751</v>
      </c>
      <c r="E579" s="42" t="s">
        <v>456</v>
      </c>
      <c r="F579" s="16"/>
      <c r="G579"/>
      <c r="H579" s="17">
        <v>250000</v>
      </c>
      <c r="I579" s="17">
        <v>350966</v>
      </c>
      <c r="J579" s="16"/>
      <c r="K579" s="18" t="e">
        <f>INDEX(תקציב_2013,MATCH(D579,'[1]תקציב 2015'!$D$3:$D$5960,0),8)</f>
        <v>#N/A</v>
      </c>
      <c r="L579" s="18" t="str">
        <f t="shared" ref="L579:L642" si="72">IF(LEFT($B579,1)*1=0,LEFT($B579,2),LEFT($B579,1))</f>
        <v>6</v>
      </c>
      <c r="M579" s="18" t="str">
        <f>INDEX(Chapter,MATCH(L579,[1]Chapter!$A$1:$A$681,0),8)</f>
        <v>הנהלה כללית</v>
      </c>
      <c r="N579" s="18" t="str">
        <f t="shared" ref="N579:N642" si="73">IF(LEFT($B579,1)*1=0,LEFT($B579,3),LEFT($B579,2))</f>
        <v>62</v>
      </c>
      <c r="O579" s="18" t="str">
        <f>INDEX(Chapter,MATCH(N579,[1]Chapter!$A$1:$A$681,0),8)</f>
        <v>מינהל כספי</v>
      </c>
      <c r="P579" s="18" t="str">
        <f t="shared" ref="P579:P642" si="74">IF(LEFT($B579,1)*1=0,LEFT($B579,4),LEFT($B579,3))</f>
        <v>621</v>
      </c>
      <c r="Q579" s="18" t="str">
        <f>INDEX(Chapter,MATCH(P579,[1]Chapter!$A$1:$A$681,0),8)</f>
        <v>הגזברות</v>
      </c>
      <c r="R579" s="18" t="str">
        <f t="shared" ref="R579:R642" si="75">LEFT($B579,4)</f>
        <v>6214</v>
      </c>
      <c r="S579" s="18" t="str">
        <f>INDEX(Chapter,MATCH(R579,[1]Chapter!$A$1:$A$681,0),8)</f>
        <v>תשלומים</v>
      </c>
      <c r="T579" s="18"/>
      <c r="U579" s="18" t="str">
        <f t="shared" ref="U579:U642" si="76">LEFT($A579,1)</f>
        <v>7</v>
      </c>
      <c r="V579" s="18" t="str">
        <f>IF($L579&lt;"6",INDEX(Revenue_type,MATCH(U579*1,[1]type!$A$118:$A$168,0),8),INDEX(Expenditure_type,MATCH(U579*1,[1]type!$A$2:$A$117,0),8))</f>
        <v>הוצאות לפעולות</v>
      </c>
      <c r="W579" s="18" t="str">
        <f t="shared" ref="W579:W642" si="77">LEFT($A579,2)</f>
        <v>75</v>
      </c>
      <c r="X579" s="18" t="str">
        <f>IF($L579&lt;"6",INDEX(Revenue_type,MATCH(W579*1,[1]type!$A$118:$A$168,0),8),INDEX(Expenditure_type,MATCH(W579*1,[1]type!$A$2:$A$117,0),8))</f>
        <v>עבודות קבלניות</v>
      </c>
      <c r="Y579" s="18" t="str">
        <f t="shared" ref="Y579:Y642" si="78">LEFT($A579,3)</f>
        <v>751</v>
      </c>
      <c r="Z579" s="18" t="e">
        <f>IF($L579&lt;"6",INDEX(Revenue_type,MATCH(Y579*1,[1]type!$A$118:$A$168,0),8),INDEX(Expenditure_type,MATCH(Y579*1,[1]type!$A$2:$A$117,0),8))</f>
        <v>#N/A</v>
      </c>
    </row>
    <row r="580" spans="1:26" ht="15.75" customHeight="1" outlineLevel="2">
      <c r="A580" s="38">
        <v>110</v>
      </c>
      <c r="B580" s="39">
        <v>623000</v>
      </c>
      <c r="C580">
        <v>1</v>
      </c>
      <c r="D580" t="str">
        <f t="shared" ref="D580:D643" si="79">C580&amp;B580&amp;"."&amp;A580</f>
        <v>1623000.110</v>
      </c>
      <c r="E580" s="42" t="s">
        <v>461</v>
      </c>
      <c r="F580" s="16"/>
      <c r="G580"/>
      <c r="H580" s="17">
        <v>1788000</v>
      </c>
      <c r="I580" s="17">
        <v>1628313.6000000001</v>
      </c>
      <c r="J580" s="16">
        <v>1599095.22</v>
      </c>
      <c r="K580" s="18" t="e">
        <f>INDEX(תקציב_2013,MATCH(D580,'[1]תקציב 2015'!$D$3:$D$5960,0),8)</f>
        <v>#N/A</v>
      </c>
      <c r="L580" s="18" t="str">
        <f t="shared" si="72"/>
        <v>6</v>
      </c>
      <c r="M580" s="18" t="str">
        <f>INDEX(Chapter,MATCH(L580,[1]Chapter!$A$1:$A$681,0),8)</f>
        <v>הנהלה כללית</v>
      </c>
      <c r="N580" s="18" t="str">
        <f t="shared" si="73"/>
        <v>62</v>
      </c>
      <c r="O580" s="18" t="str">
        <f>INDEX(Chapter,MATCH(N580,[1]Chapter!$A$1:$A$681,0),8)</f>
        <v>מינהל כספי</v>
      </c>
      <c r="P580" s="18" t="str">
        <f t="shared" si="74"/>
        <v>623</v>
      </c>
      <c r="Q580" s="18" t="str">
        <f>INDEX(Chapter,MATCH(P580,[1]Chapter!$A$1:$A$681,0),8)</f>
        <v>גבייה</v>
      </c>
      <c r="R580" s="18" t="str">
        <f t="shared" si="75"/>
        <v>6230</v>
      </c>
      <c r="S580" s="18" t="e">
        <f>INDEX(Chapter,MATCH(R580,[1]Chapter!$A$1:$A$681,0),8)</f>
        <v>#N/A</v>
      </c>
      <c r="T580" s="18"/>
      <c r="U580" s="18" t="str">
        <f t="shared" si="76"/>
        <v>1</v>
      </c>
      <c r="V580" s="18" t="str">
        <f>IF($L580&lt;"6",INDEX(Revenue_type,MATCH(U580*1,[1]type!$A$118:$A$168,0),8),INDEX(Expenditure_type,MATCH(U580*1,[1]type!$A$2:$A$117,0),8))</f>
        <v>משכורות וש"ע לעובדים לפי תקן</v>
      </c>
      <c r="W580" s="18" t="str">
        <f t="shared" si="77"/>
        <v>11</v>
      </c>
      <c r="X580" s="18" t="str">
        <f>IF($L580&lt;"6",INDEX(Revenue_type,MATCH(W580*1,[1]type!$A$118:$A$168,0),8),INDEX(Expenditure_type,MATCH(W580*1,[1]type!$A$2:$A$117,0),8))</f>
        <v>השכר הקובע</v>
      </c>
      <c r="Y580" s="18" t="str">
        <f t="shared" si="78"/>
        <v>110</v>
      </c>
      <c r="Z580" s="18" t="e">
        <f>IF($L580&lt;"6",INDEX(Revenue_type,MATCH(Y580*1,[1]type!$A$118:$A$168,0),8),INDEX(Expenditure_type,MATCH(Y580*1,[1]type!$A$2:$A$117,0),8))</f>
        <v>#N/A</v>
      </c>
    </row>
    <row r="581" spans="1:26" ht="15.75" customHeight="1" outlineLevel="2">
      <c r="A581" s="38">
        <v>115</v>
      </c>
      <c r="B581" s="39">
        <v>623000</v>
      </c>
      <c r="C581">
        <v>1</v>
      </c>
      <c r="D581" t="str">
        <f t="shared" si="79"/>
        <v>1623000.115</v>
      </c>
      <c r="E581" s="42" t="s">
        <v>433</v>
      </c>
      <c r="F581" s="16"/>
      <c r="G581"/>
      <c r="H581" s="17">
        <v>80000</v>
      </c>
      <c r="I581" s="17">
        <v>69649</v>
      </c>
      <c r="J581" s="16">
        <v>65138</v>
      </c>
      <c r="K581" s="18" t="e">
        <f>INDEX(תקציב_2013,MATCH(D581,'[1]תקציב 2015'!$D$3:$D$5960,0),8)</f>
        <v>#N/A</v>
      </c>
      <c r="L581" s="18" t="str">
        <f t="shared" si="72"/>
        <v>6</v>
      </c>
      <c r="M581" s="18" t="str">
        <f>INDEX(Chapter,MATCH(L581,[1]Chapter!$A$1:$A$681,0),8)</f>
        <v>הנהלה כללית</v>
      </c>
      <c r="N581" s="18" t="str">
        <f t="shared" si="73"/>
        <v>62</v>
      </c>
      <c r="O581" s="18" t="str">
        <f>INDEX(Chapter,MATCH(N581,[1]Chapter!$A$1:$A$681,0),8)</f>
        <v>מינהל כספי</v>
      </c>
      <c r="P581" s="18" t="str">
        <f t="shared" si="74"/>
        <v>623</v>
      </c>
      <c r="Q581" s="18" t="str">
        <f>INDEX(Chapter,MATCH(P581,[1]Chapter!$A$1:$A$681,0),8)</f>
        <v>גבייה</v>
      </c>
      <c r="R581" s="18" t="str">
        <f t="shared" si="75"/>
        <v>6230</v>
      </c>
      <c r="S581" s="18" t="e">
        <f>INDEX(Chapter,MATCH(R581,[1]Chapter!$A$1:$A$681,0),8)</f>
        <v>#N/A</v>
      </c>
      <c r="T581" s="18"/>
      <c r="U581" s="18" t="str">
        <f t="shared" si="76"/>
        <v>1</v>
      </c>
      <c r="V581" s="18" t="str">
        <f>IF($L581&lt;"6",INDEX(Revenue_type,MATCH(U581*1,[1]type!$A$118:$A$168,0),8),INDEX(Expenditure_type,MATCH(U581*1,[1]type!$A$2:$A$117,0),8))</f>
        <v>משכורות וש"ע לעובדים לפי תקן</v>
      </c>
      <c r="W581" s="18" t="str">
        <f t="shared" si="77"/>
        <v>11</v>
      </c>
      <c r="X581" s="18" t="str">
        <f>IF($L581&lt;"6",INDEX(Revenue_type,MATCH(W581*1,[1]type!$A$118:$A$168,0),8),INDEX(Expenditure_type,MATCH(W581*1,[1]type!$A$2:$A$117,0),8))</f>
        <v>השכר הקובע</v>
      </c>
      <c r="Y581" s="18" t="str">
        <f t="shared" si="78"/>
        <v>115</v>
      </c>
      <c r="Z581" s="18" t="e">
        <f>IF($L581&lt;"6",INDEX(Revenue_type,MATCH(Y581*1,[1]type!$A$118:$A$168,0),8),INDEX(Expenditure_type,MATCH(Y581*1,[1]type!$A$2:$A$117,0),8))</f>
        <v>#N/A</v>
      </c>
    </row>
    <row r="582" spans="1:26" ht="15.75" customHeight="1" outlineLevel="2">
      <c r="A582" s="38">
        <v>117</v>
      </c>
      <c r="B582" s="39">
        <v>623000</v>
      </c>
      <c r="C582">
        <v>1</v>
      </c>
      <c r="D582" t="str">
        <f t="shared" si="79"/>
        <v>1623000.117</v>
      </c>
      <c r="E582" s="42" t="s">
        <v>509</v>
      </c>
      <c r="F582" s="16"/>
      <c r="G582"/>
      <c r="H582" s="17">
        <v>314000</v>
      </c>
      <c r="I582" s="17">
        <v>572816.09</v>
      </c>
      <c r="J582" s="16">
        <v>643744.67000000004</v>
      </c>
      <c r="K582" s="18" t="e">
        <f>INDEX(תקציב_2013,MATCH(D582,'[1]תקציב 2015'!$D$3:$D$5960,0),8)</f>
        <v>#N/A</v>
      </c>
      <c r="L582" s="18" t="str">
        <f t="shared" si="72"/>
        <v>6</v>
      </c>
      <c r="M582" s="18" t="str">
        <f>INDEX(Chapter,MATCH(L582,[1]Chapter!$A$1:$A$681,0),8)</f>
        <v>הנהלה כללית</v>
      </c>
      <c r="N582" s="18" t="str">
        <f t="shared" si="73"/>
        <v>62</v>
      </c>
      <c r="O582" s="18" t="str">
        <f>INDEX(Chapter,MATCH(N582,[1]Chapter!$A$1:$A$681,0),8)</f>
        <v>מינהל כספי</v>
      </c>
      <c r="P582" s="18" t="str">
        <f t="shared" si="74"/>
        <v>623</v>
      </c>
      <c r="Q582" s="18" t="str">
        <f>INDEX(Chapter,MATCH(P582,[1]Chapter!$A$1:$A$681,0),8)</f>
        <v>גבייה</v>
      </c>
      <c r="R582" s="18" t="str">
        <f t="shared" si="75"/>
        <v>6230</v>
      </c>
      <c r="S582" s="18" t="e">
        <f>INDEX(Chapter,MATCH(R582,[1]Chapter!$A$1:$A$681,0),8)</f>
        <v>#N/A</v>
      </c>
      <c r="T582" s="18"/>
      <c r="U582" s="18" t="str">
        <f t="shared" si="76"/>
        <v>1</v>
      </c>
      <c r="V582" s="18" t="str">
        <f>IF($L582&lt;"6",INDEX(Revenue_type,MATCH(U582*1,[1]type!$A$118:$A$168,0),8),INDEX(Expenditure_type,MATCH(U582*1,[1]type!$A$2:$A$117,0),8))</f>
        <v>משכורות וש"ע לעובדים לפי תקן</v>
      </c>
      <c r="W582" s="18" t="str">
        <f t="shared" si="77"/>
        <v>11</v>
      </c>
      <c r="X582" s="18" t="str">
        <f>IF($L582&lt;"6",INDEX(Revenue_type,MATCH(W582*1,[1]type!$A$118:$A$168,0),8),INDEX(Expenditure_type,MATCH(W582*1,[1]type!$A$2:$A$117,0),8))</f>
        <v>השכר הקובע</v>
      </c>
      <c r="Y582" s="18" t="str">
        <f t="shared" si="78"/>
        <v>117</v>
      </c>
      <c r="Z582" s="18" t="e">
        <f>IF($L582&lt;"6",INDEX(Revenue_type,MATCH(Y582*1,[1]type!$A$118:$A$168,0),8),INDEX(Expenditure_type,MATCH(Y582*1,[1]type!$A$2:$A$117,0),8))</f>
        <v>#N/A</v>
      </c>
    </row>
    <row r="583" spans="1:26" ht="15.75" customHeight="1" outlineLevel="2">
      <c r="A583" s="38">
        <v>130</v>
      </c>
      <c r="B583" s="39">
        <v>623000</v>
      </c>
      <c r="C583">
        <v>1</v>
      </c>
      <c r="D583" t="str">
        <f t="shared" si="79"/>
        <v>1623000.130</v>
      </c>
      <c r="E583" s="42" t="s">
        <v>41</v>
      </c>
      <c r="F583" s="16"/>
      <c r="G583"/>
      <c r="H583" s="17">
        <v>59000</v>
      </c>
      <c r="I583" s="17">
        <v>87613.37</v>
      </c>
      <c r="J583" s="16">
        <v>58948.52</v>
      </c>
      <c r="K583" s="18" t="e">
        <f>INDEX(תקציב_2013,MATCH(D583,'[1]תקציב 2015'!$D$3:$D$5960,0),8)</f>
        <v>#N/A</v>
      </c>
      <c r="L583" s="18" t="str">
        <f t="shared" si="72"/>
        <v>6</v>
      </c>
      <c r="M583" s="18" t="str">
        <f>INDEX(Chapter,MATCH(L583,[1]Chapter!$A$1:$A$681,0),8)</f>
        <v>הנהלה כללית</v>
      </c>
      <c r="N583" s="18" t="str">
        <f t="shared" si="73"/>
        <v>62</v>
      </c>
      <c r="O583" s="18" t="str">
        <f>INDEX(Chapter,MATCH(N583,[1]Chapter!$A$1:$A$681,0),8)</f>
        <v>מינהל כספי</v>
      </c>
      <c r="P583" s="18" t="str">
        <f t="shared" si="74"/>
        <v>623</v>
      </c>
      <c r="Q583" s="18" t="str">
        <f>INDEX(Chapter,MATCH(P583,[1]Chapter!$A$1:$A$681,0),8)</f>
        <v>גבייה</v>
      </c>
      <c r="R583" s="18" t="str">
        <f t="shared" si="75"/>
        <v>6230</v>
      </c>
      <c r="S583" s="18" t="e">
        <f>INDEX(Chapter,MATCH(R583,[1]Chapter!$A$1:$A$681,0),8)</f>
        <v>#N/A</v>
      </c>
      <c r="T583" s="18"/>
      <c r="U583" s="18" t="str">
        <f t="shared" si="76"/>
        <v>1</v>
      </c>
      <c r="V583" s="18" t="str">
        <f>IF($L583&lt;"6",INDEX(Revenue_type,MATCH(U583*1,[1]type!$A$118:$A$168,0),8),INDEX(Expenditure_type,MATCH(U583*1,[1]type!$A$2:$A$117,0),8))</f>
        <v>משכורות וש"ע לעובדים לפי תקן</v>
      </c>
      <c r="W583" s="18" t="str">
        <f t="shared" si="77"/>
        <v>13</v>
      </c>
      <c r="X583" s="18" t="str">
        <f>IF($L583&lt;"6",INDEX(Revenue_type,MATCH(W583*1,[1]type!$A$118:$A$168,0),8),INDEX(Expenditure_type,MATCH(W583*1,[1]type!$A$2:$A$117,0),8))</f>
        <v>שעות נוספות</v>
      </c>
      <c r="Y583" s="18" t="str">
        <f t="shared" si="78"/>
        <v>130</v>
      </c>
      <c r="Z583" s="18" t="e">
        <f>IF($L583&lt;"6",INDEX(Revenue_type,MATCH(Y583*1,[1]type!$A$118:$A$168,0),8),INDEX(Expenditure_type,MATCH(Y583*1,[1]type!$A$2:$A$117,0),8))</f>
        <v>#N/A</v>
      </c>
    </row>
    <row r="584" spans="1:26" ht="15.75" customHeight="1" outlineLevel="2">
      <c r="A584" s="38">
        <v>140</v>
      </c>
      <c r="B584" s="39">
        <v>623000</v>
      </c>
      <c r="C584">
        <v>1</v>
      </c>
      <c r="D584" t="str">
        <f t="shared" si="79"/>
        <v>1623000.140</v>
      </c>
      <c r="E584" s="42" t="s">
        <v>56</v>
      </c>
      <c r="F584" s="16"/>
      <c r="G584"/>
      <c r="H584" s="17">
        <v>140000</v>
      </c>
      <c r="I584" s="17">
        <v>157346.04999999999</v>
      </c>
      <c r="J584" s="16">
        <v>141220.32</v>
      </c>
      <c r="K584" s="18" t="e">
        <f>INDEX(תקציב_2013,MATCH(D584,'[1]תקציב 2015'!$D$3:$D$5960,0),8)</f>
        <v>#N/A</v>
      </c>
      <c r="L584" s="18" t="str">
        <f t="shared" si="72"/>
        <v>6</v>
      </c>
      <c r="M584" s="18" t="str">
        <f>INDEX(Chapter,MATCH(L584,[1]Chapter!$A$1:$A$681,0),8)</f>
        <v>הנהלה כללית</v>
      </c>
      <c r="N584" s="18" t="str">
        <f t="shared" si="73"/>
        <v>62</v>
      </c>
      <c r="O584" s="18" t="str">
        <f>INDEX(Chapter,MATCH(N584,[1]Chapter!$A$1:$A$681,0),8)</f>
        <v>מינהל כספי</v>
      </c>
      <c r="P584" s="18" t="str">
        <f t="shared" si="74"/>
        <v>623</v>
      </c>
      <c r="Q584" s="18" t="str">
        <f>INDEX(Chapter,MATCH(P584,[1]Chapter!$A$1:$A$681,0),8)</f>
        <v>גבייה</v>
      </c>
      <c r="R584" s="18" t="str">
        <f t="shared" si="75"/>
        <v>6230</v>
      </c>
      <c r="S584" s="18" t="e">
        <f>INDEX(Chapter,MATCH(R584,[1]Chapter!$A$1:$A$681,0),8)</f>
        <v>#N/A</v>
      </c>
      <c r="T584" s="18"/>
      <c r="U584" s="18" t="str">
        <f t="shared" si="76"/>
        <v>1</v>
      </c>
      <c r="V584" s="18" t="str">
        <f>IF($L584&lt;"6",INDEX(Revenue_type,MATCH(U584*1,[1]type!$A$118:$A$168,0),8),INDEX(Expenditure_type,MATCH(U584*1,[1]type!$A$2:$A$117,0),8))</f>
        <v>משכורות וש"ע לעובדים לפי תקן</v>
      </c>
      <c r="W584" s="18" t="str">
        <f t="shared" si="77"/>
        <v>14</v>
      </c>
      <c r="X584" s="18" t="str">
        <f>IF($L584&lt;"6",INDEX(Revenue_type,MATCH(W584*1,[1]type!$A$118:$A$168,0),8),INDEX(Expenditure_type,MATCH(W584*1,[1]type!$A$2:$A$117,0),8))</f>
        <v>החזר הוצאות</v>
      </c>
      <c r="Y584" s="18" t="str">
        <f t="shared" si="78"/>
        <v>140</v>
      </c>
      <c r="Z584" s="18" t="e">
        <f>IF($L584&lt;"6",INDEX(Revenue_type,MATCH(Y584*1,[1]type!$A$118:$A$168,0),8),INDEX(Expenditure_type,MATCH(Y584*1,[1]type!$A$2:$A$117,0),8))</f>
        <v>#N/A</v>
      </c>
    </row>
    <row r="585" spans="1:26" ht="15.75" customHeight="1" outlineLevel="2">
      <c r="A585" s="38">
        <v>150</v>
      </c>
      <c r="B585" s="39">
        <v>623000</v>
      </c>
      <c r="C585">
        <v>1</v>
      </c>
      <c r="D585" t="str">
        <f t="shared" si="79"/>
        <v>1623000.150</v>
      </c>
      <c r="E585" s="42" t="s">
        <v>510</v>
      </c>
      <c r="F585" s="16"/>
      <c r="G585"/>
      <c r="H585" s="17">
        <v>53000</v>
      </c>
      <c r="I585" s="17">
        <v>37641.14</v>
      </c>
      <c r="J585" s="16">
        <v>52489.97</v>
      </c>
      <c r="K585" s="18" t="e">
        <f>INDEX(תקציב_2013,MATCH(D585,'[1]תקציב 2015'!$D$3:$D$5960,0),8)</f>
        <v>#N/A</v>
      </c>
      <c r="L585" s="18" t="str">
        <f t="shared" si="72"/>
        <v>6</v>
      </c>
      <c r="M585" s="18" t="str">
        <f>INDEX(Chapter,MATCH(L585,[1]Chapter!$A$1:$A$681,0),8)</f>
        <v>הנהלה כללית</v>
      </c>
      <c r="N585" s="18" t="str">
        <f t="shared" si="73"/>
        <v>62</v>
      </c>
      <c r="O585" s="18" t="str">
        <f>INDEX(Chapter,MATCH(N585,[1]Chapter!$A$1:$A$681,0),8)</f>
        <v>מינהל כספי</v>
      </c>
      <c r="P585" s="18" t="str">
        <f t="shared" si="74"/>
        <v>623</v>
      </c>
      <c r="Q585" s="18" t="str">
        <f>INDEX(Chapter,MATCH(P585,[1]Chapter!$A$1:$A$681,0),8)</f>
        <v>גבייה</v>
      </c>
      <c r="R585" s="18" t="str">
        <f t="shared" si="75"/>
        <v>6230</v>
      </c>
      <c r="S585" s="18" t="e">
        <f>INDEX(Chapter,MATCH(R585,[1]Chapter!$A$1:$A$681,0),8)</f>
        <v>#N/A</v>
      </c>
      <c r="T585" s="18"/>
      <c r="U585" s="18" t="str">
        <f t="shared" si="76"/>
        <v>1</v>
      </c>
      <c r="V585" s="18" t="str">
        <f>IF($L585&lt;"6",INDEX(Revenue_type,MATCH(U585*1,[1]type!$A$118:$A$168,0),8),INDEX(Expenditure_type,MATCH(U585*1,[1]type!$A$2:$A$117,0),8))</f>
        <v>משכורות וש"ע לעובדים לפי תקן</v>
      </c>
      <c r="W585" s="18" t="str">
        <f t="shared" si="77"/>
        <v>15</v>
      </c>
      <c r="X585" s="18" t="e">
        <f>IF($L585&lt;"6",INDEX(Revenue_type,MATCH(W585*1,[1]type!$A$118:$A$168,0),8),INDEX(Expenditure_type,MATCH(W585*1,[1]type!$A$2:$A$117,0),8))</f>
        <v>#N/A</v>
      </c>
      <c r="Y585" s="18" t="str">
        <f t="shared" si="78"/>
        <v>150</v>
      </c>
      <c r="Z585" s="18" t="e">
        <f>IF($L585&lt;"6",INDEX(Revenue_type,MATCH(Y585*1,[1]type!$A$118:$A$168,0),8),INDEX(Expenditure_type,MATCH(Y585*1,[1]type!$A$2:$A$117,0),8))</f>
        <v>#N/A</v>
      </c>
    </row>
    <row r="586" spans="1:26" ht="15.75" customHeight="1" outlineLevel="2">
      <c r="A586" s="38">
        <v>210</v>
      </c>
      <c r="B586" s="39">
        <v>623000</v>
      </c>
      <c r="C586">
        <v>1</v>
      </c>
      <c r="D586" t="str">
        <f t="shared" si="79"/>
        <v>1623000.210</v>
      </c>
      <c r="E586" s="42" t="s">
        <v>476</v>
      </c>
      <c r="F586" s="16"/>
      <c r="G586"/>
      <c r="H586" s="17">
        <v>96000</v>
      </c>
      <c r="I586" s="17">
        <v>52650.38</v>
      </c>
      <c r="J586" s="16">
        <v>16522.8</v>
      </c>
      <c r="K586" s="18" t="e">
        <f>INDEX(תקציב_2013,MATCH(D586,'[1]תקציב 2015'!$D$3:$D$5960,0),8)</f>
        <v>#N/A</v>
      </c>
      <c r="L586" s="18" t="str">
        <f t="shared" si="72"/>
        <v>6</v>
      </c>
      <c r="M586" s="18" t="str">
        <f>INDEX(Chapter,MATCH(L586,[1]Chapter!$A$1:$A$681,0),8)</f>
        <v>הנהלה כללית</v>
      </c>
      <c r="N586" s="18" t="str">
        <f t="shared" si="73"/>
        <v>62</v>
      </c>
      <c r="O586" s="18" t="str">
        <f>INDEX(Chapter,MATCH(N586,[1]Chapter!$A$1:$A$681,0),8)</f>
        <v>מינהל כספי</v>
      </c>
      <c r="P586" s="18" t="str">
        <f t="shared" si="74"/>
        <v>623</v>
      </c>
      <c r="Q586" s="18" t="str">
        <f>INDEX(Chapter,MATCH(P586,[1]Chapter!$A$1:$A$681,0),8)</f>
        <v>גבייה</v>
      </c>
      <c r="R586" s="18" t="str">
        <f t="shared" si="75"/>
        <v>6230</v>
      </c>
      <c r="S586" s="18" t="e">
        <f>INDEX(Chapter,MATCH(R586,[1]Chapter!$A$1:$A$681,0),8)</f>
        <v>#N/A</v>
      </c>
      <c r="T586" s="18"/>
      <c r="U586" s="18" t="str">
        <f t="shared" si="76"/>
        <v>2</v>
      </c>
      <c r="V586" s="18" t="str">
        <f>IF($L586&lt;"6",INDEX(Revenue_type,MATCH(U586*1,[1]type!$A$118:$A$168,0),8),INDEX(Expenditure_type,MATCH(U586*1,[1]type!$A$2:$A$117,0),8))</f>
        <v>משכורות וש"ע לעובדים בלי תקן</v>
      </c>
      <c r="W586" s="18" t="str">
        <f t="shared" si="77"/>
        <v>21</v>
      </c>
      <c r="X586" s="18" t="str">
        <f>IF($L586&lt;"6",INDEX(Revenue_type,MATCH(W586*1,[1]type!$A$118:$A$168,0),8),INDEX(Expenditure_type,MATCH(W586*1,[1]type!$A$2:$A$117,0),8))</f>
        <v>השכר הקובע</v>
      </c>
      <c r="Y586" s="18" t="str">
        <f t="shared" si="78"/>
        <v>210</v>
      </c>
      <c r="Z586" s="18" t="e">
        <f>IF($L586&lt;"6",INDEX(Revenue_type,MATCH(Y586*1,[1]type!$A$118:$A$168,0),8),INDEX(Expenditure_type,MATCH(Y586*1,[1]type!$A$2:$A$117,0),8))</f>
        <v>#N/A</v>
      </c>
    </row>
    <row r="587" spans="1:26" ht="15.75" customHeight="1" outlineLevel="2">
      <c r="A587" s="38">
        <v>470</v>
      </c>
      <c r="B587" s="39">
        <v>623000</v>
      </c>
      <c r="C587">
        <v>1</v>
      </c>
      <c r="D587" t="str">
        <f t="shared" si="79"/>
        <v>1623000.470</v>
      </c>
      <c r="E587" s="42" t="s">
        <v>511</v>
      </c>
      <c r="F587" s="16"/>
      <c r="G587"/>
      <c r="H587" s="17">
        <v>2000</v>
      </c>
      <c r="I587" s="17">
        <v>472</v>
      </c>
      <c r="J587" s="16">
        <v>0</v>
      </c>
      <c r="K587" s="18" t="e">
        <f>INDEX(תקציב_2013,MATCH(D587,'[1]תקציב 2015'!$D$3:$D$5960,0),8)</f>
        <v>#N/A</v>
      </c>
      <c r="L587" s="18" t="str">
        <f t="shared" si="72"/>
        <v>6</v>
      </c>
      <c r="M587" s="18" t="str">
        <f>INDEX(Chapter,MATCH(L587,[1]Chapter!$A$1:$A$681,0),8)</f>
        <v>הנהלה כללית</v>
      </c>
      <c r="N587" s="18" t="str">
        <f t="shared" si="73"/>
        <v>62</v>
      </c>
      <c r="O587" s="18" t="str">
        <f>INDEX(Chapter,MATCH(N587,[1]Chapter!$A$1:$A$681,0),8)</f>
        <v>מינהל כספי</v>
      </c>
      <c r="P587" s="18" t="str">
        <f t="shared" si="74"/>
        <v>623</v>
      </c>
      <c r="Q587" s="18" t="str">
        <f>INDEX(Chapter,MATCH(P587,[1]Chapter!$A$1:$A$681,0),8)</f>
        <v>גבייה</v>
      </c>
      <c r="R587" s="18" t="str">
        <f t="shared" si="75"/>
        <v>6230</v>
      </c>
      <c r="S587" s="18" t="e">
        <f>INDEX(Chapter,MATCH(R587,[1]Chapter!$A$1:$A$681,0),8)</f>
        <v>#N/A</v>
      </c>
      <c r="T587" s="18"/>
      <c r="U587" s="18" t="str">
        <f t="shared" si="76"/>
        <v>4</v>
      </c>
      <c r="V587" s="18" t="str">
        <f>IF($L587&lt;"6",INDEX(Revenue_type,MATCH(U587*1,[1]type!$A$118:$A$168,0),8),INDEX(Expenditure_type,MATCH(U587*1,[1]type!$A$2:$A$117,0),8))</f>
        <v>אחזקת בינים ואספקת ציוד</v>
      </c>
      <c r="W587" s="18" t="str">
        <f t="shared" si="77"/>
        <v>47</v>
      </c>
      <c r="X587" s="18" t="str">
        <f>IF($L587&lt;"6",INDEX(Revenue_type,MATCH(W587*1,[1]type!$A$118:$A$168,0),8),INDEX(Expenditure_type,MATCH(W587*1,[1]type!$A$2:$A$117,0),8))</f>
        <v>ציוד משרדי מתכלה</v>
      </c>
      <c r="Y587" s="18" t="str">
        <f t="shared" si="78"/>
        <v>470</v>
      </c>
      <c r="Z587" s="18" t="e">
        <f>IF($L587&lt;"6",INDEX(Revenue_type,MATCH(Y587*1,[1]type!$A$118:$A$168,0),8),INDEX(Expenditure_type,MATCH(Y587*1,[1]type!$A$2:$A$117,0),8))</f>
        <v>#N/A</v>
      </c>
    </row>
    <row r="588" spans="1:26" ht="15.75" customHeight="1" outlineLevel="2">
      <c r="A588" s="38">
        <v>492</v>
      </c>
      <c r="B588" s="39">
        <v>623000</v>
      </c>
      <c r="C588">
        <v>1</v>
      </c>
      <c r="D588" t="str">
        <f t="shared" si="79"/>
        <v>1623000.492</v>
      </c>
      <c r="E588" s="42" t="s">
        <v>462</v>
      </c>
      <c r="F588" s="16"/>
      <c r="G588"/>
      <c r="H588" s="17">
        <v>415000</v>
      </c>
      <c r="I588" s="17">
        <v>447733</v>
      </c>
      <c r="J588" s="16">
        <v>447459</v>
      </c>
      <c r="K588" s="18" t="e">
        <f>INDEX(תקציב_2013,MATCH(D588,'[1]תקציב 2015'!$D$3:$D$5960,0),8)</f>
        <v>#N/A</v>
      </c>
      <c r="L588" s="18" t="str">
        <f t="shared" si="72"/>
        <v>6</v>
      </c>
      <c r="M588" s="18" t="str">
        <f>INDEX(Chapter,MATCH(L588,[1]Chapter!$A$1:$A$681,0),8)</f>
        <v>הנהלה כללית</v>
      </c>
      <c r="N588" s="18" t="str">
        <f t="shared" si="73"/>
        <v>62</v>
      </c>
      <c r="O588" s="18" t="str">
        <f>INDEX(Chapter,MATCH(N588,[1]Chapter!$A$1:$A$681,0),8)</f>
        <v>מינהל כספי</v>
      </c>
      <c r="P588" s="18" t="str">
        <f t="shared" si="74"/>
        <v>623</v>
      </c>
      <c r="Q588" s="18" t="str">
        <f>INDEX(Chapter,MATCH(P588,[1]Chapter!$A$1:$A$681,0),8)</f>
        <v>גבייה</v>
      </c>
      <c r="R588" s="18" t="str">
        <f t="shared" si="75"/>
        <v>6230</v>
      </c>
      <c r="S588" s="18" t="e">
        <f>INDEX(Chapter,MATCH(R588,[1]Chapter!$A$1:$A$681,0),8)</f>
        <v>#N/A</v>
      </c>
      <c r="T588" s="18"/>
      <c r="U588" s="18" t="str">
        <f t="shared" si="76"/>
        <v>4</v>
      </c>
      <c r="V588" s="18" t="str">
        <f>IF($L588&lt;"6",INDEX(Revenue_type,MATCH(U588*1,[1]type!$A$118:$A$168,0),8),INDEX(Expenditure_type,MATCH(U588*1,[1]type!$A$2:$A$117,0),8))</f>
        <v>אחזקת בינים ואספקת ציוד</v>
      </c>
      <c r="W588" s="18" t="str">
        <f t="shared" si="77"/>
        <v>49</v>
      </c>
      <c r="X588" s="18" t="e">
        <f>IF($L588&lt;"6",INDEX(Revenue_type,MATCH(W588*1,[1]type!$A$118:$A$168,0),8),INDEX(Expenditure_type,MATCH(W588*1,[1]type!$A$2:$A$117,0),8))</f>
        <v>#N/A</v>
      </c>
      <c r="Y588" s="18" t="str">
        <f t="shared" si="78"/>
        <v>492</v>
      </c>
      <c r="Z588" s="18" t="str">
        <f>IF($L588&lt;"6",INDEX(Revenue_type,MATCH(Y588*1,[1]type!$A$118:$A$168,0),8),INDEX(Expenditure_type,MATCH(Y588*1,[1]type!$A$2:$A$117,0),8))</f>
        <v>השתתפות בתקציבי עזר 092</v>
      </c>
    </row>
    <row r="589" spans="1:26" ht="15.75" customHeight="1" outlineLevel="2">
      <c r="A589" s="38">
        <v>511</v>
      </c>
      <c r="B589" s="39">
        <v>623000</v>
      </c>
      <c r="C589">
        <v>1</v>
      </c>
      <c r="D589" t="str">
        <f t="shared" si="79"/>
        <v>1623000.511</v>
      </c>
      <c r="E589" s="42" t="s">
        <v>512</v>
      </c>
      <c r="F589" s="16"/>
      <c r="G589"/>
      <c r="H589" s="17">
        <v>3000</v>
      </c>
      <c r="I589" s="17">
        <v>2500</v>
      </c>
      <c r="J589" s="16">
        <v>976.3</v>
      </c>
      <c r="K589" s="18" t="e">
        <f>INDEX(תקציב_2013,MATCH(D589,'[1]תקציב 2015'!$D$3:$D$5960,0),8)</f>
        <v>#N/A</v>
      </c>
      <c r="L589" s="18" t="str">
        <f t="shared" si="72"/>
        <v>6</v>
      </c>
      <c r="M589" s="18" t="str">
        <f>INDEX(Chapter,MATCH(L589,[1]Chapter!$A$1:$A$681,0),8)</f>
        <v>הנהלה כללית</v>
      </c>
      <c r="N589" s="18" t="str">
        <f t="shared" si="73"/>
        <v>62</v>
      </c>
      <c r="O589" s="18" t="str">
        <f>INDEX(Chapter,MATCH(N589,[1]Chapter!$A$1:$A$681,0),8)</f>
        <v>מינהל כספי</v>
      </c>
      <c r="P589" s="18" t="str">
        <f t="shared" si="74"/>
        <v>623</v>
      </c>
      <c r="Q589" s="18" t="str">
        <f>INDEX(Chapter,MATCH(P589,[1]Chapter!$A$1:$A$681,0),8)</f>
        <v>גבייה</v>
      </c>
      <c r="R589" s="18" t="str">
        <f t="shared" si="75"/>
        <v>6230</v>
      </c>
      <c r="S589" s="18" t="e">
        <f>INDEX(Chapter,MATCH(R589,[1]Chapter!$A$1:$A$681,0),8)</f>
        <v>#N/A</v>
      </c>
      <c r="T589" s="18"/>
      <c r="U589" s="18" t="str">
        <f t="shared" si="76"/>
        <v>5</v>
      </c>
      <c r="V589" s="18" t="str">
        <f>IF($L589&lt;"6",INDEX(Revenue_type,MATCH(U589*1,[1]type!$A$118:$A$168,0),8),INDEX(Expenditure_type,MATCH(U589*1,[1]type!$A$2:$A$117,0),8))</f>
        <v>הוצאות מנהליות</v>
      </c>
      <c r="W589" s="18" t="str">
        <f t="shared" si="77"/>
        <v>51</v>
      </c>
      <c r="X589" s="18" t="str">
        <f>IF($L589&lt;"6",INDEX(Revenue_type,MATCH(W589*1,[1]type!$A$118:$A$168,0),8),INDEX(Expenditure_type,MATCH(W589*1,[1]type!$A$2:$A$117,0),8))</f>
        <v>אש"ל וכיבודים</v>
      </c>
      <c r="Y589" s="18" t="str">
        <f t="shared" si="78"/>
        <v>511</v>
      </c>
      <c r="Z589" s="18" t="str">
        <f>IF($L589&lt;"6",INDEX(Revenue_type,MATCH(Y589*1,[1]type!$A$118:$A$168,0),8),INDEX(Expenditure_type,MATCH(Y589*1,[1]type!$A$2:$A$117,0),8))</f>
        <v>אירוח וכיבוד</v>
      </c>
    </row>
    <row r="590" spans="1:26" ht="15.75" customHeight="1" outlineLevel="2">
      <c r="A590" s="38">
        <v>550</v>
      </c>
      <c r="B590" s="39">
        <v>623000</v>
      </c>
      <c r="C590">
        <v>1</v>
      </c>
      <c r="D590" t="str">
        <f t="shared" si="79"/>
        <v>1623000.550</v>
      </c>
      <c r="E590" s="42" t="s">
        <v>513</v>
      </c>
      <c r="F590" s="16"/>
      <c r="G590"/>
      <c r="H590" s="17">
        <v>2000</v>
      </c>
      <c r="I590" s="17">
        <v>944</v>
      </c>
      <c r="J590" s="16">
        <v>2478</v>
      </c>
      <c r="K590" s="18" t="e">
        <f>INDEX(תקציב_2013,MATCH(D590,'[1]תקציב 2015'!$D$3:$D$5960,0),8)</f>
        <v>#N/A</v>
      </c>
      <c r="L590" s="18" t="str">
        <f t="shared" si="72"/>
        <v>6</v>
      </c>
      <c r="M590" s="18" t="str">
        <f>INDEX(Chapter,MATCH(L590,[1]Chapter!$A$1:$A$681,0),8)</f>
        <v>הנהלה כללית</v>
      </c>
      <c r="N590" s="18" t="str">
        <f t="shared" si="73"/>
        <v>62</v>
      </c>
      <c r="O590" s="18" t="str">
        <f>INDEX(Chapter,MATCH(N590,[1]Chapter!$A$1:$A$681,0),8)</f>
        <v>מינהל כספי</v>
      </c>
      <c r="P590" s="18" t="str">
        <f t="shared" si="74"/>
        <v>623</v>
      </c>
      <c r="Q590" s="18" t="str">
        <f>INDEX(Chapter,MATCH(P590,[1]Chapter!$A$1:$A$681,0),8)</f>
        <v>גבייה</v>
      </c>
      <c r="R590" s="18" t="str">
        <f t="shared" si="75"/>
        <v>6230</v>
      </c>
      <c r="S590" s="18" t="e">
        <f>INDEX(Chapter,MATCH(R590,[1]Chapter!$A$1:$A$681,0),8)</f>
        <v>#N/A</v>
      </c>
      <c r="T590" s="18"/>
      <c r="U590" s="18" t="str">
        <f t="shared" si="76"/>
        <v>5</v>
      </c>
      <c r="V590" s="18" t="str">
        <f>IF($L590&lt;"6",INDEX(Revenue_type,MATCH(U590*1,[1]type!$A$118:$A$168,0),8),INDEX(Expenditure_type,MATCH(U590*1,[1]type!$A$2:$A$117,0),8))</f>
        <v>הוצאות מנהליות</v>
      </c>
      <c r="W590" s="18" t="str">
        <f t="shared" si="77"/>
        <v>55</v>
      </c>
      <c r="X590" s="18" t="str">
        <f>IF($L590&lt;"6",INDEX(Revenue_type,MATCH(W590*1,[1]type!$A$118:$A$168,0),8),INDEX(Expenditure_type,MATCH(W590*1,[1]type!$A$2:$A$117,0),8))</f>
        <v>הוצאות פרסום</v>
      </c>
      <c r="Y590" s="18" t="str">
        <f t="shared" si="78"/>
        <v>550</v>
      </c>
      <c r="Z590" s="18" t="e">
        <f>IF($L590&lt;"6",INDEX(Revenue_type,MATCH(Y590*1,[1]type!$A$118:$A$168,0),8),INDEX(Expenditure_type,MATCH(Y590*1,[1]type!$A$2:$A$117,0),8))</f>
        <v>#N/A</v>
      </c>
    </row>
    <row r="591" spans="1:26" ht="15.75" customHeight="1" outlineLevel="2">
      <c r="A591" s="38">
        <v>560</v>
      </c>
      <c r="B591" s="39">
        <v>623000</v>
      </c>
      <c r="C591">
        <v>1</v>
      </c>
      <c r="D591" t="str">
        <f t="shared" si="79"/>
        <v>1623000.560</v>
      </c>
      <c r="E591" s="42" t="s">
        <v>514</v>
      </c>
      <c r="F591" s="16"/>
      <c r="G591"/>
      <c r="H591" s="17">
        <v>6000</v>
      </c>
      <c r="I591" s="17">
        <v>4988</v>
      </c>
      <c r="J591" s="16">
        <v>2780</v>
      </c>
      <c r="K591" s="18" t="e">
        <f>INDEX(תקציב_2013,MATCH(D591,'[1]תקציב 2015'!$D$3:$D$5960,0),8)</f>
        <v>#N/A</v>
      </c>
      <c r="L591" s="18" t="str">
        <f t="shared" si="72"/>
        <v>6</v>
      </c>
      <c r="M591" s="18" t="str">
        <f>INDEX(Chapter,MATCH(L591,[1]Chapter!$A$1:$A$681,0),8)</f>
        <v>הנהלה כללית</v>
      </c>
      <c r="N591" s="18" t="str">
        <f t="shared" si="73"/>
        <v>62</v>
      </c>
      <c r="O591" s="18" t="str">
        <f>INDEX(Chapter,MATCH(N591,[1]Chapter!$A$1:$A$681,0),8)</f>
        <v>מינהל כספי</v>
      </c>
      <c r="P591" s="18" t="str">
        <f t="shared" si="74"/>
        <v>623</v>
      </c>
      <c r="Q591" s="18" t="str">
        <f>INDEX(Chapter,MATCH(P591,[1]Chapter!$A$1:$A$681,0),8)</f>
        <v>גבייה</v>
      </c>
      <c r="R591" s="18" t="str">
        <f t="shared" si="75"/>
        <v>6230</v>
      </c>
      <c r="S591" s="18" t="e">
        <f>INDEX(Chapter,MATCH(R591,[1]Chapter!$A$1:$A$681,0),8)</f>
        <v>#N/A</v>
      </c>
      <c r="T591" s="18"/>
      <c r="U591" s="18" t="str">
        <f t="shared" si="76"/>
        <v>5</v>
      </c>
      <c r="V591" s="18" t="str">
        <f>IF($L591&lt;"6",INDEX(Revenue_type,MATCH(U591*1,[1]type!$A$118:$A$168,0),8),INDEX(Expenditure_type,MATCH(U591*1,[1]type!$A$2:$A$117,0),8))</f>
        <v>הוצאות מנהליות</v>
      </c>
      <c r="W591" s="18" t="str">
        <f t="shared" si="77"/>
        <v>56</v>
      </c>
      <c r="X591" s="18" t="str">
        <f>IF($L591&lt;"6",INDEX(Revenue_type,MATCH(W591*1,[1]type!$A$118:$A$168,0),8),INDEX(Expenditure_type,MATCH(W591*1,[1]type!$A$2:$A$117,0),8))</f>
        <v>הוצאות משרדיות</v>
      </c>
      <c r="Y591" s="18" t="str">
        <f t="shared" si="78"/>
        <v>560</v>
      </c>
      <c r="Z591" s="18" t="e">
        <f>IF($L591&lt;"6",INDEX(Revenue_type,MATCH(Y591*1,[1]type!$A$118:$A$168,0),8),INDEX(Expenditure_type,MATCH(Y591*1,[1]type!$A$2:$A$117,0),8))</f>
        <v>#N/A</v>
      </c>
    </row>
    <row r="592" spans="1:26" ht="15.75" customHeight="1" outlineLevel="2">
      <c r="A592" s="38">
        <v>570</v>
      </c>
      <c r="B592" s="39">
        <v>623000</v>
      </c>
      <c r="C592">
        <v>1</v>
      </c>
      <c r="D592" t="str">
        <f t="shared" si="79"/>
        <v>1623000.570</v>
      </c>
      <c r="E592" s="42" t="s">
        <v>515</v>
      </c>
      <c r="F592" s="16"/>
      <c r="G592"/>
      <c r="H592" s="17">
        <v>110000</v>
      </c>
      <c r="I592" s="17">
        <v>72091.399999999994</v>
      </c>
      <c r="J592" s="16">
        <v>96167.679999999993</v>
      </c>
      <c r="K592" s="18" t="e">
        <f>INDEX(תקציב_2013,MATCH(D592,'[1]תקציב 2015'!$D$3:$D$5960,0),8)</f>
        <v>#N/A</v>
      </c>
      <c r="L592" s="18" t="str">
        <f t="shared" si="72"/>
        <v>6</v>
      </c>
      <c r="M592" s="18" t="str">
        <f>INDEX(Chapter,MATCH(L592,[1]Chapter!$A$1:$A$681,0),8)</f>
        <v>הנהלה כללית</v>
      </c>
      <c r="N592" s="18" t="str">
        <f t="shared" si="73"/>
        <v>62</v>
      </c>
      <c r="O592" s="18" t="str">
        <f>INDEX(Chapter,MATCH(N592,[1]Chapter!$A$1:$A$681,0),8)</f>
        <v>מינהל כספי</v>
      </c>
      <c r="P592" s="18" t="str">
        <f t="shared" si="74"/>
        <v>623</v>
      </c>
      <c r="Q592" s="18" t="str">
        <f>INDEX(Chapter,MATCH(P592,[1]Chapter!$A$1:$A$681,0),8)</f>
        <v>גבייה</v>
      </c>
      <c r="R592" s="18" t="str">
        <f t="shared" si="75"/>
        <v>6230</v>
      </c>
      <c r="S592" s="18" t="e">
        <f>INDEX(Chapter,MATCH(R592,[1]Chapter!$A$1:$A$681,0),8)</f>
        <v>#N/A</v>
      </c>
      <c r="T592" s="18"/>
      <c r="U592" s="18" t="str">
        <f t="shared" si="76"/>
        <v>5</v>
      </c>
      <c r="V592" s="18" t="str">
        <f>IF($L592&lt;"6",INDEX(Revenue_type,MATCH(U592*1,[1]type!$A$118:$A$168,0),8),INDEX(Expenditure_type,MATCH(U592*1,[1]type!$A$2:$A$117,0),8))</f>
        <v>הוצאות מנהליות</v>
      </c>
      <c r="W592" s="18" t="str">
        <f t="shared" si="77"/>
        <v>57</v>
      </c>
      <c r="X592" s="18" t="str">
        <f>IF($L592&lt;"6",INDEX(Revenue_type,MATCH(W592*1,[1]type!$A$118:$A$168,0),8),INDEX(Expenditure_type,MATCH(W592*1,[1]type!$A$2:$A$117,0),8))</f>
        <v>מיכון ועיבוד נתונים</v>
      </c>
      <c r="Y592" s="18" t="str">
        <f t="shared" si="78"/>
        <v>570</v>
      </c>
      <c r="Z592" s="18" t="e">
        <f>IF($L592&lt;"6",INDEX(Revenue_type,MATCH(Y592*1,[1]type!$A$118:$A$168,0),8),INDEX(Expenditure_type,MATCH(Y592*1,[1]type!$A$2:$A$117,0),8))</f>
        <v>#N/A</v>
      </c>
    </row>
    <row r="593" spans="1:26" ht="15.75" customHeight="1" outlineLevel="2">
      <c r="A593" s="38">
        <v>581</v>
      </c>
      <c r="B593" s="39">
        <v>623000</v>
      </c>
      <c r="C593">
        <v>1</v>
      </c>
      <c r="D593" t="str">
        <f t="shared" si="79"/>
        <v>1623000.581</v>
      </c>
      <c r="E593" s="42" t="s">
        <v>495</v>
      </c>
      <c r="F593" s="16"/>
      <c r="G593"/>
      <c r="H593" s="17">
        <v>450000</v>
      </c>
      <c r="I593" s="17">
        <v>788346.65</v>
      </c>
      <c r="J593" s="16">
        <v>387782.88</v>
      </c>
      <c r="K593" s="18" t="e">
        <f>INDEX(תקציב_2013,MATCH(D593,'[1]תקציב 2015'!$D$3:$D$5960,0),8)</f>
        <v>#N/A</v>
      </c>
      <c r="L593" s="18" t="str">
        <f t="shared" si="72"/>
        <v>6</v>
      </c>
      <c r="M593" s="18" t="str">
        <f>INDEX(Chapter,MATCH(L593,[1]Chapter!$A$1:$A$681,0),8)</f>
        <v>הנהלה כללית</v>
      </c>
      <c r="N593" s="18" t="str">
        <f t="shared" si="73"/>
        <v>62</v>
      </c>
      <c r="O593" s="18" t="str">
        <f>INDEX(Chapter,MATCH(N593,[1]Chapter!$A$1:$A$681,0),8)</f>
        <v>מינהל כספי</v>
      </c>
      <c r="P593" s="18" t="str">
        <f t="shared" si="74"/>
        <v>623</v>
      </c>
      <c r="Q593" s="18" t="str">
        <f>INDEX(Chapter,MATCH(P593,[1]Chapter!$A$1:$A$681,0),8)</f>
        <v>גבייה</v>
      </c>
      <c r="R593" s="18" t="str">
        <f t="shared" si="75"/>
        <v>6230</v>
      </c>
      <c r="S593" s="18" t="e">
        <f>INDEX(Chapter,MATCH(R593,[1]Chapter!$A$1:$A$681,0),8)</f>
        <v>#N/A</v>
      </c>
      <c r="T593" s="18"/>
      <c r="U593" s="18" t="str">
        <f t="shared" si="76"/>
        <v>5</v>
      </c>
      <c r="V593" s="18" t="str">
        <f>IF($L593&lt;"6",INDEX(Revenue_type,MATCH(U593*1,[1]type!$A$118:$A$168,0),8),INDEX(Expenditure_type,MATCH(U593*1,[1]type!$A$2:$A$117,0),8))</f>
        <v>הוצאות מנהליות</v>
      </c>
      <c r="W593" s="18" t="str">
        <f t="shared" si="77"/>
        <v>58</v>
      </c>
      <c r="X593" s="18" t="str">
        <f>IF($L593&lt;"6",INDEX(Revenue_type,MATCH(W593*1,[1]type!$A$118:$A$168,0),8),INDEX(Expenditure_type,MATCH(W593*1,[1]type!$A$2:$A$117,0),8))</f>
        <v>הוצאות ארגוניות שונות</v>
      </c>
      <c r="Y593" s="18" t="str">
        <f t="shared" si="78"/>
        <v>581</v>
      </c>
      <c r="Z593" s="18" t="str">
        <f>IF($L593&lt;"6",INDEX(Revenue_type,MATCH(Y593*1,[1]type!$A$118:$A$168,0),8),INDEX(Expenditure_type,MATCH(Y593*1,[1]type!$A$2:$A$117,0),8))</f>
        <v>הוצאות משפטיות (אגרת בולים)</v>
      </c>
    </row>
    <row r="594" spans="1:26" ht="15.75" customHeight="1" outlineLevel="2">
      <c r="A594" s="38">
        <v>593</v>
      </c>
      <c r="B594" s="39">
        <v>623000</v>
      </c>
      <c r="C594">
        <v>1</v>
      </c>
      <c r="D594" t="str">
        <f t="shared" si="79"/>
        <v>1623000.593</v>
      </c>
      <c r="E594" s="42" t="s">
        <v>505</v>
      </c>
      <c r="F594" s="16"/>
      <c r="G594"/>
      <c r="H594" s="17">
        <v>66000</v>
      </c>
      <c r="I594" s="17">
        <v>40580</v>
      </c>
      <c r="J594" s="16">
        <v>72055</v>
      </c>
      <c r="K594" s="18" t="e">
        <f>INDEX(תקציב_2013,MATCH(D594,'[1]תקציב 2015'!$D$3:$D$5960,0),8)</f>
        <v>#N/A</v>
      </c>
      <c r="L594" s="18" t="str">
        <f t="shared" si="72"/>
        <v>6</v>
      </c>
      <c r="M594" s="18" t="str">
        <f>INDEX(Chapter,MATCH(L594,[1]Chapter!$A$1:$A$681,0),8)</f>
        <v>הנהלה כללית</v>
      </c>
      <c r="N594" s="18" t="str">
        <f t="shared" si="73"/>
        <v>62</v>
      </c>
      <c r="O594" s="18" t="str">
        <f>INDEX(Chapter,MATCH(N594,[1]Chapter!$A$1:$A$681,0),8)</f>
        <v>מינהל כספי</v>
      </c>
      <c r="P594" s="18" t="str">
        <f t="shared" si="74"/>
        <v>623</v>
      </c>
      <c r="Q594" s="18" t="str">
        <f>INDEX(Chapter,MATCH(P594,[1]Chapter!$A$1:$A$681,0),8)</f>
        <v>גבייה</v>
      </c>
      <c r="R594" s="18" t="str">
        <f t="shared" si="75"/>
        <v>6230</v>
      </c>
      <c r="S594" s="18" t="e">
        <f>INDEX(Chapter,MATCH(R594,[1]Chapter!$A$1:$A$681,0),8)</f>
        <v>#N/A</v>
      </c>
      <c r="T594" s="18"/>
      <c r="U594" s="18" t="str">
        <f t="shared" si="76"/>
        <v>5</v>
      </c>
      <c r="V594" s="18" t="str">
        <f>IF($L594&lt;"6",INDEX(Revenue_type,MATCH(U594*1,[1]type!$A$118:$A$168,0),8),INDEX(Expenditure_type,MATCH(U594*1,[1]type!$A$2:$A$117,0),8))</f>
        <v>הוצאות מנהליות</v>
      </c>
      <c r="W594" s="18" t="str">
        <f t="shared" si="77"/>
        <v>59</v>
      </c>
      <c r="X594" s="18" t="str">
        <f>IF($L594&lt;"6",INDEX(Revenue_type,MATCH(W594*1,[1]type!$A$118:$A$168,0),8),INDEX(Expenditure_type,MATCH(W594*1,[1]type!$A$2:$A$117,0),8))</f>
        <v>השתתפות בתקציבי עזר 092</v>
      </c>
      <c r="Y594" s="18" t="str">
        <f t="shared" si="78"/>
        <v>593</v>
      </c>
      <c r="Z594" s="18" t="str">
        <f>IF($L594&lt;"6",INDEX(Revenue_type,MATCH(Y594*1,[1]type!$A$118:$A$168,0),8),INDEX(Expenditure_type,MATCH(Y594*1,[1]type!$A$2:$A$117,0),8))</f>
        <v>מיכון ת"ע 093</v>
      </c>
    </row>
    <row r="595" spans="1:26" ht="15.75" customHeight="1" outlineLevel="2">
      <c r="A595" s="38">
        <v>750</v>
      </c>
      <c r="B595" s="39">
        <v>623000</v>
      </c>
      <c r="C595">
        <v>1</v>
      </c>
      <c r="D595" t="str">
        <f t="shared" si="79"/>
        <v>1623000.750</v>
      </c>
      <c r="E595" s="42" t="s">
        <v>516</v>
      </c>
      <c r="F595" s="16"/>
      <c r="G595"/>
      <c r="H595" s="17">
        <v>3500000</v>
      </c>
      <c r="I595" s="17">
        <v>3516929.14</v>
      </c>
      <c r="J595" s="16">
        <v>3183265.2</v>
      </c>
      <c r="K595" s="18" t="e">
        <f>INDEX(תקציב_2013,MATCH(D595,'[1]תקציב 2015'!$D$3:$D$5960,0),8)</f>
        <v>#N/A</v>
      </c>
      <c r="L595" s="18" t="str">
        <f t="shared" si="72"/>
        <v>6</v>
      </c>
      <c r="M595" s="18" t="str">
        <f>INDEX(Chapter,MATCH(L595,[1]Chapter!$A$1:$A$681,0),8)</f>
        <v>הנהלה כללית</v>
      </c>
      <c r="N595" s="18" t="str">
        <f t="shared" si="73"/>
        <v>62</v>
      </c>
      <c r="O595" s="18" t="str">
        <f>INDEX(Chapter,MATCH(N595,[1]Chapter!$A$1:$A$681,0),8)</f>
        <v>מינהל כספי</v>
      </c>
      <c r="P595" s="18" t="str">
        <f t="shared" si="74"/>
        <v>623</v>
      </c>
      <c r="Q595" s="18" t="str">
        <f>INDEX(Chapter,MATCH(P595,[1]Chapter!$A$1:$A$681,0),8)</f>
        <v>גבייה</v>
      </c>
      <c r="R595" s="18" t="str">
        <f t="shared" si="75"/>
        <v>6230</v>
      </c>
      <c r="S595" s="18" t="e">
        <f>INDEX(Chapter,MATCH(R595,[1]Chapter!$A$1:$A$681,0),8)</f>
        <v>#N/A</v>
      </c>
      <c r="T595" s="18"/>
      <c r="U595" s="18" t="str">
        <f t="shared" si="76"/>
        <v>7</v>
      </c>
      <c r="V595" s="18" t="str">
        <f>IF($L595&lt;"6",INDEX(Revenue_type,MATCH(U595*1,[1]type!$A$118:$A$168,0),8),INDEX(Expenditure_type,MATCH(U595*1,[1]type!$A$2:$A$117,0),8))</f>
        <v>הוצאות לפעולות</v>
      </c>
      <c r="W595" s="18" t="str">
        <f t="shared" si="77"/>
        <v>75</v>
      </c>
      <c r="X595" s="18" t="str">
        <f>IF($L595&lt;"6",INDEX(Revenue_type,MATCH(W595*1,[1]type!$A$118:$A$168,0),8),INDEX(Expenditure_type,MATCH(W595*1,[1]type!$A$2:$A$117,0),8))</f>
        <v>עבודות קבלניות</v>
      </c>
      <c r="Y595" s="18" t="str">
        <f t="shared" si="78"/>
        <v>750</v>
      </c>
      <c r="Z595" s="18" t="e">
        <f>IF($L595&lt;"6",INDEX(Revenue_type,MATCH(Y595*1,[1]type!$A$118:$A$168,0),8),INDEX(Expenditure_type,MATCH(Y595*1,[1]type!$A$2:$A$117,0),8))</f>
        <v>#N/A</v>
      </c>
    </row>
    <row r="596" spans="1:26" ht="15.75" customHeight="1" outlineLevel="2">
      <c r="A596" s="38">
        <v>751</v>
      </c>
      <c r="B596" s="39">
        <v>623000</v>
      </c>
      <c r="C596">
        <v>1</v>
      </c>
      <c r="D596" t="str">
        <f t="shared" si="79"/>
        <v>1623000.751</v>
      </c>
      <c r="E596" s="42" t="s">
        <v>517</v>
      </c>
      <c r="F596" s="16"/>
      <c r="G596"/>
      <c r="H596" s="17">
        <v>2000000</v>
      </c>
      <c r="I596" s="17">
        <v>756561.86</v>
      </c>
      <c r="J596" s="16">
        <v>1562900.16</v>
      </c>
      <c r="K596" s="18" t="e">
        <f>INDEX(תקציב_2013,MATCH(D596,'[1]תקציב 2015'!$D$3:$D$5960,0),8)</f>
        <v>#N/A</v>
      </c>
      <c r="L596" s="18" t="str">
        <f t="shared" si="72"/>
        <v>6</v>
      </c>
      <c r="M596" s="18" t="str">
        <f>INDEX(Chapter,MATCH(L596,[1]Chapter!$A$1:$A$681,0),8)</f>
        <v>הנהלה כללית</v>
      </c>
      <c r="N596" s="18" t="str">
        <f t="shared" si="73"/>
        <v>62</v>
      </c>
      <c r="O596" s="18" t="str">
        <f>INDEX(Chapter,MATCH(N596,[1]Chapter!$A$1:$A$681,0),8)</f>
        <v>מינהל כספי</v>
      </c>
      <c r="P596" s="18" t="str">
        <f t="shared" si="74"/>
        <v>623</v>
      </c>
      <c r="Q596" s="18" t="str">
        <f>INDEX(Chapter,MATCH(P596,[1]Chapter!$A$1:$A$681,0),8)</f>
        <v>גבייה</v>
      </c>
      <c r="R596" s="18" t="str">
        <f t="shared" si="75"/>
        <v>6230</v>
      </c>
      <c r="S596" s="18" t="e">
        <f>INDEX(Chapter,MATCH(R596,[1]Chapter!$A$1:$A$681,0),8)</f>
        <v>#N/A</v>
      </c>
      <c r="T596" s="18"/>
      <c r="U596" s="18" t="str">
        <f t="shared" si="76"/>
        <v>7</v>
      </c>
      <c r="V596" s="18" t="str">
        <f>IF($L596&lt;"6",INDEX(Revenue_type,MATCH(U596*1,[1]type!$A$118:$A$168,0),8),INDEX(Expenditure_type,MATCH(U596*1,[1]type!$A$2:$A$117,0),8))</f>
        <v>הוצאות לפעולות</v>
      </c>
      <c r="W596" s="18" t="str">
        <f t="shared" si="77"/>
        <v>75</v>
      </c>
      <c r="X596" s="18" t="str">
        <f>IF($L596&lt;"6",INDEX(Revenue_type,MATCH(W596*1,[1]type!$A$118:$A$168,0),8),INDEX(Expenditure_type,MATCH(W596*1,[1]type!$A$2:$A$117,0),8))</f>
        <v>עבודות קבלניות</v>
      </c>
      <c r="Y596" s="18" t="str">
        <f t="shared" si="78"/>
        <v>751</v>
      </c>
      <c r="Z596" s="18" t="e">
        <f>IF($L596&lt;"6",INDEX(Revenue_type,MATCH(Y596*1,[1]type!$A$118:$A$168,0),8),INDEX(Expenditure_type,MATCH(Y596*1,[1]type!$A$2:$A$117,0),8))</f>
        <v>#N/A</v>
      </c>
    </row>
    <row r="597" spans="1:26" ht="15.75" customHeight="1" outlineLevel="2">
      <c r="A597" s="38">
        <v>780</v>
      </c>
      <c r="B597" s="39">
        <v>623000</v>
      </c>
      <c r="C597">
        <v>1</v>
      </c>
      <c r="D597" t="str">
        <f t="shared" si="79"/>
        <v>1623000.780</v>
      </c>
      <c r="E597" s="42" t="s">
        <v>50</v>
      </c>
      <c r="F597" s="16"/>
      <c r="G597"/>
      <c r="H597" s="17">
        <v>7500</v>
      </c>
      <c r="I597" s="17">
        <v>8104.95</v>
      </c>
      <c r="J597" s="16">
        <v>6949.86</v>
      </c>
      <c r="K597" s="18" t="e">
        <f>INDEX(תקציב_2013,MATCH(D597,'[1]תקציב 2015'!$D$3:$D$5960,0),8)</f>
        <v>#N/A</v>
      </c>
      <c r="L597" s="18" t="str">
        <f t="shared" si="72"/>
        <v>6</v>
      </c>
      <c r="M597" s="18" t="str">
        <f>INDEX(Chapter,MATCH(L597,[1]Chapter!$A$1:$A$681,0),8)</f>
        <v>הנהלה כללית</v>
      </c>
      <c r="N597" s="18" t="str">
        <f t="shared" si="73"/>
        <v>62</v>
      </c>
      <c r="O597" s="18" t="str">
        <f>INDEX(Chapter,MATCH(N597,[1]Chapter!$A$1:$A$681,0),8)</f>
        <v>מינהל כספי</v>
      </c>
      <c r="P597" s="18" t="str">
        <f t="shared" si="74"/>
        <v>623</v>
      </c>
      <c r="Q597" s="18" t="str">
        <f>INDEX(Chapter,MATCH(P597,[1]Chapter!$A$1:$A$681,0),8)</f>
        <v>גבייה</v>
      </c>
      <c r="R597" s="18" t="str">
        <f t="shared" si="75"/>
        <v>6230</v>
      </c>
      <c r="S597" s="18" t="e">
        <f>INDEX(Chapter,MATCH(R597,[1]Chapter!$A$1:$A$681,0),8)</f>
        <v>#N/A</v>
      </c>
      <c r="T597" s="18"/>
      <c r="U597" s="18" t="str">
        <f t="shared" si="76"/>
        <v>7</v>
      </c>
      <c r="V597" s="18" t="str">
        <f>IF($L597&lt;"6",INDEX(Revenue_type,MATCH(U597*1,[1]type!$A$118:$A$168,0),8),INDEX(Expenditure_type,MATCH(U597*1,[1]type!$A$2:$A$117,0),8))</f>
        <v>הוצאות לפעולות</v>
      </c>
      <c r="W597" s="18" t="str">
        <f t="shared" si="77"/>
        <v>78</v>
      </c>
      <c r="X597" s="18" t="str">
        <f>IF($L597&lt;"6",INDEX(Revenue_type,MATCH(W597*1,[1]type!$A$118:$A$168,0),8),INDEX(Expenditure_type,MATCH(W597*1,[1]type!$A$2:$A$117,0),8))</f>
        <v>הוצאות שונות</v>
      </c>
      <c r="Y597" s="18" t="str">
        <f t="shared" si="78"/>
        <v>780</v>
      </c>
      <c r="Z597" s="18" t="e">
        <f>IF($L597&lt;"6",INDEX(Revenue_type,MATCH(Y597*1,[1]type!$A$118:$A$168,0),8),INDEX(Expenditure_type,MATCH(Y597*1,[1]type!$A$2:$A$117,0),8))</f>
        <v>#N/A</v>
      </c>
    </row>
    <row r="598" spans="1:26" ht="15.75" customHeight="1" outlineLevel="2">
      <c r="A598" s="38">
        <v>930</v>
      </c>
      <c r="B598" s="39">
        <v>623000</v>
      </c>
      <c r="C598">
        <v>1</v>
      </c>
      <c r="D598" t="str">
        <f t="shared" si="79"/>
        <v>1623000.930</v>
      </c>
      <c r="E598" s="42" t="s">
        <v>460</v>
      </c>
      <c r="F598" s="16"/>
      <c r="G598"/>
      <c r="H598" s="17">
        <v>7000</v>
      </c>
      <c r="I598" s="17">
        <v>11055.4</v>
      </c>
      <c r="J598" s="16">
        <v>5970.8</v>
      </c>
      <c r="K598" s="18" t="e">
        <f>INDEX(תקציב_2013,MATCH(D598,'[1]תקציב 2015'!$D$3:$D$5960,0),8)</f>
        <v>#N/A</v>
      </c>
      <c r="L598" s="18" t="str">
        <f t="shared" si="72"/>
        <v>6</v>
      </c>
      <c r="M598" s="18" t="str">
        <f>INDEX(Chapter,MATCH(L598,[1]Chapter!$A$1:$A$681,0),8)</f>
        <v>הנהלה כללית</v>
      </c>
      <c r="N598" s="18" t="str">
        <f t="shared" si="73"/>
        <v>62</v>
      </c>
      <c r="O598" s="18" t="str">
        <f>INDEX(Chapter,MATCH(N598,[1]Chapter!$A$1:$A$681,0),8)</f>
        <v>מינהל כספי</v>
      </c>
      <c r="P598" s="18" t="str">
        <f t="shared" si="74"/>
        <v>623</v>
      </c>
      <c r="Q598" s="18" t="str">
        <f>INDEX(Chapter,MATCH(P598,[1]Chapter!$A$1:$A$681,0),8)</f>
        <v>גבייה</v>
      </c>
      <c r="R598" s="18" t="str">
        <f t="shared" si="75"/>
        <v>6230</v>
      </c>
      <c r="S598" s="18" t="e">
        <f>INDEX(Chapter,MATCH(R598,[1]Chapter!$A$1:$A$681,0),8)</f>
        <v>#N/A</v>
      </c>
      <c r="T598" s="18"/>
      <c r="U598" s="18" t="str">
        <f t="shared" si="76"/>
        <v>9</v>
      </c>
      <c r="V598" s="18" t="str">
        <f>IF($L598&lt;"6",INDEX(Revenue_type,MATCH(U598*1,[1]type!$A$118:$A$168,0),8),INDEX(Expenditure_type,MATCH(U598*1,[1]type!$A$2:$A$117,0),8))</f>
        <v>הוצאות חד פעמיות</v>
      </c>
      <c r="W598" s="18" t="str">
        <f t="shared" si="77"/>
        <v>93</v>
      </c>
      <c r="X598" s="18" t="str">
        <f>IF($L598&lt;"6",INDEX(Revenue_type,MATCH(W598*1,[1]type!$A$118:$A$168,0),8),INDEX(Expenditure_type,MATCH(W598*1,[1]type!$A$2:$A$117,0),8))</f>
        <v>רכישת ציוד יסודי</v>
      </c>
      <c r="Y598" s="18" t="str">
        <f t="shared" si="78"/>
        <v>930</v>
      </c>
      <c r="Z598" s="18" t="e">
        <f>IF($L598&lt;"6",INDEX(Revenue_type,MATCH(Y598*1,[1]type!$A$118:$A$168,0),8),INDEX(Expenditure_type,MATCH(Y598*1,[1]type!$A$2:$A$117,0),8))</f>
        <v>#N/A</v>
      </c>
    </row>
    <row r="599" spans="1:26" ht="15.75" customHeight="1" outlineLevel="2">
      <c r="A599" s="38">
        <v>610</v>
      </c>
      <c r="B599" s="39">
        <v>631000</v>
      </c>
      <c r="C599">
        <v>1</v>
      </c>
      <c r="D599" t="str">
        <f t="shared" si="79"/>
        <v>1631000.610</v>
      </c>
      <c r="E599" s="42" t="s">
        <v>518</v>
      </c>
      <c r="F599" s="16"/>
      <c r="G599"/>
      <c r="H599" s="17">
        <v>1750000</v>
      </c>
      <c r="I599" s="17">
        <v>1759403.23</v>
      </c>
      <c r="J599" s="16">
        <v>1997257.01</v>
      </c>
      <c r="K599" s="18">
        <f>INDEX(תקציב_2013,MATCH(D599,'[1]תקציב 2015'!$D$3:$D$5960,0),8)</f>
        <v>3200000</v>
      </c>
      <c r="L599" s="18" t="str">
        <f t="shared" si="72"/>
        <v>6</v>
      </c>
      <c r="M599" s="18" t="str">
        <f>INDEX(Chapter,MATCH(L599,[1]Chapter!$A$1:$A$681,0),8)</f>
        <v>הנהלה כללית</v>
      </c>
      <c r="N599" s="18" t="str">
        <f t="shared" si="73"/>
        <v>63</v>
      </c>
      <c r="O599" s="18" t="str">
        <f>INDEX(Chapter,MATCH(N599,[1]Chapter!$A$1:$A$681,0),8)</f>
        <v>הוצאות מימון</v>
      </c>
      <c r="P599" s="18" t="str">
        <f t="shared" si="74"/>
        <v>631</v>
      </c>
      <c r="Q599" s="18" t="str">
        <f>INDEX(Chapter,MATCH(P599,[1]Chapter!$A$1:$A$681,0),8)</f>
        <v>עמלות והוצאות בנקאיות</v>
      </c>
      <c r="R599" s="18" t="str">
        <f t="shared" si="75"/>
        <v>6310</v>
      </c>
      <c r="S599" s="18" t="e">
        <f>INDEX(Chapter,MATCH(R599,[1]Chapter!$A$1:$A$681,0),8)</f>
        <v>#N/A</v>
      </c>
      <c r="T599" s="18"/>
      <c r="U599" s="18" t="str">
        <f t="shared" si="76"/>
        <v>6</v>
      </c>
      <c r="V599" s="18" t="str">
        <f>IF($L599&lt;"6",INDEX(Revenue_type,MATCH(U599*1,[1]type!$A$118:$A$168,0),8),INDEX(Expenditure_type,MATCH(U599*1,[1]type!$A$2:$A$117,0),8))</f>
        <v>מימון ופירעון מלוות</v>
      </c>
      <c r="W599" s="18" t="str">
        <f t="shared" si="77"/>
        <v>61</v>
      </c>
      <c r="X599" s="18" t="str">
        <f>IF($L599&lt;"6",INDEX(Revenue_type,MATCH(W599*1,[1]type!$A$118:$A$168,0),8),INDEX(Expenditure_type,MATCH(W599*1,[1]type!$A$2:$A$117,0),8))</f>
        <v>עמלות</v>
      </c>
      <c r="Y599" s="18" t="str">
        <f t="shared" si="78"/>
        <v>610</v>
      </c>
      <c r="Z599" s="18" t="e">
        <f>IF($L599&lt;"6",INDEX(Revenue_type,MATCH(Y599*1,[1]type!$A$118:$A$168,0),8),INDEX(Expenditure_type,MATCH(Y599*1,[1]type!$A$2:$A$117,0),8))</f>
        <v>#N/A</v>
      </c>
    </row>
    <row r="600" spans="1:26" ht="15.75" customHeight="1" outlineLevel="2">
      <c r="A600" s="38">
        <v>611</v>
      </c>
      <c r="B600" s="39">
        <v>631000</v>
      </c>
      <c r="C600">
        <v>1</v>
      </c>
      <c r="D600" t="str">
        <f t="shared" si="79"/>
        <v>1631000.611</v>
      </c>
      <c r="E600" s="42" t="s">
        <v>519</v>
      </c>
      <c r="F600" s="16"/>
      <c r="G600"/>
      <c r="H600" s="17">
        <v>100000</v>
      </c>
      <c r="I600" s="17">
        <v>10765</v>
      </c>
      <c r="J600" s="16">
        <v>86581</v>
      </c>
      <c r="K600" s="18" t="e">
        <f>INDEX(תקציב_2013,MATCH(D600,'[1]תקציב 2015'!$D$3:$D$5960,0),8)</f>
        <v>#N/A</v>
      </c>
      <c r="L600" s="18" t="str">
        <f t="shared" si="72"/>
        <v>6</v>
      </c>
      <c r="M600" s="18" t="str">
        <f>INDEX(Chapter,MATCH(L600,[1]Chapter!$A$1:$A$681,0),8)</f>
        <v>הנהלה כללית</v>
      </c>
      <c r="N600" s="18" t="str">
        <f t="shared" si="73"/>
        <v>63</v>
      </c>
      <c r="O600" s="18" t="str">
        <f>INDEX(Chapter,MATCH(N600,[1]Chapter!$A$1:$A$681,0),8)</f>
        <v>הוצאות מימון</v>
      </c>
      <c r="P600" s="18" t="str">
        <f t="shared" si="74"/>
        <v>631</v>
      </c>
      <c r="Q600" s="18" t="str">
        <f>INDEX(Chapter,MATCH(P600,[1]Chapter!$A$1:$A$681,0),8)</f>
        <v>עמלות והוצאות בנקאיות</v>
      </c>
      <c r="R600" s="18" t="str">
        <f t="shared" si="75"/>
        <v>6310</v>
      </c>
      <c r="S600" s="18" t="e">
        <f>INDEX(Chapter,MATCH(R600,[1]Chapter!$A$1:$A$681,0),8)</f>
        <v>#N/A</v>
      </c>
      <c r="T600" s="18"/>
      <c r="U600" s="18" t="str">
        <f t="shared" si="76"/>
        <v>6</v>
      </c>
      <c r="V600" s="18" t="str">
        <f>IF($L600&lt;"6",INDEX(Revenue_type,MATCH(U600*1,[1]type!$A$118:$A$168,0),8),INDEX(Expenditure_type,MATCH(U600*1,[1]type!$A$2:$A$117,0),8))</f>
        <v>מימון ופירעון מלוות</v>
      </c>
      <c r="W600" s="18" t="str">
        <f t="shared" si="77"/>
        <v>61</v>
      </c>
      <c r="X600" s="18" t="str">
        <f>IF($L600&lt;"6",INDEX(Revenue_type,MATCH(W600*1,[1]type!$A$118:$A$168,0),8),INDEX(Expenditure_type,MATCH(W600*1,[1]type!$A$2:$A$117,0),8))</f>
        <v>עמלות</v>
      </c>
      <c r="Y600" s="18" t="str">
        <f t="shared" si="78"/>
        <v>611</v>
      </c>
      <c r="Z600" s="18" t="e">
        <f>IF($L600&lt;"6",INDEX(Revenue_type,MATCH(Y600*1,[1]type!$A$118:$A$168,0),8),INDEX(Expenditure_type,MATCH(Y600*1,[1]type!$A$2:$A$117,0),8))</f>
        <v>#N/A</v>
      </c>
    </row>
    <row r="601" spans="1:26" ht="15.75" customHeight="1" outlineLevel="2">
      <c r="A601" s="38">
        <v>620</v>
      </c>
      <c r="B601" s="39">
        <v>631000</v>
      </c>
      <c r="C601">
        <v>1</v>
      </c>
      <c r="D601" t="str">
        <f t="shared" si="79"/>
        <v>1631000.620</v>
      </c>
      <c r="E601" s="42" t="s">
        <v>520</v>
      </c>
      <c r="F601" s="16"/>
      <c r="G601"/>
      <c r="H601" s="17">
        <v>5000</v>
      </c>
      <c r="I601" s="17">
        <v>1178.19</v>
      </c>
      <c r="J601" s="16">
        <v>1169.8900000000001</v>
      </c>
      <c r="K601" s="18" t="e">
        <f>INDEX(תקציב_2013,MATCH(D601,'[1]תקציב 2015'!$D$3:$D$5960,0),8)</f>
        <v>#N/A</v>
      </c>
      <c r="L601" s="18" t="str">
        <f t="shared" si="72"/>
        <v>6</v>
      </c>
      <c r="M601" s="18" t="str">
        <f>INDEX(Chapter,MATCH(L601,[1]Chapter!$A$1:$A$681,0),8)</f>
        <v>הנהלה כללית</v>
      </c>
      <c r="N601" s="18" t="str">
        <f t="shared" si="73"/>
        <v>63</v>
      </c>
      <c r="O601" s="18" t="str">
        <f>INDEX(Chapter,MATCH(N601,[1]Chapter!$A$1:$A$681,0),8)</f>
        <v>הוצאות מימון</v>
      </c>
      <c r="P601" s="18" t="str">
        <f t="shared" si="74"/>
        <v>631</v>
      </c>
      <c r="Q601" s="18" t="str">
        <f>INDEX(Chapter,MATCH(P601,[1]Chapter!$A$1:$A$681,0),8)</f>
        <v>עמלות והוצאות בנקאיות</v>
      </c>
      <c r="R601" s="18" t="str">
        <f t="shared" si="75"/>
        <v>6310</v>
      </c>
      <c r="S601" s="18" t="e">
        <f>INDEX(Chapter,MATCH(R601,[1]Chapter!$A$1:$A$681,0),8)</f>
        <v>#N/A</v>
      </c>
      <c r="T601" s="18"/>
      <c r="U601" s="18" t="str">
        <f t="shared" si="76"/>
        <v>6</v>
      </c>
      <c r="V601" s="18" t="str">
        <f>IF($L601&lt;"6",INDEX(Revenue_type,MATCH(U601*1,[1]type!$A$118:$A$168,0),8),INDEX(Expenditure_type,MATCH(U601*1,[1]type!$A$2:$A$117,0),8))</f>
        <v>מימון ופירעון מלוות</v>
      </c>
      <c r="W601" s="18" t="str">
        <f t="shared" si="77"/>
        <v>62</v>
      </c>
      <c r="X601" s="18" t="str">
        <f>IF($L601&lt;"6",INDEX(Revenue_type,MATCH(W601*1,[1]type!$A$118:$A$168,0),8),INDEX(Expenditure_type,MATCH(W601*1,[1]type!$A$2:$A$117,0),8))</f>
        <v>ריבית משיכת יתר</v>
      </c>
      <c r="Y601" s="18" t="str">
        <f t="shared" si="78"/>
        <v>620</v>
      </c>
      <c r="Z601" s="18" t="e">
        <f>IF($L601&lt;"6",INDEX(Revenue_type,MATCH(Y601*1,[1]type!$A$118:$A$168,0),8),INDEX(Expenditure_type,MATCH(Y601*1,[1]type!$A$2:$A$117,0),8))</f>
        <v>#N/A</v>
      </c>
    </row>
    <row r="602" spans="1:26" ht="15.75" customHeight="1" outlineLevel="2">
      <c r="A602" s="38">
        <v>691</v>
      </c>
      <c r="B602" s="39">
        <v>648000</v>
      </c>
      <c r="C602">
        <v>1</v>
      </c>
      <c r="D602" t="str">
        <f t="shared" si="79"/>
        <v>1648000.691</v>
      </c>
      <c r="E602" s="42" t="s">
        <v>521</v>
      </c>
      <c r="F602" s="16"/>
      <c r="G602"/>
      <c r="H602" s="17">
        <v>6813100</v>
      </c>
      <c r="I602" s="17">
        <v>6641929</v>
      </c>
      <c r="J602" s="16">
        <v>8143558.5300000003</v>
      </c>
      <c r="K602" s="18" t="e">
        <f>INDEX(תקציב_2013,MATCH(D602,'[1]תקציב 2015'!$D$3:$D$5960,0),8)</f>
        <v>#N/A</v>
      </c>
      <c r="L602" s="18" t="str">
        <f t="shared" si="72"/>
        <v>6</v>
      </c>
      <c r="M602" s="18" t="str">
        <f>INDEX(Chapter,MATCH(L602,[1]Chapter!$A$1:$A$681,0),8)</f>
        <v>הנהלה כללית</v>
      </c>
      <c r="N602" s="18" t="str">
        <f t="shared" si="73"/>
        <v>64</v>
      </c>
      <c r="O602" s="18" t="str">
        <f>INDEX(Chapter,MATCH(N602,[1]Chapter!$A$1:$A$681,0),8)</f>
        <v>פרעון מלוות</v>
      </c>
      <c r="P602" s="18" t="str">
        <f t="shared" si="74"/>
        <v>648</v>
      </c>
      <c r="Q602" s="18" t="str">
        <f>INDEX(Chapter,MATCH(P602,[1]Chapter!$A$1:$A$681,0),8)</f>
        <v>פרעון מלוות לפרעון עצמי</v>
      </c>
      <c r="R602" s="18" t="str">
        <f t="shared" si="75"/>
        <v>6480</v>
      </c>
      <c r="S602" s="18" t="e">
        <f>INDEX(Chapter,MATCH(R602,[1]Chapter!$A$1:$A$681,0),8)</f>
        <v>#N/A</v>
      </c>
      <c r="T602" s="18"/>
      <c r="U602" s="18" t="str">
        <f t="shared" si="76"/>
        <v>6</v>
      </c>
      <c r="V602" s="18" t="str">
        <f>IF($L602&lt;"6",INDEX(Revenue_type,MATCH(U602*1,[1]type!$A$118:$A$168,0),8),INDEX(Expenditure_type,MATCH(U602*1,[1]type!$A$2:$A$117,0),8))</f>
        <v>מימון ופירעון מלוות</v>
      </c>
      <c r="W602" s="18" t="str">
        <f t="shared" si="77"/>
        <v>69</v>
      </c>
      <c r="X602" s="18" t="str">
        <f>IF($L602&lt;"6",INDEX(Revenue_type,MATCH(W602*1,[1]type!$A$118:$A$168,0),8),INDEX(Expenditure_type,MATCH(W602*1,[1]type!$A$2:$A$117,0),8))</f>
        <v>שונות</v>
      </c>
      <c r="Y602" s="18" t="str">
        <f t="shared" si="78"/>
        <v>691</v>
      </c>
      <c r="Z602" s="18" t="str">
        <f>IF($L602&lt;"6",INDEX(Revenue_type,MATCH(Y602*1,[1]type!$A$118:$A$168,0),8),INDEX(Expenditure_type,MATCH(Y602*1,[1]type!$A$2:$A$117,0),8))</f>
        <v>תשלום ע"ח קרן</v>
      </c>
    </row>
    <row r="603" spans="1:26" ht="15.75" customHeight="1" outlineLevel="2">
      <c r="A603" s="38">
        <v>692</v>
      </c>
      <c r="B603" s="39">
        <v>648000</v>
      </c>
      <c r="C603">
        <v>1</v>
      </c>
      <c r="D603" t="str">
        <f t="shared" si="79"/>
        <v>1648000.692</v>
      </c>
      <c r="E603" s="42" t="s">
        <v>522</v>
      </c>
      <c r="F603" s="16"/>
      <c r="G603"/>
      <c r="H603" s="17">
        <v>1748000</v>
      </c>
      <c r="I603" s="17">
        <v>2122617.4700000002</v>
      </c>
      <c r="J603" s="16">
        <v>2760839.38</v>
      </c>
      <c r="K603" s="18" t="e">
        <f>INDEX(תקציב_2013,MATCH(D603,'[1]תקציב 2015'!$D$3:$D$5960,0),8)</f>
        <v>#N/A</v>
      </c>
      <c r="L603" s="18" t="str">
        <f t="shared" si="72"/>
        <v>6</v>
      </c>
      <c r="M603" s="18" t="str">
        <f>INDEX(Chapter,MATCH(L603,[1]Chapter!$A$1:$A$681,0),8)</f>
        <v>הנהלה כללית</v>
      </c>
      <c r="N603" s="18" t="str">
        <f t="shared" si="73"/>
        <v>64</v>
      </c>
      <c r="O603" s="18" t="str">
        <f>INDEX(Chapter,MATCH(N603,[1]Chapter!$A$1:$A$681,0),8)</f>
        <v>פרעון מלוות</v>
      </c>
      <c r="P603" s="18" t="str">
        <f t="shared" si="74"/>
        <v>648</v>
      </c>
      <c r="Q603" s="18" t="str">
        <f>INDEX(Chapter,MATCH(P603,[1]Chapter!$A$1:$A$681,0),8)</f>
        <v>פרעון מלוות לפרעון עצמי</v>
      </c>
      <c r="R603" s="18" t="str">
        <f t="shared" si="75"/>
        <v>6480</v>
      </c>
      <c r="S603" s="18" t="e">
        <f>INDEX(Chapter,MATCH(R603,[1]Chapter!$A$1:$A$681,0),8)</f>
        <v>#N/A</v>
      </c>
      <c r="T603" s="18"/>
      <c r="U603" s="18" t="str">
        <f t="shared" si="76"/>
        <v>6</v>
      </c>
      <c r="V603" s="18" t="str">
        <f>IF($L603&lt;"6",INDEX(Revenue_type,MATCH(U603*1,[1]type!$A$118:$A$168,0),8),INDEX(Expenditure_type,MATCH(U603*1,[1]type!$A$2:$A$117,0),8))</f>
        <v>מימון ופירעון מלוות</v>
      </c>
      <c r="W603" s="18" t="str">
        <f t="shared" si="77"/>
        <v>69</v>
      </c>
      <c r="X603" s="18" t="str">
        <f>IF($L603&lt;"6",INDEX(Revenue_type,MATCH(W603*1,[1]type!$A$118:$A$168,0),8),INDEX(Expenditure_type,MATCH(W603*1,[1]type!$A$2:$A$117,0),8))</f>
        <v>שונות</v>
      </c>
      <c r="Y603" s="18" t="str">
        <f t="shared" si="78"/>
        <v>692</v>
      </c>
      <c r="Z603" s="18" t="str">
        <f>IF($L603&lt;"6",INDEX(Revenue_type,MATCH(Y603*1,[1]type!$A$118:$A$168,0),8),INDEX(Expenditure_type,MATCH(Y603*1,[1]type!$A$2:$A$117,0),8))</f>
        <v>תשלום ע"ח ריבית</v>
      </c>
    </row>
    <row r="604" spans="1:26" ht="15.75" customHeight="1" outlineLevel="2">
      <c r="A604" s="38">
        <v>693</v>
      </c>
      <c r="B604" s="39">
        <v>648000</v>
      </c>
      <c r="C604">
        <v>1</v>
      </c>
      <c r="D604" t="str">
        <f t="shared" si="79"/>
        <v>1648000.693</v>
      </c>
      <c r="E604" s="42" t="s">
        <v>523</v>
      </c>
      <c r="F604" s="16"/>
      <c r="G604"/>
      <c r="H604" s="17">
        <v>1782000</v>
      </c>
      <c r="I604" s="17">
        <v>1814162.38</v>
      </c>
      <c r="J604" s="16">
        <v>2115754.1</v>
      </c>
      <c r="K604" s="18" t="e">
        <f>INDEX(תקציב_2013,MATCH(D604,'[1]תקציב 2015'!$D$3:$D$5960,0),8)</f>
        <v>#N/A</v>
      </c>
      <c r="L604" s="18" t="str">
        <f t="shared" si="72"/>
        <v>6</v>
      </c>
      <c r="M604" s="18" t="str">
        <f>INDEX(Chapter,MATCH(L604,[1]Chapter!$A$1:$A$681,0),8)</f>
        <v>הנהלה כללית</v>
      </c>
      <c r="N604" s="18" t="str">
        <f t="shared" si="73"/>
        <v>64</v>
      </c>
      <c r="O604" s="18" t="str">
        <f>INDEX(Chapter,MATCH(N604,[1]Chapter!$A$1:$A$681,0),8)</f>
        <v>פרעון מלוות</v>
      </c>
      <c r="P604" s="18" t="str">
        <f t="shared" si="74"/>
        <v>648</v>
      </c>
      <c r="Q604" s="18" t="str">
        <f>INDEX(Chapter,MATCH(P604,[1]Chapter!$A$1:$A$681,0),8)</f>
        <v>פרעון מלוות לפרעון עצמי</v>
      </c>
      <c r="R604" s="18" t="str">
        <f t="shared" si="75"/>
        <v>6480</v>
      </c>
      <c r="S604" s="18" t="e">
        <f>INDEX(Chapter,MATCH(R604,[1]Chapter!$A$1:$A$681,0),8)</f>
        <v>#N/A</v>
      </c>
      <c r="T604" s="18"/>
      <c r="U604" s="18" t="str">
        <f t="shared" si="76"/>
        <v>6</v>
      </c>
      <c r="V604" s="18" t="str">
        <f>IF($L604&lt;"6",INDEX(Revenue_type,MATCH(U604*1,[1]type!$A$118:$A$168,0),8),INDEX(Expenditure_type,MATCH(U604*1,[1]type!$A$2:$A$117,0),8))</f>
        <v>מימון ופירעון מלוות</v>
      </c>
      <c r="W604" s="18" t="str">
        <f t="shared" si="77"/>
        <v>69</v>
      </c>
      <c r="X604" s="18" t="str">
        <f>IF($L604&lt;"6",INDEX(Revenue_type,MATCH(W604*1,[1]type!$A$118:$A$168,0),8),INDEX(Expenditure_type,MATCH(W604*1,[1]type!$A$2:$A$117,0),8))</f>
        <v>שונות</v>
      </c>
      <c r="Y604" s="18" t="str">
        <f t="shared" si="78"/>
        <v>693</v>
      </c>
      <c r="Z604" s="18" t="str">
        <f>IF($L604&lt;"6",INDEX(Revenue_type,MATCH(Y604*1,[1]type!$A$118:$A$168,0),8),INDEX(Expenditure_type,MATCH(Y604*1,[1]type!$A$2:$A$117,0),8))</f>
        <v>תשלום ע"ח הצמדת ערך</v>
      </c>
    </row>
    <row r="605" spans="1:26" ht="15.75" customHeight="1" outlineLevel="2">
      <c r="A605" s="38">
        <v>694</v>
      </c>
      <c r="B605" s="39">
        <v>648000</v>
      </c>
      <c r="C605">
        <v>1</v>
      </c>
      <c r="D605" t="str">
        <f t="shared" si="79"/>
        <v>1648000.694</v>
      </c>
      <c r="E605" s="42" t="s">
        <v>524</v>
      </c>
      <c r="F605" s="16"/>
      <c r="G605"/>
      <c r="H605" s="17">
        <v>3431000</v>
      </c>
      <c r="I605" s="17">
        <v>3429336</v>
      </c>
      <c r="J605" s="16">
        <v>3429336</v>
      </c>
      <c r="K605" s="18" t="e">
        <f>INDEX(תקציב_2013,MATCH(D605,'[1]תקציב 2015'!$D$3:$D$5960,0),8)</f>
        <v>#N/A</v>
      </c>
      <c r="L605" s="18" t="str">
        <f t="shared" si="72"/>
        <v>6</v>
      </c>
      <c r="M605" s="18" t="str">
        <f>INDEX(Chapter,MATCH(L605,[1]Chapter!$A$1:$A$681,0),8)</f>
        <v>הנהלה כללית</v>
      </c>
      <c r="N605" s="18" t="str">
        <f t="shared" si="73"/>
        <v>64</v>
      </c>
      <c r="O605" s="18" t="str">
        <f>INDEX(Chapter,MATCH(N605,[1]Chapter!$A$1:$A$681,0),8)</f>
        <v>פרעון מלוות</v>
      </c>
      <c r="P605" s="18" t="str">
        <f t="shared" si="74"/>
        <v>648</v>
      </c>
      <c r="Q605" s="18" t="str">
        <f>INDEX(Chapter,MATCH(P605,[1]Chapter!$A$1:$A$681,0),8)</f>
        <v>פרעון מלוות לפרעון עצמי</v>
      </c>
      <c r="R605" s="18" t="str">
        <f t="shared" si="75"/>
        <v>6480</v>
      </c>
      <c r="S605" s="18" t="e">
        <f>INDEX(Chapter,MATCH(R605,[1]Chapter!$A$1:$A$681,0),8)</f>
        <v>#N/A</v>
      </c>
      <c r="T605" s="18"/>
      <c r="U605" s="18" t="str">
        <f t="shared" si="76"/>
        <v>6</v>
      </c>
      <c r="V605" s="18" t="str">
        <f>IF($L605&lt;"6",INDEX(Revenue_type,MATCH(U605*1,[1]type!$A$118:$A$168,0),8),INDEX(Expenditure_type,MATCH(U605*1,[1]type!$A$2:$A$117,0),8))</f>
        <v>מימון ופירעון מלוות</v>
      </c>
      <c r="W605" s="18" t="str">
        <f t="shared" si="77"/>
        <v>69</v>
      </c>
      <c r="X605" s="18" t="str">
        <f>IF($L605&lt;"6",INDEX(Revenue_type,MATCH(W605*1,[1]type!$A$118:$A$168,0),8),INDEX(Expenditure_type,MATCH(W605*1,[1]type!$A$2:$A$117,0),8))</f>
        <v>שונות</v>
      </c>
      <c r="Y605" s="18" t="str">
        <f t="shared" si="78"/>
        <v>694</v>
      </c>
      <c r="Z605" s="18" t="e">
        <f>IF($L605&lt;"6",INDEX(Revenue_type,MATCH(Y605*1,[1]type!$A$118:$A$168,0),8),INDEX(Expenditure_type,MATCH(Y605*1,[1]type!$A$2:$A$117,0),8))</f>
        <v>#N/A</v>
      </c>
    </row>
    <row r="606" spans="1:26" ht="15.75" customHeight="1" outlineLevel="2">
      <c r="A606" s="38">
        <v>695</v>
      </c>
      <c r="B606" s="39">
        <v>648000</v>
      </c>
      <c r="C606">
        <v>1</v>
      </c>
      <c r="D606" t="str">
        <f t="shared" si="79"/>
        <v>1648000.695</v>
      </c>
      <c r="E606" s="42" t="s">
        <v>525</v>
      </c>
      <c r="F606" s="16"/>
      <c r="G606"/>
      <c r="H606" s="17">
        <v>1369000</v>
      </c>
      <c r="I606" s="17">
        <v>1524751.66</v>
      </c>
      <c r="J606" s="16">
        <v>1683815.89</v>
      </c>
      <c r="K606" s="18" t="e">
        <f>INDEX(תקציב_2013,MATCH(D606,'[1]תקציב 2015'!$D$3:$D$5960,0),8)</f>
        <v>#N/A</v>
      </c>
      <c r="L606" s="18" t="str">
        <f t="shared" si="72"/>
        <v>6</v>
      </c>
      <c r="M606" s="18" t="str">
        <f>INDEX(Chapter,MATCH(L606,[1]Chapter!$A$1:$A$681,0),8)</f>
        <v>הנהלה כללית</v>
      </c>
      <c r="N606" s="18" t="str">
        <f t="shared" si="73"/>
        <v>64</v>
      </c>
      <c r="O606" s="18" t="str">
        <f>INDEX(Chapter,MATCH(N606,[1]Chapter!$A$1:$A$681,0),8)</f>
        <v>פרעון מלוות</v>
      </c>
      <c r="P606" s="18" t="str">
        <f t="shared" si="74"/>
        <v>648</v>
      </c>
      <c r="Q606" s="18" t="str">
        <f>INDEX(Chapter,MATCH(P606,[1]Chapter!$A$1:$A$681,0),8)</f>
        <v>פרעון מלוות לפרעון עצמי</v>
      </c>
      <c r="R606" s="18" t="str">
        <f t="shared" si="75"/>
        <v>6480</v>
      </c>
      <c r="S606" s="18" t="e">
        <f>INDEX(Chapter,MATCH(R606,[1]Chapter!$A$1:$A$681,0),8)</f>
        <v>#N/A</v>
      </c>
      <c r="T606" s="18"/>
      <c r="U606" s="18" t="str">
        <f t="shared" si="76"/>
        <v>6</v>
      </c>
      <c r="V606" s="18" t="str">
        <f>IF($L606&lt;"6",INDEX(Revenue_type,MATCH(U606*1,[1]type!$A$118:$A$168,0),8),INDEX(Expenditure_type,MATCH(U606*1,[1]type!$A$2:$A$117,0),8))</f>
        <v>מימון ופירעון מלוות</v>
      </c>
      <c r="W606" s="18" t="str">
        <f t="shared" si="77"/>
        <v>69</v>
      </c>
      <c r="X606" s="18" t="str">
        <f>IF($L606&lt;"6",INDEX(Revenue_type,MATCH(W606*1,[1]type!$A$118:$A$168,0),8),INDEX(Expenditure_type,MATCH(W606*1,[1]type!$A$2:$A$117,0),8))</f>
        <v>שונות</v>
      </c>
      <c r="Y606" s="18" t="str">
        <f t="shared" si="78"/>
        <v>695</v>
      </c>
      <c r="Z606" s="18" t="e">
        <f>IF($L606&lt;"6",INDEX(Revenue_type,MATCH(Y606*1,[1]type!$A$118:$A$168,0),8),INDEX(Expenditure_type,MATCH(Y606*1,[1]type!$A$2:$A$117,0),8))</f>
        <v>#N/A</v>
      </c>
    </row>
    <row r="607" spans="1:26" ht="15.75" customHeight="1" outlineLevel="2">
      <c r="A607" s="38">
        <v>696</v>
      </c>
      <c r="B607" s="39">
        <v>648000</v>
      </c>
      <c r="C607">
        <v>1</v>
      </c>
      <c r="D607" t="str">
        <f t="shared" si="79"/>
        <v>1648000.696</v>
      </c>
      <c r="E607" s="42" t="s">
        <v>526</v>
      </c>
      <c r="F607" s="16"/>
      <c r="G607"/>
      <c r="H607" s="17">
        <v>1016000</v>
      </c>
      <c r="I607" s="17">
        <v>950724.32</v>
      </c>
      <c r="J607" s="16">
        <v>1011408.02</v>
      </c>
      <c r="K607" s="18" t="e">
        <f>INDEX(תקציב_2013,MATCH(D607,'[1]תקציב 2015'!$D$3:$D$5960,0),8)</f>
        <v>#N/A</v>
      </c>
      <c r="L607" s="18" t="str">
        <f t="shared" si="72"/>
        <v>6</v>
      </c>
      <c r="M607" s="18" t="str">
        <f>INDEX(Chapter,MATCH(L607,[1]Chapter!$A$1:$A$681,0),8)</f>
        <v>הנהלה כללית</v>
      </c>
      <c r="N607" s="18" t="str">
        <f t="shared" si="73"/>
        <v>64</v>
      </c>
      <c r="O607" s="18" t="str">
        <f>INDEX(Chapter,MATCH(N607,[1]Chapter!$A$1:$A$681,0),8)</f>
        <v>פרעון מלוות</v>
      </c>
      <c r="P607" s="18" t="str">
        <f t="shared" si="74"/>
        <v>648</v>
      </c>
      <c r="Q607" s="18" t="str">
        <f>INDEX(Chapter,MATCH(P607,[1]Chapter!$A$1:$A$681,0),8)</f>
        <v>פרעון מלוות לפרעון עצמי</v>
      </c>
      <c r="R607" s="18" t="str">
        <f t="shared" si="75"/>
        <v>6480</v>
      </c>
      <c r="S607" s="18" t="e">
        <f>INDEX(Chapter,MATCH(R607,[1]Chapter!$A$1:$A$681,0),8)</f>
        <v>#N/A</v>
      </c>
      <c r="T607" s="18"/>
      <c r="U607" s="18" t="str">
        <f t="shared" si="76"/>
        <v>6</v>
      </c>
      <c r="V607" s="18" t="str">
        <f>IF($L607&lt;"6",INDEX(Revenue_type,MATCH(U607*1,[1]type!$A$118:$A$168,0),8),INDEX(Expenditure_type,MATCH(U607*1,[1]type!$A$2:$A$117,0),8))</f>
        <v>מימון ופירעון מלוות</v>
      </c>
      <c r="W607" s="18" t="str">
        <f t="shared" si="77"/>
        <v>69</v>
      </c>
      <c r="X607" s="18" t="str">
        <f>IF($L607&lt;"6",INDEX(Revenue_type,MATCH(W607*1,[1]type!$A$118:$A$168,0),8),INDEX(Expenditure_type,MATCH(W607*1,[1]type!$A$2:$A$117,0),8))</f>
        <v>שונות</v>
      </c>
      <c r="Y607" s="18" t="str">
        <f t="shared" si="78"/>
        <v>696</v>
      </c>
      <c r="Z607" s="18" t="e">
        <f>IF($L607&lt;"6",INDEX(Revenue_type,MATCH(Y607*1,[1]type!$A$118:$A$168,0),8),INDEX(Expenditure_type,MATCH(Y607*1,[1]type!$A$2:$A$117,0),8))</f>
        <v>#N/A</v>
      </c>
    </row>
    <row r="608" spans="1:26" ht="15.75" customHeight="1" outlineLevel="2">
      <c r="A608" s="38">
        <v>691</v>
      </c>
      <c r="B608" s="39">
        <v>648001</v>
      </c>
      <c r="C608">
        <v>1</v>
      </c>
      <c r="D608" t="str">
        <f t="shared" si="79"/>
        <v>1648001.691</v>
      </c>
      <c r="E608" s="42" t="s">
        <v>527</v>
      </c>
      <c r="F608" s="16"/>
      <c r="G608"/>
      <c r="H608" s="17">
        <v>4068000</v>
      </c>
      <c r="I608" s="17">
        <v>1807561.44</v>
      </c>
      <c r="J608" s="16">
        <v>1807561.44</v>
      </c>
      <c r="K608" s="18" t="e">
        <f>INDEX(תקציב_2013,MATCH(D608,'[1]תקציב 2015'!$D$3:$D$5960,0),8)</f>
        <v>#N/A</v>
      </c>
      <c r="L608" s="18" t="str">
        <f t="shared" si="72"/>
        <v>6</v>
      </c>
      <c r="M608" s="18" t="str">
        <f>INDEX(Chapter,MATCH(L608,[1]Chapter!$A$1:$A$681,0),8)</f>
        <v>הנהלה כללית</v>
      </c>
      <c r="N608" s="18" t="str">
        <f t="shared" si="73"/>
        <v>64</v>
      </c>
      <c r="O608" s="18" t="str">
        <f>INDEX(Chapter,MATCH(N608,[1]Chapter!$A$1:$A$681,0),8)</f>
        <v>פרעון מלוות</v>
      </c>
      <c r="P608" s="18" t="str">
        <f t="shared" si="74"/>
        <v>648</v>
      </c>
      <c r="Q608" s="18" t="str">
        <f>INDEX(Chapter,MATCH(P608,[1]Chapter!$A$1:$A$681,0),8)</f>
        <v>פרעון מלוות לפרעון עצמי</v>
      </c>
      <c r="R608" s="18" t="str">
        <f t="shared" si="75"/>
        <v>6480</v>
      </c>
      <c r="S608" s="18" t="e">
        <f>INDEX(Chapter,MATCH(R608,[1]Chapter!$A$1:$A$681,0),8)</f>
        <v>#N/A</v>
      </c>
      <c r="T608" s="18"/>
      <c r="U608" s="18" t="str">
        <f t="shared" si="76"/>
        <v>6</v>
      </c>
      <c r="V608" s="18" t="str">
        <f>IF($L608&lt;"6",INDEX(Revenue_type,MATCH(U608*1,[1]type!$A$118:$A$168,0),8),INDEX(Expenditure_type,MATCH(U608*1,[1]type!$A$2:$A$117,0),8))</f>
        <v>מימון ופירעון מלוות</v>
      </c>
      <c r="W608" s="18" t="str">
        <f t="shared" si="77"/>
        <v>69</v>
      </c>
      <c r="X608" s="18" t="str">
        <f>IF($L608&lt;"6",INDEX(Revenue_type,MATCH(W608*1,[1]type!$A$118:$A$168,0),8),INDEX(Expenditure_type,MATCH(W608*1,[1]type!$A$2:$A$117,0),8))</f>
        <v>שונות</v>
      </c>
      <c r="Y608" s="18" t="str">
        <f t="shared" si="78"/>
        <v>691</v>
      </c>
      <c r="Z608" s="18" t="str">
        <f>IF($L608&lt;"6",INDEX(Revenue_type,MATCH(Y608*1,[1]type!$A$118:$A$168,0),8),INDEX(Expenditure_type,MATCH(Y608*1,[1]type!$A$2:$A$117,0),8))</f>
        <v>תשלום ע"ח קרן</v>
      </c>
    </row>
    <row r="609" spans="1:26" ht="15.75" customHeight="1" outlineLevel="2">
      <c r="A609" s="38">
        <v>692</v>
      </c>
      <c r="B609" s="39">
        <v>648001</v>
      </c>
      <c r="C609">
        <v>1</v>
      </c>
      <c r="D609" t="str">
        <f t="shared" si="79"/>
        <v>1648001.692</v>
      </c>
      <c r="E609" s="42" t="s">
        <v>528</v>
      </c>
      <c r="F609" s="16"/>
      <c r="G609"/>
      <c r="H609" s="17">
        <v>1415000</v>
      </c>
      <c r="I609" s="17">
        <v>1033976.92</v>
      </c>
      <c r="J609" s="16">
        <v>212923.78</v>
      </c>
      <c r="K609" s="18" t="e">
        <f>INDEX(תקציב_2013,MATCH(D609,'[1]תקציב 2015'!$D$3:$D$5960,0),8)</f>
        <v>#N/A</v>
      </c>
      <c r="L609" s="18" t="str">
        <f t="shared" si="72"/>
        <v>6</v>
      </c>
      <c r="M609" s="18" t="str">
        <f>INDEX(Chapter,MATCH(L609,[1]Chapter!$A$1:$A$681,0),8)</f>
        <v>הנהלה כללית</v>
      </c>
      <c r="N609" s="18" t="str">
        <f t="shared" si="73"/>
        <v>64</v>
      </c>
      <c r="O609" s="18" t="str">
        <f>INDEX(Chapter,MATCH(N609,[1]Chapter!$A$1:$A$681,0),8)</f>
        <v>פרעון מלוות</v>
      </c>
      <c r="P609" s="18" t="str">
        <f t="shared" si="74"/>
        <v>648</v>
      </c>
      <c r="Q609" s="18" t="str">
        <f>INDEX(Chapter,MATCH(P609,[1]Chapter!$A$1:$A$681,0),8)</f>
        <v>פרעון מלוות לפרעון עצמי</v>
      </c>
      <c r="R609" s="18" t="str">
        <f t="shared" si="75"/>
        <v>6480</v>
      </c>
      <c r="S609" s="18" t="e">
        <f>INDEX(Chapter,MATCH(R609,[1]Chapter!$A$1:$A$681,0),8)</f>
        <v>#N/A</v>
      </c>
      <c r="T609" s="18"/>
      <c r="U609" s="18" t="str">
        <f t="shared" si="76"/>
        <v>6</v>
      </c>
      <c r="V609" s="18" t="str">
        <f>IF($L609&lt;"6",INDEX(Revenue_type,MATCH(U609*1,[1]type!$A$118:$A$168,0),8),INDEX(Expenditure_type,MATCH(U609*1,[1]type!$A$2:$A$117,0),8))</f>
        <v>מימון ופירעון מלוות</v>
      </c>
      <c r="W609" s="18" t="str">
        <f t="shared" si="77"/>
        <v>69</v>
      </c>
      <c r="X609" s="18" t="str">
        <f>IF($L609&lt;"6",INDEX(Revenue_type,MATCH(W609*1,[1]type!$A$118:$A$168,0),8),INDEX(Expenditure_type,MATCH(W609*1,[1]type!$A$2:$A$117,0),8))</f>
        <v>שונות</v>
      </c>
      <c r="Y609" s="18" t="str">
        <f t="shared" si="78"/>
        <v>692</v>
      </c>
      <c r="Z609" s="18" t="str">
        <f>IF($L609&lt;"6",INDEX(Revenue_type,MATCH(Y609*1,[1]type!$A$118:$A$168,0),8),INDEX(Expenditure_type,MATCH(Y609*1,[1]type!$A$2:$A$117,0),8))</f>
        <v>תשלום ע"ח ריבית</v>
      </c>
    </row>
    <row r="610" spans="1:26" ht="15.75" customHeight="1" outlineLevel="2">
      <c r="A610" s="38">
        <v>693</v>
      </c>
      <c r="B610" s="39">
        <v>648001</v>
      </c>
      <c r="C610">
        <v>1</v>
      </c>
      <c r="D610" t="str">
        <f t="shared" si="79"/>
        <v>1648001.693</v>
      </c>
      <c r="E610" s="42" t="s">
        <v>529</v>
      </c>
      <c r="F610" s="16"/>
      <c r="G610"/>
      <c r="H610" s="17">
        <v>0</v>
      </c>
      <c r="I610" s="17">
        <v>0</v>
      </c>
      <c r="J610" s="16">
        <v>0</v>
      </c>
      <c r="K610" s="18" t="e">
        <f>INDEX(תקציב_2013,MATCH(D610,'[1]תקציב 2015'!$D$3:$D$5960,0),8)</f>
        <v>#N/A</v>
      </c>
      <c r="L610" s="18" t="str">
        <f t="shared" si="72"/>
        <v>6</v>
      </c>
      <c r="M610" s="18" t="str">
        <f>INDEX(Chapter,MATCH(L610,[1]Chapter!$A$1:$A$681,0),8)</f>
        <v>הנהלה כללית</v>
      </c>
      <c r="N610" s="18" t="str">
        <f t="shared" si="73"/>
        <v>64</v>
      </c>
      <c r="O610" s="18" t="str">
        <f>INDEX(Chapter,MATCH(N610,[1]Chapter!$A$1:$A$681,0),8)</f>
        <v>פרעון מלוות</v>
      </c>
      <c r="P610" s="18" t="str">
        <f t="shared" si="74"/>
        <v>648</v>
      </c>
      <c r="Q610" s="18" t="str">
        <f>INDEX(Chapter,MATCH(P610,[1]Chapter!$A$1:$A$681,0),8)</f>
        <v>פרעון מלוות לפרעון עצמי</v>
      </c>
      <c r="R610" s="18" t="str">
        <f t="shared" si="75"/>
        <v>6480</v>
      </c>
      <c r="S610" s="18" t="e">
        <f>INDEX(Chapter,MATCH(R610,[1]Chapter!$A$1:$A$681,0),8)</f>
        <v>#N/A</v>
      </c>
      <c r="T610" s="18"/>
      <c r="U610" s="18" t="str">
        <f t="shared" si="76"/>
        <v>6</v>
      </c>
      <c r="V610" s="18" t="str">
        <f>IF($L610&lt;"6",INDEX(Revenue_type,MATCH(U610*1,[1]type!$A$118:$A$168,0),8),INDEX(Expenditure_type,MATCH(U610*1,[1]type!$A$2:$A$117,0),8))</f>
        <v>מימון ופירעון מלוות</v>
      </c>
      <c r="W610" s="18" t="str">
        <f t="shared" si="77"/>
        <v>69</v>
      </c>
      <c r="X610" s="18" t="str">
        <f>IF($L610&lt;"6",INDEX(Revenue_type,MATCH(W610*1,[1]type!$A$118:$A$168,0),8),INDEX(Expenditure_type,MATCH(W610*1,[1]type!$A$2:$A$117,0),8))</f>
        <v>שונות</v>
      </c>
      <c r="Y610" s="18" t="str">
        <f t="shared" si="78"/>
        <v>693</v>
      </c>
      <c r="Z610" s="18" t="str">
        <f>IF($L610&lt;"6",INDEX(Revenue_type,MATCH(Y610*1,[1]type!$A$118:$A$168,0),8),INDEX(Expenditure_type,MATCH(Y610*1,[1]type!$A$2:$A$117,0),8))</f>
        <v>תשלום ע"ח הצמדת ערך</v>
      </c>
    </row>
    <row r="611" spans="1:26" ht="15.75" customHeight="1" outlineLevel="2">
      <c r="A611" s="38">
        <v>694</v>
      </c>
      <c r="B611" s="39">
        <v>648001</v>
      </c>
      <c r="C611">
        <v>1</v>
      </c>
      <c r="D611" t="str">
        <f t="shared" si="79"/>
        <v>1648001.694</v>
      </c>
      <c r="E611" s="42" t="s">
        <v>530</v>
      </c>
      <c r="F611" s="16"/>
      <c r="G611"/>
      <c r="H611" s="17">
        <v>0</v>
      </c>
      <c r="I611" s="17">
        <v>0</v>
      </c>
      <c r="J611" s="16">
        <v>0</v>
      </c>
      <c r="K611" s="18"/>
      <c r="L611" s="18" t="str">
        <f t="shared" si="72"/>
        <v>6</v>
      </c>
      <c r="M611" s="18" t="str">
        <f>INDEX(Chapter,MATCH(L611,[1]Chapter!$A$1:$A$681,0),8)</f>
        <v>הנהלה כללית</v>
      </c>
      <c r="N611" s="18" t="str">
        <f t="shared" si="73"/>
        <v>64</v>
      </c>
      <c r="O611" s="18" t="str">
        <f>INDEX(Chapter,MATCH(N611,[1]Chapter!$A$1:$A$681,0),8)</f>
        <v>פרעון מלוות</v>
      </c>
      <c r="P611" s="18" t="str">
        <f t="shared" si="74"/>
        <v>648</v>
      </c>
      <c r="Q611" s="18" t="str">
        <f>INDEX(Chapter,MATCH(P611,[1]Chapter!$A$1:$A$681,0),8)</f>
        <v>פרעון מלוות לפרעון עצמי</v>
      </c>
      <c r="R611" s="18" t="str">
        <f t="shared" si="75"/>
        <v>6480</v>
      </c>
      <c r="S611" s="18" t="e">
        <f>INDEX(Chapter,MATCH(R611,[1]Chapter!$A$1:$A$681,0),8)</f>
        <v>#N/A</v>
      </c>
      <c r="T611" s="18"/>
      <c r="U611" s="18" t="str">
        <f t="shared" si="76"/>
        <v>6</v>
      </c>
      <c r="V611" s="18" t="str">
        <f>IF($L611&lt;"6",INDEX(Revenue_type,MATCH(U611*1,[1]type!$A$118:$A$168,0),8),INDEX(Expenditure_type,MATCH(U611*1,[1]type!$A$2:$A$117,0),8))</f>
        <v>מימון ופירעון מלוות</v>
      </c>
      <c r="W611" s="18" t="str">
        <f t="shared" si="77"/>
        <v>69</v>
      </c>
      <c r="X611" s="18" t="str">
        <f>IF($L611&lt;"6",INDEX(Revenue_type,MATCH(W611*1,[1]type!$A$118:$A$168,0),8),INDEX(Expenditure_type,MATCH(W611*1,[1]type!$A$2:$A$117,0),8))</f>
        <v>שונות</v>
      </c>
      <c r="Y611" s="18" t="str">
        <f t="shared" si="78"/>
        <v>694</v>
      </c>
      <c r="Z611" s="18" t="e">
        <f>IF($L611&lt;"6",INDEX(Revenue_type,MATCH(Y611*1,[1]type!$A$118:$A$168,0),8),INDEX(Expenditure_type,MATCH(Y611*1,[1]type!$A$2:$A$117,0),8))</f>
        <v>#N/A</v>
      </c>
    </row>
    <row r="612" spans="1:26" ht="15.75" customHeight="1" outlineLevel="2">
      <c r="A612" s="38">
        <v>695</v>
      </c>
      <c r="B612" s="39">
        <v>648001</v>
      </c>
      <c r="C612">
        <v>1</v>
      </c>
      <c r="D612" t="str">
        <f t="shared" si="79"/>
        <v>1648001.695</v>
      </c>
      <c r="E612" s="42" t="s">
        <v>531</v>
      </c>
      <c r="F612" s="16"/>
      <c r="G612"/>
      <c r="H612" s="17">
        <v>0</v>
      </c>
      <c r="I612" s="17">
        <v>0</v>
      </c>
      <c r="J612" s="16">
        <v>0</v>
      </c>
      <c r="K612" s="18" t="e">
        <f>INDEX(תקציב_2013,MATCH(D612,'[1]תקציב 2015'!$D$3:$D$5960,0),8)</f>
        <v>#N/A</v>
      </c>
      <c r="L612" s="18" t="str">
        <f t="shared" si="72"/>
        <v>6</v>
      </c>
      <c r="M612" s="18" t="str">
        <f>INDEX(Chapter,MATCH(L612,[1]Chapter!$A$1:$A$681,0),8)</f>
        <v>הנהלה כללית</v>
      </c>
      <c r="N612" s="18" t="str">
        <f t="shared" si="73"/>
        <v>64</v>
      </c>
      <c r="O612" s="18" t="str">
        <f>INDEX(Chapter,MATCH(N612,[1]Chapter!$A$1:$A$681,0),8)</f>
        <v>פרעון מלוות</v>
      </c>
      <c r="P612" s="18" t="str">
        <f t="shared" si="74"/>
        <v>648</v>
      </c>
      <c r="Q612" s="18" t="str">
        <f>INDEX(Chapter,MATCH(P612,[1]Chapter!$A$1:$A$681,0),8)</f>
        <v>פרעון מלוות לפרעון עצמי</v>
      </c>
      <c r="R612" s="18" t="str">
        <f t="shared" si="75"/>
        <v>6480</v>
      </c>
      <c r="S612" s="18" t="e">
        <f>INDEX(Chapter,MATCH(R612,[1]Chapter!$A$1:$A$681,0),8)</f>
        <v>#N/A</v>
      </c>
      <c r="T612" s="18"/>
      <c r="U612" s="18" t="str">
        <f t="shared" si="76"/>
        <v>6</v>
      </c>
      <c r="V612" s="18" t="str">
        <f>IF($L612&lt;"6",INDEX(Revenue_type,MATCH(U612*1,[1]type!$A$118:$A$168,0),8),INDEX(Expenditure_type,MATCH(U612*1,[1]type!$A$2:$A$117,0),8))</f>
        <v>מימון ופירעון מלוות</v>
      </c>
      <c r="W612" s="18" t="str">
        <f t="shared" si="77"/>
        <v>69</v>
      </c>
      <c r="X612" s="18" t="str">
        <f>IF($L612&lt;"6",INDEX(Revenue_type,MATCH(W612*1,[1]type!$A$118:$A$168,0),8),INDEX(Expenditure_type,MATCH(W612*1,[1]type!$A$2:$A$117,0),8))</f>
        <v>שונות</v>
      </c>
      <c r="Y612" s="18" t="str">
        <f t="shared" si="78"/>
        <v>695</v>
      </c>
      <c r="Z612" s="18" t="e">
        <f>IF($L612&lt;"6",INDEX(Revenue_type,MATCH(Y612*1,[1]type!$A$118:$A$168,0),8),INDEX(Expenditure_type,MATCH(Y612*1,[1]type!$A$2:$A$117,0),8))</f>
        <v>#N/A</v>
      </c>
    </row>
    <row r="613" spans="1:26" ht="15.75" customHeight="1" outlineLevel="2">
      <c r="A613" s="38">
        <v>696</v>
      </c>
      <c r="B613" s="39">
        <v>648001</v>
      </c>
      <c r="C613">
        <v>1</v>
      </c>
      <c r="D613" t="str">
        <f t="shared" si="79"/>
        <v>1648001.696</v>
      </c>
      <c r="E613" s="42" t="s">
        <v>532</v>
      </c>
      <c r="F613" s="16"/>
      <c r="G613"/>
      <c r="H613" s="17">
        <v>0</v>
      </c>
      <c r="I613" s="17">
        <v>0</v>
      </c>
      <c r="J613" s="16">
        <v>0</v>
      </c>
      <c r="K613" s="18" t="e">
        <f>INDEX(תקציב_2013,MATCH(D613,'[1]תקציב 2015'!$D$3:$D$5960,0),8)</f>
        <v>#N/A</v>
      </c>
      <c r="L613" s="18" t="str">
        <f t="shared" si="72"/>
        <v>6</v>
      </c>
      <c r="M613" s="18" t="str">
        <f>INDEX(Chapter,MATCH(L613,[1]Chapter!$A$1:$A$681,0),8)</f>
        <v>הנהלה כללית</v>
      </c>
      <c r="N613" s="18" t="str">
        <f t="shared" si="73"/>
        <v>64</v>
      </c>
      <c r="O613" s="18" t="str">
        <f>INDEX(Chapter,MATCH(N613,[1]Chapter!$A$1:$A$681,0),8)</f>
        <v>פרעון מלוות</v>
      </c>
      <c r="P613" s="18" t="str">
        <f t="shared" si="74"/>
        <v>648</v>
      </c>
      <c r="Q613" s="18" t="str">
        <f>INDEX(Chapter,MATCH(P613,[1]Chapter!$A$1:$A$681,0),8)</f>
        <v>פרעון מלוות לפרעון עצמי</v>
      </c>
      <c r="R613" s="18" t="str">
        <f t="shared" si="75"/>
        <v>6480</v>
      </c>
      <c r="S613" s="18" t="e">
        <f>INDEX(Chapter,MATCH(R613,[1]Chapter!$A$1:$A$681,0),8)</f>
        <v>#N/A</v>
      </c>
      <c r="T613" s="18"/>
      <c r="U613" s="18" t="str">
        <f t="shared" si="76"/>
        <v>6</v>
      </c>
      <c r="V613" s="18" t="str">
        <f>IF($L613&lt;"6",INDEX(Revenue_type,MATCH(U613*1,[1]type!$A$118:$A$168,0),8),INDEX(Expenditure_type,MATCH(U613*1,[1]type!$A$2:$A$117,0),8))</f>
        <v>מימון ופירעון מלוות</v>
      </c>
      <c r="W613" s="18" t="str">
        <f t="shared" si="77"/>
        <v>69</v>
      </c>
      <c r="X613" s="18" t="str">
        <f>IF($L613&lt;"6",INDEX(Revenue_type,MATCH(W613*1,[1]type!$A$118:$A$168,0),8),INDEX(Expenditure_type,MATCH(W613*1,[1]type!$A$2:$A$117,0),8))</f>
        <v>שונות</v>
      </c>
      <c r="Y613" s="18" t="str">
        <f t="shared" si="78"/>
        <v>696</v>
      </c>
      <c r="Z613" s="18" t="e">
        <f>IF($L613&lt;"6",INDEX(Revenue_type,MATCH(Y613*1,[1]type!$A$118:$A$168,0),8),INDEX(Expenditure_type,MATCH(Y613*1,[1]type!$A$2:$A$117,0),8))</f>
        <v>#N/A</v>
      </c>
    </row>
    <row r="614" spans="1:26" ht="15.75" customHeight="1" outlineLevel="2">
      <c r="A614" s="38">
        <v>300</v>
      </c>
      <c r="B614" s="39">
        <v>710000</v>
      </c>
      <c r="C614">
        <v>1</v>
      </c>
      <c r="D614" t="str">
        <f t="shared" si="79"/>
        <v>1710000.300</v>
      </c>
      <c r="E614" s="42" t="s">
        <v>431</v>
      </c>
      <c r="F614" s="16"/>
      <c r="G614"/>
      <c r="H614" s="17">
        <v>0</v>
      </c>
      <c r="I614" s="17">
        <v>3288.27</v>
      </c>
      <c r="J614" s="16">
        <v>0</v>
      </c>
      <c r="K614" s="18" t="e">
        <f>INDEX(תקציב_2013,MATCH(D614,'[1]תקציב 2015'!$D$3:$D$5960,0),8)</f>
        <v>#N/A</v>
      </c>
      <c r="L614" s="18" t="str">
        <f t="shared" si="72"/>
        <v>7</v>
      </c>
      <c r="M614" s="18" t="str">
        <f>INDEX(Chapter,MATCH(L614,[1]Chapter!$A$1:$A$681,0),8)</f>
        <v>שירותים מקומיים</v>
      </c>
      <c r="N614" s="18" t="str">
        <f t="shared" si="73"/>
        <v>71</v>
      </c>
      <c r="O614" s="18" t="str">
        <f>INDEX(Chapter,MATCH(N614,[1]Chapter!$A$1:$A$681,0),8)</f>
        <v>תברואה</v>
      </c>
      <c r="P614" s="18" t="str">
        <f t="shared" si="74"/>
        <v>710</v>
      </c>
      <c r="Q614" s="18" t="e">
        <f>INDEX(Chapter,MATCH(P614,[1]Chapter!$A$1:$A$681,0),8)</f>
        <v>#N/A</v>
      </c>
      <c r="R614" s="18" t="str">
        <f t="shared" si="75"/>
        <v>7100</v>
      </c>
      <c r="S614" s="18" t="e">
        <f>INDEX(Chapter,MATCH(R614,[1]Chapter!$A$1:$A$681,0),8)</f>
        <v>#N/A</v>
      </c>
      <c r="T614" s="18"/>
      <c r="U614" s="18" t="str">
        <f t="shared" si="76"/>
        <v>3</v>
      </c>
      <c r="V614" s="18" t="str">
        <f>IF($L614&lt;"6",INDEX(Revenue_type,MATCH(U614*1,[1]type!$A$118:$A$168,0),8),INDEX(Expenditure_type,MATCH(U614*1,[1]type!$A$2:$A$117,0),8))</f>
        <v>פנסיה ופיצויים</v>
      </c>
      <c r="W614" s="18" t="str">
        <f t="shared" si="77"/>
        <v>30</v>
      </c>
      <c r="X614" s="18" t="e">
        <f>IF($L614&lt;"6",INDEX(Revenue_type,MATCH(W614*1,[1]type!$A$118:$A$168,0),8),INDEX(Expenditure_type,MATCH(W614*1,[1]type!$A$2:$A$117,0),8))</f>
        <v>#N/A</v>
      </c>
      <c r="Y614" s="18" t="str">
        <f t="shared" si="78"/>
        <v>300</v>
      </c>
      <c r="Z614" s="18" t="e">
        <f>IF($L614&lt;"6",INDEX(Revenue_type,MATCH(Y614*1,[1]type!$A$118:$A$168,0),8),INDEX(Expenditure_type,MATCH(Y614*1,[1]type!$A$2:$A$117,0),8))</f>
        <v>#N/A</v>
      </c>
    </row>
    <row r="615" spans="1:26" ht="15.75" customHeight="1" outlineLevel="2">
      <c r="A615" s="38">
        <v>110</v>
      </c>
      <c r="B615" s="39">
        <v>711000</v>
      </c>
      <c r="C615">
        <v>1</v>
      </c>
      <c r="D615" t="str">
        <f t="shared" si="79"/>
        <v>1711000.110</v>
      </c>
      <c r="E615" s="42" t="s">
        <v>461</v>
      </c>
      <c r="F615" s="16"/>
      <c r="G615"/>
      <c r="H615" s="17">
        <v>665000</v>
      </c>
      <c r="I615" s="17">
        <v>572803.37</v>
      </c>
      <c r="J615" s="16">
        <v>1657249.2</v>
      </c>
      <c r="K615" s="18">
        <f>INDEX(תקציב_2013,MATCH(D615,'[1]תקציב 2015'!$D$3:$D$5960,0),8)</f>
        <v>1602701</v>
      </c>
      <c r="L615" s="18" t="str">
        <f t="shared" si="72"/>
        <v>7</v>
      </c>
      <c r="M615" s="18" t="str">
        <f>INDEX(Chapter,MATCH(L615,[1]Chapter!$A$1:$A$681,0),8)</f>
        <v>שירותים מקומיים</v>
      </c>
      <c r="N615" s="18" t="str">
        <f t="shared" si="73"/>
        <v>71</v>
      </c>
      <c r="O615" s="18" t="str">
        <f>INDEX(Chapter,MATCH(N615,[1]Chapter!$A$1:$A$681,0),8)</f>
        <v>תברואה</v>
      </c>
      <c r="P615" s="18" t="str">
        <f t="shared" si="74"/>
        <v>711</v>
      </c>
      <c r="Q615" s="18" t="str">
        <f>INDEX(Chapter,MATCH(P615,[1]Chapter!$A$1:$A$681,0),8)</f>
        <v>מינהל תברואה</v>
      </c>
      <c r="R615" s="18" t="str">
        <f t="shared" si="75"/>
        <v>7110</v>
      </c>
      <c r="S615" s="18" t="e">
        <f>INDEX(Chapter,MATCH(R615,[1]Chapter!$A$1:$A$681,0),8)</f>
        <v>#N/A</v>
      </c>
      <c r="T615" s="18"/>
      <c r="U615" s="18" t="str">
        <f t="shared" si="76"/>
        <v>1</v>
      </c>
      <c r="V615" s="18" t="str">
        <f>IF($L615&lt;"6",INDEX(Revenue_type,MATCH(U615*1,[1]type!$A$118:$A$168,0),8),INDEX(Expenditure_type,MATCH(U615*1,[1]type!$A$2:$A$117,0),8))</f>
        <v>משכורות וש"ע לעובדים לפי תקן</v>
      </c>
      <c r="W615" s="18" t="str">
        <f t="shared" si="77"/>
        <v>11</v>
      </c>
      <c r="X615" s="18" t="str">
        <f>IF($L615&lt;"6",INDEX(Revenue_type,MATCH(W615*1,[1]type!$A$118:$A$168,0),8),INDEX(Expenditure_type,MATCH(W615*1,[1]type!$A$2:$A$117,0),8))</f>
        <v>השכר הקובע</v>
      </c>
      <c r="Y615" s="18" t="str">
        <f t="shared" si="78"/>
        <v>110</v>
      </c>
      <c r="Z615" s="18" t="e">
        <f>IF($L615&lt;"6",INDEX(Revenue_type,MATCH(Y615*1,[1]type!$A$118:$A$168,0),8),INDEX(Expenditure_type,MATCH(Y615*1,[1]type!$A$2:$A$117,0),8))</f>
        <v>#N/A</v>
      </c>
    </row>
    <row r="616" spans="1:26" ht="15.75" customHeight="1" outlineLevel="2">
      <c r="A616" s="38">
        <v>111</v>
      </c>
      <c r="B616" s="39">
        <v>711000</v>
      </c>
      <c r="C616">
        <v>1</v>
      </c>
      <c r="D616" t="str">
        <f t="shared" si="79"/>
        <v>1711000.111</v>
      </c>
      <c r="E616" s="42" t="s">
        <v>533</v>
      </c>
      <c r="F616" s="16"/>
      <c r="G616"/>
      <c r="H616" s="17">
        <v>302000</v>
      </c>
      <c r="I616" s="17">
        <v>291094.36</v>
      </c>
      <c r="J616" s="16">
        <v>176200.34</v>
      </c>
      <c r="K616" s="18" t="e">
        <f>INDEX(תקציב_2013,MATCH(D616,'[1]תקציב 2015'!$D$3:$D$5960,0),8)</f>
        <v>#N/A</v>
      </c>
      <c r="L616" s="18" t="str">
        <f t="shared" si="72"/>
        <v>7</v>
      </c>
      <c r="M616" s="18" t="str">
        <f>INDEX(Chapter,MATCH(L616,[1]Chapter!$A$1:$A$681,0),8)</f>
        <v>שירותים מקומיים</v>
      </c>
      <c r="N616" s="18" t="str">
        <f t="shared" si="73"/>
        <v>71</v>
      </c>
      <c r="O616" s="18" t="str">
        <f>INDEX(Chapter,MATCH(N616,[1]Chapter!$A$1:$A$681,0),8)</f>
        <v>תברואה</v>
      </c>
      <c r="P616" s="18" t="str">
        <f t="shared" si="74"/>
        <v>711</v>
      </c>
      <c r="Q616" s="18" t="str">
        <f>INDEX(Chapter,MATCH(P616,[1]Chapter!$A$1:$A$681,0),8)</f>
        <v>מינהל תברואה</v>
      </c>
      <c r="R616" s="18" t="str">
        <f t="shared" si="75"/>
        <v>7110</v>
      </c>
      <c r="S616" s="18" t="e">
        <f>INDEX(Chapter,MATCH(R616,[1]Chapter!$A$1:$A$681,0),8)</f>
        <v>#N/A</v>
      </c>
      <c r="T616" s="18"/>
      <c r="U616" s="18" t="str">
        <f t="shared" si="76"/>
        <v>1</v>
      </c>
      <c r="V616" s="18" t="str">
        <f>IF($L616&lt;"6",INDEX(Revenue_type,MATCH(U616*1,[1]type!$A$118:$A$168,0),8),INDEX(Expenditure_type,MATCH(U616*1,[1]type!$A$2:$A$117,0),8))</f>
        <v>משכורות וש"ע לעובדים לפי תקן</v>
      </c>
      <c r="W616" s="18" t="str">
        <f t="shared" si="77"/>
        <v>11</v>
      </c>
      <c r="X616" s="18" t="str">
        <f>IF($L616&lt;"6",INDEX(Revenue_type,MATCH(W616*1,[1]type!$A$118:$A$168,0),8),INDEX(Expenditure_type,MATCH(W616*1,[1]type!$A$2:$A$117,0),8))</f>
        <v>השכר הקובע</v>
      </c>
      <c r="Y616" s="18" t="str">
        <f t="shared" si="78"/>
        <v>111</v>
      </c>
      <c r="Z616" s="18" t="e">
        <f>IF($L616&lt;"6",INDEX(Revenue_type,MATCH(Y616*1,[1]type!$A$118:$A$168,0),8),INDEX(Expenditure_type,MATCH(Y616*1,[1]type!$A$2:$A$117,0),8))</f>
        <v>#N/A</v>
      </c>
    </row>
    <row r="617" spans="1:26" ht="15.75" customHeight="1" outlineLevel="2">
      <c r="A617" s="38">
        <v>115</v>
      </c>
      <c r="B617" s="39">
        <v>711000</v>
      </c>
      <c r="C617">
        <v>1</v>
      </c>
      <c r="D617" t="str">
        <f t="shared" si="79"/>
        <v>1711000.115</v>
      </c>
      <c r="E617" s="41" t="s">
        <v>433</v>
      </c>
      <c r="F617" s="16"/>
      <c r="G617"/>
      <c r="H617" s="17">
        <v>50000</v>
      </c>
      <c r="I617" s="17">
        <v>9950</v>
      </c>
      <c r="J617" s="16">
        <v>5200</v>
      </c>
      <c r="K617" s="18" t="e">
        <f>INDEX(תקציב_2013,MATCH(D617,'[1]תקציב 2015'!$D$3:$D$5960,0),8)</f>
        <v>#N/A</v>
      </c>
      <c r="L617" s="18" t="str">
        <f t="shared" si="72"/>
        <v>7</v>
      </c>
      <c r="M617" s="18" t="str">
        <f>INDEX(Chapter,MATCH(L617,[1]Chapter!$A$1:$A$681,0),8)</f>
        <v>שירותים מקומיים</v>
      </c>
      <c r="N617" s="18" t="str">
        <f t="shared" si="73"/>
        <v>71</v>
      </c>
      <c r="O617" s="18" t="str">
        <f>INDEX(Chapter,MATCH(N617,[1]Chapter!$A$1:$A$681,0),8)</f>
        <v>תברואה</v>
      </c>
      <c r="P617" s="18" t="str">
        <f t="shared" si="74"/>
        <v>711</v>
      </c>
      <c r="Q617" s="18" t="str">
        <f>INDEX(Chapter,MATCH(P617,[1]Chapter!$A$1:$A$681,0),8)</f>
        <v>מינהל תברואה</v>
      </c>
      <c r="R617" s="18" t="str">
        <f t="shared" si="75"/>
        <v>7110</v>
      </c>
      <c r="S617" s="18" t="e">
        <f>INDEX(Chapter,MATCH(R617,[1]Chapter!$A$1:$A$681,0),8)</f>
        <v>#N/A</v>
      </c>
      <c r="T617" s="18"/>
      <c r="U617" s="18" t="str">
        <f t="shared" si="76"/>
        <v>1</v>
      </c>
      <c r="V617" s="18" t="str">
        <f>IF($L617&lt;"6",INDEX(Revenue_type,MATCH(U617*1,[1]type!$A$118:$A$168,0),8),INDEX(Expenditure_type,MATCH(U617*1,[1]type!$A$2:$A$117,0),8))</f>
        <v>משכורות וש"ע לעובדים לפי תקן</v>
      </c>
      <c r="W617" s="18" t="str">
        <f t="shared" si="77"/>
        <v>11</v>
      </c>
      <c r="X617" s="18" t="str">
        <f>IF($L617&lt;"6",INDEX(Revenue_type,MATCH(W617*1,[1]type!$A$118:$A$168,0),8),INDEX(Expenditure_type,MATCH(W617*1,[1]type!$A$2:$A$117,0),8))</f>
        <v>השכר הקובע</v>
      </c>
      <c r="Y617" s="18" t="str">
        <f t="shared" si="78"/>
        <v>115</v>
      </c>
      <c r="Z617" s="18" t="e">
        <f>IF($L617&lt;"6",INDEX(Revenue_type,MATCH(Y617*1,[1]type!$A$118:$A$168,0),8),INDEX(Expenditure_type,MATCH(Y617*1,[1]type!$A$2:$A$117,0),8))</f>
        <v>#N/A</v>
      </c>
    </row>
    <row r="618" spans="1:26" ht="15.75" customHeight="1" outlineLevel="2">
      <c r="A618" s="38">
        <v>130</v>
      </c>
      <c r="B618" s="39">
        <v>711000</v>
      </c>
      <c r="C618">
        <v>1</v>
      </c>
      <c r="D618" t="str">
        <f t="shared" si="79"/>
        <v>1711000.130</v>
      </c>
      <c r="E618" s="41" t="s">
        <v>41</v>
      </c>
      <c r="F618" s="16"/>
      <c r="G618"/>
      <c r="H618" s="17">
        <v>25000</v>
      </c>
      <c r="I618" s="17">
        <v>18878.41</v>
      </c>
      <c r="J618" s="16">
        <v>37522.65</v>
      </c>
      <c r="K618" s="18">
        <f>INDEX(תקציב_2013,MATCH(D618,'[1]תקציב 2015'!$D$3:$D$5960,0),8)</f>
        <v>62726</v>
      </c>
      <c r="L618" s="18" t="str">
        <f t="shared" si="72"/>
        <v>7</v>
      </c>
      <c r="M618" s="18" t="str">
        <f>INDEX(Chapter,MATCH(L618,[1]Chapter!$A$1:$A$681,0),8)</f>
        <v>שירותים מקומיים</v>
      </c>
      <c r="N618" s="18" t="str">
        <f t="shared" si="73"/>
        <v>71</v>
      </c>
      <c r="O618" s="18" t="str">
        <f>INDEX(Chapter,MATCH(N618,[1]Chapter!$A$1:$A$681,0),8)</f>
        <v>תברואה</v>
      </c>
      <c r="P618" s="18" t="str">
        <f t="shared" si="74"/>
        <v>711</v>
      </c>
      <c r="Q618" s="18" t="str">
        <f>INDEX(Chapter,MATCH(P618,[1]Chapter!$A$1:$A$681,0),8)</f>
        <v>מינהל תברואה</v>
      </c>
      <c r="R618" s="18" t="str">
        <f t="shared" si="75"/>
        <v>7110</v>
      </c>
      <c r="S618" s="18" t="e">
        <f>INDEX(Chapter,MATCH(R618,[1]Chapter!$A$1:$A$681,0),8)</f>
        <v>#N/A</v>
      </c>
      <c r="T618" s="18"/>
      <c r="U618" s="18" t="str">
        <f t="shared" si="76"/>
        <v>1</v>
      </c>
      <c r="V618" s="18" t="str">
        <f>IF($L618&lt;"6",INDEX(Revenue_type,MATCH(U618*1,[1]type!$A$118:$A$168,0),8),INDEX(Expenditure_type,MATCH(U618*1,[1]type!$A$2:$A$117,0),8))</f>
        <v>משכורות וש"ע לעובדים לפי תקן</v>
      </c>
      <c r="W618" s="18" t="str">
        <f t="shared" si="77"/>
        <v>13</v>
      </c>
      <c r="X618" s="18" t="str">
        <f>IF($L618&lt;"6",INDEX(Revenue_type,MATCH(W618*1,[1]type!$A$118:$A$168,0),8),INDEX(Expenditure_type,MATCH(W618*1,[1]type!$A$2:$A$117,0),8))</f>
        <v>שעות נוספות</v>
      </c>
      <c r="Y618" s="18" t="str">
        <f t="shared" si="78"/>
        <v>130</v>
      </c>
      <c r="Z618" s="18" t="e">
        <f>IF($L618&lt;"6",INDEX(Revenue_type,MATCH(Y618*1,[1]type!$A$118:$A$168,0),8),INDEX(Expenditure_type,MATCH(Y618*1,[1]type!$A$2:$A$117,0),8))</f>
        <v>#N/A</v>
      </c>
    </row>
    <row r="619" spans="1:26" ht="15.75" customHeight="1" outlineLevel="2">
      <c r="A619" s="38">
        <v>131</v>
      </c>
      <c r="B619" s="39">
        <v>711000</v>
      </c>
      <c r="C619">
        <v>1</v>
      </c>
      <c r="D619" t="str">
        <f t="shared" si="79"/>
        <v>1711000.131</v>
      </c>
      <c r="E619" s="42" t="s">
        <v>41</v>
      </c>
      <c r="F619" s="16"/>
      <c r="G619"/>
      <c r="H619" s="17">
        <v>0</v>
      </c>
      <c r="I619" s="17">
        <v>27744.12</v>
      </c>
      <c r="J619" s="16"/>
      <c r="K619" s="18" t="e">
        <f>INDEX(תקציב_2013,MATCH(D619,'[1]תקציב 2015'!$D$3:$D$5960,0),8)</f>
        <v>#N/A</v>
      </c>
      <c r="L619" s="18" t="str">
        <f t="shared" si="72"/>
        <v>7</v>
      </c>
      <c r="M619" s="18" t="str">
        <f>INDEX(Chapter,MATCH(L619,[1]Chapter!$A$1:$A$681,0),8)</f>
        <v>שירותים מקומיים</v>
      </c>
      <c r="N619" s="18" t="str">
        <f t="shared" si="73"/>
        <v>71</v>
      </c>
      <c r="O619" s="18" t="str">
        <f>INDEX(Chapter,MATCH(N619,[1]Chapter!$A$1:$A$681,0),8)</f>
        <v>תברואה</v>
      </c>
      <c r="P619" s="18" t="str">
        <f t="shared" si="74"/>
        <v>711</v>
      </c>
      <c r="Q619" s="18" t="str">
        <f>INDEX(Chapter,MATCH(P619,[1]Chapter!$A$1:$A$681,0),8)</f>
        <v>מינהל תברואה</v>
      </c>
      <c r="R619" s="18" t="str">
        <f t="shared" si="75"/>
        <v>7110</v>
      </c>
      <c r="S619" s="18" t="e">
        <f>INDEX(Chapter,MATCH(R619,[1]Chapter!$A$1:$A$681,0),8)</f>
        <v>#N/A</v>
      </c>
      <c r="T619" s="18"/>
      <c r="U619" s="18" t="str">
        <f t="shared" si="76"/>
        <v>1</v>
      </c>
      <c r="V619" s="18" t="str">
        <f>IF($L619&lt;"6",INDEX(Revenue_type,MATCH(U619*1,[1]type!$A$118:$A$168,0),8),INDEX(Expenditure_type,MATCH(U619*1,[1]type!$A$2:$A$117,0),8))</f>
        <v>משכורות וש"ע לעובדים לפי תקן</v>
      </c>
      <c r="W619" s="18" t="str">
        <f t="shared" si="77"/>
        <v>13</v>
      </c>
      <c r="X619" s="18" t="str">
        <f>IF($L619&lt;"6",INDEX(Revenue_type,MATCH(W619*1,[1]type!$A$118:$A$168,0),8),INDEX(Expenditure_type,MATCH(W619*1,[1]type!$A$2:$A$117,0),8))</f>
        <v>שעות נוספות</v>
      </c>
      <c r="Y619" s="18" t="str">
        <f t="shared" si="78"/>
        <v>131</v>
      </c>
      <c r="Z619" s="18" t="e">
        <f>IF($L619&lt;"6",INDEX(Revenue_type,MATCH(Y619*1,[1]type!$A$118:$A$168,0),8),INDEX(Expenditure_type,MATCH(Y619*1,[1]type!$A$2:$A$117,0),8))</f>
        <v>#N/A</v>
      </c>
    </row>
    <row r="620" spans="1:26" ht="15.75" customHeight="1" outlineLevel="2">
      <c r="A620" s="38">
        <v>140</v>
      </c>
      <c r="B620" s="39">
        <v>711000</v>
      </c>
      <c r="C620">
        <v>1</v>
      </c>
      <c r="D620" t="str">
        <f t="shared" si="79"/>
        <v>1711000.140</v>
      </c>
      <c r="E620" s="42" t="s">
        <v>56</v>
      </c>
      <c r="F620" s="16"/>
      <c r="G620"/>
      <c r="H620" s="17">
        <v>70000</v>
      </c>
      <c r="I620" s="17">
        <v>40693.15</v>
      </c>
      <c r="J620" s="16">
        <v>68611.399999999994</v>
      </c>
      <c r="K620" s="18">
        <f>INDEX(תקציב_2013,MATCH(D620,'[1]תקציב 2015'!$D$3:$D$5960,0),8)</f>
        <v>316381</v>
      </c>
      <c r="L620" s="18" t="str">
        <f t="shared" si="72"/>
        <v>7</v>
      </c>
      <c r="M620" s="18" t="str">
        <f>INDEX(Chapter,MATCH(L620,[1]Chapter!$A$1:$A$681,0),8)</f>
        <v>שירותים מקומיים</v>
      </c>
      <c r="N620" s="18" t="str">
        <f t="shared" si="73"/>
        <v>71</v>
      </c>
      <c r="O620" s="18" t="str">
        <f>INDEX(Chapter,MATCH(N620,[1]Chapter!$A$1:$A$681,0),8)</f>
        <v>תברואה</v>
      </c>
      <c r="P620" s="18" t="str">
        <f t="shared" si="74"/>
        <v>711</v>
      </c>
      <c r="Q620" s="18" t="str">
        <f>INDEX(Chapter,MATCH(P620,[1]Chapter!$A$1:$A$681,0),8)</f>
        <v>מינהל תברואה</v>
      </c>
      <c r="R620" s="18" t="str">
        <f t="shared" si="75"/>
        <v>7110</v>
      </c>
      <c r="S620" s="18" t="e">
        <f>INDEX(Chapter,MATCH(R620,[1]Chapter!$A$1:$A$681,0),8)</f>
        <v>#N/A</v>
      </c>
      <c r="T620" s="18"/>
      <c r="U620" s="18" t="str">
        <f t="shared" si="76"/>
        <v>1</v>
      </c>
      <c r="V620" s="18" t="str">
        <f>IF($L620&lt;"6",INDEX(Revenue_type,MATCH(U620*1,[1]type!$A$118:$A$168,0),8),INDEX(Expenditure_type,MATCH(U620*1,[1]type!$A$2:$A$117,0),8))</f>
        <v>משכורות וש"ע לעובדים לפי תקן</v>
      </c>
      <c r="W620" s="18" t="str">
        <f t="shared" si="77"/>
        <v>14</v>
      </c>
      <c r="X620" s="18" t="str">
        <f>IF($L620&lt;"6",INDEX(Revenue_type,MATCH(W620*1,[1]type!$A$118:$A$168,0),8),INDEX(Expenditure_type,MATCH(W620*1,[1]type!$A$2:$A$117,0),8))</f>
        <v>החזר הוצאות</v>
      </c>
      <c r="Y620" s="18" t="str">
        <f t="shared" si="78"/>
        <v>140</v>
      </c>
      <c r="Z620" s="18" t="e">
        <f>IF($L620&lt;"6",INDEX(Revenue_type,MATCH(Y620*1,[1]type!$A$118:$A$168,0),8),INDEX(Expenditure_type,MATCH(Y620*1,[1]type!$A$2:$A$117,0),8))</f>
        <v>#N/A</v>
      </c>
    </row>
    <row r="621" spans="1:26" ht="15.75" customHeight="1" outlineLevel="2">
      <c r="A621" s="38">
        <v>141</v>
      </c>
      <c r="B621" s="39">
        <v>711000</v>
      </c>
      <c r="C621">
        <v>1</v>
      </c>
      <c r="D621" t="str">
        <f t="shared" si="79"/>
        <v>1711000.141</v>
      </c>
      <c r="E621" s="42" t="s">
        <v>534</v>
      </c>
      <c r="F621" s="16"/>
      <c r="G621"/>
      <c r="H621" s="17">
        <v>60000</v>
      </c>
      <c r="I621" s="17">
        <v>41024.93</v>
      </c>
      <c r="J621" s="16">
        <v>29454.79</v>
      </c>
      <c r="K621" s="18" t="e">
        <f>INDEX(תקציב_2013,MATCH(D621,'[1]תקציב 2015'!$D$3:$D$5960,0),8)</f>
        <v>#N/A</v>
      </c>
      <c r="L621" s="18" t="str">
        <f t="shared" si="72"/>
        <v>7</v>
      </c>
      <c r="M621" s="18" t="str">
        <f>INDEX(Chapter,MATCH(L621,[1]Chapter!$A$1:$A$681,0),8)</f>
        <v>שירותים מקומיים</v>
      </c>
      <c r="N621" s="18" t="str">
        <f t="shared" si="73"/>
        <v>71</v>
      </c>
      <c r="O621" s="18" t="str">
        <f>INDEX(Chapter,MATCH(N621,[1]Chapter!$A$1:$A$681,0),8)</f>
        <v>תברואה</v>
      </c>
      <c r="P621" s="18" t="str">
        <f t="shared" si="74"/>
        <v>711</v>
      </c>
      <c r="Q621" s="18" t="str">
        <f>INDEX(Chapter,MATCH(P621,[1]Chapter!$A$1:$A$681,0),8)</f>
        <v>מינהל תברואה</v>
      </c>
      <c r="R621" s="18" t="str">
        <f t="shared" si="75"/>
        <v>7110</v>
      </c>
      <c r="S621" s="18" t="e">
        <f>INDEX(Chapter,MATCH(R621,[1]Chapter!$A$1:$A$681,0),8)</f>
        <v>#N/A</v>
      </c>
      <c r="T621" s="18"/>
      <c r="U621" s="18" t="str">
        <f t="shared" si="76"/>
        <v>1</v>
      </c>
      <c r="V621" s="18" t="str">
        <f>IF($L621&lt;"6",INDEX(Revenue_type,MATCH(U621*1,[1]type!$A$118:$A$168,0),8),INDEX(Expenditure_type,MATCH(U621*1,[1]type!$A$2:$A$117,0),8))</f>
        <v>משכורות וש"ע לעובדים לפי תקן</v>
      </c>
      <c r="W621" s="18" t="str">
        <f t="shared" si="77"/>
        <v>14</v>
      </c>
      <c r="X621" s="18" t="str">
        <f>IF($L621&lt;"6",INDEX(Revenue_type,MATCH(W621*1,[1]type!$A$118:$A$168,0),8),INDEX(Expenditure_type,MATCH(W621*1,[1]type!$A$2:$A$117,0),8))</f>
        <v>החזר הוצאות</v>
      </c>
      <c r="Y621" s="18" t="str">
        <f t="shared" si="78"/>
        <v>141</v>
      </c>
      <c r="Z621" s="18" t="e">
        <f>IF($L621&lt;"6",INDEX(Revenue_type,MATCH(Y621*1,[1]type!$A$118:$A$168,0),8),INDEX(Expenditure_type,MATCH(Y621*1,[1]type!$A$2:$A$117,0),8))</f>
        <v>#N/A</v>
      </c>
    </row>
    <row r="622" spans="1:26" ht="15.75" customHeight="1" outlineLevel="2">
      <c r="A622" s="38">
        <v>210</v>
      </c>
      <c r="B622" s="39">
        <v>711000</v>
      </c>
      <c r="C622">
        <v>1</v>
      </c>
      <c r="D622" t="str">
        <f t="shared" si="79"/>
        <v>1711000.210</v>
      </c>
      <c r="E622" s="43" t="s">
        <v>476</v>
      </c>
      <c r="F622" s="16"/>
      <c r="G622"/>
      <c r="H622" s="17">
        <v>0</v>
      </c>
      <c r="I622" s="17">
        <v>1987.08</v>
      </c>
      <c r="J622" s="16">
        <v>15493.57</v>
      </c>
      <c r="K622" s="18" t="e">
        <f>INDEX(תקציב_2013,MATCH(D622,'[1]תקציב 2015'!$D$3:$D$5960,0),8)</f>
        <v>#N/A</v>
      </c>
      <c r="L622" s="18" t="str">
        <f t="shared" si="72"/>
        <v>7</v>
      </c>
      <c r="M622" s="18" t="str">
        <f>INDEX(Chapter,MATCH(L622,[1]Chapter!$A$1:$A$681,0),8)</f>
        <v>שירותים מקומיים</v>
      </c>
      <c r="N622" s="18" t="str">
        <f t="shared" si="73"/>
        <v>71</v>
      </c>
      <c r="O622" s="18" t="str">
        <f>INDEX(Chapter,MATCH(N622,[1]Chapter!$A$1:$A$681,0),8)</f>
        <v>תברואה</v>
      </c>
      <c r="P622" s="18" t="str">
        <f t="shared" si="74"/>
        <v>711</v>
      </c>
      <c r="Q622" s="18" t="str">
        <f>INDEX(Chapter,MATCH(P622,[1]Chapter!$A$1:$A$681,0),8)</f>
        <v>מינהל תברואה</v>
      </c>
      <c r="R622" s="18" t="str">
        <f t="shared" si="75"/>
        <v>7110</v>
      </c>
      <c r="S622" s="18" t="e">
        <f>INDEX(Chapter,MATCH(R622,[1]Chapter!$A$1:$A$681,0),8)</f>
        <v>#N/A</v>
      </c>
      <c r="T622" s="18"/>
      <c r="U622" s="18" t="str">
        <f t="shared" si="76"/>
        <v>2</v>
      </c>
      <c r="V622" s="18" t="str">
        <f>IF($L622&lt;"6",INDEX(Revenue_type,MATCH(U622*1,[1]type!$A$118:$A$168,0),8),INDEX(Expenditure_type,MATCH(U622*1,[1]type!$A$2:$A$117,0),8))</f>
        <v>משכורות וש"ע לעובדים בלי תקן</v>
      </c>
      <c r="W622" s="18" t="str">
        <f t="shared" si="77"/>
        <v>21</v>
      </c>
      <c r="X622" s="18" t="str">
        <f>IF($L622&lt;"6",INDEX(Revenue_type,MATCH(W622*1,[1]type!$A$118:$A$168,0),8),INDEX(Expenditure_type,MATCH(W622*1,[1]type!$A$2:$A$117,0),8))</f>
        <v>השכר הקובע</v>
      </c>
      <c r="Y622" s="18" t="str">
        <f t="shared" si="78"/>
        <v>210</v>
      </c>
      <c r="Z622" s="18" t="e">
        <f>IF($L622&lt;"6",INDEX(Revenue_type,MATCH(Y622*1,[1]type!$A$118:$A$168,0),8),INDEX(Expenditure_type,MATCH(Y622*1,[1]type!$A$2:$A$117,0),8))</f>
        <v>#N/A</v>
      </c>
    </row>
    <row r="623" spans="1:26" ht="15.75" customHeight="1" outlineLevel="2">
      <c r="A623" s="38">
        <v>211</v>
      </c>
      <c r="B623" s="39">
        <v>711000</v>
      </c>
      <c r="C623">
        <v>1</v>
      </c>
      <c r="D623" t="str">
        <f t="shared" si="79"/>
        <v>1711000.211</v>
      </c>
      <c r="E623" s="43" t="s">
        <v>535</v>
      </c>
      <c r="F623" s="16"/>
      <c r="G623"/>
      <c r="H623" s="17">
        <v>126000</v>
      </c>
      <c r="I623" s="17"/>
      <c r="J623" s="16"/>
      <c r="K623" s="18" t="e">
        <f>INDEX(תקציב_2013,MATCH(D623,'[1]תקציב 2015'!$D$3:$D$5960,0),8)</f>
        <v>#N/A</v>
      </c>
      <c r="L623" s="18" t="str">
        <f t="shared" si="72"/>
        <v>7</v>
      </c>
      <c r="M623" s="18" t="str">
        <f>INDEX(Chapter,MATCH(L623,[1]Chapter!$A$1:$A$681,0),8)</f>
        <v>שירותים מקומיים</v>
      </c>
      <c r="N623" s="18" t="str">
        <f t="shared" si="73"/>
        <v>71</v>
      </c>
      <c r="O623" s="18" t="str">
        <f>INDEX(Chapter,MATCH(N623,[1]Chapter!$A$1:$A$681,0),8)</f>
        <v>תברואה</v>
      </c>
      <c r="P623" s="18" t="str">
        <f t="shared" si="74"/>
        <v>711</v>
      </c>
      <c r="Q623" s="18" t="str">
        <f>INDEX(Chapter,MATCH(P623,[1]Chapter!$A$1:$A$681,0),8)</f>
        <v>מינהל תברואה</v>
      </c>
      <c r="R623" s="18" t="str">
        <f t="shared" si="75"/>
        <v>7110</v>
      </c>
      <c r="S623" s="18" t="e">
        <f>INDEX(Chapter,MATCH(R623,[1]Chapter!$A$1:$A$681,0),8)</f>
        <v>#N/A</v>
      </c>
      <c r="T623" s="18"/>
      <c r="U623" s="18" t="str">
        <f t="shared" si="76"/>
        <v>2</v>
      </c>
      <c r="V623" s="18" t="str">
        <f>IF($L623&lt;"6",INDEX(Revenue_type,MATCH(U623*1,[1]type!$A$118:$A$168,0),8),INDEX(Expenditure_type,MATCH(U623*1,[1]type!$A$2:$A$117,0),8))</f>
        <v>משכורות וש"ע לעובדים בלי תקן</v>
      </c>
      <c r="W623" s="18" t="str">
        <f t="shared" si="77"/>
        <v>21</v>
      </c>
      <c r="X623" s="18" t="str">
        <f>IF($L623&lt;"6",INDEX(Revenue_type,MATCH(W623*1,[1]type!$A$118:$A$168,0),8),INDEX(Expenditure_type,MATCH(W623*1,[1]type!$A$2:$A$117,0),8))</f>
        <v>השכר הקובע</v>
      </c>
      <c r="Y623" s="18" t="str">
        <f t="shared" si="78"/>
        <v>211</v>
      </c>
      <c r="Z623" s="18" t="e">
        <f>IF($L623&lt;"6",INDEX(Revenue_type,MATCH(Y623*1,[1]type!$A$118:$A$168,0),8),INDEX(Expenditure_type,MATCH(Y623*1,[1]type!$A$2:$A$117,0),8))</f>
        <v>#N/A</v>
      </c>
    </row>
    <row r="624" spans="1:26" ht="15.75" customHeight="1" outlineLevel="2">
      <c r="A624" s="38">
        <v>430</v>
      </c>
      <c r="B624" s="39">
        <v>711000</v>
      </c>
      <c r="C624">
        <v>1</v>
      </c>
      <c r="D624" t="str">
        <f t="shared" si="79"/>
        <v>1711000.430</v>
      </c>
      <c r="E624" s="43" t="s">
        <v>536</v>
      </c>
      <c r="F624" s="16"/>
      <c r="G624"/>
      <c r="H624" s="17">
        <v>3000</v>
      </c>
      <c r="I624" s="17">
        <v>2039.25</v>
      </c>
      <c r="J624" s="16">
        <v>2500</v>
      </c>
      <c r="K624" s="18" t="e">
        <f>INDEX(תקציב_2013,MATCH(D624,'[1]תקציב 2015'!$D$3:$D$5960,0),8)</f>
        <v>#N/A</v>
      </c>
      <c r="L624" s="18" t="str">
        <f t="shared" si="72"/>
        <v>7</v>
      </c>
      <c r="M624" s="18" t="str">
        <f>INDEX(Chapter,MATCH(L624,[1]Chapter!$A$1:$A$681,0),8)</f>
        <v>שירותים מקומיים</v>
      </c>
      <c r="N624" s="18" t="str">
        <f t="shared" si="73"/>
        <v>71</v>
      </c>
      <c r="O624" s="18" t="str">
        <f>INDEX(Chapter,MATCH(N624,[1]Chapter!$A$1:$A$681,0),8)</f>
        <v>תברואה</v>
      </c>
      <c r="P624" s="18" t="str">
        <f t="shared" si="74"/>
        <v>711</v>
      </c>
      <c r="Q624" s="18" t="str">
        <f>INDEX(Chapter,MATCH(P624,[1]Chapter!$A$1:$A$681,0),8)</f>
        <v>מינהל תברואה</v>
      </c>
      <c r="R624" s="18" t="str">
        <f t="shared" si="75"/>
        <v>7110</v>
      </c>
      <c r="S624" s="18" t="e">
        <f>INDEX(Chapter,MATCH(R624,[1]Chapter!$A$1:$A$681,0),8)</f>
        <v>#N/A</v>
      </c>
      <c r="T624" s="18"/>
      <c r="U624" s="18" t="str">
        <f t="shared" si="76"/>
        <v>4</v>
      </c>
      <c r="V624" s="18" t="str">
        <f>IF($L624&lt;"6",INDEX(Revenue_type,MATCH(U624*1,[1]type!$A$118:$A$168,0),8),INDEX(Expenditure_type,MATCH(U624*1,[1]type!$A$2:$A$117,0),8))</f>
        <v>אחזקת בינים ואספקת ציוד</v>
      </c>
      <c r="W624" s="18" t="str">
        <f t="shared" si="77"/>
        <v>43</v>
      </c>
      <c r="X624" s="18" t="str">
        <f>IF($L624&lt;"6",INDEX(Revenue_type,MATCH(W624*1,[1]type!$A$118:$A$168,0),8),INDEX(Expenditure_type,MATCH(W624*1,[1]type!$A$2:$A$117,0),8))</f>
        <v>חשמל, מים וחומרי ניקיון</v>
      </c>
      <c r="Y624" s="18" t="str">
        <f t="shared" si="78"/>
        <v>430</v>
      </c>
      <c r="Z624" s="18" t="e">
        <f>IF($L624&lt;"6",INDEX(Revenue_type,MATCH(Y624*1,[1]type!$A$118:$A$168,0),8),INDEX(Expenditure_type,MATCH(Y624*1,[1]type!$A$2:$A$117,0),8))</f>
        <v>#N/A</v>
      </c>
    </row>
    <row r="625" spans="1:26" ht="15.75" customHeight="1" outlineLevel="2">
      <c r="A625" s="38">
        <v>470</v>
      </c>
      <c r="B625" s="39">
        <v>711000</v>
      </c>
      <c r="C625">
        <v>1</v>
      </c>
      <c r="D625" t="str">
        <f t="shared" si="79"/>
        <v>1711000.470</v>
      </c>
      <c r="E625" s="43" t="s">
        <v>35</v>
      </c>
      <c r="F625" s="16"/>
      <c r="G625"/>
      <c r="H625" s="17">
        <v>1000</v>
      </c>
      <c r="I625" s="17">
        <v>0</v>
      </c>
      <c r="J625" s="16">
        <v>0</v>
      </c>
      <c r="K625" s="18">
        <f>INDEX(תקציב_2013,MATCH(D625,'[1]תקציב 2015'!$D$3:$D$5960,0),8)</f>
        <v>2000</v>
      </c>
      <c r="L625" s="18" t="str">
        <f t="shared" si="72"/>
        <v>7</v>
      </c>
      <c r="M625" s="18" t="str">
        <f>INDEX(Chapter,MATCH(L625,[1]Chapter!$A$1:$A$681,0),8)</f>
        <v>שירותים מקומיים</v>
      </c>
      <c r="N625" s="18" t="str">
        <f t="shared" si="73"/>
        <v>71</v>
      </c>
      <c r="O625" s="18" t="str">
        <f>INDEX(Chapter,MATCH(N625,[1]Chapter!$A$1:$A$681,0),8)</f>
        <v>תברואה</v>
      </c>
      <c r="P625" s="18" t="str">
        <f t="shared" si="74"/>
        <v>711</v>
      </c>
      <c r="Q625" s="18" t="str">
        <f>INDEX(Chapter,MATCH(P625,[1]Chapter!$A$1:$A$681,0),8)</f>
        <v>מינהל תברואה</v>
      </c>
      <c r="R625" s="18" t="str">
        <f t="shared" si="75"/>
        <v>7110</v>
      </c>
      <c r="S625" s="18" t="e">
        <f>INDEX(Chapter,MATCH(R625,[1]Chapter!$A$1:$A$681,0),8)</f>
        <v>#N/A</v>
      </c>
      <c r="T625" s="18"/>
      <c r="U625" s="18" t="str">
        <f t="shared" si="76"/>
        <v>4</v>
      </c>
      <c r="V625" s="18" t="str">
        <f>IF($L625&lt;"6",INDEX(Revenue_type,MATCH(U625*1,[1]type!$A$118:$A$168,0),8),INDEX(Expenditure_type,MATCH(U625*1,[1]type!$A$2:$A$117,0),8))</f>
        <v>אחזקת בינים ואספקת ציוד</v>
      </c>
      <c r="W625" s="18" t="str">
        <f t="shared" si="77"/>
        <v>47</v>
      </c>
      <c r="X625" s="18" t="str">
        <f>IF($L625&lt;"6",INDEX(Revenue_type,MATCH(W625*1,[1]type!$A$118:$A$168,0),8),INDEX(Expenditure_type,MATCH(W625*1,[1]type!$A$2:$A$117,0),8))</f>
        <v>ציוד משרדי מתכלה</v>
      </c>
      <c r="Y625" s="18" t="str">
        <f t="shared" si="78"/>
        <v>470</v>
      </c>
      <c r="Z625" s="18" t="e">
        <f>IF($L625&lt;"6",INDEX(Revenue_type,MATCH(Y625*1,[1]type!$A$118:$A$168,0),8),INDEX(Expenditure_type,MATCH(Y625*1,[1]type!$A$2:$A$117,0),8))</f>
        <v>#N/A</v>
      </c>
    </row>
    <row r="626" spans="1:26" ht="15.75" customHeight="1" outlineLevel="2">
      <c r="A626" s="38">
        <v>492</v>
      </c>
      <c r="B626" s="39">
        <v>711000</v>
      </c>
      <c r="C626">
        <v>1</v>
      </c>
      <c r="D626" t="str">
        <f t="shared" si="79"/>
        <v>1711000.492</v>
      </c>
      <c r="E626" s="42" t="s">
        <v>443</v>
      </c>
      <c r="F626" s="16"/>
      <c r="G626"/>
      <c r="H626" s="17">
        <v>200000</v>
      </c>
      <c r="I626" s="17">
        <v>191871</v>
      </c>
      <c r="J626" s="16">
        <v>199314</v>
      </c>
      <c r="K626" s="18" t="e">
        <f>INDEX(תקציב_2013,MATCH(D626,'[1]תקציב 2015'!$D$3:$D$5960,0),8)</f>
        <v>#N/A</v>
      </c>
      <c r="L626" s="18" t="str">
        <f t="shared" si="72"/>
        <v>7</v>
      </c>
      <c r="M626" s="18" t="str">
        <f>INDEX(Chapter,MATCH(L626,[1]Chapter!$A$1:$A$681,0),8)</f>
        <v>שירותים מקומיים</v>
      </c>
      <c r="N626" s="18" t="str">
        <f t="shared" si="73"/>
        <v>71</v>
      </c>
      <c r="O626" s="18" t="str">
        <f>INDEX(Chapter,MATCH(N626,[1]Chapter!$A$1:$A$681,0),8)</f>
        <v>תברואה</v>
      </c>
      <c r="P626" s="18" t="str">
        <f t="shared" si="74"/>
        <v>711</v>
      </c>
      <c r="Q626" s="18" t="str">
        <f>INDEX(Chapter,MATCH(P626,[1]Chapter!$A$1:$A$681,0),8)</f>
        <v>מינהל תברואה</v>
      </c>
      <c r="R626" s="18" t="str">
        <f t="shared" si="75"/>
        <v>7110</v>
      </c>
      <c r="S626" s="18" t="e">
        <f>INDEX(Chapter,MATCH(R626,[1]Chapter!$A$1:$A$681,0),8)</f>
        <v>#N/A</v>
      </c>
      <c r="T626" s="18"/>
      <c r="U626" s="18" t="str">
        <f t="shared" si="76"/>
        <v>4</v>
      </c>
      <c r="V626" s="18" t="str">
        <f>IF($L626&lt;"6",INDEX(Revenue_type,MATCH(U626*1,[1]type!$A$118:$A$168,0),8),INDEX(Expenditure_type,MATCH(U626*1,[1]type!$A$2:$A$117,0),8))</f>
        <v>אחזקת בינים ואספקת ציוד</v>
      </c>
      <c r="W626" s="18" t="str">
        <f t="shared" si="77"/>
        <v>49</v>
      </c>
      <c r="X626" s="18" t="e">
        <f>IF($L626&lt;"6",INDEX(Revenue_type,MATCH(W626*1,[1]type!$A$118:$A$168,0),8),INDEX(Expenditure_type,MATCH(W626*1,[1]type!$A$2:$A$117,0),8))</f>
        <v>#N/A</v>
      </c>
      <c r="Y626" s="18" t="str">
        <f t="shared" si="78"/>
        <v>492</v>
      </c>
      <c r="Z626" s="18" t="str">
        <f>IF($L626&lt;"6",INDEX(Revenue_type,MATCH(Y626*1,[1]type!$A$118:$A$168,0),8),INDEX(Expenditure_type,MATCH(Y626*1,[1]type!$A$2:$A$117,0),8))</f>
        <v>השתתפות בתקציבי עזר 092</v>
      </c>
    </row>
    <row r="627" spans="1:26" ht="15.75" customHeight="1" outlineLevel="2">
      <c r="A627" s="38">
        <v>511</v>
      </c>
      <c r="B627" s="39">
        <v>711000</v>
      </c>
      <c r="C627">
        <v>1</v>
      </c>
      <c r="D627" t="str">
        <f t="shared" si="79"/>
        <v>1711000.511</v>
      </c>
      <c r="E627" s="42" t="s">
        <v>537</v>
      </c>
      <c r="F627" s="16"/>
      <c r="G627"/>
      <c r="H627" s="17">
        <v>3000</v>
      </c>
      <c r="I627" s="17">
        <v>3000</v>
      </c>
      <c r="J627" s="16">
        <v>3000</v>
      </c>
      <c r="K627" s="18">
        <f>INDEX(תקציב_2013,MATCH(D627,'[1]תקציב 2015'!$D$3:$D$5960,0),8)</f>
        <v>5000</v>
      </c>
      <c r="L627" s="18" t="str">
        <f t="shared" si="72"/>
        <v>7</v>
      </c>
      <c r="M627" s="18" t="str">
        <f>INDEX(Chapter,MATCH(L627,[1]Chapter!$A$1:$A$681,0),8)</f>
        <v>שירותים מקומיים</v>
      </c>
      <c r="N627" s="18" t="str">
        <f t="shared" si="73"/>
        <v>71</v>
      </c>
      <c r="O627" s="18" t="str">
        <f>INDEX(Chapter,MATCH(N627,[1]Chapter!$A$1:$A$681,0),8)</f>
        <v>תברואה</v>
      </c>
      <c r="P627" s="18" t="str">
        <f t="shared" si="74"/>
        <v>711</v>
      </c>
      <c r="Q627" s="18" t="str">
        <f>INDEX(Chapter,MATCH(P627,[1]Chapter!$A$1:$A$681,0),8)</f>
        <v>מינהל תברואה</v>
      </c>
      <c r="R627" s="18" t="str">
        <f t="shared" si="75"/>
        <v>7110</v>
      </c>
      <c r="S627" s="18" t="e">
        <f>INDEX(Chapter,MATCH(R627,[1]Chapter!$A$1:$A$681,0),8)</f>
        <v>#N/A</v>
      </c>
      <c r="T627" s="18"/>
      <c r="U627" s="18" t="str">
        <f t="shared" si="76"/>
        <v>5</v>
      </c>
      <c r="V627" s="18" t="str">
        <f>IF($L627&lt;"6",INDEX(Revenue_type,MATCH(U627*1,[1]type!$A$118:$A$168,0),8),INDEX(Expenditure_type,MATCH(U627*1,[1]type!$A$2:$A$117,0),8))</f>
        <v>הוצאות מנהליות</v>
      </c>
      <c r="W627" s="18" t="str">
        <f t="shared" si="77"/>
        <v>51</v>
      </c>
      <c r="X627" s="18" t="str">
        <f>IF($L627&lt;"6",INDEX(Revenue_type,MATCH(W627*1,[1]type!$A$118:$A$168,0),8),INDEX(Expenditure_type,MATCH(W627*1,[1]type!$A$2:$A$117,0),8))</f>
        <v>אש"ל וכיבודים</v>
      </c>
      <c r="Y627" s="18" t="str">
        <f t="shared" si="78"/>
        <v>511</v>
      </c>
      <c r="Z627" s="18" t="str">
        <f>IF($L627&lt;"6",INDEX(Revenue_type,MATCH(Y627*1,[1]type!$A$118:$A$168,0),8),INDEX(Expenditure_type,MATCH(Y627*1,[1]type!$A$2:$A$117,0),8))</f>
        <v>אירוח וכיבוד</v>
      </c>
    </row>
    <row r="628" spans="1:26" ht="15.75" customHeight="1" outlineLevel="2">
      <c r="A628" s="38">
        <v>512</v>
      </c>
      <c r="B628" s="39">
        <v>711000</v>
      </c>
      <c r="C628">
        <v>1</v>
      </c>
      <c r="D628" t="str">
        <f t="shared" si="79"/>
        <v>1711000.512</v>
      </c>
      <c r="E628" s="42" t="s">
        <v>538</v>
      </c>
      <c r="F628" s="16"/>
      <c r="G628"/>
      <c r="H628" s="17">
        <v>0</v>
      </c>
      <c r="I628" s="17">
        <v>0</v>
      </c>
      <c r="J628" s="16">
        <v>0</v>
      </c>
      <c r="K628" s="18" t="e">
        <f>INDEX(תקציב_2013,MATCH(D628,'[1]תקציב 2015'!$D$3:$D$5960,0),8)</f>
        <v>#N/A</v>
      </c>
      <c r="L628" s="18" t="str">
        <f t="shared" si="72"/>
        <v>7</v>
      </c>
      <c r="M628" s="18" t="str">
        <f>INDEX(Chapter,MATCH(L628,[1]Chapter!$A$1:$A$681,0),8)</f>
        <v>שירותים מקומיים</v>
      </c>
      <c r="N628" s="18" t="str">
        <f t="shared" si="73"/>
        <v>71</v>
      </c>
      <c r="O628" s="18" t="str">
        <f>INDEX(Chapter,MATCH(N628,[1]Chapter!$A$1:$A$681,0),8)</f>
        <v>תברואה</v>
      </c>
      <c r="P628" s="18" t="str">
        <f t="shared" si="74"/>
        <v>711</v>
      </c>
      <c r="Q628" s="18" t="str">
        <f>INDEX(Chapter,MATCH(P628,[1]Chapter!$A$1:$A$681,0),8)</f>
        <v>מינהל תברואה</v>
      </c>
      <c r="R628" s="18" t="str">
        <f t="shared" si="75"/>
        <v>7110</v>
      </c>
      <c r="S628" s="18" t="e">
        <f>INDEX(Chapter,MATCH(R628,[1]Chapter!$A$1:$A$681,0),8)</f>
        <v>#N/A</v>
      </c>
      <c r="T628" s="18"/>
      <c r="U628" s="18" t="str">
        <f t="shared" si="76"/>
        <v>5</v>
      </c>
      <c r="V628" s="18" t="str">
        <f>IF($L628&lt;"6",INDEX(Revenue_type,MATCH(U628*1,[1]type!$A$118:$A$168,0),8),INDEX(Expenditure_type,MATCH(U628*1,[1]type!$A$2:$A$117,0),8))</f>
        <v>הוצאות מנהליות</v>
      </c>
      <c r="W628" s="18" t="str">
        <f t="shared" si="77"/>
        <v>51</v>
      </c>
      <c r="X628" s="18" t="str">
        <f>IF($L628&lt;"6",INDEX(Revenue_type,MATCH(W628*1,[1]type!$A$118:$A$168,0),8),INDEX(Expenditure_type,MATCH(W628*1,[1]type!$A$2:$A$117,0),8))</f>
        <v>אש"ל וכיבודים</v>
      </c>
      <c r="Y628" s="18" t="str">
        <f t="shared" si="78"/>
        <v>512</v>
      </c>
      <c r="Z628" s="18" t="str">
        <f>IF($L628&lt;"6",INDEX(Revenue_type,MATCH(Y628*1,[1]type!$A$118:$A$168,0),8),INDEX(Expenditure_type,MATCH(Y628*1,[1]type!$A$2:$A$117,0),8))</f>
        <v>אשל ונסיעות</v>
      </c>
    </row>
    <row r="629" spans="1:26" ht="15.75" customHeight="1" outlineLevel="2">
      <c r="A629" s="38">
        <v>550</v>
      </c>
      <c r="B629" s="39">
        <v>711000</v>
      </c>
      <c r="C629">
        <v>1</v>
      </c>
      <c r="D629" t="str">
        <f t="shared" si="79"/>
        <v>1711000.550</v>
      </c>
      <c r="E629" s="42" t="s">
        <v>454</v>
      </c>
      <c r="F629" s="16"/>
      <c r="G629"/>
      <c r="H629" s="17">
        <v>30000</v>
      </c>
      <c r="I629" s="17">
        <v>6708.5</v>
      </c>
      <c r="J629" s="16">
        <v>19730.7</v>
      </c>
      <c r="K629" s="18">
        <f>INDEX(תקציב_2013,MATCH(D629,'[1]תקציב 2015'!$D$3:$D$5960,0),8)</f>
        <v>10000</v>
      </c>
      <c r="L629" s="18" t="str">
        <f t="shared" si="72"/>
        <v>7</v>
      </c>
      <c r="M629" s="18" t="str">
        <f>INDEX(Chapter,MATCH(L629,[1]Chapter!$A$1:$A$681,0),8)</f>
        <v>שירותים מקומיים</v>
      </c>
      <c r="N629" s="18" t="str">
        <f t="shared" si="73"/>
        <v>71</v>
      </c>
      <c r="O629" s="18" t="str">
        <f>INDEX(Chapter,MATCH(N629,[1]Chapter!$A$1:$A$681,0),8)</f>
        <v>תברואה</v>
      </c>
      <c r="P629" s="18" t="str">
        <f t="shared" si="74"/>
        <v>711</v>
      </c>
      <c r="Q629" s="18" t="str">
        <f>INDEX(Chapter,MATCH(P629,[1]Chapter!$A$1:$A$681,0),8)</f>
        <v>מינהל תברואה</v>
      </c>
      <c r="R629" s="18" t="str">
        <f t="shared" si="75"/>
        <v>7110</v>
      </c>
      <c r="S629" s="18" t="e">
        <f>INDEX(Chapter,MATCH(R629,[1]Chapter!$A$1:$A$681,0),8)</f>
        <v>#N/A</v>
      </c>
      <c r="T629" s="18"/>
      <c r="U629" s="18" t="str">
        <f t="shared" si="76"/>
        <v>5</v>
      </c>
      <c r="V629" s="18" t="str">
        <f>IF($L629&lt;"6",INDEX(Revenue_type,MATCH(U629*1,[1]type!$A$118:$A$168,0),8),INDEX(Expenditure_type,MATCH(U629*1,[1]type!$A$2:$A$117,0),8))</f>
        <v>הוצאות מנהליות</v>
      </c>
      <c r="W629" s="18" t="str">
        <f t="shared" si="77"/>
        <v>55</v>
      </c>
      <c r="X629" s="18" t="str">
        <f>IF($L629&lt;"6",INDEX(Revenue_type,MATCH(W629*1,[1]type!$A$118:$A$168,0),8),INDEX(Expenditure_type,MATCH(W629*1,[1]type!$A$2:$A$117,0),8))</f>
        <v>הוצאות פרסום</v>
      </c>
      <c r="Y629" s="18" t="str">
        <f t="shared" si="78"/>
        <v>550</v>
      </c>
      <c r="Z629" s="18" t="e">
        <f>IF($L629&lt;"6",INDEX(Revenue_type,MATCH(Y629*1,[1]type!$A$118:$A$168,0),8),INDEX(Expenditure_type,MATCH(Y629*1,[1]type!$A$2:$A$117,0),8))</f>
        <v>#N/A</v>
      </c>
    </row>
    <row r="630" spans="1:26" ht="15.75" customHeight="1" outlineLevel="2">
      <c r="A630" s="38">
        <v>593</v>
      </c>
      <c r="B630" s="39">
        <v>711000</v>
      </c>
      <c r="C630">
        <v>1</v>
      </c>
      <c r="D630" t="str">
        <f t="shared" si="79"/>
        <v>1711000.593</v>
      </c>
      <c r="E630" s="43" t="s">
        <v>505</v>
      </c>
      <c r="F630" s="16"/>
      <c r="G630"/>
      <c r="H630" s="17">
        <v>64000</v>
      </c>
      <c r="I630" s="17">
        <v>38601</v>
      </c>
      <c r="J630" s="16">
        <v>73583</v>
      </c>
      <c r="K630" s="18" t="e">
        <f>INDEX(תקציב_2013,MATCH(D630,'[1]תקציב 2015'!$D$3:$D$5960,0),8)</f>
        <v>#N/A</v>
      </c>
      <c r="L630" s="18" t="str">
        <f t="shared" si="72"/>
        <v>7</v>
      </c>
      <c r="M630" s="18" t="str">
        <f>INDEX(Chapter,MATCH(L630,[1]Chapter!$A$1:$A$681,0),8)</f>
        <v>שירותים מקומיים</v>
      </c>
      <c r="N630" s="18" t="str">
        <f t="shared" si="73"/>
        <v>71</v>
      </c>
      <c r="O630" s="18" t="str">
        <f>INDEX(Chapter,MATCH(N630,[1]Chapter!$A$1:$A$681,0),8)</f>
        <v>תברואה</v>
      </c>
      <c r="P630" s="18" t="str">
        <f t="shared" si="74"/>
        <v>711</v>
      </c>
      <c r="Q630" s="18" t="str">
        <f>INDEX(Chapter,MATCH(P630,[1]Chapter!$A$1:$A$681,0),8)</f>
        <v>מינהל תברואה</v>
      </c>
      <c r="R630" s="18" t="str">
        <f t="shared" si="75"/>
        <v>7110</v>
      </c>
      <c r="S630" s="18" t="e">
        <f>INDEX(Chapter,MATCH(R630,[1]Chapter!$A$1:$A$681,0),8)</f>
        <v>#N/A</v>
      </c>
      <c r="T630" s="18"/>
      <c r="U630" s="18" t="str">
        <f t="shared" si="76"/>
        <v>5</v>
      </c>
      <c r="V630" s="18" t="str">
        <f>IF($L630&lt;"6",INDEX(Revenue_type,MATCH(U630*1,[1]type!$A$118:$A$168,0),8),INDEX(Expenditure_type,MATCH(U630*1,[1]type!$A$2:$A$117,0),8))</f>
        <v>הוצאות מנהליות</v>
      </c>
      <c r="W630" s="18" t="str">
        <f t="shared" si="77"/>
        <v>59</v>
      </c>
      <c r="X630" s="18" t="str">
        <f>IF($L630&lt;"6",INDEX(Revenue_type,MATCH(W630*1,[1]type!$A$118:$A$168,0),8),INDEX(Expenditure_type,MATCH(W630*1,[1]type!$A$2:$A$117,0),8))</f>
        <v>השתתפות בתקציבי עזר 092</v>
      </c>
      <c r="Y630" s="18" t="str">
        <f t="shared" si="78"/>
        <v>593</v>
      </c>
      <c r="Z630" s="18" t="str">
        <f>IF($L630&lt;"6",INDEX(Revenue_type,MATCH(Y630*1,[1]type!$A$118:$A$168,0),8),INDEX(Expenditure_type,MATCH(Y630*1,[1]type!$A$2:$A$117,0),8))</f>
        <v>מיכון ת"ע 093</v>
      </c>
    </row>
    <row r="631" spans="1:26" ht="15.75" customHeight="1" outlineLevel="2">
      <c r="A631" s="38">
        <v>750</v>
      </c>
      <c r="B631" s="39">
        <v>711000</v>
      </c>
      <c r="C631">
        <v>1</v>
      </c>
      <c r="D631" t="str">
        <f t="shared" si="79"/>
        <v>1711000.750</v>
      </c>
      <c r="E631" s="42" t="s">
        <v>539</v>
      </c>
      <c r="F631" s="16"/>
      <c r="G631"/>
      <c r="H631" s="17">
        <v>246000</v>
      </c>
      <c r="I631" s="17">
        <v>216545.7</v>
      </c>
      <c r="J631" s="16">
        <v>153230.20000000001</v>
      </c>
      <c r="K631" s="18">
        <f>INDEX(תקציב_2013,MATCH(D631,'[1]תקציב 2015'!$D$3:$D$5960,0),8)</f>
        <v>15000</v>
      </c>
      <c r="L631" s="18" t="str">
        <f t="shared" si="72"/>
        <v>7</v>
      </c>
      <c r="M631" s="18" t="str">
        <f>INDEX(Chapter,MATCH(L631,[1]Chapter!$A$1:$A$681,0),8)</f>
        <v>שירותים מקומיים</v>
      </c>
      <c r="N631" s="18" t="str">
        <f t="shared" si="73"/>
        <v>71</v>
      </c>
      <c r="O631" s="18" t="str">
        <f>INDEX(Chapter,MATCH(N631,[1]Chapter!$A$1:$A$681,0),8)</f>
        <v>תברואה</v>
      </c>
      <c r="P631" s="18" t="str">
        <f t="shared" si="74"/>
        <v>711</v>
      </c>
      <c r="Q631" s="18" t="str">
        <f>INDEX(Chapter,MATCH(P631,[1]Chapter!$A$1:$A$681,0),8)</f>
        <v>מינהל תברואה</v>
      </c>
      <c r="R631" s="18" t="str">
        <f t="shared" si="75"/>
        <v>7110</v>
      </c>
      <c r="S631" s="18" t="e">
        <f>INDEX(Chapter,MATCH(R631,[1]Chapter!$A$1:$A$681,0),8)</f>
        <v>#N/A</v>
      </c>
      <c r="T631" s="18"/>
      <c r="U631" s="18" t="str">
        <f t="shared" si="76"/>
        <v>7</v>
      </c>
      <c r="V631" s="18" t="str">
        <f>IF($L631&lt;"6",INDEX(Revenue_type,MATCH(U631*1,[1]type!$A$118:$A$168,0),8),INDEX(Expenditure_type,MATCH(U631*1,[1]type!$A$2:$A$117,0),8))</f>
        <v>הוצאות לפעולות</v>
      </c>
      <c r="W631" s="18" t="str">
        <f t="shared" si="77"/>
        <v>75</v>
      </c>
      <c r="X631" s="18" t="str">
        <f>IF($L631&lt;"6",INDEX(Revenue_type,MATCH(W631*1,[1]type!$A$118:$A$168,0),8),INDEX(Expenditure_type,MATCH(W631*1,[1]type!$A$2:$A$117,0),8))</f>
        <v>עבודות קבלניות</v>
      </c>
      <c r="Y631" s="18" t="str">
        <f t="shared" si="78"/>
        <v>750</v>
      </c>
      <c r="Z631" s="18" t="e">
        <f>IF($L631&lt;"6",INDEX(Revenue_type,MATCH(Y631*1,[1]type!$A$118:$A$168,0),8),INDEX(Expenditure_type,MATCH(Y631*1,[1]type!$A$2:$A$117,0),8))</f>
        <v>#N/A</v>
      </c>
    </row>
    <row r="632" spans="1:26" ht="15.75" customHeight="1" outlineLevel="2">
      <c r="A632" s="38">
        <v>780</v>
      </c>
      <c r="B632" s="39">
        <v>711000</v>
      </c>
      <c r="C632">
        <v>1</v>
      </c>
      <c r="D632" t="str">
        <f t="shared" si="79"/>
        <v>1711000.780</v>
      </c>
      <c r="E632" s="42" t="s">
        <v>449</v>
      </c>
      <c r="F632" s="16"/>
      <c r="G632"/>
      <c r="H632" s="17">
        <v>10000</v>
      </c>
      <c r="I632" s="17">
        <v>23683.94</v>
      </c>
      <c r="J632" s="16">
        <v>10236</v>
      </c>
      <c r="K632" s="18">
        <f>INDEX(תקציב_2013,MATCH(D632,'[1]תקציב 2015'!$D$3:$D$5960,0),8)</f>
        <v>0</v>
      </c>
      <c r="L632" s="18" t="str">
        <f t="shared" si="72"/>
        <v>7</v>
      </c>
      <c r="M632" s="18" t="str">
        <f>INDEX(Chapter,MATCH(L632,[1]Chapter!$A$1:$A$681,0),8)</f>
        <v>שירותים מקומיים</v>
      </c>
      <c r="N632" s="18" t="str">
        <f t="shared" si="73"/>
        <v>71</v>
      </c>
      <c r="O632" s="18" t="str">
        <f>INDEX(Chapter,MATCH(N632,[1]Chapter!$A$1:$A$681,0),8)</f>
        <v>תברואה</v>
      </c>
      <c r="P632" s="18" t="str">
        <f t="shared" si="74"/>
        <v>711</v>
      </c>
      <c r="Q632" s="18" t="str">
        <f>INDEX(Chapter,MATCH(P632,[1]Chapter!$A$1:$A$681,0),8)</f>
        <v>מינהל תברואה</v>
      </c>
      <c r="R632" s="18" t="str">
        <f t="shared" si="75"/>
        <v>7110</v>
      </c>
      <c r="S632" s="18" t="e">
        <f>INDEX(Chapter,MATCH(R632,[1]Chapter!$A$1:$A$681,0),8)</f>
        <v>#N/A</v>
      </c>
      <c r="T632" s="18"/>
      <c r="U632" s="18" t="str">
        <f t="shared" si="76"/>
        <v>7</v>
      </c>
      <c r="V632" s="18" t="str">
        <f>IF($L632&lt;"6",INDEX(Revenue_type,MATCH(U632*1,[1]type!$A$118:$A$168,0),8),INDEX(Expenditure_type,MATCH(U632*1,[1]type!$A$2:$A$117,0),8))</f>
        <v>הוצאות לפעולות</v>
      </c>
      <c r="W632" s="18" t="str">
        <f t="shared" si="77"/>
        <v>78</v>
      </c>
      <c r="X632" s="18" t="str">
        <f>IF($L632&lt;"6",INDEX(Revenue_type,MATCH(W632*1,[1]type!$A$118:$A$168,0),8),INDEX(Expenditure_type,MATCH(W632*1,[1]type!$A$2:$A$117,0),8))</f>
        <v>הוצאות שונות</v>
      </c>
      <c r="Y632" s="18" t="str">
        <f t="shared" si="78"/>
        <v>780</v>
      </c>
      <c r="Z632" s="18" t="e">
        <f>IF($L632&lt;"6",INDEX(Revenue_type,MATCH(Y632*1,[1]type!$A$118:$A$168,0),8),INDEX(Expenditure_type,MATCH(Y632*1,[1]type!$A$2:$A$117,0),8))</f>
        <v>#N/A</v>
      </c>
    </row>
    <row r="633" spans="1:26" ht="15.75" customHeight="1" outlineLevel="2">
      <c r="A633" s="38">
        <v>830</v>
      </c>
      <c r="B633" s="39">
        <v>711000</v>
      </c>
      <c r="C633">
        <v>1</v>
      </c>
      <c r="D633" t="str">
        <f t="shared" si="79"/>
        <v>1711000.830</v>
      </c>
      <c r="E633" s="42" t="s">
        <v>540</v>
      </c>
      <c r="F633" s="16"/>
      <c r="G633"/>
      <c r="H633" s="17">
        <v>728000</v>
      </c>
      <c r="I633" s="17">
        <v>707000</v>
      </c>
      <c r="J633" s="16">
        <v>707776</v>
      </c>
      <c r="K633" s="18" t="e">
        <f>INDEX(תקציב_2013,MATCH(D633,'[1]תקציב 2015'!$D$3:$D$5960,0),8)</f>
        <v>#N/A</v>
      </c>
      <c r="L633" s="18" t="str">
        <f t="shared" si="72"/>
        <v>7</v>
      </c>
      <c r="M633" s="18" t="str">
        <f>INDEX(Chapter,MATCH(L633,[1]Chapter!$A$1:$A$681,0),8)</f>
        <v>שירותים מקומיים</v>
      </c>
      <c r="N633" s="18" t="str">
        <f t="shared" si="73"/>
        <v>71</v>
      </c>
      <c r="O633" s="18" t="str">
        <f>INDEX(Chapter,MATCH(N633,[1]Chapter!$A$1:$A$681,0),8)</f>
        <v>תברואה</v>
      </c>
      <c r="P633" s="18" t="str">
        <f t="shared" si="74"/>
        <v>711</v>
      </c>
      <c r="Q633" s="18" t="str">
        <f>INDEX(Chapter,MATCH(P633,[1]Chapter!$A$1:$A$681,0),8)</f>
        <v>מינהל תברואה</v>
      </c>
      <c r="R633" s="18" t="str">
        <f t="shared" si="75"/>
        <v>7110</v>
      </c>
      <c r="S633" s="18" t="e">
        <f>INDEX(Chapter,MATCH(R633,[1]Chapter!$A$1:$A$681,0),8)</f>
        <v>#N/A</v>
      </c>
      <c r="T633" s="18"/>
      <c r="U633" s="18" t="str">
        <f t="shared" si="76"/>
        <v>8</v>
      </c>
      <c r="V633" s="18" t="str">
        <f>IF($L633&lt;"6",INDEX(Revenue_type,MATCH(U633*1,[1]type!$A$118:$A$168,0),8),INDEX(Expenditure_type,MATCH(U633*1,[1]type!$A$2:$A$117,0),8))</f>
        <v>השתתפויות תמיכות ותרומות</v>
      </c>
      <c r="W633" s="18" t="str">
        <f t="shared" si="77"/>
        <v>83</v>
      </c>
      <c r="X633" s="18" t="e">
        <f>IF($L633&lt;"6",INDEX(Revenue_type,MATCH(W633*1,[1]type!$A$118:$A$168,0),8),INDEX(Expenditure_type,MATCH(W633*1,[1]type!$A$2:$A$117,0),8))</f>
        <v>#N/A</v>
      </c>
      <c r="Y633" s="18" t="str">
        <f t="shared" si="78"/>
        <v>830</v>
      </c>
      <c r="Z633" s="18" t="e">
        <f>IF($L633&lt;"6",INDEX(Revenue_type,MATCH(Y633*1,[1]type!$A$118:$A$168,0),8),INDEX(Expenditure_type,MATCH(Y633*1,[1]type!$A$2:$A$117,0),8))</f>
        <v>#N/A</v>
      </c>
    </row>
    <row r="634" spans="1:26" ht="15.75" customHeight="1" outlineLevel="2">
      <c r="A634" s="38">
        <v>930</v>
      </c>
      <c r="B634" s="39">
        <v>711000</v>
      </c>
      <c r="C634">
        <v>1</v>
      </c>
      <c r="D634" t="str">
        <f t="shared" si="79"/>
        <v>1711000.930</v>
      </c>
      <c r="E634" s="42" t="s">
        <v>541</v>
      </c>
      <c r="F634" s="16"/>
      <c r="G634"/>
      <c r="H634" s="17">
        <v>2000</v>
      </c>
      <c r="I634" s="17">
        <v>1069.0999999999999</v>
      </c>
      <c r="J634" s="16">
        <v>1309.8</v>
      </c>
      <c r="K634" s="18">
        <f>INDEX(תקציב_2013,MATCH(D634,'[1]תקציב 2015'!$D$3:$D$5960,0),8)</f>
        <v>0</v>
      </c>
      <c r="L634" s="18" t="str">
        <f t="shared" si="72"/>
        <v>7</v>
      </c>
      <c r="M634" s="18" t="str">
        <f>INDEX(Chapter,MATCH(L634,[1]Chapter!$A$1:$A$681,0),8)</f>
        <v>שירותים מקומיים</v>
      </c>
      <c r="N634" s="18" t="str">
        <f t="shared" si="73"/>
        <v>71</v>
      </c>
      <c r="O634" s="18" t="str">
        <f>INDEX(Chapter,MATCH(N634,[1]Chapter!$A$1:$A$681,0),8)</f>
        <v>תברואה</v>
      </c>
      <c r="P634" s="18" t="str">
        <f t="shared" si="74"/>
        <v>711</v>
      </c>
      <c r="Q634" s="18" t="str">
        <f>INDEX(Chapter,MATCH(P634,[1]Chapter!$A$1:$A$681,0),8)</f>
        <v>מינהל תברואה</v>
      </c>
      <c r="R634" s="18" t="str">
        <f t="shared" si="75"/>
        <v>7110</v>
      </c>
      <c r="S634" s="18" t="e">
        <f>INDEX(Chapter,MATCH(R634,[1]Chapter!$A$1:$A$681,0),8)</f>
        <v>#N/A</v>
      </c>
      <c r="T634" s="18"/>
      <c r="U634" s="18" t="str">
        <f t="shared" si="76"/>
        <v>9</v>
      </c>
      <c r="V634" s="18" t="str">
        <f>IF($L634&lt;"6",INDEX(Revenue_type,MATCH(U634*1,[1]type!$A$118:$A$168,0),8),INDEX(Expenditure_type,MATCH(U634*1,[1]type!$A$2:$A$117,0),8))</f>
        <v>הוצאות חד פעמיות</v>
      </c>
      <c r="W634" s="18" t="str">
        <f t="shared" si="77"/>
        <v>93</v>
      </c>
      <c r="X634" s="18" t="str">
        <f>IF($L634&lt;"6",INDEX(Revenue_type,MATCH(W634*1,[1]type!$A$118:$A$168,0),8),INDEX(Expenditure_type,MATCH(W634*1,[1]type!$A$2:$A$117,0),8))</f>
        <v>רכישת ציוד יסודי</v>
      </c>
      <c r="Y634" s="18" t="str">
        <f t="shared" si="78"/>
        <v>930</v>
      </c>
      <c r="Z634" s="18" t="e">
        <f>IF($L634&lt;"6",INDEX(Revenue_type,MATCH(Y634*1,[1]type!$A$118:$A$168,0),8),INDEX(Expenditure_type,MATCH(Y634*1,[1]type!$A$2:$A$117,0),8))</f>
        <v>#N/A</v>
      </c>
    </row>
    <row r="635" spans="1:26" ht="15.75" customHeight="1" outlineLevel="2">
      <c r="A635" s="38">
        <v>110</v>
      </c>
      <c r="B635" s="39">
        <v>712200</v>
      </c>
      <c r="C635">
        <v>1</v>
      </c>
      <c r="D635" t="str">
        <f t="shared" si="79"/>
        <v>1712200.110</v>
      </c>
      <c r="E635" s="42" t="s">
        <v>461</v>
      </c>
      <c r="F635" s="16"/>
      <c r="G635"/>
      <c r="H635" s="17">
        <v>2048000</v>
      </c>
      <c r="I635" s="17">
        <v>1829203.86</v>
      </c>
      <c r="J635" s="16">
        <v>1549433.59</v>
      </c>
      <c r="K635" s="18">
        <f>INDEX(תקציב_2013,MATCH(D635,'[1]תקציב 2015'!$D$3:$D$5960,0),8)</f>
        <v>4859314</v>
      </c>
      <c r="L635" s="18" t="str">
        <f t="shared" si="72"/>
        <v>7</v>
      </c>
      <c r="M635" s="18" t="str">
        <f>INDEX(Chapter,MATCH(L635,[1]Chapter!$A$1:$A$681,0),8)</f>
        <v>שירותים מקומיים</v>
      </c>
      <c r="N635" s="18" t="str">
        <f t="shared" si="73"/>
        <v>71</v>
      </c>
      <c r="O635" s="18" t="str">
        <f>INDEX(Chapter,MATCH(N635,[1]Chapter!$A$1:$A$681,0),8)</f>
        <v>תברואה</v>
      </c>
      <c r="P635" s="18" t="str">
        <f t="shared" si="74"/>
        <v>712</v>
      </c>
      <c r="Q635" s="18" t="str">
        <f>INDEX(Chapter,MATCH(P635,[1]Chapter!$A$1:$A$681,0),8)</f>
        <v>שירותי ניקיון</v>
      </c>
      <c r="R635" s="18" t="str">
        <f t="shared" si="75"/>
        <v>7122</v>
      </c>
      <c r="S635" s="18" t="str">
        <f>INDEX(Chapter,MATCH(R635,[1]Chapter!$A$1:$A$681,0),8)</f>
        <v>ניקוי רחובות</v>
      </c>
      <c r="T635" s="18"/>
      <c r="U635" s="18" t="str">
        <f t="shared" si="76"/>
        <v>1</v>
      </c>
      <c r="V635" s="18" t="str">
        <f>IF($L635&lt;"6",INDEX(Revenue_type,MATCH(U635*1,[1]type!$A$118:$A$168,0),8),INDEX(Expenditure_type,MATCH(U635*1,[1]type!$A$2:$A$117,0),8))</f>
        <v>משכורות וש"ע לעובדים לפי תקן</v>
      </c>
      <c r="W635" s="18" t="str">
        <f t="shared" si="77"/>
        <v>11</v>
      </c>
      <c r="X635" s="18" t="str">
        <f>IF($L635&lt;"6",INDEX(Revenue_type,MATCH(W635*1,[1]type!$A$118:$A$168,0),8),INDEX(Expenditure_type,MATCH(W635*1,[1]type!$A$2:$A$117,0),8))</f>
        <v>השכר הקובע</v>
      </c>
      <c r="Y635" s="18" t="str">
        <f t="shared" si="78"/>
        <v>110</v>
      </c>
      <c r="Z635" s="18" t="e">
        <f>IF($L635&lt;"6",INDEX(Revenue_type,MATCH(Y635*1,[1]type!$A$118:$A$168,0),8),INDEX(Expenditure_type,MATCH(Y635*1,[1]type!$A$2:$A$117,0),8))</f>
        <v>#N/A</v>
      </c>
    </row>
    <row r="636" spans="1:26" ht="15.75" customHeight="1" outlineLevel="2">
      <c r="A636" s="38">
        <v>115</v>
      </c>
      <c r="B636" s="39">
        <v>712200</v>
      </c>
      <c r="C636">
        <v>1</v>
      </c>
      <c r="D636" t="str">
        <f t="shared" si="79"/>
        <v>1712200.115</v>
      </c>
      <c r="E636" s="42" t="s">
        <v>433</v>
      </c>
      <c r="F636" s="16"/>
      <c r="G636"/>
      <c r="H636" s="17">
        <v>1850000</v>
      </c>
      <c r="I636" s="17">
        <v>2155534</v>
      </c>
      <c r="J636" s="16">
        <v>1866577</v>
      </c>
      <c r="K636" s="18" t="e">
        <f>INDEX(תקציב_2013,MATCH(D636,'[1]תקציב 2015'!$D$3:$D$5960,0),8)</f>
        <v>#N/A</v>
      </c>
      <c r="L636" s="18" t="str">
        <f t="shared" si="72"/>
        <v>7</v>
      </c>
      <c r="M636" s="18" t="str">
        <f>INDEX(Chapter,MATCH(L636,[1]Chapter!$A$1:$A$681,0),8)</f>
        <v>שירותים מקומיים</v>
      </c>
      <c r="N636" s="18" t="str">
        <f t="shared" si="73"/>
        <v>71</v>
      </c>
      <c r="O636" s="18" t="str">
        <f>INDEX(Chapter,MATCH(N636,[1]Chapter!$A$1:$A$681,0),8)</f>
        <v>תברואה</v>
      </c>
      <c r="P636" s="18" t="str">
        <f t="shared" si="74"/>
        <v>712</v>
      </c>
      <c r="Q636" s="18" t="str">
        <f>INDEX(Chapter,MATCH(P636,[1]Chapter!$A$1:$A$681,0),8)</f>
        <v>שירותי ניקיון</v>
      </c>
      <c r="R636" s="18" t="str">
        <f t="shared" si="75"/>
        <v>7122</v>
      </c>
      <c r="S636" s="18" t="str">
        <f>INDEX(Chapter,MATCH(R636,[1]Chapter!$A$1:$A$681,0),8)</f>
        <v>ניקוי רחובות</v>
      </c>
      <c r="T636" s="18"/>
      <c r="U636" s="18" t="str">
        <f t="shared" si="76"/>
        <v>1</v>
      </c>
      <c r="V636" s="18" t="str">
        <f>IF($L636&lt;"6",INDEX(Revenue_type,MATCH(U636*1,[1]type!$A$118:$A$168,0),8),INDEX(Expenditure_type,MATCH(U636*1,[1]type!$A$2:$A$117,0),8))</f>
        <v>משכורות וש"ע לעובדים לפי תקן</v>
      </c>
      <c r="W636" s="18" t="str">
        <f t="shared" si="77"/>
        <v>11</v>
      </c>
      <c r="X636" s="18" t="str">
        <f>IF($L636&lt;"6",INDEX(Revenue_type,MATCH(W636*1,[1]type!$A$118:$A$168,0),8),INDEX(Expenditure_type,MATCH(W636*1,[1]type!$A$2:$A$117,0),8))</f>
        <v>השכר הקובע</v>
      </c>
      <c r="Y636" s="18" t="str">
        <f t="shared" si="78"/>
        <v>115</v>
      </c>
      <c r="Z636" s="18" t="e">
        <f>IF($L636&lt;"6",INDEX(Revenue_type,MATCH(Y636*1,[1]type!$A$118:$A$168,0),8),INDEX(Expenditure_type,MATCH(Y636*1,[1]type!$A$2:$A$117,0),8))</f>
        <v>#N/A</v>
      </c>
    </row>
    <row r="637" spans="1:26" ht="15.75" customHeight="1" outlineLevel="2">
      <c r="A637" s="38">
        <v>130</v>
      </c>
      <c r="B637" s="39">
        <v>712200</v>
      </c>
      <c r="C637">
        <v>1</v>
      </c>
      <c r="D637" t="str">
        <f t="shared" si="79"/>
        <v>1712200.130</v>
      </c>
      <c r="E637" s="42" t="s">
        <v>41</v>
      </c>
      <c r="F637" s="16"/>
      <c r="G637"/>
      <c r="H637" s="17">
        <v>307000</v>
      </c>
      <c r="I637" s="17">
        <v>418869.61</v>
      </c>
      <c r="J637" s="16">
        <v>351958.56</v>
      </c>
      <c r="K637" s="18">
        <f>INDEX(תקציב_2013,MATCH(D637,'[1]תקציב 2015'!$D$3:$D$5960,0),8)</f>
        <v>115269</v>
      </c>
      <c r="L637" s="18" t="str">
        <f t="shared" si="72"/>
        <v>7</v>
      </c>
      <c r="M637" s="18" t="str">
        <f>INDEX(Chapter,MATCH(L637,[1]Chapter!$A$1:$A$681,0),8)</f>
        <v>שירותים מקומיים</v>
      </c>
      <c r="N637" s="18" t="str">
        <f t="shared" si="73"/>
        <v>71</v>
      </c>
      <c r="O637" s="18" t="str">
        <f>INDEX(Chapter,MATCH(N637,[1]Chapter!$A$1:$A$681,0),8)</f>
        <v>תברואה</v>
      </c>
      <c r="P637" s="18" t="str">
        <f t="shared" si="74"/>
        <v>712</v>
      </c>
      <c r="Q637" s="18" t="str">
        <f>INDEX(Chapter,MATCH(P637,[1]Chapter!$A$1:$A$681,0),8)</f>
        <v>שירותי ניקיון</v>
      </c>
      <c r="R637" s="18" t="str">
        <f t="shared" si="75"/>
        <v>7122</v>
      </c>
      <c r="S637" s="18" t="str">
        <f>INDEX(Chapter,MATCH(R637,[1]Chapter!$A$1:$A$681,0),8)</f>
        <v>ניקוי רחובות</v>
      </c>
      <c r="T637" s="18"/>
      <c r="U637" s="18" t="str">
        <f t="shared" si="76"/>
        <v>1</v>
      </c>
      <c r="V637" s="18" t="str">
        <f>IF($L637&lt;"6",INDEX(Revenue_type,MATCH(U637*1,[1]type!$A$118:$A$168,0),8),INDEX(Expenditure_type,MATCH(U637*1,[1]type!$A$2:$A$117,0),8))</f>
        <v>משכורות וש"ע לעובדים לפי תקן</v>
      </c>
      <c r="W637" s="18" t="str">
        <f t="shared" si="77"/>
        <v>13</v>
      </c>
      <c r="X637" s="18" t="str">
        <f>IF($L637&lt;"6",INDEX(Revenue_type,MATCH(W637*1,[1]type!$A$118:$A$168,0),8),INDEX(Expenditure_type,MATCH(W637*1,[1]type!$A$2:$A$117,0),8))</f>
        <v>שעות נוספות</v>
      </c>
      <c r="Y637" s="18" t="str">
        <f t="shared" si="78"/>
        <v>130</v>
      </c>
      <c r="Z637" s="18" t="e">
        <f>IF($L637&lt;"6",INDEX(Revenue_type,MATCH(Y637*1,[1]type!$A$118:$A$168,0),8),INDEX(Expenditure_type,MATCH(Y637*1,[1]type!$A$2:$A$117,0),8))</f>
        <v>#N/A</v>
      </c>
    </row>
    <row r="638" spans="1:26" ht="15.75" customHeight="1" outlineLevel="2">
      <c r="A638" s="38">
        <v>140</v>
      </c>
      <c r="B638" s="39">
        <v>712200</v>
      </c>
      <c r="C638">
        <v>1</v>
      </c>
      <c r="D638" t="str">
        <f t="shared" si="79"/>
        <v>1712200.140</v>
      </c>
      <c r="E638" s="42" t="s">
        <v>56</v>
      </c>
      <c r="F638" s="16"/>
      <c r="G638"/>
      <c r="H638" s="17">
        <v>70000</v>
      </c>
      <c r="I638" s="17">
        <v>103166.26</v>
      </c>
      <c r="J638" s="16">
        <v>81494.64</v>
      </c>
      <c r="K638" s="18">
        <f>INDEX(תקציב_2013,MATCH(D638,'[1]תקציב 2015'!$D$3:$D$5960,0),8)</f>
        <v>180315</v>
      </c>
      <c r="L638" s="18" t="str">
        <f t="shared" si="72"/>
        <v>7</v>
      </c>
      <c r="M638" s="18" t="str">
        <f>INDEX(Chapter,MATCH(L638,[1]Chapter!$A$1:$A$681,0),8)</f>
        <v>שירותים מקומיים</v>
      </c>
      <c r="N638" s="18" t="str">
        <f t="shared" si="73"/>
        <v>71</v>
      </c>
      <c r="O638" s="18" t="str">
        <f>INDEX(Chapter,MATCH(N638,[1]Chapter!$A$1:$A$681,0),8)</f>
        <v>תברואה</v>
      </c>
      <c r="P638" s="18" t="str">
        <f t="shared" si="74"/>
        <v>712</v>
      </c>
      <c r="Q638" s="18" t="str">
        <f>INDEX(Chapter,MATCH(P638,[1]Chapter!$A$1:$A$681,0),8)</f>
        <v>שירותי ניקיון</v>
      </c>
      <c r="R638" s="18" t="str">
        <f t="shared" si="75"/>
        <v>7122</v>
      </c>
      <c r="S638" s="18" t="str">
        <f>INDEX(Chapter,MATCH(R638,[1]Chapter!$A$1:$A$681,0),8)</f>
        <v>ניקוי רחובות</v>
      </c>
      <c r="T638" s="18"/>
      <c r="U638" s="18" t="str">
        <f t="shared" si="76"/>
        <v>1</v>
      </c>
      <c r="V638" s="18" t="str">
        <f>IF($L638&lt;"6",INDEX(Revenue_type,MATCH(U638*1,[1]type!$A$118:$A$168,0),8),INDEX(Expenditure_type,MATCH(U638*1,[1]type!$A$2:$A$117,0),8))</f>
        <v>משכורות וש"ע לעובדים לפי תקן</v>
      </c>
      <c r="W638" s="18" t="str">
        <f t="shared" si="77"/>
        <v>14</v>
      </c>
      <c r="X638" s="18" t="str">
        <f>IF($L638&lt;"6",INDEX(Revenue_type,MATCH(W638*1,[1]type!$A$118:$A$168,0),8),INDEX(Expenditure_type,MATCH(W638*1,[1]type!$A$2:$A$117,0),8))</f>
        <v>החזר הוצאות</v>
      </c>
      <c r="Y638" s="18" t="str">
        <f t="shared" si="78"/>
        <v>140</v>
      </c>
      <c r="Z638" s="18" t="e">
        <f>IF($L638&lt;"6",INDEX(Revenue_type,MATCH(Y638*1,[1]type!$A$118:$A$168,0),8),INDEX(Expenditure_type,MATCH(Y638*1,[1]type!$A$2:$A$117,0),8))</f>
        <v>#N/A</v>
      </c>
    </row>
    <row r="639" spans="1:26" ht="15.75" customHeight="1" outlineLevel="2">
      <c r="A639" s="38">
        <v>210</v>
      </c>
      <c r="B639" s="39">
        <v>712200</v>
      </c>
      <c r="C639">
        <v>1</v>
      </c>
      <c r="D639" t="str">
        <f t="shared" si="79"/>
        <v>1712200.210</v>
      </c>
      <c r="E639" s="46" t="s">
        <v>476</v>
      </c>
      <c r="F639" s="16"/>
      <c r="G639"/>
      <c r="H639" s="17">
        <v>0</v>
      </c>
      <c r="I639" s="17">
        <v>0</v>
      </c>
      <c r="J639" s="16">
        <v>15294.75</v>
      </c>
      <c r="K639" s="18" t="e">
        <f>INDEX(תקציב_2013,MATCH(D639,'[1]תקציב 2015'!$D$3:$D$5960,0),8)</f>
        <v>#N/A</v>
      </c>
      <c r="L639" s="18" t="str">
        <f t="shared" si="72"/>
        <v>7</v>
      </c>
      <c r="M639" s="18" t="str">
        <f>INDEX(Chapter,MATCH(L639,[1]Chapter!$A$1:$A$681,0),8)</f>
        <v>שירותים מקומיים</v>
      </c>
      <c r="N639" s="18" t="str">
        <f t="shared" si="73"/>
        <v>71</v>
      </c>
      <c r="O639" s="18" t="str">
        <f>INDEX(Chapter,MATCH(N639,[1]Chapter!$A$1:$A$681,0),8)</f>
        <v>תברואה</v>
      </c>
      <c r="P639" s="18" t="str">
        <f t="shared" si="74"/>
        <v>712</v>
      </c>
      <c r="Q639" s="18" t="str">
        <f>INDEX(Chapter,MATCH(P639,[1]Chapter!$A$1:$A$681,0),8)</f>
        <v>שירותי ניקיון</v>
      </c>
      <c r="R639" s="18" t="str">
        <f t="shared" si="75"/>
        <v>7122</v>
      </c>
      <c r="S639" s="18" t="str">
        <f>INDEX(Chapter,MATCH(R639,[1]Chapter!$A$1:$A$681,0),8)</f>
        <v>ניקוי רחובות</v>
      </c>
      <c r="T639" s="18"/>
      <c r="U639" s="18" t="str">
        <f t="shared" si="76"/>
        <v>2</v>
      </c>
      <c r="V639" s="18" t="str">
        <f>IF($L639&lt;"6",INDEX(Revenue_type,MATCH(U639*1,[1]type!$A$118:$A$168,0),8),INDEX(Expenditure_type,MATCH(U639*1,[1]type!$A$2:$A$117,0),8))</f>
        <v>משכורות וש"ע לעובדים בלי תקן</v>
      </c>
      <c r="W639" s="18" t="str">
        <f t="shared" si="77"/>
        <v>21</v>
      </c>
      <c r="X639" s="18" t="str">
        <f>IF($L639&lt;"6",INDEX(Revenue_type,MATCH(W639*1,[1]type!$A$118:$A$168,0),8),INDEX(Expenditure_type,MATCH(W639*1,[1]type!$A$2:$A$117,0),8))</f>
        <v>השכר הקובע</v>
      </c>
      <c r="Y639" s="18" t="str">
        <f t="shared" si="78"/>
        <v>210</v>
      </c>
      <c r="Z639" s="18" t="e">
        <f>IF($L639&lt;"6",INDEX(Revenue_type,MATCH(Y639*1,[1]type!$A$118:$A$168,0),8),INDEX(Expenditure_type,MATCH(Y639*1,[1]type!$A$2:$A$117,0),8))</f>
        <v>#N/A</v>
      </c>
    </row>
    <row r="640" spans="1:26" ht="15.75" customHeight="1" outlineLevel="2">
      <c r="A640" s="38">
        <v>750</v>
      </c>
      <c r="B640" s="39">
        <v>712200</v>
      </c>
      <c r="C640">
        <v>1</v>
      </c>
      <c r="D640" t="str">
        <f t="shared" si="79"/>
        <v>1712200.750</v>
      </c>
      <c r="E640" s="41" t="s">
        <v>542</v>
      </c>
      <c r="F640" s="16"/>
      <c r="G640"/>
      <c r="H640" s="17">
        <v>11500000</v>
      </c>
      <c r="I640" s="17">
        <v>12764519.279999999</v>
      </c>
      <c r="J640" s="16">
        <v>11775133.57</v>
      </c>
      <c r="K640" s="18" t="e">
        <f>INDEX(תקציב_2013,MATCH(D640,'[1]תקציב 2015'!$D$3:$D$5960,0),8)</f>
        <v>#N/A</v>
      </c>
      <c r="L640" s="18" t="str">
        <f t="shared" si="72"/>
        <v>7</v>
      </c>
      <c r="M640" s="18" t="str">
        <f>INDEX(Chapter,MATCH(L640,[1]Chapter!$A$1:$A$681,0),8)</f>
        <v>שירותים מקומיים</v>
      </c>
      <c r="N640" s="18" t="str">
        <f t="shared" si="73"/>
        <v>71</v>
      </c>
      <c r="O640" s="18" t="str">
        <f>INDEX(Chapter,MATCH(N640,[1]Chapter!$A$1:$A$681,0),8)</f>
        <v>תברואה</v>
      </c>
      <c r="P640" s="18" t="str">
        <f t="shared" si="74"/>
        <v>712</v>
      </c>
      <c r="Q640" s="18" t="str">
        <f>INDEX(Chapter,MATCH(P640,[1]Chapter!$A$1:$A$681,0),8)</f>
        <v>שירותי ניקיון</v>
      </c>
      <c r="R640" s="18" t="str">
        <f t="shared" si="75"/>
        <v>7122</v>
      </c>
      <c r="S640" s="18" t="str">
        <f>INDEX(Chapter,MATCH(R640,[1]Chapter!$A$1:$A$681,0),8)</f>
        <v>ניקוי רחובות</v>
      </c>
      <c r="T640" s="18"/>
      <c r="U640" s="18" t="str">
        <f t="shared" si="76"/>
        <v>7</v>
      </c>
      <c r="V640" s="18" t="str">
        <f>IF($L640&lt;"6",INDEX(Revenue_type,MATCH(U640*1,[1]type!$A$118:$A$168,0),8),INDEX(Expenditure_type,MATCH(U640*1,[1]type!$A$2:$A$117,0),8))</f>
        <v>הוצאות לפעולות</v>
      </c>
      <c r="W640" s="18" t="str">
        <f t="shared" si="77"/>
        <v>75</v>
      </c>
      <c r="X640" s="18" t="str">
        <f>IF($L640&lt;"6",INDEX(Revenue_type,MATCH(W640*1,[1]type!$A$118:$A$168,0),8),INDEX(Expenditure_type,MATCH(W640*1,[1]type!$A$2:$A$117,0),8))</f>
        <v>עבודות קבלניות</v>
      </c>
      <c r="Y640" s="18" t="str">
        <f t="shared" si="78"/>
        <v>750</v>
      </c>
      <c r="Z640" s="18" t="e">
        <f>IF($L640&lt;"6",INDEX(Revenue_type,MATCH(Y640*1,[1]type!$A$118:$A$168,0),8),INDEX(Expenditure_type,MATCH(Y640*1,[1]type!$A$2:$A$117,0),8))</f>
        <v>#N/A</v>
      </c>
    </row>
    <row r="641" spans="1:26" ht="15.75" customHeight="1" outlineLevel="2">
      <c r="A641" s="38">
        <v>751</v>
      </c>
      <c r="B641" s="39">
        <v>712200</v>
      </c>
      <c r="C641">
        <v>1</v>
      </c>
      <c r="D641" t="str">
        <f t="shared" si="79"/>
        <v>1712200.751</v>
      </c>
      <c r="E641" s="42" t="s">
        <v>543</v>
      </c>
      <c r="F641" s="16"/>
      <c r="G641"/>
      <c r="H641" s="17">
        <v>0</v>
      </c>
      <c r="I641" s="17">
        <v>0</v>
      </c>
      <c r="J641" s="16">
        <v>0</v>
      </c>
      <c r="K641" s="18" t="e">
        <f>INDEX(תקציב_2013,MATCH(D641,'[1]תקציב 2015'!$D$3:$D$5960,0),8)</f>
        <v>#N/A</v>
      </c>
      <c r="L641" s="18" t="str">
        <f t="shared" si="72"/>
        <v>7</v>
      </c>
      <c r="M641" s="18" t="str">
        <f>INDEX(Chapter,MATCH(L641,[1]Chapter!$A$1:$A$681,0),8)</f>
        <v>שירותים מקומיים</v>
      </c>
      <c r="N641" s="18" t="str">
        <f t="shared" si="73"/>
        <v>71</v>
      </c>
      <c r="O641" s="18" t="str">
        <f>INDEX(Chapter,MATCH(N641,[1]Chapter!$A$1:$A$681,0),8)</f>
        <v>תברואה</v>
      </c>
      <c r="P641" s="18" t="str">
        <f t="shared" si="74"/>
        <v>712</v>
      </c>
      <c r="Q641" s="18" t="str">
        <f>INDEX(Chapter,MATCH(P641,[1]Chapter!$A$1:$A$681,0),8)</f>
        <v>שירותי ניקיון</v>
      </c>
      <c r="R641" s="18" t="str">
        <f t="shared" si="75"/>
        <v>7122</v>
      </c>
      <c r="S641" s="18" t="str">
        <f>INDEX(Chapter,MATCH(R641,[1]Chapter!$A$1:$A$681,0),8)</f>
        <v>ניקוי רחובות</v>
      </c>
      <c r="T641" s="18"/>
      <c r="U641" s="18" t="str">
        <f t="shared" si="76"/>
        <v>7</v>
      </c>
      <c r="V641" s="18" t="str">
        <f>IF($L641&lt;"6",INDEX(Revenue_type,MATCH(U641*1,[1]type!$A$118:$A$168,0),8),INDEX(Expenditure_type,MATCH(U641*1,[1]type!$A$2:$A$117,0),8))</f>
        <v>הוצאות לפעולות</v>
      </c>
      <c r="W641" s="18" t="str">
        <f t="shared" si="77"/>
        <v>75</v>
      </c>
      <c r="X641" s="18" t="str">
        <f>IF($L641&lt;"6",INDEX(Revenue_type,MATCH(W641*1,[1]type!$A$118:$A$168,0),8),INDEX(Expenditure_type,MATCH(W641*1,[1]type!$A$2:$A$117,0),8))</f>
        <v>עבודות קבלניות</v>
      </c>
      <c r="Y641" s="18" t="str">
        <f t="shared" si="78"/>
        <v>751</v>
      </c>
      <c r="Z641" s="18" t="e">
        <f>IF($L641&lt;"6",INDEX(Revenue_type,MATCH(Y641*1,[1]type!$A$118:$A$168,0),8),INDEX(Expenditure_type,MATCH(Y641*1,[1]type!$A$2:$A$117,0),8))</f>
        <v>#N/A</v>
      </c>
    </row>
    <row r="642" spans="1:26" ht="15.75" customHeight="1" outlineLevel="2">
      <c r="A642" s="38">
        <v>752</v>
      </c>
      <c r="B642" s="39">
        <v>712200</v>
      </c>
      <c r="C642">
        <v>1</v>
      </c>
      <c r="D642" t="str">
        <f t="shared" si="79"/>
        <v>1712200.752</v>
      </c>
      <c r="E642" s="42" t="s">
        <v>544</v>
      </c>
      <c r="F642" s="16"/>
      <c r="G642"/>
      <c r="H642" s="17">
        <v>351000</v>
      </c>
      <c r="I642" s="17">
        <v>368783.49</v>
      </c>
      <c r="J642" s="16">
        <v>335781.86</v>
      </c>
      <c r="K642" s="18">
        <f>INDEX(תקציב_2013,MATCH(D642,'[1]תקציב 2015'!$D$3:$D$5960,0),8)</f>
        <v>0</v>
      </c>
      <c r="L642" s="18" t="str">
        <f t="shared" si="72"/>
        <v>7</v>
      </c>
      <c r="M642" s="18" t="str">
        <f>INDEX(Chapter,MATCH(L642,[1]Chapter!$A$1:$A$681,0),8)</f>
        <v>שירותים מקומיים</v>
      </c>
      <c r="N642" s="18" t="str">
        <f t="shared" si="73"/>
        <v>71</v>
      </c>
      <c r="O642" s="18" t="str">
        <f>INDEX(Chapter,MATCH(N642,[1]Chapter!$A$1:$A$681,0),8)</f>
        <v>תברואה</v>
      </c>
      <c r="P642" s="18" t="str">
        <f t="shared" si="74"/>
        <v>712</v>
      </c>
      <c r="Q642" s="18" t="str">
        <f>INDEX(Chapter,MATCH(P642,[1]Chapter!$A$1:$A$681,0),8)</f>
        <v>שירותי ניקיון</v>
      </c>
      <c r="R642" s="18" t="str">
        <f t="shared" si="75"/>
        <v>7122</v>
      </c>
      <c r="S642" s="18" t="str">
        <f>INDEX(Chapter,MATCH(R642,[1]Chapter!$A$1:$A$681,0),8)</f>
        <v>ניקוי רחובות</v>
      </c>
      <c r="T642" s="18"/>
      <c r="U642" s="18" t="str">
        <f t="shared" si="76"/>
        <v>7</v>
      </c>
      <c r="V642" s="18" t="str">
        <f>IF($L642&lt;"6",INDEX(Revenue_type,MATCH(U642*1,[1]type!$A$118:$A$168,0),8),INDEX(Expenditure_type,MATCH(U642*1,[1]type!$A$2:$A$117,0),8))</f>
        <v>הוצאות לפעולות</v>
      </c>
      <c r="W642" s="18" t="str">
        <f t="shared" si="77"/>
        <v>75</v>
      </c>
      <c r="X642" s="18" t="str">
        <f>IF($L642&lt;"6",INDEX(Revenue_type,MATCH(W642*1,[1]type!$A$118:$A$168,0),8),INDEX(Expenditure_type,MATCH(W642*1,[1]type!$A$2:$A$117,0),8))</f>
        <v>עבודות קבלניות</v>
      </c>
      <c r="Y642" s="18" t="str">
        <f t="shared" si="78"/>
        <v>752</v>
      </c>
      <c r="Z642" s="18" t="e">
        <f>IF($L642&lt;"6",INDEX(Revenue_type,MATCH(Y642*1,[1]type!$A$118:$A$168,0),8),INDEX(Expenditure_type,MATCH(Y642*1,[1]type!$A$2:$A$117,0),8))</f>
        <v>#N/A</v>
      </c>
    </row>
    <row r="643" spans="1:26" ht="15.75" customHeight="1" outlineLevel="2">
      <c r="A643" s="38">
        <v>753</v>
      </c>
      <c r="B643" s="39">
        <v>712200</v>
      </c>
      <c r="C643">
        <v>1</v>
      </c>
      <c r="D643" t="str">
        <f t="shared" si="79"/>
        <v>1712200.753</v>
      </c>
      <c r="E643" s="48" t="s">
        <v>545</v>
      </c>
      <c r="F643" s="16"/>
      <c r="G643"/>
      <c r="H643" s="17">
        <v>1500000</v>
      </c>
      <c r="I643" s="17">
        <v>0</v>
      </c>
      <c r="J643" s="16">
        <v>424730</v>
      </c>
      <c r="K643" s="18">
        <f>INDEX(תקציב_2013,MATCH(D643,'[1]תקציב 2015'!$D$3:$D$5960,0),8)</f>
        <v>21191900</v>
      </c>
      <c r="L643" s="18" t="str">
        <f t="shared" ref="L643:L706" si="80">IF(LEFT($B643,1)*1=0,LEFT($B643,2),LEFT($B643,1))</f>
        <v>7</v>
      </c>
      <c r="M643" s="18" t="str">
        <f>INDEX(Chapter,MATCH(L643,[1]Chapter!$A$1:$A$681,0),8)</f>
        <v>שירותים מקומיים</v>
      </c>
      <c r="N643" s="18" t="str">
        <f t="shared" ref="N643:N706" si="81">IF(LEFT($B643,1)*1=0,LEFT($B643,3),LEFT($B643,2))</f>
        <v>71</v>
      </c>
      <c r="O643" s="18" t="str">
        <f>INDEX(Chapter,MATCH(N643,[1]Chapter!$A$1:$A$681,0),8)</f>
        <v>תברואה</v>
      </c>
      <c r="P643" s="18" t="str">
        <f t="shared" ref="P643:P706" si="82">IF(LEFT($B643,1)*1=0,LEFT($B643,4),LEFT($B643,3))</f>
        <v>712</v>
      </c>
      <c r="Q643" s="18" t="str">
        <f>INDEX(Chapter,MATCH(P643,[1]Chapter!$A$1:$A$681,0),8)</f>
        <v>שירותי ניקיון</v>
      </c>
      <c r="R643" s="18" t="str">
        <f t="shared" ref="R643:R706" si="83">LEFT($B643,4)</f>
        <v>7122</v>
      </c>
      <c r="S643" s="18" t="str">
        <f>INDEX(Chapter,MATCH(R643,[1]Chapter!$A$1:$A$681,0),8)</f>
        <v>ניקוי רחובות</v>
      </c>
      <c r="T643" s="18"/>
      <c r="U643" s="18" t="str">
        <f t="shared" ref="U643:U706" si="84">LEFT($A643,1)</f>
        <v>7</v>
      </c>
      <c r="V643" s="18" t="str">
        <f>IF($L643&lt;"6",INDEX(Revenue_type,MATCH(U643*1,[1]type!$A$118:$A$168,0),8),INDEX(Expenditure_type,MATCH(U643*1,[1]type!$A$2:$A$117,0),8))</f>
        <v>הוצאות לפעולות</v>
      </c>
      <c r="W643" s="18" t="str">
        <f t="shared" ref="W643:W706" si="85">LEFT($A643,2)</f>
        <v>75</v>
      </c>
      <c r="X643" s="18" t="str">
        <f>IF($L643&lt;"6",INDEX(Revenue_type,MATCH(W643*1,[1]type!$A$118:$A$168,0),8),INDEX(Expenditure_type,MATCH(W643*1,[1]type!$A$2:$A$117,0),8))</f>
        <v>עבודות קבלניות</v>
      </c>
      <c r="Y643" s="18" t="str">
        <f t="shared" ref="Y643:Y706" si="86">LEFT($A643,3)</f>
        <v>753</v>
      </c>
      <c r="Z643" s="18" t="e">
        <f>IF($L643&lt;"6",INDEX(Revenue_type,MATCH(Y643*1,[1]type!$A$118:$A$168,0),8),INDEX(Expenditure_type,MATCH(Y643*1,[1]type!$A$2:$A$117,0),8))</f>
        <v>#N/A</v>
      </c>
    </row>
    <row r="644" spans="1:26" ht="15.75" customHeight="1" outlineLevel="2">
      <c r="A644" s="38">
        <v>796</v>
      </c>
      <c r="B644" s="39">
        <v>712200</v>
      </c>
      <c r="C644">
        <v>1</v>
      </c>
      <c r="D644" t="str">
        <f t="shared" ref="D644:D707" si="87">C644&amp;B644&amp;"."&amp;A644</f>
        <v>1712200.796</v>
      </c>
      <c r="E644" s="42" t="s">
        <v>546</v>
      </c>
      <c r="F644" s="16"/>
      <c r="G644"/>
      <c r="H644" s="17">
        <v>2160000</v>
      </c>
      <c r="I644" s="17">
        <v>2444973</v>
      </c>
      <c r="J644" s="16">
        <v>2425052.27</v>
      </c>
      <c r="K644" s="18" t="e">
        <f>INDEX(תקציב_2013,MATCH(D644,'[1]תקציב 2015'!$D$3:$D$5960,0),8)</f>
        <v>#N/A</v>
      </c>
      <c r="L644" s="18" t="str">
        <f t="shared" si="80"/>
        <v>7</v>
      </c>
      <c r="M644" s="18" t="str">
        <f>INDEX(Chapter,MATCH(L644,[1]Chapter!$A$1:$A$681,0),8)</f>
        <v>שירותים מקומיים</v>
      </c>
      <c r="N644" s="18" t="str">
        <f t="shared" si="81"/>
        <v>71</v>
      </c>
      <c r="O644" s="18" t="str">
        <f>INDEX(Chapter,MATCH(N644,[1]Chapter!$A$1:$A$681,0),8)</f>
        <v>תברואה</v>
      </c>
      <c r="P644" s="18" t="str">
        <f t="shared" si="82"/>
        <v>712</v>
      </c>
      <c r="Q644" s="18" t="str">
        <f>INDEX(Chapter,MATCH(P644,[1]Chapter!$A$1:$A$681,0),8)</f>
        <v>שירותי ניקיון</v>
      </c>
      <c r="R644" s="18" t="str">
        <f t="shared" si="83"/>
        <v>7122</v>
      </c>
      <c r="S644" s="18" t="str">
        <f>INDEX(Chapter,MATCH(R644,[1]Chapter!$A$1:$A$681,0),8)</f>
        <v>ניקוי רחובות</v>
      </c>
      <c r="T644" s="18"/>
      <c r="U644" s="18" t="str">
        <f t="shared" si="84"/>
        <v>7</v>
      </c>
      <c r="V644" s="18" t="str">
        <f>IF($L644&lt;"6",INDEX(Revenue_type,MATCH(U644*1,[1]type!$A$118:$A$168,0),8),INDEX(Expenditure_type,MATCH(U644*1,[1]type!$A$2:$A$117,0),8))</f>
        <v>הוצאות לפעולות</v>
      </c>
      <c r="W644" s="18" t="str">
        <f t="shared" si="85"/>
        <v>79</v>
      </c>
      <c r="X644" s="18" t="str">
        <f>IF($L644&lt;"6",INDEX(Revenue_type,MATCH(W644*1,[1]type!$A$118:$A$168,0),8),INDEX(Expenditure_type,MATCH(W644*1,[1]type!$A$2:$A$117,0),8))</f>
        <v>השתתפות בתקציבי עזר 092</v>
      </c>
      <c r="Y644" s="18" t="str">
        <f t="shared" si="86"/>
        <v>796</v>
      </c>
      <c r="Z644" s="18" t="str">
        <f>IF($L644&lt;"6",INDEX(Revenue_type,MATCH(Y644*1,[1]type!$A$118:$A$168,0),8),INDEX(Expenditure_type,MATCH(Y644*1,[1]type!$A$2:$A$117,0),8))</f>
        <v>מוסך תקציבי עזר 096</v>
      </c>
    </row>
    <row r="645" spans="1:26" ht="15.75" customHeight="1" outlineLevel="2">
      <c r="A645" s="38">
        <v>750</v>
      </c>
      <c r="B645" s="39">
        <v>712300</v>
      </c>
      <c r="C645">
        <v>1</v>
      </c>
      <c r="D645" t="str">
        <f t="shared" si="87"/>
        <v>1712300.750</v>
      </c>
      <c r="E645" s="42" t="s">
        <v>547</v>
      </c>
      <c r="F645" s="16"/>
      <c r="G645"/>
      <c r="H645" s="17">
        <v>165000</v>
      </c>
      <c r="I645" s="17">
        <v>154053.35999999999</v>
      </c>
      <c r="J645" s="16">
        <v>0</v>
      </c>
      <c r="K645" s="18" t="e">
        <f>INDEX(תקציב_2013,MATCH(D645,'[1]תקציב 2015'!$D$3:$D$5960,0),8)</f>
        <v>#N/A</v>
      </c>
      <c r="L645" s="18" t="str">
        <f t="shared" si="80"/>
        <v>7</v>
      </c>
      <c r="M645" s="18" t="str">
        <f>INDEX(Chapter,MATCH(L645,[1]Chapter!$A$1:$A$681,0),8)</f>
        <v>שירותים מקומיים</v>
      </c>
      <c r="N645" s="18" t="str">
        <f t="shared" si="81"/>
        <v>71</v>
      </c>
      <c r="O645" s="18" t="str">
        <f>INDEX(Chapter,MATCH(N645,[1]Chapter!$A$1:$A$681,0),8)</f>
        <v>תברואה</v>
      </c>
      <c r="P645" s="18" t="str">
        <f t="shared" si="82"/>
        <v>712</v>
      </c>
      <c r="Q645" s="18" t="str">
        <f>INDEX(Chapter,MATCH(P645,[1]Chapter!$A$1:$A$681,0),8)</f>
        <v>שירותי ניקיון</v>
      </c>
      <c r="R645" s="18" t="str">
        <f t="shared" si="83"/>
        <v>7123</v>
      </c>
      <c r="S645" s="18" t="str">
        <f>INDEX(Chapter,MATCH(R645,[1]Chapter!$A$1:$A$681,0),8)</f>
        <v>אסוף ובעור אשפה</v>
      </c>
      <c r="T645" s="18"/>
      <c r="U645" s="18" t="str">
        <f t="shared" si="84"/>
        <v>7</v>
      </c>
      <c r="V645" s="18" t="str">
        <f>IF($L645&lt;"6",INDEX(Revenue_type,MATCH(U645*1,[1]type!$A$118:$A$168,0),8),INDEX(Expenditure_type,MATCH(U645*1,[1]type!$A$2:$A$117,0),8))</f>
        <v>הוצאות לפעולות</v>
      </c>
      <c r="W645" s="18" t="str">
        <f t="shared" si="85"/>
        <v>75</v>
      </c>
      <c r="X645" s="18" t="str">
        <f>IF($L645&lt;"6",INDEX(Revenue_type,MATCH(W645*1,[1]type!$A$118:$A$168,0),8),INDEX(Expenditure_type,MATCH(W645*1,[1]type!$A$2:$A$117,0),8))</f>
        <v>עבודות קבלניות</v>
      </c>
      <c r="Y645" s="18" t="str">
        <f t="shared" si="86"/>
        <v>750</v>
      </c>
      <c r="Z645" s="18" t="e">
        <f>IF($L645&lt;"6",INDEX(Revenue_type,MATCH(Y645*1,[1]type!$A$118:$A$168,0),8),INDEX(Expenditure_type,MATCH(Y645*1,[1]type!$A$2:$A$117,0),8))</f>
        <v>#N/A</v>
      </c>
    </row>
    <row r="646" spans="1:26" ht="15.75" customHeight="1" outlineLevel="2">
      <c r="A646" s="38">
        <v>751</v>
      </c>
      <c r="B646" s="39">
        <v>712300</v>
      </c>
      <c r="C646">
        <v>1</v>
      </c>
      <c r="D646" t="str">
        <f t="shared" si="87"/>
        <v>1712300.751</v>
      </c>
      <c r="E646" s="41" t="s">
        <v>548</v>
      </c>
      <c r="F646" s="16"/>
      <c r="G646"/>
      <c r="H646" s="17">
        <v>31340000</v>
      </c>
      <c r="I646" s="17">
        <v>30269791.27</v>
      </c>
      <c r="J646" s="16">
        <v>30109614.239999998</v>
      </c>
      <c r="K646" s="18">
        <f>INDEX(תקציב_2013,MATCH(D646,'[1]תקציב 2015'!$D$3:$D$5960,0),8)</f>
        <v>265000</v>
      </c>
      <c r="L646" s="18" t="str">
        <f t="shared" si="80"/>
        <v>7</v>
      </c>
      <c r="M646" s="18" t="str">
        <f>INDEX(Chapter,MATCH(L646,[1]Chapter!$A$1:$A$681,0),8)</f>
        <v>שירותים מקומיים</v>
      </c>
      <c r="N646" s="18" t="str">
        <f t="shared" si="81"/>
        <v>71</v>
      </c>
      <c r="O646" s="18" t="str">
        <f>INDEX(Chapter,MATCH(N646,[1]Chapter!$A$1:$A$681,0),8)</f>
        <v>תברואה</v>
      </c>
      <c r="P646" s="18" t="str">
        <f t="shared" si="82"/>
        <v>712</v>
      </c>
      <c r="Q646" s="18" t="str">
        <f>INDEX(Chapter,MATCH(P646,[1]Chapter!$A$1:$A$681,0),8)</f>
        <v>שירותי ניקיון</v>
      </c>
      <c r="R646" s="18" t="str">
        <f t="shared" si="83"/>
        <v>7123</v>
      </c>
      <c r="S646" s="18" t="str">
        <f>INDEX(Chapter,MATCH(R646,[1]Chapter!$A$1:$A$681,0),8)</f>
        <v>אסוף ובעור אשפה</v>
      </c>
      <c r="T646" s="18"/>
      <c r="U646" s="18" t="str">
        <f t="shared" si="84"/>
        <v>7</v>
      </c>
      <c r="V646" s="18" t="str">
        <f>IF($L646&lt;"6",INDEX(Revenue_type,MATCH(U646*1,[1]type!$A$118:$A$168,0),8),INDEX(Expenditure_type,MATCH(U646*1,[1]type!$A$2:$A$117,0),8))</f>
        <v>הוצאות לפעולות</v>
      </c>
      <c r="W646" s="18" t="str">
        <f t="shared" si="85"/>
        <v>75</v>
      </c>
      <c r="X646" s="18" t="str">
        <f>IF($L646&lt;"6",INDEX(Revenue_type,MATCH(W646*1,[1]type!$A$118:$A$168,0),8),INDEX(Expenditure_type,MATCH(W646*1,[1]type!$A$2:$A$117,0),8))</f>
        <v>עבודות קבלניות</v>
      </c>
      <c r="Y646" s="18" t="str">
        <f t="shared" si="86"/>
        <v>751</v>
      </c>
      <c r="Z646" s="18" t="e">
        <f>IF($L646&lt;"6",INDEX(Revenue_type,MATCH(Y646*1,[1]type!$A$118:$A$168,0),8),INDEX(Expenditure_type,MATCH(Y646*1,[1]type!$A$2:$A$117,0),8))</f>
        <v>#N/A</v>
      </c>
    </row>
    <row r="647" spans="1:26" ht="15.75" customHeight="1" outlineLevel="2">
      <c r="A647" s="38">
        <v>752</v>
      </c>
      <c r="B647" s="39">
        <v>712300</v>
      </c>
      <c r="C647">
        <v>1</v>
      </c>
      <c r="D647" t="str">
        <f t="shared" si="87"/>
        <v>1712300.752</v>
      </c>
      <c r="E647" s="42" t="s">
        <v>549</v>
      </c>
      <c r="F647" s="16"/>
      <c r="G647"/>
      <c r="H647" s="17">
        <v>4950000</v>
      </c>
      <c r="I647" s="17">
        <v>5297274</v>
      </c>
      <c r="J647" s="16">
        <v>5008027.76</v>
      </c>
      <c r="K647" s="18" t="e">
        <f>INDEX(תקציב_2013,MATCH(D647,'[1]תקציב 2015'!$D$3:$D$5960,0),8)</f>
        <v>#N/A</v>
      </c>
      <c r="L647" s="18" t="str">
        <f t="shared" si="80"/>
        <v>7</v>
      </c>
      <c r="M647" s="18" t="str">
        <f>INDEX(Chapter,MATCH(L647,[1]Chapter!$A$1:$A$681,0),8)</f>
        <v>שירותים מקומיים</v>
      </c>
      <c r="N647" s="18" t="str">
        <f t="shared" si="81"/>
        <v>71</v>
      </c>
      <c r="O647" s="18" t="str">
        <f>INDEX(Chapter,MATCH(N647,[1]Chapter!$A$1:$A$681,0),8)</f>
        <v>תברואה</v>
      </c>
      <c r="P647" s="18" t="str">
        <f t="shared" si="82"/>
        <v>712</v>
      </c>
      <c r="Q647" s="18" t="str">
        <f>INDEX(Chapter,MATCH(P647,[1]Chapter!$A$1:$A$681,0),8)</f>
        <v>שירותי ניקיון</v>
      </c>
      <c r="R647" s="18" t="str">
        <f t="shared" si="83"/>
        <v>7123</v>
      </c>
      <c r="S647" s="18" t="str">
        <f>INDEX(Chapter,MATCH(R647,[1]Chapter!$A$1:$A$681,0),8)</f>
        <v>אסוף ובעור אשפה</v>
      </c>
      <c r="T647" s="18"/>
      <c r="U647" s="18" t="str">
        <f t="shared" si="84"/>
        <v>7</v>
      </c>
      <c r="V647" s="18" t="str">
        <f>IF($L647&lt;"6",INDEX(Revenue_type,MATCH(U647*1,[1]type!$A$118:$A$168,0),8),INDEX(Expenditure_type,MATCH(U647*1,[1]type!$A$2:$A$117,0),8))</f>
        <v>הוצאות לפעולות</v>
      </c>
      <c r="W647" s="18" t="str">
        <f t="shared" si="85"/>
        <v>75</v>
      </c>
      <c r="X647" s="18" t="str">
        <f>IF($L647&lt;"6",INDEX(Revenue_type,MATCH(W647*1,[1]type!$A$118:$A$168,0),8),INDEX(Expenditure_type,MATCH(W647*1,[1]type!$A$2:$A$117,0),8))</f>
        <v>עבודות קבלניות</v>
      </c>
      <c r="Y647" s="18" t="str">
        <f t="shared" si="86"/>
        <v>752</v>
      </c>
      <c r="Z647" s="18" t="e">
        <f>IF($L647&lt;"6",INDEX(Revenue_type,MATCH(Y647*1,[1]type!$A$118:$A$168,0),8),INDEX(Expenditure_type,MATCH(Y647*1,[1]type!$A$2:$A$117,0),8))</f>
        <v>#N/A</v>
      </c>
    </row>
    <row r="648" spans="1:26" ht="15.75" customHeight="1" outlineLevel="2">
      <c r="A648" s="38">
        <v>753</v>
      </c>
      <c r="B648" s="39">
        <v>712300</v>
      </c>
      <c r="C648">
        <v>1</v>
      </c>
      <c r="D648" t="str">
        <f t="shared" si="87"/>
        <v>1712300.753</v>
      </c>
      <c r="E648" s="42" t="s">
        <v>550</v>
      </c>
      <c r="F648" s="16"/>
      <c r="G648"/>
      <c r="H648" s="17">
        <v>92000</v>
      </c>
      <c r="I648" s="17"/>
      <c r="J648" s="16"/>
      <c r="K648" s="18" t="e">
        <f>INDEX(תקציב_2013,MATCH(D648,'[1]תקציב 2015'!$D$3:$D$5960,0),8)</f>
        <v>#N/A</v>
      </c>
      <c r="L648" s="18" t="str">
        <f t="shared" si="80"/>
        <v>7</v>
      </c>
      <c r="M648" s="18" t="str">
        <f>INDEX(Chapter,MATCH(L648,[1]Chapter!$A$1:$A$681,0),8)</f>
        <v>שירותים מקומיים</v>
      </c>
      <c r="N648" s="18" t="str">
        <f t="shared" si="81"/>
        <v>71</v>
      </c>
      <c r="O648" s="18" t="str">
        <f>INDEX(Chapter,MATCH(N648,[1]Chapter!$A$1:$A$681,0),8)</f>
        <v>תברואה</v>
      </c>
      <c r="P648" s="18" t="str">
        <f t="shared" si="82"/>
        <v>712</v>
      </c>
      <c r="Q648" s="18" t="str">
        <f>INDEX(Chapter,MATCH(P648,[1]Chapter!$A$1:$A$681,0),8)</f>
        <v>שירותי ניקיון</v>
      </c>
      <c r="R648" s="18" t="str">
        <f t="shared" si="83"/>
        <v>7123</v>
      </c>
      <c r="S648" s="18" t="str">
        <f>INDEX(Chapter,MATCH(R648,[1]Chapter!$A$1:$A$681,0),8)</f>
        <v>אסוף ובעור אשפה</v>
      </c>
      <c r="T648" s="18"/>
      <c r="U648" s="18" t="str">
        <f t="shared" si="84"/>
        <v>7</v>
      </c>
      <c r="V648" s="18" t="str">
        <f>IF($L648&lt;"6",INDEX(Revenue_type,MATCH(U648*1,[1]type!$A$118:$A$168,0),8),INDEX(Expenditure_type,MATCH(U648*1,[1]type!$A$2:$A$117,0),8))</f>
        <v>הוצאות לפעולות</v>
      </c>
      <c r="W648" s="18" t="str">
        <f t="shared" si="85"/>
        <v>75</v>
      </c>
      <c r="X648" s="18" t="str">
        <f>IF($L648&lt;"6",INDEX(Revenue_type,MATCH(W648*1,[1]type!$A$118:$A$168,0),8),INDEX(Expenditure_type,MATCH(W648*1,[1]type!$A$2:$A$117,0),8))</f>
        <v>עבודות קבלניות</v>
      </c>
      <c r="Y648" s="18" t="str">
        <f t="shared" si="86"/>
        <v>753</v>
      </c>
      <c r="Z648" s="18" t="e">
        <f>IF($L648&lt;"6",INDEX(Revenue_type,MATCH(Y648*1,[1]type!$A$118:$A$168,0),8),INDEX(Expenditure_type,MATCH(Y648*1,[1]type!$A$2:$A$117,0),8))</f>
        <v>#N/A</v>
      </c>
    </row>
    <row r="649" spans="1:26" ht="15.75" customHeight="1" outlineLevel="2">
      <c r="A649" s="38">
        <v>930</v>
      </c>
      <c r="B649" s="39">
        <v>712300</v>
      </c>
      <c r="C649">
        <v>1</v>
      </c>
      <c r="D649" t="str">
        <f t="shared" si="87"/>
        <v>1712300.930</v>
      </c>
      <c r="E649" s="49" t="s">
        <v>551</v>
      </c>
      <c r="F649" s="16"/>
      <c r="G649"/>
      <c r="H649" s="17">
        <v>50000</v>
      </c>
      <c r="I649" s="17"/>
      <c r="J649" s="16"/>
      <c r="K649" s="18">
        <f>INDEX(תקציב_2013,MATCH(D649,'[1]תקציב 2015'!$D$3:$D$5960,0),8)</f>
        <v>184000</v>
      </c>
      <c r="L649" s="18" t="str">
        <f t="shared" si="80"/>
        <v>7</v>
      </c>
      <c r="M649" s="18" t="str">
        <f>INDEX(Chapter,MATCH(L649,[1]Chapter!$A$1:$A$681,0),8)</f>
        <v>שירותים מקומיים</v>
      </c>
      <c r="N649" s="18" t="str">
        <f t="shared" si="81"/>
        <v>71</v>
      </c>
      <c r="O649" s="18" t="str">
        <f>INDEX(Chapter,MATCH(N649,[1]Chapter!$A$1:$A$681,0),8)</f>
        <v>תברואה</v>
      </c>
      <c r="P649" s="18" t="str">
        <f t="shared" si="82"/>
        <v>712</v>
      </c>
      <c r="Q649" s="18" t="str">
        <f>INDEX(Chapter,MATCH(P649,[1]Chapter!$A$1:$A$681,0),8)</f>
        <v>שירותי ניקיון</v>
      </c>
      <c r="R649" s="18" t="str">
        <f t="shared" si="83"/>
        <v>7123</v>
      </c>
      <c r="S649" s="18" t="str">
        <f>INDEX(Chapter,MATCH(R649,[1]Chapter!$A$1:$A$681,0),8)</f>
        <v>אסוף ובעור אשפה</v>
      </c>
      <c r="T649" s="18"/>
      <c r="U649" s="18" t="str">
        <f t="shared" si="84"/>
        <v>9</v>
      </c>
      <c r="V649" s="18" t="str">
        <f>IF($L649&lt;"6",INDEX(Revenue_type,MATCH(U649*1,[1]type!$A$118:$A$168,0),8),INDEX(Expenditure_type,MATCH(U649*1,[1]type!$A$2:$A$117,0),8))</f>
        <v>הוצאות חד פעמיות</v>
      </c>
      <c r="W649" s="18" t="str">
        <f t="shared" si="85"/>
        <v>93</v>
      </c>
      <c r="X649" s="18" t="str">
        <f>IF($L649&lt;"6",INDEX(Revenue_type,MATCH(W649*1,[1]type!$A$118:$A$168,0),8),INDEX(Expenditure_type,MATCH(W649*1,[1]type!$A$2:$A$117,0),8))</f>
        <v>רכישת ציוד יסודי</v>
      </c>
      <c r="Y649" s="18" t="str">
        <f t="shared" si="86"/>
        <v>930</v>
      </c>
      <c r="Z649" s="18" t="e">
        <f>IF($L649&lt;"6",INDEX(Revenue_type,MATCH(Y649*1,[1]type!$A$118:$A$168,0),8),INDEX(Expenditure_type,MATCH(Y649*1,[1]type!$A$2:$A$117,0),8))</f>
        <v>#N/A</v>
      </c>
    </row>
    <row r="650" spans="1:26" ht="15.75" customHeight="1" outlineLevel="2">
      <c r="A650" s="38">
        <v>750</v>
      </c>
      <c r="B650" s="39">
        <v>712310</v>
      </c>
      <c r="C650">
        <v>1</v>
      </c>
      <c r="D650" t="str">
        <f t="shared" si="87"/>
        <v>1712310.750</v>
      </c>
      <c r="E650" s="42" t="s">
        <v>552</v>
      </c>
      <c r="F650" s="16"/>
      <c r="G650"/>
      <c r="H650" s="17">
        <v>0</v>
      </c>
      <c r="I650" s="17">
        <v>0</v>
      </c>
      <c r="J650" s="16">
        <v>0</v>
      </c>
      <c r="K650" s="18" t="e">
        <f>INDEX(תקציב_2013,MATCH(D650,'[1]תקציב 2015'!$D$3:$D$5960,0),8)</f>
        <v>#N/A</v>
      </c>
      <c r="L650" s="18" t="str">
        <f t="shared" si="80"/>
        <v>7</v>
      </c>
      <c r="M650" s="18" t="str">
        <f>INDEX(Chapter,MATCH(L650,[1]Chapter!$A$1:$A$681,0),8)</f>
        <v>שירותים מקומיים</v>
      </c>
      <c r="N650" s="18" t="str">
        <f t="shared" si="81"/>
        <v>71</v>
      </c>
      <c r="O650" s="18" t="str">
        <f>INDEX(Chapter,MATCH(N650,[1]Chapter!$A$1:$A$681,0),8)</f>
        <v>תברואה</v>
      </c>
      <c r="P650" s="18" t="str">
        <f t="shared" si="82"/>
        <v>712</v>
      </c>
      <c r="Q650" s="18" t="str">
        <f>INDEX(Chapter,MATCH(P650,[1]Chapter!$A$1:$A$681,0),8)</f>
        <v>שירותי ניקיון</v>
      </c>
      <c r="R650" s="18" t="str">
        <f t="shared" si="83"/>
        <v>7123</v>
      </c>
      <c r="S650" s="18" t="str">
        <f>INDEX(Chapter,MATCH(R650,[1]Chapter!$A$1:$A$681,0),8)</f>
        <v>אסוף ובעור אשפה</v>
      </c>
      <c r="T650" s="18"/>
      <c r="U650" s="18" t="str">
        <f t="shared" si="84"/>
        <v>7</v>
      </c>
      <c r="V650" s="18" t="str">
        <f>IF($L650&lt;"6",INDEX(Revenue_type,MATCH(U650*1,[1]type!$A$118:$A$168,0),8),INDEX(Expenditure_type,MATCH(U650*1,[1]type!$A$2:$A$117,0),8))</f>
        <v>הוצאות לפעולות</v>
      </c>
      <c r="W650" s="18" t="str">
        <f t="shared" si="85"/>
        <v>75</v>
      </c>
      <c r="X650" s="18" t="str">
        <f>IF($L650&lt;"6",INDEX(Revenue_type,MATCH(W650*1,[1]type!$A$118:$A$168,0),8),INDEX(Expenditure_type,MATCH(W650*1,[1]type!$A$2:$A$117,0),8))</f>
        <v>עבודות קבלניות</v>
      </c>
      <c r="Y650" s="18" t="str">
        <f t="shared" si="86"/>
        <v>750</v>
      </c>
      <c r="Z650" s="18" t="e">
        <f>IF($L650&lt;"6",INDEX(Revenue_type,MATCH(Y650*1,[1]type!$A$118:$A$168,0),8),INDEX(Expenditure_type,MATCH(Y650*1,[1]type!$A$2:$A$117,0),8))</f>
        <v>#N/A</v>
      </c>
    </row>
    <row r="651" spans="1:26" ht="15.75" customHeight="1" outlineLevel="2">
      <c r="A651" s="38">
        <v>110</v>
      </c>
      <c r="B651" s="39">
        <v>713000</v>
      </c>
      <c r="C651">
        <v>1</v>
      </c>
      <c r="D651" t="str">
        <f t="shared" si="87"/>
        <v>1713000.110</v>
      </c>
      <c r="E651" s="42" t="s">
        <v>461</v>
      </c>
      <c r="F651" s="16"/>
      <c r="G651"/>
      <c r="H651" s="17">
        <v>733000</v>
      </c>
      <c r="I651" s="17">
        <v>730590.63</v>
      </c>
      <c r="J651" s="16">
        <v>899385.43</v>
      </c>
      <c r="K651" s="18">
        <f>INDEX(תקציב_2013,MATCH(D651,'[1]תקציב 2015'!$D$3:$D$5960,0),8)</f>
        <v>725812</v>
      </c>
      <c r="L651" s="18" t="str">
        <f t="shared" si="80"/>
        <v>7</v>
      </c>
      <c r="M651" s="18" t="str">
        <f>INDEX(Chapter,MATCH(L651,[1]Chapter!$A$1:$A$681,0),8)</f>
        <v>שירותים מקומיים</v>
      </c>
      <c r="N651" s="18" t="str">
        <f t="shared" si="81"/>
        <v>71</v>
      </c>
      <c r="O651" s="18" t="str">
        <f>INDEX(Chapter,MATCH(N651,[1]Chapter!$A$1:$A$681,0),8)</f>
        <v>תברואה</v>
      </c>
      <c r="P651" s="18" t="str">
        <f t="shared" si="82"/>
        <v>713</v>
      </c>
      <c r="Q651" s="18" t="str">
        <f>INDEX(Chapter,MATCH(P651,[1]Chapter!$A$1:$A$681,0),8)</f>
        <v>פיקוח תברואי</v>
      </c>
      <c r="R651" s="18" t="str">
        <f t="shared" si="83"/>
        <v>7130</v>
      </c>
      <c r="S651" s="18" t="e">
        <f>INDEX(Chapter,MATCH(R651,[1]Chapter!$A$1:$A$681,0),8)</f>
        <v>#N/A</v>
      </c>
      <c r="T651" s="18"/>
      <c r="U651" s="18" t="str">
        <f t="shared" si="84"/>
        <v>1</v>
      </c>
      <c r="V651" s="18" t="str">
        <f>IF($L651&lt;"6",INDEX(Revenue_type,MATCH(U651*1,[1]type!$A$118:$A$168,0),8),INDEX(Expenditure_type,MATCH(U651*1,[1]type!$A$2:$A$117,0),8))</f>
        <v>משכורות וש"ע לעובדים לפי תקן</v>
      </c>
      <c r="W651" s="18" t="str">
        <f t="shared" si="85"/>
        <v>11</v>
      </c>
      <c r="X651" s="18" t="str">
        <f>IF($L651&lt;"6",INDEX(Revenue_type,MATCH(W651*1,[1]type!$A$118:$A$168,0),8),INDEX(Expenditure_type,MATCH(W651*1,[1]type!$A$2:$A$117,0),8))</f>
        <v>השכר הקובע</v>
      </c>
      <c r="Y651" s="18" t="str">
        <f t="shared" si="86"/>
        <v>110</v>
      </c>
      <c r="Z651" s="18" t="e">
        <f>IF($L651&lt;"6",INDEX(Revenue_type,MATCH(Y651*1,[1]type!$A$118:$A$168,0),8),INDEX(Expenditure_type,MATCH(Y651*1,[1]type!$A$2:$A$117,0),8))</f>
        <v>#N/A</v>
      </c>
    </row>
    <row r="652" spans="1:26" ht="15.75" customHeight="1" outlineLevel="2">
      <c r="A652" s="38">
        <v>115</v>
      </c>
      <c r="B652" s="39">
        <v>713000</v>
      </c>
      <c r="C652">
        <v>1</v>
      </c>
      <c r="D652" t="str">
        <f t="shared" si="87"/>
        <v>1713000.115</v>
      </c>
      <c r="E652" s="41" t="s">
        <v>433</v>
      </c>
      <c r="F652" s="16"/>
      <c r="G652"/>
      <c r="H652" s="17">
        <v>0</v>
      </c>
      <c r="I652" s="17">
        <v>0</v>
      </c>
      <c r="J652" s="16">
        <v>0</v>
      </c>
      <c r="K652" s="18" t="e">
        <f>INDEX(תקציב_2013,MATCH(D652,'[1]תקציב 2015'!$D$3:$D$5960,0),8)</f>
        <v>#N/A</v>
      </c>
      <c r="L652" s="18" t="str">
        <f t="shared" si="80"/>
        <v>7</v>
      </c>
      <c r="M652" s="18" t="str">
        <f>INDEX(Chapter,MATCH(L652,[1]Chapter!$A$1:$A$681,0),8)</f>
        <v>שירותים מקומיים</v>
      </c>
      <c r="N652" s="18" t="str">
        <f t="shared" si="81"/>
        <v>71</v>
      </c>
      <c r="O652" s="18" t="str">
        <f>INDEX(Chapter,MATCH(N652,[1]Chapter!$A$1:$A$681,0),8)</f>
        <v>תברואה</v>
      </c>
      <c r="P652" s="18" t="str">
        <f t="shared" si="82"/>
        <v>713</v>
      </c>
      <c r="Q652" s="18" t="str">
        <f>INDEX(Chapter,MATCH(P652,[1]Chapter!$A$1:$A$681,0),8)</f>
        <v>פיקוח תברואי</v>
      </c>
      <c r="R652" s="18" t="str">
        <f t="shared" si="83"/>
        <v>7130</v>
      </c>
      <c r="S652" s="18" t="e">
        <f>INDEX(Chapter,MATCH(R652,[1]Chapter!$A$1:$A$681,0),8)</f>
        <v>#N/A</v>
      </c>
      <c r="T652" s="18"/>
      <c r="U652" s="18" t="str">
        <f t="shared" si="84"/>
        <v>1</v>
      </c>
      <c r="V652" s="18" t="str">
        <f>IF($L652&lt;"6",INDEX(Revenue_type,MATCH(U652*1,[1]type!$A$118:$A$168,0),8),INDEX(Expenditure_type,MATCH(U652*1,[1]type!$A$2:$A$117,0),8))</f>
        <v>משכורות וש"ע לעובדים לפי תקן</v>
      </c>
      <c r="W652" s="18" t="str">
        <f t="shared" si="85"/>
        <v>11</v>
      </c>
      <c r="X652" s="18" t="str">
        <f>IF($L652&lt;"6",INDEX(Revenue_type,MATCH(W652*1,[1]type!$A$118:$A$168,0),8),INDEX(Expenditure_type,MATCH(W652*1,[1]type!$A$2:$A$117,0),8))</f>
        <v>השכר הקובע</v>
      </c>
      <c r="Y652" s="18" t="str">
        <f t="shared" si="86"/>
        <v>115</v>
      </c>
      <c r="Z652" s="18" t="e">
        <f>IF($L652&lt;"6",INDEX(Revenue_type,MATCH(Y652*1,[1]type!$A$118:$A$168,0),8),INDEX(Expenditure_type,MATCH(Y652*1,[1]type!$A$2:$A$117,0),8))</f>
        <v>#N/A</v>
      </c>
    </row>
    <row r="653" spans="1:26" ht="15.75" customHeight="1" outlineLevel="2">
      <c r="A653" s="38">
        <v>130</v>
      </c>
      <c r="B653" s="39">
        <v>713000</v>
      </c>
      <c r="C653">
        <v>1</v>
      </c>
      <c r="D653" t="str">
        <f t="shared" si="87"/>
        <v>1713000.130</v>
      </c>
      <c r="E653" s="42" t="s">
        <v>41</v>
      </c>
      <c r="F653" s="16"/>
      <c r="G653"/>
      <c r="H653" s="17">
        <v>67000</v>
      </c>
      <c r="I653" s="17">
        <v>98273.91</v>
      </c>
      <c r="J653" s="16">
        <v>99923.06</v>
      </c>
      <c r="K653" s="18">
        <f>INDEX(תקציב_2013,MATCH(D653,'[1]תקציב 2015'!$D$3:$D$5960,0),8)</f>
        <v>14143</v>
      </c>
      <c r="L653" s="18" t="str">
        <f t="shared" si="80"/>
        <v>7</v>
      </c>
      <c r="M653" s="18" t="str">
        <f>INDEX(Chapter,MATCH(L653,[1]Chapter!$A$1:$A$681,0),8)</f>
        <v>שירותים מקומיים</v>
      </c>
      <c r="N653" s="18" t="str">
        <f t="shared" si="81"/>
        <v>71</v>
      </c>
      <c r="O653" s="18" t="str">
        <f>INDEX(Chapter,MATCH(N653,[1]Chapter!$A$1:$A$681,0),8)</f>
        <v>תברואה</v>
      </c>
      <c r="P653" s="18" t="str">
        <f t="shared" si="82"/>
        <v>713</v>
      </c>
      <c r="Q653" s="18" t="str">
        <f>INDEX(Chapter,MATCH(P653,[1]Chapter!$A$1:$A$681,0),8)</f>
        <v>פיקוח תברואי</v>
      </c>
      <c r="R653" s="18" t="str">
        <f t="shared" si="83"/>
        <v>7130</v>
      </c>
      <c r="S653" s="18" t="e">
        <f>INDEX(Chapter,MATCH(R653,[1]Chapter!$A$1:$A$681,0),8)</f>
        <v>#N/A</v>
      </c>
      <c r="T653" s="18"/>
      <c r="U653" s="18" t="str">
        <f t="shared" si="84"/>
        <v>1</v>
      </c>
      <c r="V653" s="18" t="str">
        <f>IF($L653&lt;"6",INDEX(Revenue_type,MATCH(U653*1,[1]type!$A$118:$A$168,0),8),INDEX(Expenditure_type,MATCH(U653*1,[1]type!$A$2:$A$117,0),8))</f>
        <v>משכורות וש"ע לעובדים לפי תקן</v>
      </c>
      <c r="W653" s="18" t="str">
        <f t="shared" si="85"/>
        <v>13</v>
      </c>
      <c r="X653" s="18" t="str">
        <f>IF($L653&lt;"6",INDEX(Revenue_type,MATCH(W653*1,[1]type!$A$118:$A$168,0),8),INDEX(Expenditure_type,MATCH(W653*1,[1]type!$A$2:$A$117,0),8))</f>
        <v>שעות נוספות</v>
      </c>
      <c r="Y653" s="18" t="str">
        <f t="shared" si="86"/>
        <v>130</v>
      </c>
      <c r="Z653" s="18" t="e">
        <f>IF($L653&lt;"6",INDEX(Revenue_type,MATCH(Y653*1,[1]type!$A$118:$A$168,0),8),INDEX(Expenditure_type,MATCH(Y653*1,[1]type!$A$2:$A$117,0),8))</f>
        <v>#N/A</v>
      </c>
    </row>
    <row r="654" spans="1:26" ht="15.75" customHeight="1" outlineLevel="2">
      <c r="A654" s="38">
        <v>140</v>
      </c>
      <c r="B654" s="39">
        <v>713000</v>
      </c>
      <c r="C654">
        <v>1</v>
      </c>
      <c r="D654" t="str">
        <f t="shared" si="87"/>
        <v>1713000.140</v>
      </c>
      <c r="E654" s="42" t="s">
        <v>56</v>
      </c>
      <c r="F654" s="16"/>
      <c r="G654"/>
      <c r="H654" s="17">
        <v>33000</v>
      </c>
      <c r="I654" s="17">
        <v>13613.22</v>
      </c>
      <c r="J654" s="16">
        <v>33677.15</v>
      </c>
      <c r="K654" s="18"/>
      <c r="L654" s="18" t="str">
        <f t="shared" si="80"/>
        <v>7</v>
      </c>
      <c r="M654" s="18" t="str">
        <f>INDEX(Chapter,MATCH(L654,[1]Chapter!$A$1:$A$681,0),8)</f>
        <v>שירותים מקומיים</v>
      </c>
      <c r="N654" s="18" t="str">
        <f t="shared" si="81"/>
        <v>71</v>
      </c>
      <c r="O654" s="18" t="str">
        <f>INDEX(Chapter,MATCH(N654,[1]Chapter!$A$1:$A$681,0),8)</f>
        <v>תברואה</v>
      </c>
      <c r="P654" s="18" t="str">
        <f t="shared" si="82"/>
        <v>713</v>
      </c>
      <c r="Q654" s="18" t="str">
        <f>INDEX(Chapter,MATCH(P654,[1]Chapter!$A$1:$A$681,0),8)</f>
        <v>פיקוח תברואי</v>
      </c>
      <c r="R654" s="18" t="str">
        <f t="shared" si="83"/>
        <v>7130</v>
      </c>
      <c r="S654" s="18" t="e">
        <f>INDEX(Chapter,MATCH(R654,[1]Chapter!$A$1:$A$681,0),8)</f>
        <v>#N/A</v>
      </c>
      <c r="T654" s="18"/>
      <c r="U654" s="18" t="str">
        <f t="shared" si="84"/>
        <v>1</v>
      </c>
      <c r="V654" s="18" t="str">
        <f>IF($L654&lt;"6",INDEX(Revenue_type,MATCH(U654*1,[1]type!$A$118:$A$168,0),8),INDEX(Expenditure_type,MATCH(U654*1,[1]type!$A$2:$A$117,0),8))</f>
        <v>משכורות וש"ע לעובדים לפי תקן</v>
      </c>
      <c r="W654" s="18" t="str">
        <f t="shared" si="85"/>
        <v>14</v>
      </c>
      <c r="X654" s="18" t="str">
        <f>IF($L654&lt;"6",INDEX(Revenue_type,MATCH(W654*1,[1]type!$A$118:$A$168,0),8),INDEX(Expenditure_type,MATCH(W654*1,[1]type!$A$2:$A$117,0),8))</f>
        <v>החזר הוצאות</v>
      </c>
      <c r="Y654" s="18" t="str">
        <f t="shared" si="86"/>
        <v>140</v>
      </c>
      <c r="Z654" s="18" t="e">
        <f>IF($L654&lt;"6",INDEX(Revenue_type,MATCH(Y654*1,[1]type!$A$118:$A$168,0),8),INDEX(Expenditure_type,MATCH(Y654*1,[1]type!$A$2:$A$117,0),8))</f>
        <v>#N/A</v>
      </c>
    </row>
    <row r="655" spans="1:26" ht="15.75" customHeight="1" outlineLevel="2">
      <c r="A655" s="38">
        <v>210</v>
      </c>
      <c r="B655" s="39">
        <v>713000</v>
      </c>
      <c r="C655">
        <v>1</v>
      </c>
      <c r="D655" t="str">
        <f t="shared" si="87"/>
        <v>1713000.210</v>
      </c>
      <c r="E655" s="42" t="s">
        <v>476</v>
      </c>
      <c r="F655" s="16"/>
      <c r="G655"/>
      <c r="H655" s="17">
        <v>200000</v>
      </c>
      <c r="I655" s="17">
        <v>159048.15</v>
      </c>
      <c r="J655" s="16">
        <v>130493.51</v>
      </c>
      <c r="K655" s="18" t="e">
        <f>INDEX(תקציב_2013,MATCH(D655,'[1]תקציב 2015'!$D$3:$D$5960,0),8)</f>
        <v>#N/A</v>
      </c>
      <c r="L655" s="18" t="str">
        <f t="shared" si="80"/>
        <v>7</v>
      </c>
      <c r="M655" s="18" t="str">
        <f>INDEX(Chapter,MATCH(L655,[1]Chapter!$A$1:$A$681,0),8)</f>
        <v>שירותים מקומיים</v>
      </c>
      <c r="N655" s="18" t="str">
        <f t="shared" si="81"/>
        <v>71</v>
      </c>
      <c r="O655" s="18" t="str">
        <f>INDEX(Chapter,MATCH(N655,[1]Chapter!$A$1:$A$681,0),8)</f>
        <v>תברואה</v>
      </c>
      <c r="P655" s="18" t="str">
        <f t="shared" si="82"/>
        <v>713</v>
      </c>
      <c r="Q655" s="18" t="str">
        <f>INDEX(Chapter,MATCH(P655,[1]Chapter!$A$1:$A$681,0),8)</f>
        <v>פיקוח תברואי</v>
      </c>
      <c r="R655" s="18" t="str">
        <f t="shared" si="83"/>
        <v>7130</v>
      </c>
      <c r="S655" s="18" t="e">
        <f>INDEX(Chapter,MATCH(R655,[1]Chapter!$A$1:$A$681,0),8)</f>
        <v>#N/A</v>
      </c>
      <c r="T655" s="18"/>
      <c r="U655" s="18" t="str">
        <f t="shared" si="84"/>
        <v>2</v>
      </c>
      <c r="V655" s="18" t="str">
        <f>IF($L655&lt;"6",INDEX(Revenue_type,MATCH(U655*1,[1]type!$A$118:$A$168,0),8),INDEX(Expenditure_type,MATCH(U655*1,[1]type!$A$2:$A$117,0),8))</f>
        <v>משכורות וש"ע לעובדים בלי תקן</v>
      </c>
      <c r="W655" s="18" t="str">
        <f t="shared" si="85"/>
        <v>21</v>
      </c>
      <c r="X655" s="18" t="str">
        <f>IF($L655&lt;"6",INDEX(Revenue_type,MATCH(W655*1,[1]type!$A$118:$A$168,0),8),INDEX(Expenditure_type,MATCH(W655*1,[1]type!$A$2:$A$117,0),8))</f>
        <v>השכר הקובע</v>
      </c>
      <c r="Y655" s="18" t="str">
        <f t="shared" si="86"/>
        <v>210</v>
      </c>
      <c r="Z655" s="18" t="e">
        <f>IF($L655&lt;"6",INDEX(Revenue_type,MATCH(Y655*1,[1]type!$A$118:$A$168,0),8),INDEX(Expenditure_type,MATCH(Y655*1,[1]type!$A$2:$A$117,0),8))</f>
        <v>#N/A</v>
      </c>
    </row>
    <row r="656" spans="1:26" ht="15.75" customHeight="1" outlineLevel="2">
      <c r="A656" s="38">
        <v>780</v>
      </c>
      <c r="B656" s="39">
        <v>713000</v>
      </c>
      <c r="C656">
        <v>1</v>
      </c>
      <c r="D656" t="str">
        <f t="shared" si="87"/>
        <v>1713000.780</v>
      </c>
      <c r="E656" s="42" t="s">
        <v>553</v>
      </c>
      <c r="F656" s="16"/>
      <c r="G656"/>
      <c r="H656" s="17">
        <v>0</v>
      </c>
      <c r="I656" s="17">
        <v>0</v>
      </c>
      <c r="J656" s="16">
        <v>0</v>
      </c>
      <c r="K656" s="18" t="e">
        <f>INDEX(תקציב_2013,MATCH(D656,'[1]תקציב 2015'!$D$3:$D$5960,0),8)</f>
        <v>#N/A</v>
      </c>
      <c r="L656" s="18" t="str">
        <f t="shared" si="80"/>
        <v>7</v>
      </c>
      <c r="M656" s="18" t="str">
        <f>INDEX(Chapter,MATCH(L656,[1]Chapter!$A$1:$A$681,0),8)</f>
        <v>שירותים מקומיים</v>
      </c>
      <c r="N656" s="18" t="str">
        <f t="shared" si="81"/>
        <v>71</v>
      </c>
      <c r="O656" s="18" t="str">
        <f>INDEX(Chapter,MATCH(N656,[1]Chapter!$A$1:$A$681,0),8)</f>
        <v>תברואה</v>
      </c>
      <c r="P656" s="18" t="str">
        <f t="shared" si="82"/>
        <v>713</v>
      </c>
      <c r="Q656" s="18" t="str">
        <f>INDEX(Chapter,MATCH(P656,[1]Chapter!$A$1:$A$681,0),8)</f>
        <v>פיקוח תברואי</v>
      </c>
      <c r="R656" s="18" t="str">
        <f t="shared" si="83"/>
        <v>7130</v>
      </c>
      <c r="S656" s="18" t="e">
        <f>INDEX(Chapter,MATCH(R656,[1]Chapter!$A$1:$A$681,0),8)</f>
        <v>#N/A</v>
      </c>
      <c r="T656" s="18"/>
      <c r="U656" s="18" t="str">
        <f t="shared" si="84"/>
        <v>7</v>
      </c>
      <c r="V656" s="18" t="str">
        <f>IF($L656&lt;"6",INDEX(Revenue_type,MATCH(U656*1,[1]type!$A$118:$A$168,0),8),INDEX(Expenditure_type,MATCH(U656*1,[1]type!$A$2:$A$117,0),8))</f>
        <v>הוצאות לפעולות</v>
      </c>
      <c r="W656" s="18" t="str">
        <f t="shared" si="85"/>
        <v>78</v>
      </c>
      <c r="X656" s="18" t="str">
        <f>IF($L656&lt;"6",INDEX(Revenue_type,MATCH(W656*1,[1]type!$A$118:$A$168,0),8),INDEX(Expenditure_type,MATCH(W656*1,[1]type!$A$2:$A$117,0),8))</f>
        <v>הוצאות שונות</v>
      </c>
      <c r="Y656" s="18" t="str">
        <f t="shared" si="86"/>
        <v>780</v>
      </c>
      <c r="Z656" s="18" t="e">
        <f>IF($L656&lt;"6",INDEX(Revenue_type,MATCH(Y656*1,[1]type!$A$118:$A$168,0),8),INDEX(Expenditure_type,MATCH(Y656*1,[1]type!$A$2:$A$117,0),8))</f>
        <v>#N/A</v>
      </c>
    </row>
    <row r="657" spans="1:26" ht="15.75" customHeight="1" outlineLevel="2">
      <c r="A657" s="38">
        <v>796</v>
      </c>
      <c r="B657" s="39">
        <v>713000</v>
      </c>
      <c r="C657">
        <v>1</v>
      </c>
      <c r="D657" t="str">
        <f t="shared" si="87"/>
        <v>1713000.796</v>
      </c>
      <c r="E657" s="45" t="s">
        <v>546</v>
      </c>
      <c r="F657" s="16"/>
      <c r="G657"/>
      <c r="H657" s="17">
        <v>0</v>
      </c>
      <c r="I657" s="17">
        <v>0</v>
      </c>
      <c r="J657" s="16">
        <v>299481</v>
      </c>
      <c r="K657" s="18" t="e">
        <f>INDEX(תקציב_2013,MATCH(D657,'[1]תקציב 2015'!$D$3:$D$5960,0),8)</f>
        <v>#N/A</v>
      </c>
      <c r="L657" s="18" t="str">
        <f t="shared" si="80"/>
        <v>7</v>
      </c>
      <c r="M657" s="18" t="str">
        <f>INDEX(Chapter,MATCH(L657,[1]Chapter!$A$1:$A$681,0),8)</f>
        <v>שירותים מקומיים</v>
      </c>
      <c r="N657" s="18" t="str">
        <f t="shared" si="81"/>
        <v>71</v>
      </c>
      <c r="O657" s="18" t="str">
        <f>INDEX(Chapter,MATCH(N657,[1]Chapter!$A$1:$A$681,0),8)</f>
        <v>תברואה</v>
      </c>
      <c r="P657" s="18" t="str">
        <f t="shared" si="82"/>
        <v>713</v>
      </c>
      <c r="Q657" s="18" t="str">
        <f>INDEX(Chapter,MATCH(P657,[1]Chapter!$A$1:$A$681,0),8)</f>
        <v>פיקוח תברואי</v>
      </c>
      <c r="R657" s="18" t="str">
        <f t="shared" si="83"/>
        <v>7130</v>
      </c>
      <c r="S657" s="18" t="e">
        <f>INDEX(Chapter,MATCH(R657,[1]Chapter!$A$1:$A$681,0),8)</f>
        <v>#N/A</v>
      </c>
      <c r="T657" s="18"/>
      <c r="U657" s="18" t="str">
        <f t="shared" si="84"/>
        <v>7</v>
      </c>
      <c r="V657" s="18" t="str">
        <f>IF($L657&lt;"6",INDEX(Revenue_type,MATCH(U657*1,[1]type!$A$118:$A$168,0),8),INDEX(Expenditure_type,MATCH(U657*1,[1]type!$A$2:$A$117,0),8))</f>
        <v>הוצאות לפעולות</v>
      </c>
      <c r="W657" s="18" t="str">
        <f t="shared" si="85"/>
        <v>79</v>
      </c>
      <c r="X657" s="18" t="str">
        <f>IF($L657&lt;"6",INDEX(Revenue_type,MATCH(W657*1,[1]type!$A$118:$A$168,0),8),INDEX(Expenditure_type,MATCH(W657*1,[1]type!$A$2:$A$117,0),8))</f>
        <v>השתתפות בתקציבי עזר 092</v>
      </c>
      <c r="Y657" s="18" t="str">
        <f t="shared" si="86"/>
        <v>796</v>
      </c>
      <c r="Z657" s="18" t="str">
        <f>IF($L657&lt;"6",INDEX(Revenue_type,MATCH(Y657*1,[1]type!$A$118:$A$168,0),8),INDEX(Expenditure_type,MATCH(Y657*1,[1]type!$A$2:$A$117,0),8))</f>
        <v>מוסך תקציבי עזר 096</v>
      </c>
    </row>
    <row r="658" spans="1:26" ht="15.75" customHeight="1" outlineLevel="2">
      <c r="A658" s="38">
        <v>110</v>
      </c>
      <c r="B658" s="39">
        <v>715000</v>
      </c>
      <c r="C658">
        <v>1</v>
      </c>
      <c r="D658" t="str">
        <f t="shared" si="87"/>
        <v>1715000.110</v>
      </c>
      <c r="E658" s="42" t="s">
        <v>461</v>
      </c>
      <c r="F658" s="16"/>
      <c r="G658"/>
      <c r="H658" s="17">
        <v>1175000</v>
      </c>
      <c r="I658" s="17">
        <v>1076590.8400000001</v>
      </c>
      <c r="J658" s="16">
        <v>867210.12</v>
      </c>
      <c r="K658" s="18" t="e">
        <f>INDEX(תקציב_2013,MATCH(D658,'[1]תקציב 2015'!$D$3:$D$5960,0),8)</f>
        <v>#N/A</v>
      </c>
      <c r="L658" s="18" t="str">
        <f t="shared" si="80"/>
        <v>7</v>
      </c>
      <c r="M658" s="18" t="str">
        <f>INDEX(Chapter,MATCH(L658,[1]Chapter!$A$1:$A$681,0),8)</f>
        <v>שירותים מקומיים</v>
      </c>
      <c r="N658" s="18" t="str">
        <f t="shared" si="81"/>
        <v>71</v>
      </c>
      <c r="O658" s="18" t="str">
        <f>INDEX(Chapter,MATCH(N658,[1]Chapter!$A$1:$A$681,0),8)</f>
        <v>תברואה</v>
      </c>
      <c r="P658" s="18" t="str">
        <f t="shared" si="82"/>
        <v>715</v>
      </c>
      <c r="Q658" s="18" t="str">
        <f>INDEX(Chapter,MATCH(P658,[1]Chapter!$A$1:$A$681,0),8)</f>
        <v>תברואה מונעת</v>
      </c>
      <c r="R658" s="18" t="str">
        <f t="shared" si="83"/>
        <v>7150</v>
      </c>
      <c r="S658" s="18" t="e">
        <f>INDEX(Chapter,MATCH(R658,[1]Chapter!$A$1:$A$681,0),8)</f>
        <v>#N/A</v>
      </c>
      <c r="T658" s="18"/>
      <c r="U658" s="18" t="str">
        <f t="shared" si="84"/>
        <v>1</v>
      </c>
      <c r="V658" s="18" t="str">
        <f>IF($L658&lt;"6",INDEX(Revenue_type,MATCH(U658*1,[1]type!$A$118:$A$168,0),8),INDEX(Expenditure_type,MATCH(U658*1,[1]type!$A$2:$A$117,0),8))</f>
        <v>משכורות וש"ע לעובדים לפי תקן</v>
      </c>
      <c r="W658" s="18" t="str">
        <f t="shared" si="85"/>
        <v>11</v>
      </c>
      <c r="X658" s="18" t="str">
        <f>IF($L658&lt;"6",INDEX(Revenue_type,MATCH(W658*1,[1]type!$A$118:$A$168,0),8),INDEX(Expenditure_type,MATCH(W658*1,[1]type!$A$2:$A$117,0),8))</f>
        <v>השכר הקובע</v>
      </c>
      <c r="Y658" s="18" t="str">
        <f t="shared" si="86"/>
        <v>110</v>
      </c>
      <c r="Z658" s="18" t="e">
        <f>IF($L658&lt;"6",INDEX(Revenue_type,MATCH(Y658*1,[1]type!$A$118:$A$168,0),8),INDEX(Expenditure_type,MATCH(Y658*1,[1]type!$A$2:$A$117,0),8))</f>
        <v>#N/A</v>
      </c>
    </row>
    <row r="659" spans="1:26" ht="15.75" customHeight="1" outlineLevel="2">
      <c r="A659" s="38">
        <v>130</v>
      </c>
      <c r="B659" s="39">
        <v>715000</v>
      </c>
      <c r="C659">
        <v>1</v>
      </c>
      <c r="D659" t="str">
        <f t="shared" si="87"/>
        <v>1715000.130</v>
      </c>
      <c r="E659" s="50" t="s">
        <v>41</v>
      </c>
      <c r="F659" s="16"/>
      <c r="G659"/>
      <c r="H659" s="17">
        <v>58000</v>
      </c>
      <c r="I659" s="17">
        <v>79129.13</v>
      </c>
      <c r="J659" s="16">
        <v>71783.710000000006</v>
      </c>
      <c r="K659" s="18" t="e">
        <f>INDEX(תקציב_2013,MATCH(D659,'[1]תקציב 2015'!$D$3:$D$5960,0),8)</f>
        <v>#N/A</v>
      </c>
      <c r="L659" s="18" t="str">
        <f t="shared" si="80"/>
        <v>7</v>
      </c>
      <c r="M659" s="18" t="str">
        <f>INDEX(Chapter,MATCH(L659,[1]Chapter!$A$1:$A$681,0),8)</f>
        <v>שירותים מקומיים</v>
      </c>
      <c r="N659" s="18" t="str">
        <f t="shared" si="81"/>
        <v>71</v>
      </c>
      <c r="O659" s="18" t="str">
        <f>INDEX(Chapter,MATCH(N659,[1]Chapter!$A$1:$A$681,0),8)</f>
        <v>תברואה</v>
      </c>
      <c r="P659" s="18" t="str">
        <f t="shared" si="82"/>
        <v>715</v>
      </c>
      <c r="Q659" s="18" t="str">
        <f>INDEX(Chapter,MATCH(P659,[1]Chapter!$A$1:$A$681,0),8)</f>
        <v>תברואה מונעת</v>
      </c>
      <c r="R659" s="18" t="str">
        <f t="shared" si="83"/>
        <v>7150</v>
      </c>
      <c r="S659" s="18" t="e">
        <f>INDEX(Chapter,MATCH(R659,[1]Chapter!$A$1:$A$681,0),8)</f>
        <v>#N/A</v>
      </c>
      <c r="T659" s="18"/>
      <c r="U659" s="18" t="str">
        <f t="shared" si="84"/>
        <v>1</v>
      </c>
      <c r="V659" s="18" t="str">
        <f>IF($L659&lt;"6",INDEX(Revenue_type,MATCH(U659*1,[1]type!$A$118:$A$168,0),8),INDEX(Expenditure_type,MATCH(U659*1,[1]type!$A$2:$A$117,0),8))</f>
        <v>משכורות וש"ע לעובדים לפי תקן</v>
      </c>
      <c r="W659" s="18" t="str">
        <f t="shared" si="85"/>
        <v>13</v>
      </c>
      <c r="X659" s="18" t="str">
        <f>IF($L659&lt;"6",INDEX(Revenue_type,MATCH(W659*1,[1]type!$A$118:$A$168,0),8),INDEX(Expenditure_type,MATCH(W659*1,[1]type!$A$2:$A$117,0),8))</f>
        <v>שעות נוספות</v>
      </c>
      <c r="Y659" s="18" t="str">
        <f t="shared" si="86"/>
        <v>130</v>
      </c>
      <c r="Z659" s="18" t="e">
        <f>IF($L659&lt;"6",INDEX(Revenue_type,MATCH(Y659*1,[1]type!$A$118:$A$168,0),8),INDEX(Expenditure_type,MATCH(Y659*1,[1]type!$A$2:$A$117,0),8))</f>
        <v>#N/A</v>
      </c>
    </row>
    <row r="660" spans="1:26" ht="15.75" customHeight="1" outlineLevel="2">
      <c r="A660" s="38">
        <v>140</v>
      </c>
      <c r="B660" s="39">
        <v>715000</v>
      </c>
      <c r="C660">
        <v>1</v>
      </c>
      <c r="D660" t="str">
        <f t="shared" si="87"/>
        <v>1715000.140</v>
      </c>
      <c r="E660" s="43" t="s">
        <v>56</v>
      </c>
      <c r="F660" s="16"/>
      <c r="G660"/>
      <c r="H660" s="17">
        <v>91000</v>
      </c>
      <c r="I660" s="17">
        <v>125516.94</v>
      </c>
      <c r="J660" s="16">
        <v>91126.06</v>
      </c>
      <c r="K660" s="18" t="e">
        <f>INDEX(תקציב_2013,MATCH(D660,'[1]תקציב 2015'!$D$3:$D$5960,0),8)</f>
        <v>#N/A</v>
      </c>
      <c r="L660" s="18" t="str">
        <f t="shared" si="80"/>
        <v>7</v>
      </c>
      <c r="M660" s="18" t="str">
        <f>INDEX(Chapter,MATCH(L660,[1]Chapter!$A$1:$A$681,0),8)</f>
        <v>שירותים מקומיים</v>
      </c>
      <c r="N660" s="18" t="str">
        <f t="shared" si="81"/>
        <v>71</v>
      </c>
      <c r="O660" s="18" t="str">
        <f>INDEX(Chapter,MATCH(N660,[1]Chapter!$A$1:$A$681,0),8)</f>
        <v>תברואה</v>
      </c>
      <c r="P660" s="18" t="str">
        <f t="shared" si="82"/>
        <v>715</v>
      </c>
      <c r="Q660" s="18" t="str">
        <f>INDEX(Chapter,MATCH(P660,[1]Chapter!$A$1:$A$681,0),8)</f>
        <v>תברואה מונעת</v>
      </c>
      <c r="R660" s="18" t="str">
        <f t="shared" si="83"/>
        <v>7150</v>
      </c>
      <c r="S660" s="18" t="e">
        <f>INDEX(Chapter,MATCH(R660,[1]Chapter!$A$1:$A$681,0),8)</f>
        <v>#N/A</v>
      </c>
      <c r="T660" s="18"/>
      <c r="U660" s="18" t="str">
        <f t="shared" si="84"/>
        <v>1</v>
      </c>
      <c r="V660" s="18" t="str">
        <f>IF($L660&lt;"6",INDEX(Revenue_type,MATCH(U660*1,[1]type!$A$118:$A$168,0),8),INDEX(Expenditure_type,MATCH(U660*1,[1]type!$A$2:$A$117,0),8))</f>
        <v>משכורות וש"ע לעובדים לפי תקן</v>
      </c>
      <c r="W660" s="18" t="str">
        <f t="shared" si="85"/>
        <v>14</v>
      </c>
      <c r="X660" s="18" t="str">
        <f>IF($L660&lt;"6",INDEX(Revenue_type,MATCH(W660*1,[1]type!$A$118:$A$168,0),8),INDEX(Expenditure_type,MATCH(W660*1,[1]type!$A$2:$A$117,0),8))</f>
        <v>החזר הוצאות</v>
      </c>
      <c r="Y660" s="18" t="str">
        <f t="shared" si="86"/>
        <v>140</v>
      </c>
      <c r="Z660" s="18" t="e">
        <f>IF($L660&lt;"6",INDEX(Revenue_type,MATCH(Y660*1,[1]type!$A$118:$A$168,0),8),INDEX(Expenditure_type,MATCH(Y660*1,[1]type!$A$2:$A$117,0),8))</f>
        <v>#N/A</v>
      </c>
    </row>
    <row r="661" spans="1:26" ht="15.75" customHeight="1" outlineLevel="2">
      <c r="A661" s="38">
        <v>720</v>
      </c>
      <c r="B661" s="39">
        <v>715000</v>
      </c>
      <c r="C661">
        <v>1</v>
      </c>
      <c r="D661" t="str">
        <f t="shared" si="87"/>
        <v>1715000.720</v>
      </c>
      <c r="E661" s="48" t="s">
        <v>554</v>
      </c>
      <c r="F661" s="16"/>
      <c r="G661"/>
      <c r="H661" s="17">
        <v>30000</v>
      </c>
      <c r="I661" s="17">
        <v>23510.639999999999</v>
      </c>
      <c r="J661" s="16">
        <v>24970</v>
      </c>
      <c r="K661" s="18" t="e">
        <f>INDEX(תקציב_2013,MATCH(D661,'[1]תקציב 2015'!$D$3:$D$5960,0),8)</f>
        <v>#N/A</v>
      </c>
      <c r="L661" s="18" t="str">
        <f t="shared" si="80"/>
        <v>7</v>
      </c>
      <c r="M661" s="18" t="str">
        <f>INDEX(Chapter,MATCH(L661,[1]Chapter!$A$1:$A$681,0),8)</f>
        <v>שירותים מקומיים</v>
      </c>
      <c r="N661" s="18" t="str">
        <f t="shared" si="81"/>
        <v>71</v>
      </c>
      <c r="O661" s="18" t="str">
        <f>INDEX(Chapter,MATCH(N661,[1]Chapter!$A$1:$A$681,0),8)</f>
        <v>תברואה</v>
      </c>
      <c r="P661" s="18" t="str">
        <f t="shared" si="82"/>
        <v>715</v>
      </c>
      <c r="Q661" s="18" t="str">
        <f>INDEX(Chapter,MATCH(P661,[1]Chapter!$A$1:$A$681,0),8)</f>
        <v>תברואה מונעת</v>
      </c>
      <c r="R661" s="18" t="str">
        <f t="shared" si="83"/>
        <v>7150</v>
      </c>
      <c r="S661" s="18" t="e">
        <f>INDEX(Chapter,MATCH(R661,[1]Chapter!$A$1:$A$681,0),8)</f>
        <v>#N/A</v>
      </c>
      <c r="T661" s="18"/>
      <c r="U661" s="18" t="str">
        <f t="shared" si="84"/>
        <v>7</v>
      </c>
      <c r="V661" s="18" t="str">
        <f>IF($L661&lt;"6",INDEX(Revenue_type,MATCH(U661*1,[1]type!$A$118:$A$168,0),8),INDEX(Expenditure_type,MATCH(U661*1,[1]type!$A$2:$A$117,0),8))</f>
        <v>הוצאות לפעולות</v>
      </c>
      <c r="W661" s="18" t="str">
        <f t="shared" si="85"/>
        <v>72</v>
      </c>
      <c r="X661" s="18" t="str">
        <f>IF($L661&lt;"6",INDEX(Revenue_type,MATCH(W661*1,[1]type!$A$118:$A$168,0),8),INDEX(Expenditure_type,MATCH(W661*1,[1]type!$A$2:$A$117,0),8))</f>
        <v>חומרים</v>
      </c>
      <c r="Y661" s="18" t="str">
        <f t="shared" si="86"/>
        <v>720</v>
      </c>
      <c r="Z661" s="18" t="e">
        <f>IF($L661&lt;"6",INDEX(Revenue_type,MATCH(Y661*1,[1]type!$A$118:$A$168,0),8),INDEX(Expenditure_type,MATCH(Y661*1,[1]type!$A$2:$A$117,0),8))</f>
        <v>#N/A</v>
      </c>
    </row>
    <row r="662" spans="1:26" ht="15.75" customHeight="1" outlineLevel="2">
      <c r="A662" s="38">
        <v>750</v>
      </c>
      <c r="B662" s="39">
        <v>715000</v>
      </c>
      <c r="C662">
        <v>1</v>
      </c>
      <c r="D662" t="str">
        <f t="shared" si="87"/>
        <v>1715000.750</v>
      </c>
      <c r="E662" s="42" t="s">
        <v>555</v>
      </c>
      <c r="F662" s="16"/>
      <c r="G662"/>
      <c r="H662" s="17">
        <v>220000</v>
      </c>
      <c r="I662" s="17">
        <v>207664.06</v>
      </c>
      <c r="J662" s="16">
        <v>226563.09</v>
      </c>
      <c r="K662" s="18" t="e">
        <f>INDEX(תקציב_2013,MATCH(D662,'[1]תקציב 2015'!$D$3:$D$5960,0),8)</f>
        <v>#N/A</v>
      </c>
      <c r="L662" s="18" t="str">
        <f t="shared" si="80"/>
        <v>7</v>
      </c>
      <c r="M662" s="18" t="str">
        <f>INDEX(Chapter,MATCH(L662,[1]Chapter!$A$1:$A$681,0),8)</f>
        <v>שירותים מקומיים</v>
      </c>
      <c r="N662" s="18" t="str">
        <f t="shared" si="81"/>
        <v>71</v>
      </c>
      <c r="O662" s="18" t="str">
        <f>INDEX(Chapter,MATCH(N662,[1]Chapter!$A$1:$A$681,0),8)</f>
        <v>תברואה</v>
      </c>
      <c r="P662" s="18" t="str">
        <f t="shared" si="82"/>
        <v>715</v>
      </c>
      <c r="Q662" s="18" t="str">
        <f>INDEX(Chapter,MATCH(P662,[1]Chapter!$A$1:$A$681,0),8)</f>
        <v>תברואה מונעת</v>
      </c>
      <c r="R662" s="18" t="str">
        <f t="shared" si="83"/>
        <v>7150</v>
      </c>
      <c r="S662" s="18" t="e">
        <f>INDEX(Chapter,MATCH(R662,[1]Chapter!$A$1:$A$681,0),8)</f>
        <v>#N/A</v>
      </c>
      <c r="T662" s="18"/>
      <c r="U662" s="18" t="str">
        <f t="shared" si="84"/>
        <v>7</v>
      </c>
      <c r="V662" s="18" t="str">
        <f>IF($L662&lt;"6",INDEX(Revenue_type,MATCH(U662*1,[1]type!$A$118:$A$168,0),8),INDEX(Expenditure_type,MATCH(U662*1,[1]type!$A$2:$A$117,0),8))</f>
        <v>הוצאות לפעולות</v>
      </c>
      <c r="W662" s="18" t="str">
        <f t="shared" si="85"/>
        <v>75</v>
      </c>
      <c r="X662" s="18" t="str">
        <f>IF($L662&lt;"6",INDEX(Revenue_type,MATCH(W662*1,[1]type!$A$118:$A$168,0),8),INDEX(Expenditure_type,MATCH(W662*1,[1]type!$A$2:$A$117,0),8))</f>
        <v>עבודות קבלניות</v>
      </c>
      <c r="Y662" s="18" t="str">
        <f t="shared" si="86"/>
        <v>750</v>
      </c>
      <c r="Z662" s="18" t="e">
        <f>IF($L662&lt;"6",INDEX(Revenue_type,MATCH(Y662*1,[1]type!$A$118:$A$168,0),8),INDEX(Expenditure_type,MATCH(Y662*1,[1]type!$A$2:$A$117,0),8))</f>
        <v>#N/A</v>
      </c>
    </row>
    <row r="663" spans="1:26" ht="15.75" customHeight="1" outlineLevel="2">
      <c r="A663" s="38">
        <v>830</v>
      </c>
      <c r="B663" s="39">
        <v>715000</v>
      </c>
      <c r="C663">
        <v>1</v>
      </c>
      <c r="D663" t="str">
        <f t="shared" si="87"/>
        <v>1715000.830</v>
      </c>
      <c r="E663" s="42" t="s">
        <v>556</v>
      </c>
      <c r="F663" s="16"/>
      <c r="G663"/>
      <c r="H663" s="17">
        <v>160000</v>
      </c>
      <c r="I663" s="17">
        <v>147440</v>
      </c>
      <c r="J663" s="16">
        <v>147520</v>
      </c>
      <c r="K663" s="18" t="e">
        <f>INDEX(תקציב_2013,MATCH(D663,'[1]תקציב 2015'!$D$3:$D$5960,0),8)</f>
        <v>#N/A</v>
      </c>
      <c r="L663" s="18" t="str">
        <f t="shared" si="80"/>
        <v>7</v>
      </c>
      <c r="M663" s="18" t="str">
        <f>INDEX(Chapter,MATCH(L663,[1]Chapter!$A$1:$A$681,0),8)</f>
        <v>שירותים מקומיים</v>
      </c>
      <c r="N663" s="18" t="str">
        <f t="shared" si="81"/>
        <v>71</v>
      </c>
      <c r="O663" s="18" t="str">
        <f>INDEX(Chapter,MATCH(N663,[1]Chapter!$A$1:$A$681,0),8)</f>
        <v>תברואה</v>
      </c>
      <c r="P663" s="18" t="str">
        <f t="shared" si="82"/>
        <v>715</v>
      </c>
      <c r="Q663" s="18" t="str">
        <f>INDEX(Chapter,MATCH(P663,[1]Chapter!$A$1:$A$681,0),8)</f>
        <v>תברואה מונעת</v>
      </c>
      <c r="R663" s="18" t="str">
        <f t="shared" si="83"/>
        <v>7150</v>
      </c>
      <c r="S663" s="18" t="e">
        <f>INDEX(Chapter,MATCH(R663,[1]Chapter!$A$1:$A$681,0),8)</f>
        <v>#N/A</v>
      </c>
      <c r="T663" s="18"/>
      <c r="U663" s="18" t="str">
        <f t="shared" si="84"/>
        <v>8</v>
      </c>
      <c r="V663" s="18" t="str">
        <f>IF($L663&lt;"6",INDEX(Revenue_type,MATCH(U663*1,[1]type!$A$118:$A$168,0),8),INDEX(Expenditure_type,MATCH(U663*1,[1]type!$A$2:$A$117,0),8))</f>
        <v>השתתפויות תמיכות ותרומות</v>
      </c>
      <c r="W663" s="18" t="str">
        <f t="shared" si="85"/>
        <v>83</v>
      </c>
      <c r="X663" s="18" t="e">
        <f>IF($L663&lt;"6",INDEX(Revenue_type,MATCH(W663*1,[1]type!$A$118:$A$168,0),8),INDEX(Expenditure_type,MATCH(W663*1,[1]type!$A$2:$A$117,0),8))</f>
        <v>#N/A</v>
      </c>
      <c r="Y663" s="18" t="str">
        <f t="shared" si="86"/>
        <v>830</v>
      </c>
      <c r="Z663" s="18" t="e">
        <f>IF($L663&lt;"6",INDEX(Revenue_type,MATCH(Y663*1,[1]type!$A$118:$A$168,0),8),INDEX(Expenditure_type,MATCH(Y663*1,[1]type!$A$2:$A$117,0),8))</f>
        <v>#N/A</v>
      </c>
    </row>
    <row r="664" spans="1:26" ht="15.75" customHeight="1" outlineLevel="2">
      <c r="A664" s="38">
        <v>300</v>
      </c>
      <c r="B664" s="39">
        <v>720000</v>
      </c>
      <c r="C664">
        <v>1</v>
      </c>
      <c r="D664" t="str">
        <f t="shared" si="87"/>
        <v>1720000.300</v>
      </c>
      <c r="E664" s="42" t="s">
        <v>431</v>
      </c>
      <c r="F664" s="16"/>
      <c r="G664"/>
      <c r="H664" s="17">
        <v>0</v>
      </c>
      <c r="I664" s="17">
        <v>943.59</v>
      </c>
      <c r="J664" s="16">
        <v>0</v>
      </c>
      <c r="K664" s="18" t="e">
        <f>INDEX(תקציב_2013,MATCH(D664,'[1]תקציב 2015'!$D$3:$D$5960,0),8)</f>
        <v>#N/A</v>
      </c>
      <c r="L664" s="18" t="str">
        <f t="shared" si="80"/>
        <v>7</v>
      </c>
      <c r="M664" s="18" t="str">
        <f>INDEX(Chapter,MATCH(L664,[1]Chapter!$A$1:$A$681,0),8)</f>
        <v>שירותים מקומיים</v>
      </c>
      <c r="N664" s="18" t="str">
        <f t="shared" si="81"/>
        <v>72</v>
      </c>
      <c r="O664" s="18" t="str">
        <f>INDEX(Chapter,MATCH(N664,[1]Chapter!$A$1:$A$681,0),8)</f>
        <v>שמירה ובטחון</v>
      </c>
      <c r="P664" s="18" t="str">
        <f t="shared" si="82"/>
        <v>720</v>
      </c>
      <c r="Q664" s="18" t="e">
        <f>INDEX(Chapter,MATCH(P664,[1]Chapter!$A$1:$A$681,0),8)</f>
        <v>#N/A</v>
      </c>
      <c r="R664" s="18" t="str">
        <f t="shared" si="83"/>
        <v>7200</v>
      </c>
      <c r="S664" s="18" t="e">
        <f>INDEX(Chapter,MATCH(R664,[1]Chapter!$A$1:$A$681,0),8)</f>
        <v>#N/A</v>
      </c>
      <c r="T664" s="18"/>
      <c r="U664" s="18" t="str">
        <f t="shared" si="84"/>
        <v>3</v>
      </c>
      <c r="V664" s="18" t="str">
        <f>IF($L664&lt;"6",INDEX(Revenue_type,MATCH(U664*1,[1]type!$A$118:$A$168,0),8),INDEX(Expenditure_type,MATCH(U664*1,[1]type!$A$2:$A$117,0),8))</f>
        <v>פנסיה ופיצויים</v>
      </c>
      <c r="W664" s="18" t="str">
        <f t="shared" si="85"/>
        <v>30</v>
      </c>
      <c r="X664" s="18" t="e">
        <f>IF($L664&lt;"6",INDEX(Revenue_type,MATCH(W664*1,[1]type!$A$118:$A$168,0),8),INDEX(Expenditure_type,MATCH(W664*1,[1]type!$A$2:$A$117,0),8))</f>
        <v>#N/A</v>
      </c>
      <c r="Y664" s="18" t="str">
        <f t="shared" si="86"/>
        <v>300</v>
      </c>
      <c r="Z664" s="18" t="e">
        <f>IF($L664&lt;"6",INDEX(Revenue_type,MATCH(Y664*1,[1]type!$A$118:$A$168,0),8),INDEX(Expenditure_type,MATCH(Y664*1,[1]type!$A$2:$A$117,0),8))</f>
        <v>#N/A</v>
      </c>
    </row>
    <row r="665" spans="1:26" ht="15.75" customHeight="1" outlineLevel="2">
      <c r="A665" s="38">
        <v>110</v>
      </c>
      <c r="B665" s="39">
        <v>721000</v>
      </c>
      <c r="C665">
        <v>1</v>
      </c>
      <c r="D665" t="str">
        <f t="shared" si="87"/>
        <v>1721000.110</v>
      </c>
      <c r="E665" s="42" t="s">
        <v>557</v>
      </c>
      <c r="F665" s="16"/>
      <c r="G665"/>
      <c r="H665" s="17">
        <v>172000</v>
      </c>
      <c r="I665" s="17">
        <v>202466.95</v>
      </c>
      <c r="J665" s="16">
        <v>223549.45</v>
      </c>
      <c r="K665" s="18">
        <f>INDEX(תקציב_2013,MATCH(D665,'[1]תקציב 2015'!$D$3:$D$5960,0),8)</f>
        <v>296951</v>
      </c>
      <c r="L665" s="18" t="str">
        <f t="shared" si="80"/>
        <v>7</v>
      </c>
      <c r="M665" s="18" t="str">
        <f>INDEX(Chapter,MATCH(L665,[1]Chapter!$A$1:$A$681,0),8)</f>
        <v>שירותים מקומיים</v>
      </c>
      <c r="N665" s="18" t="str">
        <f t="shared" si="81"/>
        <v>72</v>
      </c>
      <c r="O665" s="18" t="str">
        <f>INDEX(Chapter,MATCH(N665,[1]Chapter!$A$1:$A$681,0),8)</f>
        <v>שמירה ובטחון</v>
      </c>
      <c r="P665" s="18" t="str">
        <f t="shared" si="82"/>
        <v>721</v>
      </c>
      <c r="Q665" s="18" t="str">
        <f>INDEX(Chapter,MATCH(P665,[1]Chapter!$A$1:$A$681,0),8)</f>
        <v>מינהל שמירה ובטחון</v>
      </c>
      <c r="R665" s="18" t="str">
        <f t="shared" si="83"/>
        <v>7210</v>
      </c>
      <c r="S665" s="18" t="e">
        <f>INDEX(Chapter,MATCH(R665,[1]Chapter!$A$1:$A$681,0),8)</f>
        <v>#N/A</v>
      </c>
      <c r="T665" s="18"/>
      <c r="U665" s="18" t="str">
        <f t="shared" si="84"/>
        <v>1</v>
      </c>
      <c r="V665" s="18" t="str">
        <f>IF($L665&lt;"6",INDEX(Revenue_type,MATCH(U665*1,[1]type!$A$118:$A$168,0),8),INDEX(Expenditure_type,MATCH(U665*1,[1]type!$A$2:$A$117,0),8))</f>
        <v>משכורות וש"ע לעובדים לפי תקן</v>
      </c>
      <c r="W665" s="18" t="str">
        <f t="shared" si="85"/>
        <v>11</v>
      </c>
      <c r="X665" s="18" t="str">
        <f>IF($L665&lt;"6",INDEX(Revenue_type,MATCH(W665*1,[1]type!$A$118:$A$168,0),8),INDEX(Expenditure_type,MATCH(W665*1,[1]type!$A$2:$A$117,0),8))</f>
        <v>השכר הקובע</v>
      </c>
      <c r="Y665" s="18" t="str">
        <f t="shared" si="86"/>
        <v>110</v>
      </c>
      <c r="Z665" s="18" t="e">
        <f>IF($L665&lt;"6",INDEX(Revenue_type,MATCH(Y665*1,[1]type!$A$118:$A$168,0),8),INDEX(Expenditure_type,MATCH(Y665*1,[1]type!$A$2:$A$117,0),8))</f>
        <v>#N/A</v>
      </c>
    </row>
    <row r="666" spans="1:26" ht="15.75" customHeight="1" outlineLevel="2">
      <c r="A666" s="38">
        <v>130</v>
      </c>
      <c r="B666" s="39">
        <v>721000</v>
      </c>
      <c r="C666">
        <v>1</v>
      </c>
      <c r="D666" t="str">
        <f t="shared" si="87"/>
        <v>1721000.130</v>
      </c>
      <c r="E666" s="42" t="s">
        <v>558</v>
      </c>
      <c r="F666" s="16"/>
      <c r="G666"/>
      <c r="H666" s="17">
        <v>21000</v>
      </c>
      <c r="I666" s="17">
        <v>17143.52</v>
      </c>
      <c r="J666" s="16">
        <v>24244.14</v>
      </c>
      <c r="K666" s="18">
        <f>INDEX(תקציב_2013,MATCH(D666,'[1]תקציב 2015'!$D$3:$D$5960,0),8)</f>
        <v>13958</v>
      </c>
      <c r="L666" s="18" t="str">
        <f t="shared" si="80"/>
        <v>7</v>
      </c>
      <c r="M666" s="18" t="str">
        <f>INDEX(Chapter,MATCH(L666,[1]Chapter!$A$1:$A$681,0),8)</f>
        <v>שירותים מקומיים</v>
      </c>
      <c r="N666" s="18" t="str">
        <f t="shared" si="81"/>
        <v>72</v>
      </c>
      <c r="O666" s="18" t="str">
        <f>INDEX(Chapter,MATCH(N666,[1]Chapter!$A$1:$A$681,0),8)</f>
        <v>שמירה ובטחון</v>
      </c>
      <c r="P666" s="18" t="str">
        <f t="shared" si="82"/>
        <v>721</v>
      </c>
      <c r="Q666" s="18" t="str">
        <f>INDEX(Chapter,MATCH(P666,[1]Chapter!$A$1:$A$681,0),8)</f>
        <v>מינהל שמירה ובטחון</v>
      </c>
      <c r="R666" s="18" t="str">
        <f t="shared" si="83"/>
        <v>7210</v>
      </c>
      <c r="S666" s="18" t="e">
        <f>INDEX(Chapter,MATCH(R666,[1]Chapter!$A$1:$A$681,0),8)</f>
        <v>#N/A</v>
      </c>
      <c r="T666" s="18"/>
      <c r="U666" s="18" t="str">
        <f t="shared" si="84"/>
        <v>1</v>
      </c>
      <c r="V666" s="18" t="str">
        <f>IF($L666&lt;"6",INDEX(Revenue_type,MATCH(U666*1,[1]type!$A$118:$A$168,0),8),INDEX(Expenditure_type,MATCH(U666*1,[1]type!$A$2:$A$117,0),8))</f>
        <v>משכורות וש"ע לעובדים לפי תקן</v>
      </c>
      <c r="W666" s="18" t="str">
        <f t="shared" si="85"/>
        <v>13</v>
      </c>
      <c r="X666" s="18" t="str">
        <f>IF($L666&lt;"6",INDEX(Revenue_type,MATCH(W666*1,[1]type!$A$118:$A$168,0),8),INDEX(Expenditure_type,MATCH(W666*1,[1]type!$A$2:$A$117,0),8))</f>
        <v>שעות נוספות</v>
      </c>
      <c r="Y666" s="18" t="str">
        <f t="shared" si="86"/>
        <v>130</v>
      </c>
      <c r="Z666" s="18" t="e">
        <f>IF($L666&lt;"6",INDEX(Revenue_type,MATCH(Y666*1,[1]type!$A$118:$A$168,0),8),INDEX(Expenditure_type,MATCH(Y666*1,[1]type!$A$2:$A$117,0),8))</f>
        <v>#N/A</v>
      </c>
    </row>
    <row r="667" spans="1:26" ht="15.75" customHeight="1" outlineLevel="2">
      <c r="A667" s="38">
        <v>140</v>
      </c>
      <c r="B667" s="39">
        <v>721000</v>
      </c>
      <c r="C667">
        <v>1</v>
      </c>
      <c r="D667" t="str">
        <f t="shared" si="87"/>
        <v>1721000.140</v>
      </c>
      <c r="E667" s="42" t="s">
        <v>559</v>
      </c>
      <c r="F667" s="16"/>
      <c r="G667"/>
      <c r="H667" s="17">
        <v>40000</v>
      </c>
      <c r="I667" s="17">
        <v>38193.11</v>
      </c>
      <c r="J667" s="16">
        <v>41230.699999999997</v>
      </c>
      <c r="K667" s="18">
        <f>INDEX(תקציב_2013,MATCH(D667,'[1]תקציב 2015'!$D$3:$D$5960,0),8)</f>
        <v>82762</v>
      </c>
      <c r="L667" s="18" t="str">
        <f t="shared" si="80"/>
        <v>7</v>
      </c>
      <c r="M667" s="18" t="str">
        <f>INDEX(Chapter,MATCH(L667,[1]Chapter!$A$1:$A$681,0),8)</f>
        <v>שירותים מקומיים</v>
      </c>
      <c r="N667" s="18" t="str">
        <f t="shared" si="81"/>
        <v>72</v>
      </c>
      <c r="O667" s="18" t="str">
        <f>INDEX(Chapter,MATCH(N667,[1]Chapter!$A$1:$A$681,0),8)</f>
        <v>שמירה ובטחון</v>
      </c>
      <c r="P667" s="18" t="str">
        <f t="shared" si="82"/>
        <v>721</v>
      </c>
      <c r="Q667" s="18" t="str">
        <f>INDEX(Chapter,MATCH(P667,[1]Chapter!$A$1:$A$681,0),8)</f>
        <v>מינהל שמירה ובטחון</v>
      </c>
      <c r="R667" s="18" t="str">
        <f t="shared" si="83"/>
        <v>7210</v>
      </c>
      <c r="S667" s="18" t="e">
        <f>INDEX(Chapter,MATCH(R667,[1]Chapter!$A$1:$A$681,0),8)</f>
        <v>#N/A</v>
      </c>
      <c r="T667" s="18"/>
      <c r="U667" s="18" t="str">
        <f t="shared" si="84"/>
        <v>1</v>
      </c>
      <c r="V667" s="18" t="str">
        <f>IF($L667&lt;"6",INDEX(Revenue_type,MATCH(U667*1,[1]type!$A$118:$A$168,0),8),INDEX(Expenditure_type,MATCH(U667*1,[1]type!$A$2:$A$117,0),8))</f>
        <v>משכורות וש"ע לעובדים לפי תקן</v>
      </c>
      <c r="W667" s="18" t="str">
        <f t="shared" si="85"/>
        <v>14</v>
      </c>
      <c r="X667" s="18" t="str">
        <f>IF($L667&lt;"6",INDEX(Revenue_type,MATCH(W667*1,[1]type!$A$118:$A$168,0),8),INDEX(Expenditure_type,MATCH(W667*1,[1]type!$A$2:$A$117,0),8))</f>
        <v>החזר הוצאות</v>
      </c>
      <c r="Y667" s="18" t="str">
        <f t="shared" si="86"/>
        <v>140</v>
      </c>
      <c r="Z667" s="18" t="e">
        <f>IF($L667&lt;"6",INDEX(Revenue_type,MATCH(Y667*1,[1]type!$A$118:$A$168,0),8),INDEX(Expenditure_type,MATCH(Y667*1,[1]type!$A$2:$A$117,0),8))</f>
        <v>#N/A</v>
      </c>
    </row>
    <row r="668" spans="1:26" ht="15.75" customHeight="1" outlineLevel="2">
      <c r="A668" s="38">
        <v>210</v>
      </c>
      <c r="B668" s="39">
        <v>721000</v>
      </c>
      <c r="C668">
        <v>1</v>
      </c>
      <c r="D668" t="str">
        <f t="shared" si="87"/>
        <v>1721000.210</v>
      </c>
      <c r="E668" s="42" t="s">
        <v>40</v>
      </c>
      <c r="F668" s="16"/>
      <c r="G668"/>
      <c r="H668" s="17">
        <v>40000</v>
      </c>
      <c r="I668" s="17"/>
      <c r="J668" s="16"/>
      <c r="K668" s="18" t="e">
        <f>INDEX(תקציב_2013,MATCH(D668,'[1]תקציב 2015'!$D$3:$D$5960,0),8)</f>
        <v>#N/A</v>
      </c>
      <c r="L668" s="18" t="str">
        <f t="shared" si="80"/>
        <v>7</v>
      </c>
      <c r="M668" s="18" t="str">
        <f>INDEX(Chapter,MATCH(L668,[1]Chapter!$A$1:$A$681,0),8)</f>
        <v>שירותים מקומיים</v>
      </c>
      <c r="N668" s="18" t="str">
        <f t="shared" si="81"/>
        <v>72</v>
      </c>
      <c r="O668" s="18" t="str">
        <f>INDEX(Chapter,MATCH(N668,[1]Chapter!$A$1:$A$681,0),8)</f>
        <v>שמירה ובטחון</v>
      </c>
      <c r="P668" s="18" t="str">
        <f t="shared" si="82"/>
        <v>721</v>
      </c>
      <c r="Q668" s="18" t="str">
        <f>INDEX(Chapter,MATCH(P668,[1]Chapter!$A$1:$A$681,0),8)</f>
        <v>מינהל שמירה ובטחון</v>
      </c>
      <c r="R668" s="18" t="str">
        <f t="shared" si="83"/>
        <v>7210</v>
      </c>
      <c r="S668" s="18" t="e">
        <f>INDEX(Chapter,MATCH(R668,[1]Chapter!$A$1:$A$681,0),8)</f>
        <v>#N/A</v>
      </c>
      <c r="T668" s="18"/>
      <c r="U668" s="18" t="str">
        <f t="shared" si="84"/>
        <v>2</v>
      </c>
      <c r="V668" s="18" t="str">
        <f>IF($L668&lt;"6",INDEX(Revenue_type,MATCH(U668*1,[1]type!$A$118:$A$168,0),8),INDEX(Expenditure_type,MATCH(U668*1,[1]type!$A$2:$A$117,0),8))</f>
        <v>משכורות וש"ע לעובדים בלי תקן</v>
      </c>
      <c r="W668" s="18" t="str">
        <f t="shared" si="85"/>
        <v>21</v>
      </c>
      <c r="X668" s="18" t="str">
        <f>IF($L668&lt;"6",INDEX(Revenue_type,MATCH(W668*1,[1]type!$A$118:$A$168,0),8),INDEX(Expenditure_type,MATCH(W668*1,[1]type!$A$2:$A$117,0),8))</f>
        <v>השכר הקובע</v>
      </c>
      <c r="Y668" s="18" t="str">
        <f t="shared" si="86"/>
        <v>210</v>
      </c>
      <c r="Z668" s="18" t="e">
        <f>IF($L668&lt;"6",INDEX(Revenue_type,MATCH(Y668*1,[1]type!$A$118:$A$168,0),8),INDEX(Expenditure_type,MATCH(Y668*1,[1]type!$A$2:$A$117,0),8))</f>
        <v>#N/A</v>
      </c>
    </row>
    <row r="669" spans="1:26" ht="15.75" customHeight="1" outlineLevel="2">
      <c r="A669" s="38">
        <v>593</v>
      </c>
      <c r="B669" s="39">
        <v>721000</v>
      </c>
      <c r="C669">
        <v>1</v>
      </c>
      <c r="D669" t="str">
        <f t="shared" si="87"/>
        <v>1721000.593</v>
      </c>
      <c r="E669" s="42" t="s">
        <v>505</v>
      </c>
      <c r="F669" s="16"/>
      <c r="G669"/>
      <c r="H669" s="17">
        <v>46000</v>
      </c>
      <c r="I669" s="17">
        <v>45528</v>
      </c>
      <c r="J669" s="16">
        <v>104984</v>
      </c>
      <c r="K669" s="18" t="e">
        <f>INDEX(תקציב_2013,MATCH(D669,'[1]תקציב 2015'!$D$3:$D$5960,0),8)</f>
        <v>#N/A</v>
      </c>
      <c r="L669" s="18" t="str">
        <f t="shared" si="80"/>
        <v>7</v>
      </c>
      <c r="M669" s="18" t="str">
        <f>INDEX(Chapter,MATCH(L669,[1]Chapter!$A$1:$A$681,0),8)</f>
        <v>שירותים מקומיים</v>
      </c>
      <c r="N669" s="18" t="str">
        <f t="shared" si="81"/>
        <v>72</v>
      </c>
      <c r="O669" s="18" t="str">
        <f>INDEX(Chapter,MATCH(N669,[1]Chapter!$A$1:$A$681,0),8)</f>
        <v>שמירה ובטחון</v>
      </c>
      <c r="P669" s="18" t="str">
        <f t="shared" si="82"/>
        <v>721</v>
      </c>
      <c r="Q669" s="18" t="str">
        <f>INDEX(Chapter,MATCH(P669,[1]Chapter!$A$1:$A$681,0),8)</f>
        <v>מינהל שמירה ובטחון</v>
      </c>
      <c r="R669" s="18" t="str">
        <f t="shared" si="83"/>
        <v>7210</v>
      </c>
      <c r="S669" s="18" t="e">
        <f>INDEX(Chapter,MATCH(R669,[1]Chapter!$A$1:$A$681,0),8)</f>
        <v>#N/A</v>
      </c>
      <c r="T669" s="18"/>
      <c r="U669" s="18" t="str">
        <f t="shared" si="84"/>
        <v>5</v>
      </c>
      <c r="V669" s="18" t="str">
        <f>IF($L669&lt;"6",INDEX(Revenue_type,MATCH(U669*1,[1]type!$A$118:$A$168,0),8),INDEX(Expenditure_type,MATCH(U669*1,[1]type!$A$2:$A$117,0),8))</f>
        <v>הוצאות מנהליות</v>
      </c>
      <c r="W669" s="18" t="str">
        <f t="shared" si="85"/>
        <v>59</v>
      </c>
      <c r="X669" s="18" t="str">
        <f>IF($L669&lt;"6",INDEX(Revenue_type,MATCH(W669*1,[1]type!$A$118:$A$168,0),8),INDEX(Expenditure_type,MATCH(W669*1,[1]type!$A$2:$A$117,0),8))</f>
        <v>השתתפות בתקציבי עזר 092</v>
      </c>
      <c r="Y669" s="18" t="str">
        <f t="shared" si="86"/>
        <v>593</v>
      </c>
      <c r="Z669" s="18" t="str">
        <f>IF($L669&lt;"6",INDEX(Revenue_type,MATCH(Y669*1,[1]type!$A$118:$A$168,0),8),INDEX(Expenditure_type,MATCH(Y669*1,[1]type!$A$2:$A$117,0),8))</f>
        <v>מיכון ת"ע 093</v>
      </c>
    </row>
    <row r="670" spans="1:26" ht="15.75" customHeight="1" outlineLevel="2">
      <c r="A670" s="38">
        <v>750</v>
      </c>
      <c r="B670" s="39">
        <v>721000</v>
      </c>
      <c r="C670">
        <v>1</v>
      </c>
      <c r="D670" t="str">
        <f t="shared" si="87"/>
        <v>1721000.750</v>
      </c>
      <c r="E670" s="41" t="s">
        <v>560</v>
      </c>
      <c r="F670" s="16"/>
      <c r="G670"/>
      <c r="H670" s="17">
        <v>1036000</v>
      </c>
      <c r="I670" s="17">
        <v>1296225.77</v>
      </c>
      <c r="J670" s="16">
        <v>959038.4</v>
      </c>
      <c r="K670" s="18" t="e">
        <f>INDEX(תקציב_2013,MATCH(D670,'[1]תקציב 2015'!$D$3:$D$5960,0),8)</f>
        <v>#N/A</v>
      </c>
      <c r="L670" s="18" t="str">
        <f t="shared" si="80"/>
        <v>7</v>
      </c>
      <c r="M670" s="18" t="str">
        <f>INDEX(Chapter,MATCH(L670,[1]Chapter!$A$1:$A$681,0),8)</f>
        <v>שירותים מקומיים</v>
      </c>
      <c r="N670" s="18" t="str">
        <f t="shared" si="81"/>
        <v>72</v>
      </c>
      <c r="O670" s="18" t="str">
        <f>INDEX(Chapter,MATCH(N670,[1]Chapter!$A$1:$A$681,0),8)</f>
        <v>שמירה ובטחון</v>
      </c>
      <c r="P670" s="18" t="str">
        <f t="shared" si="82"/>
        <v>721</v>
      </c>
      <c r="Q670" s="18" t="str">
        <f>INDEX(Chapter,MATCH(P670,[1]Chapter!$A$1:$A$681,0),8)</f>
        <v>מינהל שמירה ובטחון</v>
      </c>
      <c r="R670" s="18" t="str">
        <f t="shared" si="83"/>
        <v>7210</v>
      </c>
      <c r="S670" s="18" t="e">
        <f>INDEX(Chapter,MATCH(R670,[1]Chapter!$A$1:$A$681,0),8)</f>
        <v>#N/A</v>
      </c>
      <c r="T670" s="18"/>
      <c r="U670" s="18" t="str">
        <f t="shared" si="84"/>
        <v>7</v>
      </c>
      <c r="V670" s="18" t="str">
        <f>IF($L670&lt;"6",INDEX(Revenue_type,MATCH(U670*1,[1]type!$A$118:$A$168,0),8),INDEX(Expenditure_type,MATCH(U670*1,[1]type!$A$2:$A$117,0),8))</f>
        <v>הוצאות לפעולות</v>
      </c>
      <c r="W670" s="18" t="str">
        <f t="shared" si="85"/>
        <v>75</v>
      </c>
      <c r="X670" s="18" t="str">
        <f>IF($L670&lt;"6",INDEX(Revenue_type,MATCH(W670*1,[1]type!$A$118:$A$168,0),8),INDEX(Expenditure_type,MATCH(W670*1,[1]type!$A$2:$A$117,0),8))</f>
        <v>עבודות קבלניות</v>
      </c>
      <c r="Y670" s="18" t="str">
        <f t="shared" si="86"/>
        <v>750</v>
      </c>
      <c r="Z670" s="18" t="e">
        <f>IF($L670&lt;"6",INDEX(Revenue_type,MATCH(Y670*1,[1]type!$A$118:$A$168,0),8),INDEX(Expenditure_type,MATCH(Y670*1,[1]type!$A$2:$A$117,0),8))</f>
        <v>#N/A</v>
      </c>
    </row>
    <row r="671" spans="1:26" ht="15.75" customHeight="1" outlineLevel="2">
      <c r="A671" s="38">
        <v>751</v>
      </c>
      <c r="B671" s="39">
        <v>721000</v>
      </c>
      <c r="C671">
        <v>1</v>
      </c>
      <c r="D671" t="str">
        <f t="shared" si="87"/>
        <v>1721000.751</v>
      </c>
      <c r="E671" s="42" t="s">
        <v>561</v>
      </c>
      <c r="F671" s="16"/>
      <c r="G671"/>
      <c r="H671" s="17">
        <v>0</v>
      </c>
      <c r="I671" s="17">
        <v>0</v>
      </c>
      <c r="J671" s="16">
        <v>0</v>
      </c>
      <c r="K671" s="18" t="e">
        <f>INDEX(תקציב_2013,MATCH(D671,'[1]תקציב 2015'!$D$3:$D$5960,0),8)</f>
        <v>#N/A</v>
      </c>
      <c r="L671" s="18" t="str">
        <f t="shared" si="80"/>
        <v>7</v>
      </c>
      <c r="M671" s="18" t="str">
        <f>INDEX(Chapter,MATCH(L671,[1]Chapter!$A$1:$A$681,0),8)</f>
        <v>שירותים מקומיים</v>
      </c>
      <c r="N671" s="18" t="str">
        <f t="shared" si="81"/>
        <v>72</v>
      </c>
      <c r="O671" s="18" t="str">
        <f>INDEX(Chapter,MATCH(N671,[1]Chapter!$A$1:$A$681,0),8)</f>
        <v>שמירה ובטחון</v>
      </c>
      <c r="P671" s="18" t="str">
        <f t="shared" si="82"/>
        <v>721</v>
      </c>
      <c r="Q671" s="18" t="str">
        <f>INDEX(Chapter,MATCH(P671,[1]Chapter!$A$1:$A$681,0),8)</f>
        <v>מינהל שמירה ובטחון</v>
      </c>
      <c r="R671" s="18" t="str">
        <f t="shared" si="83"/>
        <v>7210</v>
      </c>
      <c r="S671" s="18" t="e">
        <f>INDEX(Chapter,MATCH(R671,[1]Chapter!$A$1:$A$681,0),8)</f>
        <v>#N/A</v>
      </c>
      <c r="T671" s="18"/>
      <c r="U671" s="18" t="str">
        <f t="shared" si="84"/>
        <v>7</v>
      </c>
      <c r="V671" s="18" t="str">
        <f>IF($L671&lt;"6",INDEX(Revenue_type,MATCH(U671*1,[1]type!$A$118:$A$168,0),8),INDEX(Expenditure_type,MATCH(U671*1,[1]type!$A$2:$A$117,0),8))</f>
        <v>הוצאות לפעולות</v>
      </c>
      <c r="W671" s="18" t="str">
        <f t="shared" si="85"/>
        <v>75</v>
      </c>
      <c r="X671" s="18" t="str">
        <f>IF($L671&lt;"6",INDEX(Revenue_type,MATCH(W671*1,[1]type!$A$118:$A$168,0),8),INDEX(Expenditure_type,MATCH(W671*1,[1]type!$A$2:$A$117,0),8))</f>
        <v>עבודות קבלניות</v>
      </c>
      <c r="Y671" s="18" t="str">
        <f t="shared" si="86"/>
        <v>751</v>
      </c>
      <c r="Z671" s="18" t="e">
        <f>IF($L671&lt;"6",INDEX(Revenue_type,MATCH(Y671*1,[1]type!$A$118:$A$168,0),8),INDEX(Expenditure_type,MATCH(Y671*1,[1]type!$A$2:$A$117,0),8))</f>
        <v>#N/A</v>
      </c>
    </row>
    <row r="672" spans="1:26" ht="15.75" customHeight="1" outlineLevel="2">
      <c r="A672" s="38">
        <v>752</v>
      </c>
      <c r="B672" s="39">
        <v>721000</v>
      </c>
      <c r="C672">
        <v>1</v>
      </c>
      <c r="D672" t="str">
        <f t="shared" si="87"/>
        <v>1721000.752</v>
      </c>
      <c r="E672" s="42" t="s">
        <v>562</v>
      </c>
      <c r="F672" s="16"/>
      <c r="G672"/>
      <c r="H672" s="17">
        <v>1620000</v>
      </c>
      <c r="I672" s="17">
        <v>1662414.23</v>
      </c>
      <c r="J672" s="16">
        <v>1785496.6</v>
      </c>
      <c r="K672" s="18" t="e">
        <f>INDEX(תקציב_2013,MATCH(D672,'[1]תקציב 2015'!$D$3:$D$5960,0),8)</f>
        <v>#N/A</v>
      </c>
      <c r="L672" s="18" t="str">
        <f t="shared" si="80"/>
        <v>7</v>
      </c>
      <c r="M672" s="18" t="str">
        <f>INDEX(Chapter,MATCH(L672,[1]Chapter!$A$1:$A$681,0),8)</f>
        <v>שירותים מקומיים</v>
      </c>
      <c r="N672" s="18" t="str">
        <f t="shared" si="81"/>
        <v>72</v>
      </c>
      <c r="O672" s="18" t="str">
        <f>INDEX(Chapter,MATCH(N672,[1]Chapter!$A$1:$A$681,0),8)</f>
        <v>שמירה ובטחון</v>
      </c>
      <c r="P672" s="18" t="str">
        <f t="shared" si="82"/>
        <v>721</v>
      </c>
      <c r="Q672" s="18" t="str">
        <f>INDEX(Chapter,MATCH(P672,[1]Chapter!$A$1:$A$681,0),8)</f>
        <v>מינהל שמירה ובטחון</v>
      </c>
      <c r="R672" s="18" t="str">
        <f t="shared" si="83"/>
        <v>7210</v>
      </c>
      <c r="S672" s="18" t="e">
        <f>INDEX(Chapter,MATCH(R672,[1]Chapter!$A$1:$A$681,0),8)</f>
        <v>#N/A</v>
      </c>
      <c r="T672" s="18"/>
      <c r="U672" s="18" t="str">
        <f t="shared" si="84"/>
        <v>7</v>
      </c>
      <c r="V672" s="18" t="str">
        <f>IF($L672&lt;"6",INDEX(Revenue_type,MATCH(U672*1,[1]type!$A$118:$A$168,0),8),INDEX(Expenditure_type,MATCH(U672*1,[1]type!$A$2:$A$117,0),8))</f>
        <v>הוצאות לפעולות</v>
      </c>
      <c r="W672" s="18" t="str">
        <f t="shared" si="85"/>
        <v>75</v>
      </c>
      <c r="X672" s="18" t="str">
        <f>IF($L672&lt;"6",INDEX(Revenue_type,MATCH(W672*1,[1]type!$A$118:$A$168,0),8),INDEX(Expenditure_type,MATCH(W672*1,[1]type!$A$2:$A$117,0),8))</f>
        <v>עבודות קבלניות</v>
      </c>
      <c r="Y672" s="18" t="str">
        <f t="shared" si="86"/>
        <v>752</v>
      </c>
      <c r="Z672" s="18" t="e">
        <f>IF($L672&lt;"6",INDEX(Revenue_type,MATCH(Y672*1,[1]type!$A$118:$A$168,0),8),INDEX(Expenditure_type,MATCH(Y672*1,[1]type!$A$2:$A$117,0),8))</f>
        <v>#N/A</v>
      </c>
    </row>
    <row r="673" spans="1:26" ht="15.75" customHeight="1" outlineLevel="2">
      <c r="A673" s="38">
        <v>780</v>
      </c>
      <c r="B673" s="39">
        <v>721000</v>
      </c>
      <c r="C673">
        <v>1</v>
      </c>
      <c r="D673" t="str">
        <f t="shared" si="87"/>
        <v>1721000.780</v>
      </c>
      <c r="E673" s="42" t="s">
        <v>61</v>
      </c>
      <c r="F673" s="16"/>
      <c r="G673"/>
      <c r="H673" s="17">
        <v>12000</v>
      </c>
      <c r="I673" s="17">
        <v>12080</v>
      </c>
      <c r="J673" s="16">
        <v>11458.06</v>
      </c>
      <c r="K673" s="18">
        <f>INDEX(תקציב_2013,MATCH(D673,'[1]תקציב 2015'!$D$3:$D$5960,0),8)</f>
        <v>460000</v>
      </c>
      <c r="L673" s="18" t="str">
        <f t="shared" si="80"/>
        <v>7</v>
      </c>
      <c r="M673" s="18" t="str">
        <f>INDEX(Chapter,MATCH(L673,[1]Chapter!$A$1:$A$681,0),8)</f>
        <v>שירותים מקומיים</v>
      </c>
      <c r="N673" s="18" t="str">
        <f t="shared" si="81"/>
        <v>72</v>
      </c>
      <c r="O673" s="18" t="str">
        <f>INDEX(Chapter,MATCH(N673,[1]Chapter!$A$1:$A$681,0),8)</f>
        <v>שמירה ובטחון</v>
      </c>
      <c r="P673" s="18" t="str">
        <f t="shared" si="82"/>
        <v>721</v>
      </c>
      <c r="Q673" s="18" t="str">
        <f>INDEX(Chapter,MATCH(P673,[1]Chapter!$A$1:$A$681,0),8)</f>
        <v>מינהל שמירה ובטחון</v>
      </c>
      <c r="R673" s="18" t="str">
        <f t="shared" si="83"/>
        <v>7210</v>
      </c>
      <c r="S673" s="18" t="e">
        <f>INDEX(Chapter,MATCH(R673,[1]Chapter!$A$1:$A$681,0),8)</f>
        <v>#N/A</v>
      </c>
      <c r="T673" s="18"/>
      <c r="U673" s="18" t="str">
        <f t="shared" si="84"/>
        <v>7</v>
      </c>
      <c r="V673" s="18" t="str">
        <f>IF($L673&lt;"6",INDEX(Revenue_type,MATCH(U673*1,[1]type!$A$118:$A$168,0),8),INDEX(Expenditure_type,MATCH(U673*1,[1]type!$A$2:$A$117,0),8))</f>
        <v>הוצאות לפעולות</v>
      </c>
      <c r="W673" s="18" t="str">
        <f t="shared" si="85"/>
        <v>78</v>
      </c>
      <c r="X673" s="18" t="str">
        <f>IF($L673&lt;"6",INDEX(Revenue_type,MATCH(W673*1,[1]type!$A$118:$A$168,0),8),INDEX(Expenditure_type,MATCH(W673*1,[1]type!$A$2:$A$117,0),8))</f>
        <v>הוצאות שונות</v>
      </c>
      <c r="Y673" s="18" t="str">
        <f t="shared" si="86"/>
        <v>780</v>
      </c>
      <c r="Z673" s="18" t="e">
        <f>IF($L673&lt;"6",INDEX(Revenue_type,MATCH(Y673*1,[1]type!$A$118:$A$168,0),8),INDEX(Expenditure_type,MATCH(Y673*1,[1]type!$A$2:$A$117,0),8))</f>
        <v>#N/A</v>
      </c>
    </row>
    <row r="674" spans="1:26" ht="15.75" customHeight="1" outlineLevel="2">
      <c r="A674" s="38">
        <v>930</v>
      </c>
      <c r="B674" s="39">
        <v>721000</v>
      </c>
      <c r="C674">
        <v>1</v>
      </c>
      <c r="D674" t="str">
        <f t="shared" si="87"/>
        <v>1721000.930</v>
      </c>
      <c r="E674" s="42" t="s">
        <v>563</v>
      </c>
      <c r="F674" s="16"/>
      <c r="G674"/>
      <c r="H674" s="17">
        <v>2000</v>
      </c>
      <c r="I674" s="17">
        <v>2000</v>
      </c>
      <c r="J674" s="16">
        <v>1121</v>
      </c>
      <c r="K674" s="18" t="e">
        <f>INDEX(תקציב_2013,MATCH(D674,'[1]תקציב 2015'!$D$3:$D$5960,0),8)</f>
        <v>#N/A</v>
      </c>
      <c r="L674" s="18" t="str">
        <f t="shared" si="80"/>
        <v>7</v>
      </c>
      <c r="M674" s="18" t="str">
        <f>INDEX(Chapter,MATCH(L674,[1]Chapter!$A$1:$A$681,0),8)</f>
        <v>שירותים מקומיים</v>
      </c>
      <c r="N674" s="18" t="str">
        <f t="shared" si="81"/>
        <v>72</v>
      </c>
      <c r="O674" s="18" t="str">
        <f>INDEX(Chapter,MATCH(N674,[1]Chapter!$A$1:$A$681,0),8)</f>
        <v>שמירה ובטחון</v>
      </c>
      <c r="P674" s="18" t="str">
        <f t="shared" si="82"/>
        <v>721</v>
      </c>
      <c r="Q674" s="18" t="str">
        <f>INDEX(Chapter,MATCH(P674,[1]Chapter!$A$1:$A$681,0),8)</f>
        <v>מינהל שמירה ובטחון</v>
      </c>
      <c r="R674" s="18" t="str">
        <f t="shared" si="83"/>
        <v>7210</v>
      </c>
      <c r="S674" s="18" t="e">
        <f>INDEX(Chapter,MATCH(R674,[1]Chapter!$A$1:$A$681,0),8)</f>
        <v>#N/A</v>
      </c>
      <c r="T674" s="18"/>
      <c r="U674" s="18" t="str">
        <f t="shared" si="84"/>
        <v>9</v>
      </c>
      <c r="V674" s="18" t="str">
        <f>IF($L674&lt;"6",INDEX(Revenue_type,MATCH(U674*1,[1]type!$A$118:$A$168,0),8),INDEX(Expenditure_type,MATCH(U674*1,[1]type!$A$2:$A$117,0),8))</f>
        <v>הוצאות חד פעמיות</v>
      </c>
      <c r="W674" s="18" t="str">
        <f t="shared" si="85"/>
        <v>93</v>
      </c>
      <c r="X674" s="18" t="str">
        <f>IF($L674&lt;"6",INDEX(Revenue_type,MATCH(W674*1,[1]type!$A$118:$A$168,0),8),INDEX(Expenditure_type,MATCH(W674*1,[1]type!$A$2:$A$117,0),8))</f>
        <v>רכישת ציוד יסודי</v>
      </c>
      <c r="Y674" s="18" t="str">
        <f t="shared" si="86"/>
        <v>930</v>
      </c>
      <c r="Z674" s="18" t="e">
        <f>IF($L674&lt;"6",INDEX(Revenue_type,MATCH(Y674*1,[1]type!$A$118:$A$168,0),8),INDEX(Expenditure_type,MATCH(Y674*1,[1]type!$A$2:$A$117,0),8))</f>
        <v>#N/A</v>
      </c>
    </row>
    <row r="675" spans="1:26" ht="15.75" customHeight="1" outlineLevel="2">
      <c r="A675" s="38">
        <v>110</v>
      </c>
      <c r="B675" s="39">
        <v>722000</v>
      </c>
      <c r="C675">
        <v>1</v>
      </c>
      <c r="D675" t="str">
        <f t="shared" si="87"/>
        <v>1722000.110</v>
      </c>
      <c r="E675" s="42" t="s">
        <v>461</v>
      </c>
      <c r="F675" s="16"/>
      <c r="G675"/>
      <c r="H675" s="17">
        <v>80000</v>
      </c>
      <c r="I675" s="17">
        <v>69828.27</v>
      </c>
      <c r="J675" s="16">
        <v>78013.27</v>
      </c>
      <c r="K675" s="18" t="e">
        <f>INDEX(תקציב_2013,MATCH(D675,'[1]תקציב 2015'!$D$3:$D$5960,0),8)</f>
        <v>#N/A</v>
      </c>
      <c r="L675" s="18" t="str">
        <f t="shared" si="80"/>
        <v>7</v>
      </c>
      <c r="M675" s="18" t="str">
        <f>INDEX(Chapter,MATCH(L675,[1]Chapter!$A$1:$A$681,0),8)</f>
        <v>שירותים מקומיים</v>
      </c>
      <c r="N675" s="18" t="str">
        <f t="shared" si="81"/>
        <v>72</v>
      </c>
      <c r="O675" s="18" t="str">
        <f>INDEX(Chapter,MATCH(N675,[1]Chapter!$A$1:$A$681,0),8)</f>
        <v>שמירה ובטחון</v>
      </c>
      <c r="P675" s="18" t="str">
        <f t="shared" si="82"/>
        <v>722</v>
      </c>
      <c r="Q675" s="18" t="str">
        <f>INDEX(Chapter,MATCH(P675,[1]Chapter!$A$1:$A$681,0),8)</f>
        <v>שמירה ביטחונית</v>
      </c>
      <c r="R675" s="18" t="str">
        <f t="shared" si="83"/>
        <v>7220</v>
      </c>
      <c r="S675" s="18" t="e">
        <f>INDEX(Chapter,MATCH(R675,[1]Chapter!$A$1:$A$681,0),8)</f>
        <v>#N/A</v>
      </c>
      <c r="T675" s="18"/>
      <c r="U675" s="18" t="str">
        <f t="shared" si="84"/>
        <v>1</v>
      </c>
      <c r="V675" s="18" t="str">
        <f>IF($L675&lt;"6",INDEX(Revenue_type,MATCH(U675*1,[1]type!$A$118:$A$168,0),8),INDEX(Expenditure_type,MATCH(U675*1,[1]type!$A$2:$A$117,0),8))</f>
        <v>משכורות וש"ע לעובדים לפי תקן</v>
      </c>
      <c r="W675" s="18" t="str">
        <f t="shared" si="85"/>
        <v>11</v>
      </c>
      <c r="X675" s="18" t="str">
        <f>IF($L675&lt;"6",INDEX(Revenue_type,MATCH(W675*1,[1]type!$A$118:$A$168,0),8),INDEX(Expenditure_type,MATCH(W675*1,[1]type!$A$2:$A$117,0),8))</f>
        <v>השכר הקובע</v>
      </c>
      <c r="Y675" s="18" t="str">
        <f t="shared" si="86"/>
        <v>110</v>
      </c>
      <c r="Z675" s="18" t="e">
        <f>IF($L675&lt;"6",INDEX(Revenue_type,MATCH(Y675*1,[1]type!$A$118:$A$168,0),8),INDEX(Expenditure_type,MATCH(Y675*1,[1]type!$A$2:$A$117,0),8))</f>
        <v>#N/A</v>
      </c>
    </row>
    <row r="676" spans="1:26" ht="15.75" customHeight="1" outlineLevel="2">
      <c r="A676" s="38">
        <v>115</v>
      </c>
      <c r="B676" s="39">
        <v>722000</v>
      </c>
      <c r="C676">
        <v>1</v>
      </c>
      <c r="D676" t="str">
        <f t="shared" si="87"/>
        <v>1722000.115</v>
      </c>
      <c r="E676" s="42" t="s">
        <v>433</v>
      </c>
      <c r="F676" s="16"/>
      <c r="G676"/>
      <c r="H676" s="17">
        <v>10000</v>
      </c>
      <c r="I676" s="17">
        <v>9950</v>
      </c>
      <c r="J676" s="16">
        <v>9454</v>
      </c>
      <c r="K676" s="18" t="e">
        <f>INDEX(תקציב_2013,MATCH(D676,'[1]תקציב 2015'!$D$3:$D$5960,0),8)</f>
        <v>#N/A</v>
      </c>
      <c r="L676" s="18" t="str">
        <f t="shared" si="80"/>
        <v>7</v>
      </c>
      <c r="M676" s="18" t="str">
        <f>INDEX(Chapter,MATCH(L676,[1]Chapter!$A$1:$A$681,0),8)</f>
        <v>שירותים מקומיים</v>
      </c>
      <c r="N676" s="18" t="str">
        <f t="shared" si="81"/>
        <v>72</v>
      </c>
      <c r="O676" s="18" t="str">
        <f>INDEX(Chapter,MATCH(N676,[1]Chapter!$A$1:$A$681,0),8)</f>
        <v>שמירה ובטחון</v>
      </c>
      <c r="P676" s="18" t="str">
        <f t="shared" si="82"/>
        <v>722</v>
      </c>
      <c r="Q676" s="18" t="str">
        <f>INDEX(Chapter,MATCH(P676,[1]Chapter!$A$1:$A$681,0),8)</f>
        <v>שמירה ביטחונית</v>
      </c>
      <c r="R676" s="18" t="str">
        <f t="shared" si="83"/>
        <v>7220</v>
      </c>
      <c r="S676" s="18" t="e">
        <f>INDEX(Chapter,MATCH(R676,[1]Chapter!$A$1:$A$681,0),8)</f>
        <v>#N/A</v>
      </c>
      <c r="T676" s="18"/>
      <c r="U676" s="18" t="str">
        <f t="shared" si="84"/>
        <v>1</v>
      </c>
      <c r="V676" s="18" t="str">
        <f>IF($L676&lt;"6",INDEX(Revenue_type,MATCH(U676*1,[1]type!$A$118:$A$168,0),8),INDEX(Expenditure_type,MATCH(U676*1,[1]type!$A$2:$A$117,0),8))</f>
        <v>משכורות וש"ע לעובדים לפי תקן</v>
      </c>
      <c r="W676" s="18" t="str">
        <f t="shared" si="85"/>
        <v>11</v>
      </c>
      <c r="X676" s="18" t="str">
        <f>IF($L676&lt;"6",INDEX(Revenue_type,MATCH(W676*1,[1]type!$A$118:$A$168,0),8),INDEX(Expenditure_type,MATCH(W676*1,[1]type!$A$2:$A$117,0),8))</f>
        <v>השכר הקובע</v>
      </c>
      <c r="Y676" s="18" t="str">
        <f t="shared" si="86"/>
        <v>115</v>
      </c>
      <c r="Z676" s="18" t="e">
        <f>IF($L676&lt;"6",INDEX(Revenue_type,MATCH(Y676*1,[1]type!$A$118:$A$168,0),8),INDEX(Expenditure_type,MATCH(Y676*1,[1]type!$A$2:$A$117,0),8))</f>
        <v>#N/A</v>
      </c>
    </row>
    <row r="677" spans="1:26" ht="15.75" customHeight="1" outlineLevel="2">
      <c r="A677" s="38">
        <v>130</v>
      </c>
      <c r="B677" s="39">
        <v>722000</v>
      </c>
      <c r="C677">
        <v>1</v>
      </c>
      <c r="D677" t="str">
        <f t="shared" si="87"/>
        <v>1722000.130</v>
      </c>
      <c r="E677" s="42" t="s">
        <v>41</v>
      </c>
      <c r="F677" s="16"/>
      <c r="G677"/>
      <c r="H677" s="17">
        <v>0</v>
      </c>
      <c r="I677" s="17">
        <v>11017.22</v>
      </c>
      <c r="J677" s="16">
        <v>28639.47</v>
      </c>
      <c r="K677" s="18" t="e">
        <f>INDEX(תקציב_2013,MATCH(D677,'[1]תקציב 2015'!$D$3:$D$5960,0),8)</f>
        <v>#N/A</v>
      </c>
      <c r="L677" s="18" t="str">
        <f t="shared" si="80"/>
        <v>7</v>
      </c>
      <c r="M677" s="18" t="str">
        <f>INDEX(Chapter,MATCH(L677,[1]Chapter!$A$1:$A$681,0),8)</f>
        <v>שירותים מקומיים</v>
      </c>
      <c r="N677" s="18" t="str">
        <f t="shared" si="81"/>
        <v>72</v>
      </c>
      <c r="O677" s="18" t="str">
        <f>INDEX(Chapter,MATCH(N677,[1]Chapter!$A$1:$A$681,0),8)</f>
        <v>שמירה ובטחון</v>
      </c>
      <c r="P677" s="18" t="str">
        <f t="shared" si="82"/>
        <v>722</v>
      </c>
      <c r="Q677" s="18" t="str">
        <f>INDEX(Chapter,MATCH(P677,[1]Chapter!$A$1:$A$681,0),8)</f>
        <v>שמירה ביטחונית</v>
      </c>
      <c r="R677" s="18" t="str">
        <f t="shared" si="83"/>
        <v>7220</v>
      </c>
      <c r="S677" s="18" t="e">
        <f>INDEX(Chapter,MATCH(R677,[1]Chapter!$A$1:$A$681,0),8)</f>
        <v>#N/A</v>
      </c>
      <c r="T677" s="18"/>
      <c r="U677" s="18" t="str">
        <f t="shared" si="84"/>
        <v>1</v>
      </c>
      <c r="V677" s="18" t="str">
        <f>IF($L677&lt;"6",INDEX(Revenue_type,MATCH(U677*1,[1]type!$A$118:$A$168,0),8),INDEX(Expenditure_type,MATCH(U677*1,[1]type!$A$2:$A$117,0),8))</f>
        <v>משכורות וש"ע לעובדים לפי תקן</v>
      </c>
      <c r="W677" s="18" t="str">
        <f t="shared" si="85"/>
        <v>13</v>
      </c>
      <c r="X677" s="18" t="str">
        <f>IF($L677&lt;"6",INDEX(Revenue_type,MATCH(W677*1,[1]type!$A$118:$A$168,0),8),INDEX(Expenditure_type,MATCH(W677*1,[1]type!$A$2:$A$117,0),8))</f>
        <v>שעות נוספות</v>
      </c>
      <c r="Y677" s="18" t="str">
        <f t="shared" si="86"/>
        <v>130</v>
      </c>
      <c r="Z677" s="18" t="e">
        <f>IF($L677&lt;"6",INDEX(Revenue_type,MATCH(Y677*1,[1]type!$A$118:$A$168,0),8),INDEX(Expenditure_type,MATCH(Y677*1,[1]type!$A$2:$A$117,0),8))</f>
        <v>#N/A</v>
      </c>
    </row>
    <row r="678" spans="1:26" ht="15.75" customHeight="1" outlineLevel="2">
      <c r="A678" s="38">
        <v>310</v>
      </c>
      <c r="B678" s="39">
        <v>722000</v>
      </c>
      <c r="C678">
        <v>1</v>
      </c>
      <c r="D678" t="str">
        <f t="shared" si="87"/>
        <v>1722000.310</v>
      </c>
      <c r="E678" s="42" t="s">
        <v>564</v>
      </c>
      <c r="F678" s="16"/>
      <c r="G678"/>
      <c r="H678" s="17">
        <v>0</v>
      </c>
      <c r="I678" s="17">
        <v>0</v>
      </c>
      <c r="J678" s="16">
        <v>0</v>
      </c>
      <c r="K678" s="18" t="e">
        <f>INDEX(תקציב_2013,MATCH(D678,'[1]תקציב 2015'!$D$3:$D$5960,0),8)</f>
        <v>#N/A</v>
      </c>
      <c r="L678" s="18" t="str">
        <f t="shared" si="80"/>
        <v>7</v>
      </c>
      <c r="M678" s="18" t="str">
        <f>INDEX(Chapter,MATCH(L678,[1]Chapter!$A$1:$A$681,0),8)</f>
        <v>שירותים מקומיים</v>
      </c>
      <c r="N678" s="18" t="str">
        <f t="shared" si="81"/>
        <v>72</v>
      </c>
      <c r="O678" s="18" t="str">
        <f>INDEX(Chapter,MATCH(N678,[1]Chapter!$A$1:$A$681,0),8)</f>
        <v>שמירה ובטחון</v>
      </c>
      <c r="P678" s="18" t="str">
        <f t="shared" si="82"/>
        <v>722</v>
      </c>
      <c r="Q678" s="18" t="str">
        <f>INDEX(Chapter,MATCH(P678,[1]Chapter!$A$1:$A$681,0),8)</f>
        <v>שמירה ביטחונית</v>
      </c>
      <c r="R678" s="18" t="str">
        <f t="shared" si="83"/>
        <v>7220</v>
      </c>
      <c r="S678" s="18" t="e">
        <f>INDEX(Chapter,MATCH(R678,[1]Chapter!$A$1:$A$681,0),8)</f>
        <v>#N/A</v>
      </c>
      <c r="T678" s="18"/>
      <c r="U678" s="18" t="str">
        <f t="shared" si="84"/>
        <v>3</v>
      </c>
      <c r="V678" s="18" t="str">
        <f>IF($L678&lt;"6",INDEX(Revenue_type,MATCH(U678*1,[1]type!$A$118:$A$168,0),8),INDEX(Expenditure_type,MATCH(U678*1,[1]type!$A$2:$A$117,0),8))</f>
        <v>פנסיה ופיצויים</v>
      </c>
      <c r="W678" s="18" t="str">
        <f t="shared" si="85"/>
        <v>31</v>
      </c>
      <c r="X678" s="18" t="str">
        <f>IF($L678&lt;"6",INDEX(Revenue_type,MATCH(W678*1,[1]type!$A$118:$A$168,0),8),INDEX(Expenditure_type,MATCH(W678*1,[1]type!$A$2:$A$117,0),8))</f>
        <v>פנסיה</v>
      </c>
      <c r="Y678" s="18" t="str">
        <f t="shared" si="86"/>
        <v>310</v>
      </c>
      <c r="Z678" s="18" t="e">
        <f>IF($L678&lt;"6",INDEX(Revenue_type,MATCH(Y678*1,[1]type!$A$118:$A$168,0),8),INDEX(Expenditure_type,MATCH(Y678*1,[1]type!$A$2:$A$117,0),8))</f>
        <v>#N/A</v>
      </c>
    </row>
    <row r="679" spans="1:26" ht="15.75" customHeight="1" outlineLevel="2">
      <c r="A679" s="38">
        <v>492</v>
      </c>
      <c r="B679" s="39">
        <v>722000</v>
      </c>
      <c r="C679">
        <v>1</v>
      </c>
      <c r="D679" t="str">
        <f t="shared" si="87"/>
        <v>1722000.492</v>
      </c>
      <c r="E679" s="42" t="s">
        <v>443</v>
      </c>
      <c r="F679" s="16"/>
      <c r="G679"/>
      <c r="H679" s="17">
        <v>115000</v>
      </c>
      <c r="I679" s="17">
        <v>110327</v>
      </c>
      <c r="J679" s="16">
        <v>103843</v>
      </c>
      <c r="K679" s="18" t="e">
        <f>INDEX(תקציב_2013,MATCH(D679,'[1]תקציב 2015'!$D$3:$D$5960,0),8)</f>
        <v>#N/A</v>
      </c>
      <c r="L679" s="18" t="str">
        <f t="shared" si="80"/>
        <v>7</v>
      </c>
      <c r="M679" s="18" t="str">
        <f>INDEX(Chapter,MATCH(L679,[1]Chapter!$A$1:$A$681,0),8)</f>
        <v>שירותים מקומיים</v>
      </c>
      <c r="N679" s="18" t="str">
        <f t="shared" si="81"/>
        <v>72</v>
      </c>
      <c r="O679" s="18" t="str">
        <f>INDEX(Chapter,MATCH(N679,[1]Chapter!$A$1:$A$681,0),8)</f>
        <v>שמירה ובטחון</v>
      </c>
      <c r="P679" s="18" t="str">
        <f t="shared" si="82"/>
        <v>722</v>
      </c>
      <c r="Q679" s="18" t="str">
        <f>INDEX(Chapter,MATCH(P679,[1]Chapter!$A$1:$A$681,0),8)</f>
        <v>שמירה ביטחונית</v>
      </c>
      <c r="R679" s="18" t="str">
        <f t="shared" si="83"/>
        <v>7220</v>
      </c>
      <c r="S679" s="18" t="e">
        <f>INDEX(Chapter,MATCH(R679,[1]Chapter!$A$1:$A$681,0),8)</f>
        <v>#N/A</v>
      </c>
      <c r="T679" s="18"/>
      <c r="U679" s="18" t="str">
        <f t="shared" si="84"/>
        <v>4</v>
      </c>
      <c r="V679" s="18" t="str">
        <f>IF($L679&lt;"6",INDEX(Revenue_type,MATCH(U679*1,[1]type!$A$118:$A$168,0),8),INDEX(Expenditure_type,MATCH(U679*1,[1]type!$A$2:$A$117,0),8))</f>
        <v>אחזקת בינים ואספקת ציוד</v>
      </c>
      <c r="W679" s="18" t="str">
        <f t="shared" si="85"/>
        <v>49</v>
      </c>
      <c r="X679" s="18" t="e">
        <f>IF($L679&lt;"6",INDEX(Revenue_type,MATCH(W679*1,[1]type!$A$118:$A$168,0),8),INDEX(Expenditure_type,MATCH(W679*1,[1]type!$A$2:$A$117,0),8))</f>
        <v>#N/A</v>
      </c>
      <c r="Y679" s="18" t="str">
        <f t="shared" si="86"/>
        <v>492</v>
      </c>
      <c r="Z679" s="18" t="str">
        <f>IF($L679&lt;"6",INDEX(Revenue_type,MATCH(Y679*1,[1]type!$A$118:$A$168,0),8),INDEX(Expenditure_type,MATCH(Y679*1,[1]type!$A$2:$A$117,0),8))</f>
        <v>השתתפות בתקציבי עזר 092</v>
      </c>
    </row>
    <row r="680" spans="1:26" ht="15.75" customHeight="1" outlineLevel="2">
      <c r="A680" s="38">
        <v>511</v>
      </c>
      <c r="B680" s="39">
        <v>722000</v>
      </c>
      <c r="C680">
        <v>1</v>
      </c>
      <c r="D680" t="str">
        <f t="shared" si="87"/>
        <v>1722000.511</v>
      </c>
      <c r="E680" s="42" t="s">
        <v>445</v>
      </c>
      <c r="F680" s="16"/>
      <c r="G680"/>
      <c r="H680" s="17">
        <v>6000</v>
      </c>
      <c r="I680" s="17">
        <v>3191.7</v>
      </c>
      <c r="J680" s="16">
        <v>5993</v>
      </c>
      <c r="K680" s="18" t="e">
        <f>INDEX(תקציב_2013,MATCH(D680,'[1]תקציב 2015'!$D$3:$D$5960,0),8)</f>
        <v>#N/A</v>
      </c>
      <c r="L680" s="18" t="str">
        <f t="shared" si="80"/>
        <v>7</v>
      </c>
      <c r="M680" s="18" t="str">
        <f>INDEX(Chapter,MATCH(L680,[1]Chapter!$A$1:$A$681,0),8)</f>
        <v>שירותים מקומיים</v>
      </c>
      <c r="N680" s="18" t="str">
        <f t="shared" si="81"/>
        <v>72</v>
      </c>
      <c r="O680" s="18" t="str">
        <f>INDEX(Chapter,MATCH(N680,[1]Chapter!$A$1:$A$681,0),8)</f>
        <v>שמירה ובטחון</v>
      </c>
      <c r="P680" s="18" t="str">
        <f t="shared" si="82"/>
        <v>722</v>
      </c>
      <c r="Q680" s="18" t="str">
        <f>INDEX(Chapter,MATCH(P680,[1]Chapter!$A$1:$A$681,0),8)</f>
        <v>שמירה ביטחונית</v>
      </c>
      <c r="R680" s="18" t="str">
        <f t="shared" si="83"/>
        <v>7220</v>
      </c>
      <c r="S680" s="18" t="e">
        <f>INDEX(Chapter,MATCH(R680,[1]Chapter!$A$1:$A$681,0),8)</f>
        <v>#N/A</v>
      </c>
      <c r="T680" s="18"/>
      <c r="U680" s="18" t="str">
        <f t="shared" si="84"/>
        <v>5</v>
      </c>
      <c r="V680" s="18" t="str">
        <f>IF($L680&lt;"6",INDEX(Revenue_type,MATCH(U680*1,[1]type!$A$118:$A$168,0),8),INDEX(Expenditure_type,MATCH(U680*1,[1]type!$A$2:$A$117,0),8))</f>
        <v>הוצאות מנהליות</v>
      </c>
      <c r="W680" s="18" t="str">
        <f t="shared" si="85"/>
        <v>51</v>
      </c>
      <c r="X680" s="18" t="str">
        <f>IF($L680&lt;"6",INDEX(Revenue_type,MATCH(W680*1,[1]type!$A$118:$A$168,0),8),INDEX(Expenditure_type,MATCH(W680*1,[1]type!$A$2:$A$117,0),8))</f>
        <v>אש"ל וכיבודים</v>
      </c>
      <c r="Y680" s="18" t="str">
        <f t="shared" si="86"/>
        <v>511</v>
      </c>
      <c r="Z680" s="18" t="str">
        <f>IF($L680&lt;"6",INDEX(Revenue_type,MATCH(Y680*1,[1]type!$A$118:$A$168,0),8),INDEX(Expenditure_type,MATCH(Y680*1,[1]type!$A$2:$A$117,0),8))</f>
        <v>אירוח וכיבוד</v>
      </c>
    </row>
    <row r="681" spans="1:26" ht="15.75" customHeight="1" outlineLevel="2">
      <c r="A681" s="38">
        <v>796</v>
      </c>
      <c r="B681" s="39">
        <v>722000</v>
      </c>
      <c r="C681">
        <v>1</v>
      </c>
      <c r="D681" t="str">
        <f t="shared" si="87"/>
        <v>1722000.796</v>
      </c>
      <c r="E681" s="42" t="s">
        <v>546</v>
      </c>
      <c r="F681" s="16"/>
      <c r="G681"/>
      <c r="H681" s="17">
        <v>80000</v>
      </c>
      <c r="I681" s="17">
        <v>48611</v>
      </c>
      <c r="J681" s="16">
        <v>57362</v>
      </c>
      <c r="K681" s="18" t="e">
        <f>INDEX(תקציב_2013,MATCH(D681,'[1]תקציב 2015'!$D$3:$D$5960,0),8)</f>
        <v>#N/A</v>
      </c>
      <c r="L681" s="18" t="str">
        <f t="shared" si="80"/>
        <v>7</v>
      </c>
      <c r="M681" s="18" t="str">
        <f>INDEX(Chapter,MATCH(L681,[1]Chapter!$A$1:$A$681,0),8)</f>
        <v>שירותים מקומיים</v>
      </c>
      <c r="N681" s="18" t="str">
        <f t="shared" si="81"/>
        <v>72</v>
      </c>
      <c r="O681" s="18" t="str">
        <f>INDEX(Chapter,MATCH(N681,[1]Chapter!$A$1:$A$681,0),8)</f>
        <v>שמירה ובטחון</v>
      </c>
      <c r="P681" s="18" t="str">
        <f t="shared" si="82"/>
        <v>722</v>
      </c>
      <c r="Q681" s="18" t="str">
        <f>INDEX(Chapter,MATCH(P681,[1]Chapter!$A$1:$A$681,0),8)</f>
        <v>שמירה ביטחונית</v>
      </c>
      <c r="R681" s="18" t="str">
        <f t="shared" si="83"/>
        <v>7220</v>
      </c>
      <c r="S681" s="18" t="e">
        <f>INDEX(Chapter,MATCH(R681,[1]Chapter!$A$1:$A$681,0),8)</f>
        <v>#N/A</v>
      </c>
      <c r="T681" s="18"/>
      <c r="U681" s="18" t="str">
        <f t="shared" si="84"/>
        <v>7</v>
      </c>
      <c r="V681" s="18" t="str">
        <f>IF($L681&lt;"6",INDEX(Revenue_type,MATCH(U681*1,[1]type!$A$118:$A$168,0),8),INDEX(Expenditure_type,MATCH(U681*1,[1]type!$A$2:$A$117,0),8))</f>
        <v>הוצאות לפעולות</v>
      </c>
      <c r="W681" s="18" t="str">
        <f t="shared" si="85"/>
        <v>79</v>
      </c>
      <c r="X681" s="18" t="str">
        <f>IF($L681&lt;"6",INDEX(Revenue_type,MATCH(W681*1,[1]type!$A$118:$A$168,0),8),INDEX(Expenditure_type,MATCH(W681*1,[1]type!$A$2:$A$117,0),8))</f>
        <v>השתתפות בתקציבי עזר 092</v>
      </c>
      <c r="Y681" s="18" t="str">
        <f t="shared" si="86"/>
        <v>796</v>
      </c>
      <c r="Z681" s="18" t="str">
        <f>IF($L681&lt;"6",INDEX(Revenue_type,MATCH(Y681*1,[1]type!$A$118:$A$168,0),8),INDEX(Expenditure_type,MATCH(Y681*1,[1]type!$A$2:$A$117,0),8))</f>
        <v>מוסך תקציבי עזר 096</v>
      </c>
    </row>
    <row r="682" spans="1:26" ht="15.75" customHeight="1" outlineLevel="2">
      <c r="A682" s="38">
        <v>798</v>
      </c>
      <c r="B682" s="39">
        <v>722000</v>
      </c>
      <c r="C682">
        <v>1</v>
      </c>
      <c r="D682" t="str">
        <f t="shared" si="87"/>
        <v>1722000.798</v>
      </c>
      <c r="E682" s="42" t="s">
        <v>565</v>
      </c>
      <c r="F682" s="16"/>
      <c r="G682"/>
      <c r="H682" s="17">
        <v>11000</v>
      </c>
      <c r="I682" s="17">
        <v>10390</v>
      </c>
      <c r="J682" s="16">
        <v>20749</v>
      </c>
      <c r="K682" s="18" t="e">
        <f>INDEX(תקציב_2013,MATCH(D682,'[1]תקציב 2015'!$D$3:$D$5960,0),8)</f>
        <v>#N/A</v>
      </c>
      <c r="L682" s="18" t="str">
        <f t="shared" si="80"/>
        <v>7</v>
      </c>
      <c r="M682" s="18" t="str">
        <f>INDEX(Chapter,MATCH(L682,[1]Chapter!$A$1:$A$681,0),8)</f>
        <v>שירותים מקומיים</v>
      </c>
      <c r="N682" s="18" t="str">
        <f t="shared" si="81"/>
        <v>72</v>
      </c>
      <c r="O682" s="18" t="str">
        <f>INDEX(Chapter,MATCH(N682,[1]Chapter!$A$1:$A$681,0),8)</f>
        <v>שמירה ובטחון</v>
      </c>
      <c r="P682" s="18" t="str">
        <f t="shared" si="82"/>
        <v>722</v>
      </c>
      <c r="Q682" s="18" t="str">
        <f>INDEX(Chapter,MATCH(P682,[1]Chapter!$A$1:$A$681,0),8)</f>
        <v>שמירה ביטחונית</v>
      </c>
      <c r="R682" s="18" t="str">
        <f t="shared" si="83"/>
        <v>7220</v>
      </c>
      <c r="S682" s="18" t="e">
        <f>INDEX(Chapter,MATCH(R682,[1]Chapter!$A$1:$A$681,0),8)</f>
        <v>#N/A</v>
      </c>
      <c r="T682" s="18"/>
      <c r="U682" s="18" t="str">
        <f t="shared" si="84"/>
        <v>7</v>
      </c>
      <c r="V682" s="18" t="str">
        <f>IF($L682&lt;"6",INDEX(Revenue_type,MATCH(U682*1,[1]type!$A$118:$A$168,0),8),INDEX(Expenditure_type,MATCH(U682*1,[1]type!$A$2:$A$117,0),8))</f>
        <v>הוצאות לפעולות</v>
      </c>
      <c r="W682" s="18" t="str">
        <f t="shared" si="85"/>
        <v>79</v>
      </c>
      <c r="X682" s="18" t="str">
        <f>IF($L682&lt;"6",INDEX(Revenue_type,MATCH(W682*1,[1]type!$A$118:$A$168,0),8),INDEX(Expenditure_type,MATCH(W682*1,[1]type!$A$2:$A$117,0),8))</f>
        <v>השתתפות בתקציבי עזר 092</v>
      </c>
      <c r="Y682" s="18" t="str">
        <f t="shared" si="86"/>
        <v>798</v>
      </c>
      <c r="Z682" s="18" t="e">
        <f>IF($L682&lt;"6",INDEX(Revenue_type,MATCH(Y682*1,[1]type!$A$118:$A$168,0),8),INDEX(Expenditure_type,MATCH(Y682*1,[1]type!$A$2:$A$117,0),8))</f>
        <v>#N/A</v>
      </c>
    </row>
    <row r="683" spans="1:26" ht="15.75" customHeight="1" outlineLevel="2">
      <c r="A683" s="38">
        <v>110</v>
      </c>
      <c r="B683" s="39">
        <v>722100</v>
      </c>
      <c r="C683">
        <v>1</v>
      </c>
      <c r="D683" t="str">
        <f t="shared" si="87"/>
        <v>1722100.110</v>
      </c>
      <c r="E683" s="42" t="s">
        <v>566</v>
      </c>
      <c r="F683" s="16"/>
      <c r="G683"/>
      <c r="H683" s="17">
        <v>0</v>
      </c>
      <c r="I683" s="17">
        <v>242514.88</v>
      </c>
      <c r="J683" s="16">
        <v>363279.08</v>
      </c>
      <c r="K683" s="18" t="e">
        <f>INDEX(תקציב_2013,MATCH(D683,'[1]תקציב 2015'!$D$3:$D$5960,0),8)</f>
        <v>#N/A</v>
      </c>
      <c r="L683" s="18" t="str">
        <f t="shared" si="80"/>
        <v>7</v>
      </c>
      <c r="M683" s="18" t="str">
        <f>INDEX(Chapter,MATCH(L683,[1]Chapter!$A$1:$A$681,0),8)</f>
        <v>שירותים מקומיים</v>
      </c>
      <c r="N683" s="18" t="str">
        <f t="shared" si="81"/>
        <v>72</v>
      </c>
      <c r="O683" s="18" t="str">
        <f>INDEX(Chapter,MATCH(N683,[1]Chapter!$A$1:$A$681,0),8)</f>
        <v>שמירה ובטחון</v>
      </c>
      <c r="P683" s="18" t="str">
        <f t="shared" si="82"/>
        <v>722</v>
      </c>
      <c r="Q683" s="18" t="str">
        <f>INDEX(Chapter,MATCH(P683,[1]Chapter!$A$1:$A$681,0),8)</f>
        <v>שמירה ביטחונית</v>
      </c>
      <c r="R683" s="18" t="str">
        <f t="shared" si="83"/>
        <v>7221</v>
      </c>
      <c r="S683" s="18" t="str">
        <f>INDEX(Chapter,MATCH(R683,[1]Chapter!$A$1:$A$681,0),8)</f>
        <v>משמר אזרחי</v>
      </c>
      <c r="T683" s="18"/>
      <c r="U683" s="18" t="str">
        <f t="shared" si="84"/>
        <v>1</v>
      </c>
      <c r="V683" s="18" t="str">
        <f>IF($L683&lt;"6",INDEX(Revenue_type,MATCH(U683*1,[1]type!$A$118:$A$168,0),8),INDEX(Expenditure_type,MATCH(U683*1,[1]type!$A$2:$A$117,0),8))</f>
        <v>משכורות וש"ע לעובדים לפי תקן</v>
      </c>
      <c r="W683" s="18" t="str">
        <f t="shared" si="85"/>
        <v>11</v>
      </c>
      <c r="X683" s="18" t="str">
        <f>IF($L683&lt;"6",INDEX(Revenue_type,MATCH(W683*1,[1]type!$A$118:$A$168,0),8),INDEX(Expenditure_type,MATCH(W683*1,[1]type!$A$2:$A$117,0),8))</f>
        <v>השכר הקובע</v>
      </c>
      <c r="Y683" s="18" t="str">
        <f t="shared" si="86"/>
        <v>110</v>
      </c>
      <c r="Z683" s="18" t="e">
        <f>IF($L683&lt;"6",INDEX(Revenue_type,MATCH(Y683*1,[1]type!$A$118:$A$168,0),8),INDEX(Expenditure_type,MATCH(Y683*1,[1]type!$A$2:$A$117,0),8))</f>
        <v>#N/A</v>
      </c>
    </row>
    <row r="684" spans="1:26" ht="15.75" customHeight="1" outlineLevel="2">
      <c r="A684" s="38">
        <v>130</v>
      </c>
      <c r="B684" s="39">
        <v>722100</v>
      </c>
      <c r="C684">
        <v>1</v>
      </c>
      <c r="D684" t="str">
        <f t="shared" si="87"/>
        <v>1722100.130</v>
      </c>
      <c r="E684" s="42" t="s">
        <v>41</v>
      </c>
      <c r="F684" s="16"/>
      <c r="G684"/>
      <c r="H684" s="17">
        <v>0</v>
      </c>
      <c r="I684" s="17">
        <v>6993.32</v>
      </c>
      <c r="J684" s="16">
        <v>27670.92</v>
      </c>
      <c r="K684" s="18" t="e">
        <f>INDEX(תקציב_2013,MATCH(D684,'[1]תקציב 2015'!$D$3:$D$5960,0),8)</f>
        <v>#N/A</v>
      </c>
      <c r="L684" s="18" t="str">
        <f t="shared" si="80"/>
        <v>7</v>
      </c>
      <c r="M684" s="18" t="str">
        <f>INDEX(Chapter,MATCH(L684,[1]Chapter!$A$1:$A$681,0),8)</f>
        <v>שירותים מקומיים</v>
      </c>
      <c r="N684" s="18" t="str">
        <f t="shared" si="81"/>
        <v>72</v>
      </c>
      <c r="O684" s="18" t="str">
        <f>INDEX(Chapter,MATCH(N684,[1]Chapter!$A$1:$A$681,0),8)</f>
        <v>שמירה ובטחון</v>
      </c>
      <c r="P684" s="18" t="str">
        <f t="shared" si="82"/>
        <v>722</v>
      </c>
      <c r="Q684" s="18" t="str">
        <f>INDEX(Chapter,MATCH(P684,[1]Chapter!$A$1:$A$681,0),8)</f>
        <v>שמירה ביטחונית</v>
      </c>
      <c r="R684" s="18" t="str">
        <f t="shared" si="83"/>
        <v>7221</v>
      </c>
      <c r="S684" s="18" t="str">
        <f>INDEX(Chapter,MATCH(R684,[1]Chapter!$A$1:$A$681,0),8)</f>
        <v>משמר אזרחי</v>
      </c>
      <c r="T684" s="18"/>
      <c r="U684" s="18" t="str">
        <f t="shared" si="84"/>
        <v>1</v>
      </c>
      <c r="V684" s="18" t="str">
        <f>IF($L684&lt;"6",INDEX(Revenue_type,MATCH(U684*1,[1]type!$A$118:$A$168,0),8),INDEX(Expenditure_type,MATCH(U684*1,[1]type!$A$2:$A$117,0),8))</f>
        <v>משכורות וש"ע לעובדים לפי תקן</v>
      </c>
      <c r="W684" s="18" t="str">
        <f t="shared" si="85"/>
        <v>13</v>
      </c>
      <c r="X684" s="18" t="str">
        <f>IF($L684&lt;"6",INDEX(Revenue_type,MATCH(W684*1,[1]type!$A$118:$A$168,0),8),INDEX(Expenditure_type,MATCH(W684*1,[1]type!$A$2:$A$117,0),8))</f>
        <v>שעות נוספות</v>
      </c>
      <c r="Y684" s="18" t="str">
        <f t="shared" si="86"/>
        <v>130</v>
      </c>
      <c r="Z684" s="18" t="e">
        <f>IF($L684&lt;"6",INDEX(Revenue_type,MATCH(Y684*1,[1]type!$A$118:$A$168,0),8),INDEX(Expenditure_type,MATCH(Y684*1,[1]type!$A$2:$A$117,0),8))</f>
        <v>#N/A</v>
      </c>
    </row>
    <row r="685" spans="1:26" ht="15.75" customHeight="1" outlineLevel="2">
      <c r="A685" s="38">
        <v>140</v>
      </c>
      <c r="B685" s="39">
        <v>722100</v>
      </c>
      <c r="C685">
        <v>1</v>
      </c>
      <c r="D685" t="str">
        <f t="shared" si="87"/>
        <v>1722100.140</v>
      </c>
      <c r="E685" s="42" t="s">
        <v>56</v>
      </c>
      <c r="F685" s="16"/>
      <c r="G685"/>
      <c r="H685" s="17">
        <v>0</v>
      </c>
      <c r="I685" s="17">
        <v>0</v>
      </c>
      <c r="J685" s="16">
        <v>0</v>
      </c>
      <c r="K685" s="18" t="e">
        <f>INDEX(תקציב_2013,MATCH(D685,'[1]תקציב 2015'!$D$3:$D$5960,0),8)</f>
        <v>#N/A</v>
      </c>
      <c r="L685" s="18" t="str">
        <f t="shared" si="80"/>
        <v>7</v>
      </c>
      <c r="M685" s="18" t="str">
        <f>INDEX(Chapter,MATCH(L685,[1]Chapter!$A$1:$A$681,0),8)</f>
        <v>שירותים מקומיים</v>
      </c>
      <c r="N685" s="18" t="str">
        <f t="shared" si="81"/>
        <v>72</v>
      </c>
      <c r="O685" s="18" t="str">
        <f>INDEX(Chapter,MATCH(N685,[1]Chapter!$A$1:$A$681,0),8)</f>
        <v>שמירה ובטחון</v>
      </c>
      <c r="P685" s="18" t="str">
        <f t="shared" si="82"/>
        <v>722</v>
      </c>
      <c r="Q685" s="18" t="str">
        <f>INDEX(Chapter,MATCH(P685,[1]Chapter!$A$1:$A$681,0),8)</f>
        <v>שמירה ביטחונית</v>
      </c>
      <c r="R685" s="18" t="str">
        <f t="shared" si="83"/>
        <v>7221</v>
      </c>
      <c r="S685" s="18" t="str">
        <f>INDEX(Chapter,MATCH(R685,[1]Chapter!$A$1:$A$681,0),8)</f>
        <v>משמר אזרחי</v>
      </c>
      <c r="T685" s="18"/>
      <c r="U685" s="18" t="str">
        <f t="shared" si="84"/>
        <v>1</v>
      </c>
      <c r="V685" s="18" t="str">
        <f>IF($L685&lt;"6",INDEX(Revenue_type,MATCH(U685*1,[1]type!$A$118:$A$168,0),8),INDEX(Expenditure_type,MATCH(U685*1,[1]type!$A$2:$A$117,0),8))</f>
        <v>משכורות וש"ע לעובדים לפי תקן</v>
      </c>
      <c r="W685" s="18" t="str">
        <f t="shared" si="85"/>
        <v>14</v>
      </c>
      <c r="X685" s="18" t="str">
        <f>IF($L685&lt;"6",INDEX(Revenue_type,MATCH(W685*1,[1]type!$A$118:$A$168,0),8),INDEX(Expenditure_type,MATCH(W685*1,[1]type!$A$2:$A$117,0),8))</f>
        <v>החזר הוצאות</v>
      </c>
      <c r="Y685" s="18" t="str">
        <f t="shared" si="86"/>
        <v>140</v>
      </c>
      <c r="Z685" s="18" t="e">
        <f>IF($L685&lt;"6",INDEX(Revenue_type,MATCH(Y685*1,[1]type!$A$118:$A$168,0),8),INDEX(Expenditure_type,MATCH(Y685*1,[1]type!$A$2:$A$117,0),8))</f>
        <v>#N/A</v>
      </c>
    </row>
    <row r="686" spans="1:26" ht="15.75" customHeight="1" outlineLevel="2">
      <c r="A686" s="38">
        <v>210</v>
      </c>
      <c r="B686" s="39">
        <v>722100</v>
      </c>
      <c r="C686">
        <v>1</v>
      </c>
      <c r="D686" t="str">
        <f t="shared" si="87"/>
        <v>1722100.210</v>
      </c>
      <c r="E686" s="42" t="s">
        <v>567</v>
      </c>
      <c r="F686" s="16"/>
      <c r="G686"/>
      <c r="H686" s="17">
        <v>0</v>
      </c>
      <c r="I686" s="17">
        <v>22816.84</v>
      </c>
      <c r="J686" s="16">
        <v>130159.1</v>
      </c>
      <c r="K686" s="18" t="e">
        <f>INDEX(תקציב_2013,MATCH(D686,'[1]תקציב 2015'!$D$3:$D$5960,0),8)</f>
        <v>#N/A</v>
      </c>
      <c r="L686" s="18" t="str">
        <f t="shared" si="80"/>
        <v>7</v>
      </c>
      <c r="M686" s="18" t="str">
        <f>INDEX(Chapter,MATCH(L686,[1]Chapter!$A$1:$A$681,0),8)</f>
        <v>שירותים מקומיים</v>
      </c>
      <c r="N686" s="18" t="str">
        <f t="shared" si="81"/>
        <v>72</v>
      </c>
      <c r="O686" s="18" t="str">
        <f>INDEX(Chapter,MATCH(N686,[1]Chapter!$A$1:$A$681,0),8)</f>
        <v>שמירה ובטחון</v>
      </c>
      <c r="P686" s="18" t="str">
        <f t="shared" si="82"/>
        <v>722</v>
      </c>
      <c r="Q686" s="18" t="str">
        <f>INDEX(Chapter,MATCH(P686,[1]Chapter!$A$1:$A$681,0),8)</f>
        <v>שמירה ביטחונית</v>
      </c>
      <c r="R686" s="18" t="str">
        <f t="shared" si="83"/>
        <v>7221</v>
      </c>
      <c r="S686" s="18" t="str">
        <f>INDEX(Chapter,MATCH(R686,[1]Chapter!$A$1:$A$681,0),8)</f>
        <v>משמר אזרחי</v>
      </c>
      <c r="T686" s="18"/>
      <c r="U686" s="18" t="str">
        <f t="shared" si="84"/>
        <v>2</v>
      </c>
      <c r="V686" s="18" t="str">
        <f>IF($L686&lt;"6",INDEX(Revenue_type,MATCH(U686*1,[1]type!$A$118:$A$168,0),8),INDEX(Expenditure_type,MATCH(U686*1,[1]type!$A$2:$A$117,0),8))</f>
        <v>משכורות וש"ע לעובדים בלי תקן</v>
      </c>
      <c r="W686" s="18" t="str">
        <f t="shared" si="85"/>
        <v>21</v>
      </c>
      <c r="X686" s="18" t="str">
        <f>IF($L686&lt;"6",INDEX(Revenue_type,MATCH(W686*1,[1]type!$A$118:$A$168,0),8),INDEX(Expenditure_type,MATCH(W686*1,[1]type!$A$2:$A$117,0),8))</f>
        <v>השכר הקובע</v>
      </c>
      <c r="Y686" s="18" t="str">
        <f t="shared" si="86"/>
        <v>210</v>
      </c>
      <c r="Z686" s="18" t="e">
        <f>IF($L686&lt;"6",INDEX(Revenue_type,MATCH(Y686*1,[1]type!$A$118:$A$168,0),8),INDEX(Expenditure_type,MATCH(Y686*1,[1]type!$A$2:$A$117,0),8))</f>
        <v>#N/A</v>
      </c>
    </row>
    <row r="687" spans="1:26" ht="15.75" customHeight="1" outlineLevel="2">
      <c r="A687" s="38">
        <v>750</v>
      </c>
      <c r="B687" s="39">
        <v>722100</v>
      </c>
      <c r="C687">
        <v>1</v>
      </c>
      <c r="D687" t="str">
        <f t="shared" si="87"/>
        <v>1722100.750</v>
      </c>
      <c r="E687" s="42" t="s">
        <v>568</v>
      </c>
      <c r="F687" s="16"/>
      <c r="G687"/>
      <c r="H687" s="17">
        <v>0</v>
      </c>
      <c r="I687" s="17">
        <v>0</v>
      </c>
      <c r="J687" s="16">
        <v>0</v>
      </c>
      <c r="K687" s="18" t="e">
        <f>INDEX(תקציב_2013,MATCH(D687,'[1]תקציב 2015'!$D$3:$D$5960,0),8)</f>
        <v>#N/A</v>
      </c>
      <c r="L687" s="18" t="str">
        <f t="shared" si="80"/>
        <v>7</v>
      </c>
      <c r="M687" s="18" t="str">
        <f>INDEX(Chapter,MATCH(L687,[1]Chapter!$A$1:$A$681,0),8)</f>
        <v>שירותים מקומיים</v>
      </c>
      <c r="N687" s="18" t="str">
        <f t="shared" si="81"/>
        <v>72</v>
      </c>
      <c r="O687" s="18" t="str">
        <f>INDEX(Chapter,MATCH(N687,[1]Chapter!$A$1:$A$681,0),8)</f>
        <v>שמירה ובטחון</v>
      </c>
      <c r="P687" s="18" t="str">
        <f t="shared" si="82"/>
        <v>722</v>
      </c>
      <c r="Q687" s="18" t="str">
        <f>INDEX(Chapter,MATCH(P687,[1]Chapter!$A$1:$A$681,0),8)</f>
        <v>שמירה ביטחונית</v>
      </c>
      <c r="R687" s="18" t="str">
        <f t="shared" si="83"/>
        <v>7221</v>
      </c>
      <c r="S687" s="18" t="str">
        <f>INDEX(Chapter,MATCH(R687,[1]Chapter!$A$1:$A$681,0),8)</f>
        <v>משמר אזרחי</v>
      </c>
      <c r="T687" s="18"/>
      <c r="U687" s="18" t="str">
        <f t="shared" si="84"/>
        <v>7</v>
      </c>
      <c r="V687" s="18" t="str">
        <f>IF($L687&lt;"6",INDEX(Revenue_type,MATCH(U687*1,[1]type!$A$118:$A$168,0),8),INDEX(Expenditure_type,MATCH(U687*1,[1]type!$A$2:$A$117,0),8))</f>
        <v>הוצאות לפעולות</v>
      </c>
      <c r="W687" s="18" t="str">
        <f t="shared" si="85"/>
        <v>75</v>
      </c>
      <c r="X687" s="18" t="str">
        <f>IF($L687&lt;"6",INDEX(Revenue_type,MATCH(W687*1,[1]type!$A$118:$A$168,0),8),INDEX(Expenditure_type,MATCH(W687*1,[1]type!$A$2:$A$117,0),8))</f>
        <v>עבודות קבלניות</v>
      </c>
      <c r="Y687" s="18" t="str">
        <f t="shared" si="86"/>
        <v>750</v>
      </c>
      <c r="Z687" s="18" t="e">
        <f>IF($L687&lt;"6",INDEX(Revenue_type,MATCH(Y687*1,[1]type!$A$118:$A$168,0),8),INDEX(Expenditure_type,MATCH(Y687*1,[1]type!$A$2:$A$117,0),8))</f>
        <v>#N/A</v>
      </c>
    </row>
    <row r="688" spans="1:26" ht="15.75" customHeight="1" outlineLevel="2">
      <c r="A688" s="38">
        <v>780</v>
      </c>
      <c r="B688" s="39">
        <v>722100</v>
      </c>
      <c r="C688">
        <v>1</v>
      </c>
      <c r="D688" t="str">
        <f t="shared" si="87"/>
        <v>1722100.780</v>
      </c>
      <c r="E688" s="42" t="s">
        <v>569</v>
      </c>
      <c r="F688" s="16"/>
      <c r="G688"/>
      <c r="H688" s="17">
        <v>26000</v>
      </c>
      <c r="I688" s="17">
        <v>33972</v>
      </c>
      <c r="J688" s="16">
        <v>6063.69</v>
      </c>
      <c r="K688" s="18">
        <f>INDEX(תקציב_2013,MATCH(D688,'[1]תקציב 2015'!$D$3:$D$5960,0),8)</f>
        <v>4500</v>
      </c>
      <c r="L688" s="18" t="str">
        <f t="shared" si="80"/>
        <v>7</v>
      </c>
      <c r="M688" s="18" t="str">
        <f>INDEX(Chapter,MATCH(L688,[1]Chapter!$A$1:$A$681,0),8)</f>
        <v>שירותים מקומיים</v>
      </c>
      <c r="N688" s="18" t="str">
        <f t="shared" si="81"/>
        <v>72</v>
      </c>
      <c r="O688" s="18" t="str">
        <f>INDEX(Chapter,MATCH(N688,[1]Chapter!$A$1:$A$681,0),8)</f>
        <v>שמירה ובטחון</v>
      </c>
      <c r="P688" s="18" t="str">
        <f t="shared" si="82"/>
        <v>722</v>
      </c>
      <c r="Q688" s="18" t="str">
        <f>INDEX(Chapter,MATCH(P688,[1]Chapter!$A$1:$A$681,0),8)</f>
        <v>שמירה ביטחונית</v>
      </c>
      <c r="R688" s="18" t="str">
        <f t="shared" si="83"/>
        <v>7221</v>
      </c>
      <c r="S688" s="18" t="str">
        <f>INDEX(Chapter,MATCH(R688,[1]Chapter!$A$1:$A$681,0),8)</f>
        <v>משמר אזרחי</v>
      </c>
      <c r="T688" s="18"/>
      <c r="U688" s="18" t="str">
        <f t="shared" si="84"/>
        <v>7</v>
      </c>
      <c r="V688" s="18" t="str">
        <f>IF($L688&lt;"6",INDEX(Revenue_type,MATCH(U688*1,[1]type!$A$118:$A$168,0),8),INDEX(Expenditure_type,MATCH(U688*1,[1]type!$A$2:$A$117,0),8))</f>
        <v>הוצאות לפעולות</v>
      </c>
      <c r="W688" s="18" t="str">
        <f t="shared" si="85"/>
        <v>78</v>
      </c>
      <c r="X688" s="18" t="str">
        <f>IF($L688&lt;"6",INDEX(Revenue_type,MATCH(W688*1,[1]type!$A$118:$A$168,0),8),INDEX(Expenditure_type,MATCH(W688*1,[1]type!$A$2:$A$117,0),8))</f>
        <v>הוצאות שונות</v>
      </c>
      <c r="Y688" s="18" t="str">
        <f t="shared" si="86"/>
        <v>780</v>
      </c>
      <c r="Z688" s="18" t="e">
        <f>IF($L688&lt;"6",INDEX(Revenue_type,MATCH(Y688*1,[1]type!$A$118:$A$168,0),8),INDEX(Expenditure_type,MATCH(Y688*1,[1]type!$A$2:$A$117,0),8))</f>
        <v>#N/A</v>
      </c>
    </row>
    <row r="689" spans="1:26" ht="15.75" customHeight="1" outlineLevel="2">
      <c r="A689" s="38">
        <v>781</v>
      </c>
      <c r="B689" s="39">
        <v>722100</v>
      </c>
      <c r="C689">
        <v>1</v>
      </c>
      <c r="D689" t="str">
        <f t="shared" si="87"/>
        <v>1722100.781</v>
      </c>
      <c r="E689" s="42" t="s">
        <v>570</v>
      </c>
      <c r="F689" s="16"/>
      <c r="G689"/>
      <c r="H689" s="17">
        <v>153000</v>
      </c>
      <c r="I689" s="17">
        <v>102482.8</v>
      </c>
      <c r="J689" s="16">
        <v>69901</v>
      </c>
      <c r="K689" s="18">
        <f>INDEX(תקציב_2013,MATCH(D689,'[1]תקציב 2015'!$D$3:$D$5960,0),8)</f>
        <v>25000</v>
      </c>
      <c r="L689" s="18" t="str">
        <f t="shared" si="80"/>
        <v>7</v>
      </c>
      <c r="M689" s="18" t="str">
        <f>INDEX(Chapter,MATCH(L689,[1]Chapter!$A$1:$A$681,0),8)</f>
        <v>שירותים מקומיים</v>
      </c>
      <c r="N689" s="18" t="str">
        <f t="shared" si="81"/>
        <v>72</v>
      </c>
      <c r="O689" s="18" t="str">
        <f>INDEX(Chapter,MATCH(N689,[1]Chapter!$A$1:$A$681,0),8)</f>
        <v>שמירה ובטחון</v>
      </c>
      <c r="P689" s="18" t="str">
        <f t="shared" si="82"/>
        <v>722</v>
      </c>
      <c r="Q689" s="18" t="str">
        <f>INDEX(Chapter,MATCH(P689,[1]Chapter!$A$1:$A$681,0),8)</f>
        <v>שמירה ביטחונית</v>
      </c>
      <c r="R689" s="18" t="str">
        <f t="shared" si="83"/>
        <v>7221</v>
      </c>
      <c r="S689" s="18" t="str">
        <f>INDEX(Chapter,MATCH(R689,[1]Chapter!$A$1:$A$681,0),8)</f>
        <v>משמר אזרחי</v>
      </c>
      <c r="T689" s="18"/>
      <c r="U689" s="18" t="str">
        <f t="shared" si="84"/>
        <v>7</v>
      </c>
      <c r="V689" s="18" t="str">
        <f>IF($L689&lt;"6",INDEX(Revenue_type,MATCH(U689*1,[1]type!$A$118:$A$168,0),8),INDEX(Expenditure_type,MATCH(U689*1,[1]type!$A$2:$A$117,0),8))</f>
        <v>הוצאות לפעולות</v>
      </c>
      <c r="W689" s="18" t="str">
        <f t="shared" si="85"/>
        <v>78</v>
      </c>
      <c r="X689" s="18" t="str">
        <f>IF($L689&lt;"6",INDEX(Revenue_type,MATCH(W689*1,[1]type!$A$118:$A$168,0),8),INDEX(Expenditure_type,MATCH(W689*1,[1]type!$A$2:$A$117,0),8))</f>
        <v>הוצאות שונות</v>
      </c>
      <c r="Y689" s="18" t="str">
        <f t="shared" si="86"/>
        <v>781</v>
      </c>
      <c r="Z689" s="18" t="e">
        <f>IF($L689&lt;"6",INDEX(Revenue_type,MATCH(Y689*1,[1]type!$A$118:$A$168,0),8),INDEX(Expenditure_type,MATCH(Y689*1,[1]type!$A$2:$A$117,0),8))</f>
        <v>#N/A</v>
      </c>
    </row>
    <row r="690" spans="1:26" ht="15.75" customHeight="1" outlineLevel="2">
      <c r="A690" s="38">
        <v>210</v>
      </c>
      <c r="B690" s="39">
        <v>722101</v>
      </c>
      <c r="C690">
        <v>1</v>
      </c>
      <c r="D690" t="str">
        <f t="shared" si="87"/>
        <v>1722101.210</v>
      </c>
      <c r="E690" s="42" t="s">
        <v>571</v>
      </c>
      <c r="F690" s="16"/>
      <c r="G690"/>
      <c r="H690" s="17">
        <v>79000</v>
      </c>
      <c r="I690" s="17">
        <v>375955.71</v>
      </c>
      <c r="J690" s="16">
        <v>476348.45</v>
      </c>
      <c r="K690" s="18" t="e">
        <f>INDEX(תקציב_2013,MATCH(D690,'[1]תקציב 2015'!$D$3:$D$5960,0),8)</f>
        <v>#N/A</v>
      </c>
      <c r="L690" s="18" t="str">
        <f t="shared" si="80"/>
        <v>7</v>
      </c>
      <c r="M690" s="18" t="str">
        <f>INDEX(Chapter,MATCH(L690,[1]Chapter!$A$1:$A$681,0),8)</f>
        <v>שירותים מקומיים</v>
      </c>
      <c r="N690" s="18" t="str">
        <f t="shared" si="81"/>
        <v>72</v>
      </c>
      <c r="O690" s="18" t="str">
        <f>INDEX(Chapter,MATCH(N690,[1]Chapter!$A$1:$A$681,0),8)</f>
        <v>שמירה ובטחון</v>
      </c>
      <c r="P690" s="18" t="str">
        <f t="shared" si="82"/>
        <v>722</v>
      </c>
      <c r="Q690" s="18" t="str">
        <f>INDEX(Chapter,MATCH(P690,[1]Chapter!$A$1:$A$681,0),8)</f>
        <v>שמירה ביטחונית</v>
      </c>
      <c r="R690" s="18" t="str">
        <f t="shared" si="83"/>
        <v>7221</v>
      </c>
      <c r="S690" s="18" t="str">
        <f>INDEX(Chapter,MATCH(R690,[1]Chapter!$A$1:$A$681,0),8)</f>
        <v>משמר אזרחי</v>
      </c>
      <c r="T690" s="18"/>
      <c r="U690" s="18" t="str">
        <f t="shared" si="84"/>
        <v>2</v>
      </c>
      <c r="V690" s="18" t="str">
        <f>IF($L690&lt;"6",INDEX(Revenue_type,MATCH(U690*1,[1]type!$A$118:$A$168,0),8),INDEX(Expenditure_type,MATCH(U690*1,[1]type!$A$2:$A$117,0),8))</f>
        <v>משכורות וש"ע לעובדים בלי תקן</v>
      </c>
      <c r="W690" s="18" t="str">
        <f t="shared" si="85"/>
        <v>21</v>
      </c>
      <c r="X690" s="18" t="str">
        <f>IF($L690&lt;"6",INDEX(Revenue_type,MATCH(W690*1,[1]type!$A$118:$A$168,0),8),INDEX(Expenditure_type,MATCH(W690*1,[1]type!$A$2:$A$117,0),8))</f>
        <v>השכר הקובע</v>
      </c>
      <c r="Y690" s="18" t="str">
        <f t="shared" si="86"/>
        <v>210</v>
      </c>
      <c r="Z690" s="18" t="e">
        <f>IF($L690&lt;"6",INDEX(Revenue_type,MATCH(Y690*1,[1]type!$A$118:$A$168,0),8),INDEX(Expenditure_type,MATCH(Y690*1,[1]type!$A$2:$A$117,0),8))</f>
        <v>#N/A</v>
      </c>
    </row>
    <row r="691" spans="1:26" ht="15.75" customHeight="1" outlineLevel="2">
      <c r="A691" s="38">
        <v>110</v>
      </c>
      <c r="B691" s="39">
        <v>722110</v>
      </c>
      <c r="C691">
        <v>1</v>
      </c>
      <c r="D691" t="str">
        <f t="shared" si="87"/>
        <v>1722110.110</v>
      </c>
      <c r="E691" s="42" t="s">
        <v>572</v>
      </c>
      <c r="F691" s="16"/>
      <c r="G691"/>
      <c r="H691" s="17">
        <v>202000</v>
      </c>
      <c r="I691" s="17">
        <v>163886.07</v>
      </c>
      <c r="J691" s="16">
        <v>322925.94</v>
      </c>
      <c r="K691" s="18" t="e">
        <f>INDEX(תקציב_2013,MATCH(D691,'[1]תקציב 2015'!$D$3:$D$5960,0),8)</f>
        <v>#N/A</v>
      </c>
      <c r="L691" s="18" t="str">
        <f t="shared" si="80"/>
        <v>7</v>
      </c>
      <c r="M691" s="18" t="str">
        <f>INDEX(Chapter,MATCH(L691,[1]Chapter!$A$1:$A$681,0),8)</f>
        <v>שירותים מקומיים</v>
      </c>
      <c r="N691" s="18" t="str">
        <f t="shared" si="81"/>
        <v>72</v>
      </c>
      <c r="O691" s="18" t="str">
        <f>INDEX(Chapter,MATCH(N691,[1]Chapter!$A$1:$A$681,0),8)</f>
        <v>שמירה ובטחון</v>
      </c>
      <c r="P691" s="18" t="str">
        <f t="shared" si="82"/>
        <v>722</v>
      </c>
      <c r="Q691" s="18" t="str">
        <f>INDEX(Chapter,MATCH(P691,[1]Chapter!$A$1:$A$681,0),8)</f>
        <v>שמירה ביטחונית</v>
      </c>
      <c r="R691" s="18" t="str">
        <f t="shared" si="83"/>
        <v>7221</v>
      </c>
      <c r="S691" s="18" t="str">
        <f>INDEX(Chapter,MATCH(R691,[1]Chapter!$A$1:$A$681,0),8)</f>
        <v>משמר אזרחי</v>
      </c>
      <c r="T691" s="18"/>
      <c r="U691" s="18" t="str">
        <f t="shared" si="84"/>
        <v>1</v>
      </c>
      <c r="V691" s="18" t="str">
        <f>IF($L691&lt;"6",INDEX(Revenue_type,MATCH(U691*1,[1]type!$A$118:$A$168,0),8),INDEX(Expenditure_type,MATCH(U691*1,[1]type!$A$2:$A$117,0),8))</f>
        <v>משכורות וש"ע לעובדים לפי תקן</v>
      </c>
      <c r="W691" s="18" t="str">
        <f t="shared" si="85"/>
        <v>11</v>
      </c>
      <c r="X691" s="18" t="str">
        <f>IF($L691&lt;"6",INDEX(Revenue_type,MATCH(W691*1,[1]type!$A$118:$A$168,0),8),INDEX(Expenditure_type,MATCH(W691*1,[1]type!$A$2:$A$117,0),8))</f>
        <v>השכר הקובע</v>
      </c>
      <c r="Y691" s="18" t="str">
        <f t="shared" si="86"/>
        <v>110</v>
      </c>
      <c r="Z691" s="18" t="e">
        <f>IF($L691&lt;"6",INDEX(Revenue_type,MATCH(Y691*1,[1]type!$A$118:$A$168,0),8),INDEX(Expenditure_type,MATCH(Y691*1,[1]type!$A$2:$A$117,0),8))</f>
        <v>#N/A</v>
      </c>
    </row>
    <row r="692" spans="1:26" ht="15.75" customHeight="1" outlineLevel="2">
      <c r="A692" s="38">
        <v>130</v>
      </c>
      <c r="B692" s="39">
        <v>722110</v>
      </c>
      <c r="C692">
        <v>1</v>
      </c>
      <c r="D692" t="str">
        <f t="shared" si="87"/>
        <v>1722110.130</v>
      </c>
      <c r="E692" s="42" t="s">
        <v>41</v>
      </c>
      <c r="F692" s="16"/>
      <c r="G692"/>
      <c r="H692" s="17">
        <v>0</v>
      </c>
      <c r="I692" s="17">
        <v>44010.33</v>
      </c>
      <c r="J692" s="16"/>
      <c r="K692" s="18" t="e">
        <f>INDEX(תקציב_2013,MATCH(D692,'[1]תקציב 2015'!$D$3:$D$5960,0),8)</f>
        <v>#N/A</v>
      </c>
      <c r="L692" s="18" t="str">
        <f t="shared" si="80"/>
        <v>7</v>
      </c>
      <c r="M692" s="18" t="str">
        <f>INDEX(Chapter,MATCH(L692,[1]Chapter!$A$1:$A$681,0),8)</f>
        <v>שירותים מקומיים</v>
      </c>
      <c r="N692" s="18" t="str">
        <f t="shared" si="81"/>
        <v>72</v>
      </c>
      <c r="O692" s="18" t="str">
        <f>INDEX(Chapter,MATCH(N692,[1]Chapter!$A$1:$A$681,0),8)</f>
        <v>שמירה ובטחון</v>
      </c>
      <c r="P692" s="18" t="str">
        <f t="shared" si="82"/>
        <v>722</v>
      </c>
      <c r="Q692" s="18" t="str">
        <f>INDEX(Chapter,MATCH(P692,[1]Chapter!$A$1:$A$681,0),8)</f>
        <v>שמירה ביטחונית</v>
      </c>
      <c r="R692" s="18" t="str">
        <f t="shared" si="83"/>
        <v>7221</v>
      </c>
      <c r="S692" s="18" t="str">
        <f>INDEX(Chapter,MATCH(R692,[1]Chapter!$A$1:$A$681,0),8)</f>
        <v>משמר אזרחי</v>
      </c>
      <c r="T692" s="18"/>
      <c r="U692" s="18" t="str">
        <f t="shared" si="84"/>
        <v>1</v>
      </c>
      <c r="V692" s="18" t="str">
        <f>IF($L692&lt;"6",INDEX(Revenue_type,MATCH(U692*1,[1]type!$A$118:$A$168,0),8),INDEX(Expenditure_type,MATCH(U692*1,[1]type!$A$2:$A$117,0),8))</f>
        <v>משכורות וש"ע לעובדים לפי תקן</v>
      </c>
      <c r="W692" s="18" t="str">
        <f t="shared" si="85"/>
        <v>13</v>
      </c>
      <c r="X692" s="18" t="str">
        <f>IF($L692&lt;"6",INDEX(Revenue_type,MATCH(W692*1,[1]type!$A$118:$A$168,0),8),INDEX(Expenditure_type,MATCH(W692*1,[1]type!$A$2:$A$117,0),8))</f>
        <v>שעות נוספות</v>
      </c>
      <c r="Y692" s="18" t="str">
        <f t="shared" si="86"/>
        <v>130</v>
      </c>
      <c r="Z692" s="18" t="e">
        <f>IF($L692&lt;"6",INDEX(Revenue_type,MATCH(Y692*1,[1]type!$A$118:$A$168,0),8),INDEX(Expenditure_type,MATCH(Y692*1,[1]type!$A$2:$A$117,0),8))</f>
        <v>#N/A</v>
      </c>
    </row>
    <row r="693" spans="1:26" ht="15.75" customHeight="1" outlineLevel="2">
      <c r="A693" s="38">
        <v>140</v>
      </c>
      <c r="B693" s="39">
        <v>722110</v>
      </c>
      <c r="C693">
        <v>1</v>
      </c>
      <c r="D693" t="str">
        <f t="shared" si="87"/>
        <v>1722110.140</v>
      </c>
      <c r="E693" s="42" t="s">
        <v>573</v>
      </c>
      <c r="F693" s="16"/>
      <c r="G693"/>
      <c r="H693" s="17">
        <v>47000</v>
      </c>
      <c r="I693" s="17">
        <v>32587.95</v>
      </c>
      <c r="J693" s="16">
        <v>41115.21</v>
      </c>
      <c r="K693" s="18" t="e">
        <f>INDEX(תקציב_2013,MATCH(D693,'[1]תקציב 2015'!$D$3:$D$5960,0),8)</f>
        <v>#N/A</v>
      </c>
      <c r="L693" s="18" t="str">
        <f t="shared" si="80"/>
        <v>7</v>
      </c>
      <c r="M693" s="18" t="str">
        <f>INDEX(Chapter,MATCH(L693,[1]Chapter!$A$1:$A$681,0),8)</f>
        <v>שירותים מקומיים</v>
      </c>
      <c r="N693" s="18" t="str">
        <f t="shared" si="81"/>
        <v>72</v>
      </c>
      <c r="O693" s="18" t="str">
        <f>INDEX(Chapter,MATCH(N693,[1]Chapter!$A$1:$A$681,0),8)</f>
        <v>שמירה ובטחון</v>
      </c>
      <c r="P693" s="18" t="str">
        <f t="shared" si="82"/>
        <v>722</v>
      </c>
      <c r="Q693" s="18" t="str">
        <f>INDEX(Chapter,MATCH(P693,[1]Chapter!$A$1:$A$681,0),8)</f>
        <v>שמירה ביטחונית</v>
      </c>
      <c r="R693" s="18" t="str">
        <f t="shared" si="83"/>
        <v>7221</v>
      </c>
      <c r="S693" s="18" t="str">
        <f>INDEX(Chapter,MATCH(R693,[1]Chapter!$A$1:$A$681,0),8)</f>
        <v>משמר אזרחי</v>
      </c>
      <c r="T693" s="18"/>
      <c r="U693" s="18" t="str">
        <f t="shared" si="84"/>
        <v>1</v>
      </c>
      <c r="V693" s="18" t="str">
        <f>IF($L693&lt;"6",INDEX(Revenue_type,MATCH(U693*1,[1]type!$A$118:$A$168,0),8),INDEX(Expenditure_type,MATCH(U693*1,[1]type!$A$2:$A$117,0),8))</f>
        <v>משכורות וש"ע לעובדים לפי תקן</v>
      </c>
      <c r="W693" s="18" t="str">
        <f t="shared" si="85"/>
        <v>14</v>
      </c>
      <c r="X693" s="18" t="str">
        <f>IF($L693&lt;"6",INDEX(Revenue_type,MATCH(W693*1,[1]type!$A$118:$A$168,0),8),INDEX(Expenditure_type,MATCH(W693*1,[1]type!$A$2:$A$117,0),8))</f>
        <v>החזר הוצאות</v>
      </c>
      <c r="Y693" s="18" t="str">
        <f t="shared" si="86"/>
        <v>140</v>
      </c>
      <c r="Z693" s="18" t="e">
        <f>IF($L693&lt;"6",INDEX(Revenue_type,MATCH(Y693*1,[1]type!$A$118:$A$168,0),8),INDEX(Expenditure_type,MATCH(Y693*1,[1]type!$A$2:$A$117,0),8))</f>
        <v>#N/A</v>
      </c>
    </row>
    <row r="694" spans="1:26" ht="15.75" customHeight="1" outlineLevel="2">
      <c r="A694" s="38">
        <v>210</v>
      </c>
      <c r="B694" s="39">
        <v>722110</v>
      </c>
      <c r="C694">
        <v>1</v>
      </c>
      <c r="D694" t="str">
        <f t="shared" si="87"/>
        <v>1722110.210</v>
      </c>
      <c r="E694" s="41" t="s">
        <v>574</v>
      </c>
      <c r="F694" s="16"/>
      <c r="G694"/>
      <c r="H694" s="17">
        <v>115000</v>
      </c>
      <c r="I694" s="17">
        <v>66621.39</v>
      </c>
      <c r="J694" s="16"/>
      <c r="K694" s="18" t="e">
        <f>INDEX(תקציב_2013,MATCH(D694,'[1]תקציב 2015'!$D$3:$D$5960,0),8)</f>
        <v>#N/A</v>
      </c>
      <c r="L694" s="18" t="str">
        <f t="shared" si="80"/>
        <v>7</v>
      </c>
      <c r="M694" s="18" t="str">
        <f>INDEX(Chapter,MATCH(L694,[1]Chapter!$A$1:$A$681,0),8)</f>
        <v>שירותים מקומיים</v>
      </c>
      <c r="N694" s="18" t="str">
        <f t="shared" si="81"/>
        <v>72</v>
      </c>
      <c r="O694" s="18" t="str">
        <f>INDEX(Chapter,MATCH(N694,[1]Chapter!$A$1:$A$681,0),8)</f>
        <v>שמירה ובטחון</v>
      </c>
      <c r="P694" s="18" t="str">
        <f t="shared" si="82"/>
        <v>722</v>
      </c>
      <c r="Q694" s="18" t="str">
        <f>INDEX(Chapter,MATCH(P694,[1]Chapter!$A$1:$A$681,0),8)</f>
        <v>שמירה ביטחונית</v>
      </c>
      <c r="R694" s="18" t="str">
        <f t="shared" si="83"/>
        <v>7221</v>
      </c>
      <c r="S694" s="18" t="str">
        <f>INDEX(Chapter,MATCH(R694,[1]Chapter!$A$1:$A$681,0),8)</f>
        <v>משמר אזרחי</v>
      </c>
      <c r="T694" s="18"/>
      <c r="U694" s="18" t="str">
        <f t="shared" si="84"/>
        <v>2</v>
      </c>
      <c r="V694" s="18" t="str">
        <f>IF($L694&lt;"6",INDEX(Revenue_type,MATCH(U694*1,[1]type!$A$118:$A$168,0),8),INDEX(Expenditure_type,MATCH(U694*1,[1]type!$A$2:$A$117,0),8))</f>
        <v>משכורות וש"ע לעובדים בלי תקן</v>
      </c>
      <c r="W694" s="18" t="str">
        <f t="shared" si="85"/>
        <v>21</v>
      </c>
      <c r="X694" s="18" t="str">
        <f>IF($L694&lt;"6",INDEX(Revenue_type,MATCH(W694*1,[1]type!$A$118:$A$168,0),8),INDEX(Expenditure_type,MATCH(W694*1,[1]type!$A$2:$A$117,0),8))</f>
        <v>השכר הקובע</v>
      </c>
      <c r="Y694" s="18" t="str">
        <f t="shared" si="86"/>
        <v>210</v>
      </c>
      <c r="Z694" s="18" t="e">
        <f>IF($L694&lt;"6",INDEX(Revenue_type,MATCH(Y694*1,[1]type!$A$118:$A$168,0),8),INDEX(Expenditure_type,MATCH(Y694*1,[1]type!$A$2:$A$117,0),8))</f>
        <v>#N/A</v>
      </c>
    </row>
    <row r="695" spans="1:26" ht="15.75" customHeight="1" outlineLevel="2">
      <c r="A695" s="38">
        <v>110</v>
      </c>
      <c r="B695" s="39">
        <v>722120</v>
      </c>
      <c r="C695">
        <v>1</v>
      </c>
      <c r="D695" t="str">
        <f t="shared" si="87"/>
        <v>1722120.110</v>
      </c>
      <c r="E695" s="41" t="s">
        <v>575</v>
      </c>
      <c r="F695" s="16"/>
      <c r="G695"/>
      <c r="H695" s="17">
        <v>430000</v>
      </c>
      <c r="I695" s="17"/>
      <c r="J695" s="16"/>
      <c r="K695" s="18" t="e">
        <f>INDEX(תקציב_2013,MATCH(D695,'[1]תקציב 2015'!$D$3:$D$5960,0),8)</f>
        <v>#N/A</v>
      </c>
      <c r="L695" s="18" t="str">
        <f t="shared" si="80"/>
        <v>7</v>
      </c>
      <c r="M695" s="18" t="str">
        <f>INDEX(Chapter,MATCH(L695,[1]Chapter!$A$1:$A$681,0),8)</f>
        <v>שירותים מקומיים</v>
      </c>
      <c r="N695" s="18" t="str">
        <f t="shared" si="81"/>
        <v>72</v>
      </c>
      <c r="O695" s="18" t="str">
        <f>INDEX(Chapter,MATCH(N695,[1]Chapter!$A$1:$A$681,0),8)</f>
        <v>שמירה ובטחון</v>
      </c>
      <c r="P695" s="18" t="str">
        <f t="shared" si="82"/>
        <v>722</v>
      </c>
      <c r="Q695" s="18" t="str">
        <f>INDEX(Chapter,MATCH(P695,[1]Chapter!$A$1:$A$681,0),8)</f>
        <v>שמירה ביטחונית</v>
      </c>
      <c r="R695" s="18" t="str">
        <f t="shared" si="83"/>
        <v>7221</v>
      </c>
      <c r="S695" s="18" t="str">
        <f>INDEX(Chapter,MATCH(R695,[1]Chapter!$A$1:$A$681,0),8)</f>
        <v>משמר אזרחי</v>
      </c>
      <c r="T695" s="18"/>
      <c r="U695" s="18" t="str">
        <f t="shared" si="84"/>
        <v>1</v>
      </c>
      <c r="V695" s="18" t="str">
        <f>IF($L695&lt;"6",INDEX(Revenue_type,MATCH(U695*1,[1]type!$A$118:$A$168,0),8),INDEX(Expenditure_type,MATCH(U695*1,[1]type!$A$2:$A$117,0),8))</f>
        <v>משכורות וש"ע לעובדים לפי תקן</v>
      </c>
      <c r="W695" s="18" t="str">
        <f t="shared" si="85"/>
        <v>11</v>
      </c>
      <c r="X695" s="18" t="str">
        <f>IF($L695&lt;"6",INDEX(Revenue_type,MATCH(W695*1,[1]type!$A$118:$A$168,0),8),INDEX(Expenditure_type,MATCH(W695*1,[1]type!$A$2:$A$117,0),8))</f>
        <v>השכר הקובע</v>
      </c>
      <c r="Y695" s="18" t="str">
        <f t="shared" si="86"/>
        <v>110</v>
      </c>
      <c r="Z695" s="18" t="e">
        <f>IF($L695&lt;"6",INDEX(Revenue_type,MATCH(Y695*1,[1]type!$A$118:$A$168,0),8),INDEX(Expenditure_type,MATCH(Y695*1,[1]type!$A$2:$A$117,0),8))</f>
        <v>#N/A</v>
      </c>
    </row>
    <row r="696" spans="1:26" ht="15.75" customHeight="1" outlineLevel="2">
      <c r="A696" s="38">
        <v>110</v>
      </c>
      <c r="B696" s="39">
        <v>722400</v>
      </c>
      <c r="C696">
        <v>1</v>
      </c>
      <c r="D696" t="str">
        <f t="shared" si="87"/>
        <v>1722400.110</v>
      </c>
      <c r="E696" s="42" t="s">
        <v>576</v>
      </c>
      <c r="F696" s="16"/>
      <c r="G696"/>
      <c r="H696" s="17">
        <v>2231000</v>
      </c>
      <c r="I696" s="17">
        <v>957791.16</v>
      </c>
      <c r="J696" s="16"/>
      <c r="K696" s="18" t="e">
        <f>INDEX(תקציב_2013,MATCH(D696,'[1]תקציב 2015'!$D$3:$D$5960,0),8)</f>
        <v>#N/A</v>
      </c>
      <c r="L696" s="18" t="str">
        <f t="shared" si="80"/>
        <v>7</v>
      </c>
      <c r="M696" s="18" t="str">
        <f>INDEX(Chapter,MATCH(L696,[1]Chapter!$A$1:$A$681,0),8)</f>
        <v>שירותים מקומיים</v>
      </c>
      <c r="N696" s="18" t="str">
        <f t="shared" si="81"/>
        <v>72</v>
      </c>
      <c r="O696" s="18" t="str">
        <f>INDEX(Chapter,MATCH(N696,[1]Chapter!$A$1:$A$681,0),8)</f>
        <v>שמירה ובטחון</v>
      </c>
      <c r="P696" s="18" t="str">
        <f t="shared" si="82"/>
        <v>722</v>
      </c>
      <c r="Q696" s="18" t="str">
        <f>INDEX(Chapter,MATCH(P696,[1]Chapter!$A$1:$A$681,0),8)</f>
        <v>שמירה ביטחונית</v>
      </c>
      <c r="R696" s="18" t="str">
        <f t="shared" si="83"/>
        <v>7224</v>
      </c>
      <c r="S696" s="18" t="e">
        <f>INDEX(Chapter,MATCH(R696,[1]Chapter!$A$1:$A$681,0),8)</f>
        <v>#N/A</v>
      </c>
      <c r="T696" s="18"/>
      <c r="U696" s="18" t="str">
        <f t="shared" si="84"/>
        <v>1</v>
      </c>
      <c r="V696" s="18" t="str">
        <f>IF($L696&lt;"6",INDEX(Revenue_type,MATCH(U696*1,[1]type!$A$118:$A$168,0),8),INDEX(Expenditure_type,MATCH(U696*1,[1]type!$A$2:$A$117,0),8))</f>
        <v>משכורות וש"ע לעובדים לפי תקן</v>
      </c>
      <c r="W696" s="18" t="str">
        <f t="shared" si="85"/>
        <v>11</v>
      </c>
      <c r="X696" s="18" t="str">
        <f>IF($L696&lt;"6",INDEX(Revenue_type,MATCH(W696*1,[1]type!$A$118:$A$168,0),8),INDEX(Expenditure_type,MATCH(W696*1,[1]type!$A$2:$A$117,0),8))</f>
        <v>השכר הקובע</v>
      </c>
      <c r="Y696" s="18" t="str">
        <f t="shared" si="86"/>
        <v>110</v>
      </c>
      <c r="Z696" s="18" t="e">
        <f>IF($L696&lt;"6",INDEX(Revenue_type,MATCH(Y696*1,[1]type!$A$118:$A$168,0),8),INDEX(Expenditure_type,MATCH(Y696*1,[1]type!$A$2:$A$117,0),8))</f>
        <v>#N/A</v>
      </c>
    </row>
    <row r="697" spans="1:26" ht="15.75" customHeight="1" outlineLevel="2">
      <c r="A697" s="38">
        <v>130</v>
      </c>
      <c r="B697" s="39">
        <v>722400</v>
      </c>
      <c r="C697">
        <v>1</v>
      </c>
      <c r="D697" t="str">
        <f t="shared" si="87"/>
        <v>1722400.130</v>
      </c>
      <c r="E697" s="42" t="s">
        <v>577</v>
      </c>
      <c r="F697" s="16"/>
      <c r="G697"/>
      <c r="H697" s="17">
        <v>150000</v>
      </c>
      <c r="I697" s="17">
        <v>99990.23</v>
      </c>
      <c r="J697" s="16"/>
      <c r="K697" s="18" t="e">
        <f>INDEX(תקציב_2013,MATCH(D697,'[1]תקציב 2015'!$D$3:$D$5960,0),8)</f>
        <v>#N/A</v>
      </c>
      <c r="L697" s="18" t="str">
        <f t="shared" si="80"/>
        <v>7</v>
      </c>
      <c r="M697" s="18" t="str">
        <f>INDEX(Chapter,MATCH(L697,[1]Chapter!$A$1:$A$681,0),8)</f>
        <v>שירותים מקומיים</v>
      </c>
      <c r="N697" s="18" t="str">
        <f t="shared" si="81"/>
        <v>72</v>
      </c>
      <c r="O697" s="18" t="str">
        <f>INDEX(Chapter,MATCH(N697,[1]Chapter!$A$1:$A$681,0),8)</f>
        <v>שמירה ובטחון</v>
      </c>
      <c r="P697" s="18" t="str">
        <f t="shared" si="82"/>
        <v>722</v>
      </c>
      <c r="Q697" s="18" t="str">
        <f>INDEX(Chapter,MATCH(P697,[1]Chapter!$A$1:$A$681,0),8)</f>
        <v>שמירה ביטחונית</v>
      </c>
      <c r="R697" s="18" t="str">
        <f t="shared" si="83"/>
        <v>7224</v>
      </c>
      <c r="S697" s="18" t="e">
        <f>INDEX(Chapter,MATCH(R697,[1]Chapter!$A$1:$A$681,0),8)</f>
        <v>#N/A</v>
      </c>
      <c r="T697" s="18"/>
      <c r="U697" s="18" t="str">
        <f t="shared" si="84"/>
        <v>1</v>
      </c>
      <c r="V697" s="18" t="str">
        <f>IF($L697&lt;"6",INDEX(Revenue_type,MATCH(U697*1,[1]type!$A$118:$A$168,0),8),INDEX(Expenditure_type,MATCH(U697*1,[1]type!$A$2:$A$117,0),8))</f>
        <v>משכורות וש"ע לעובדים לפי תקן</v>
      </c>
      <c r="W697" s="18" t="str">
        <f t="shared" si="85"/>
        <v>13</v>
      </c>
      <c r="X697" s="18" t="str">
        <f>IF($L697&lt;"6",INDEX(Revenue_type,MATCH(W697*1,[1]type!$A$118:$A$168,0),8),INDEX(Expenditure_type,MATCH(W697*1,[1]type!$A$2:$A$117,0),8))</f>
        <v>שעות נוספות</v>
      </c>
      <c r="Y697" s="18" t="str">
        <f t="shared" si="86"/>
        <v>130</v>
      </c>
      <c r="Z697" s="18" t="e">
        <f>IF($L697&lt;"6",INDEX(Revenue_type,MATCH(Y697*1,[1]type!$A$118:$A$168,0),8),INDEX(Expenditure_type,MATCH(Y697*1,[1]type!$A$2:$A$117,0),8))</f>
        <v>#N/A</v>
      </c>
    </row>
    <row r="698" spans="1:26" ht="15.75" customHeight="1" outlineLevel="2">
      <c r="A698" s="38">
        <v>492</v>
      </c>
      <c r="B698" s="39">
        <v>722400</v>
      </c>
      <c r="C698">
        <v>1</v>
      </c>
      <c r="D698" t="str">
        <f t="shared" si="87"/>
        <v>1722400.492</v>
      </c>
      <c r="E698" s="42" t="s">
        <v>462</v>
      </c>
      <c r="F698" s="16"/>
      <c r="G698"/>
      <c r="H698" s="17">
        <v>62000</v>
      </c>
      <c r="I698" s="17"/>
      <c r="J698" s="16"/>
      <c r="K698" s="18" t="e">
        <f>INDEX(תקציב_2013,MATCH(D698,'[1]תקציב 2015'!$D$3:$D$5960,0),8)</f>
        <v>#N/A</v>
      </c>
      <c r="L698" s="18" t="str">
        <f t="shared" si="80"/>
        <v>7</v>
      </c>
      <c r="M698" s="18" t="str">
        <f>INDEX(Chapter,MATCH(L698,[1]Chapter!$A$1:$A$681,0),8)</f>
        <v>שירותים מקומיים</v>
      </c>
      <c r="N698" s="18" t="str">
        <f t="shared" si="81"/>
        <v>72</v>
      </c>
      <c r="O698" s="18" t="str">
        <f>INDEX(Chapter,MATCH(N698,[1]Chapter!$A$1:$A$681,0),8)</f>
        <v>שמירה ובטחון</v>
      </c>
      <c r="P698" s="18" t="str">
        <f t="shared" si="82"/>
        <v>722</v>
      </c>
      <c r="Q698" s="18" t="str">
        <f>INDEX(Chapter,MATCH(P698,[1]Chapter!$A$1:$A$681,0),8)</f>
        <v>שמירה ביטחונית</v>
      </c>
      <c r="R698" s="18" t="str">
        <f t="shared" si="83"/>
        <v>7224</v>
      </c>
      <c r="S698" s="18" t="e">
        <f>INDEX(Chapter,MATCH(R698,[1]Chapter!$A$1:$A$681,0),8)</f>
        <v>#N/A</v>
      </c>
      <c r="T698" s="18"/>
      <c r="U698" s="18" t="str">
        <f t="shared" si="84"/>
        <v>4</v>
      </c>
      <c r="V698" s="18" t="str">
        <f>IF($L698&lt;"6",INDEX(Revenue_type,MATCH(U698*1,[1]type!$A$118:$A$168,0),8),INDEX(Expenditure_type,MATCH(U698*1,[1]type!$A$2:$A$117,0),8))</f>
        <v>אחזקת בינים ואספקת ציוד</v>
      </c>
      <c r="W698" s="18" t="str">
        <f t="shared" si="85"/>
        <v>49</v>
      </c>
      <c r="X698" s="18" t="e">
        <f>IF($L698&lt;"6",INDEX(Revenue_type,MATCH(W698*1,[1]type!$A$118:$A$168,0),8),INDEX(Expenditure_type,MATCH(W698*1,[1]type!$A$2:$A$117,0),8))</f>
        <v>#N/A</v>
      </c>
      <c r="Y698" s="18" t="str">
        <f t="shared" si="86"/>
        <v>492</v>
      </c>
      <c r="Z698" s="18" t="str">
        <f>IF($L698&lt;"6",INDEX(Revenue_type,MATCH(Y698*1,[1]type!$A$118:$A$168,0),8),INDEX(Expenditure_type,MATCH(Y698*1,[1]type!$A$2:$A$117,0),8))</f>
        <v>השתתפות בתקציבי עזר 092</v>
      </c>
    </row>
    <row r="699" spans="1:26" ht="15.75" customHeight="1" outlineLevel="2">
      <c r="A699" s="38">
        <v>520</v>
      </c>
      <c r="B699" s="39">
        <v>722400</v>
      </c>
      <c r="C699">
        <v>1</v>
      </c>
      <c r="D699" t="str">
        <f t="shared" si="87"/>
        <v>1722400.520</v>
      </c>
      <c r="E699" s="42" t="s">
        <v>578</v>
      </c>
      <c r="F699" s="16"/>
      <c r="G699"/>
      <c r="H699" s="17">
        <v>71000</v>
      </c>
      <c r="I699" s="17">
        <v>58884.6</v>
      </c>
      <c r="J699" s="16"/>
      <c r="K699" s="18" t="e">
        <f>INDEX(תקציב_2013,MATCH(D699,'[1]תקציב 2015'!$D$3:$D$5960,0),8)</f>
        <v>#N/A</v>
      </c>
      <c r="L699" s="18" t="str">
        <f t="shared" si="80"/>
        <v>7</v>
      </c>
      <c r="M699" s="18" t="str">
        <f>INDEX(Chapter,MATCH(L699,[1]Chapter!$A$1:$A$681,0),8)</f>
        <v>שירותים מקומיים</v>
      </c>
      <c r="N699" s="18" t="str">
        <f t="shared" si="81"/>
        <v>72</v>
      </c>
      <c r="O699" s="18" t="str">
        <f>INDEX(Chapter,MATCH(N699,[1]Chapter!$A$1:$A$681,0),8)</f>
        <v>שמירה ובטחון</v>
      </c>
      <c r="P699" s="18" t="str">
        <f t="shared" si="82"/>
        <v>722</v>
      </c>
      <c r="Q699" s="18" t="str">
        <f>INDEX(Chapter,MATCH(P699,[1]Chapter!$A$1:$A$681,0),8)</f>
        <v>שמירה ביטחונית</v>
      </c>
      <c r="R699" s="18" t="str">
        <f t="shared" si="83"/>
        <v>7224</v>
      </c>
      <c r="S699" s="18" t="e">
        <f>INDEX(Chapter,MATCH(R699,[1]Chapter!$A$1:$A$681,0),8)</f>
        <v>#N/A</v>
      </c>
      <c r="T699" s="18"/>
      <c r="U699" s="18" t="str">
        <f t="shared" si="84"/>
        <v>5</v>
      </c>
      <c r="V699" s="18" t="str">
        <f>IF($L699&lt;"6",INDEX(Revenue_type,MATCH(U699*1,[1]type!$A$118:$A$168,0),8),INDEX(Expenditure_type,MATCH(U699*1,[1]type!$A$2:$A$117,0),8))</f>
        <v>הוצאות מנהליות</v>
      </c>
      <c r="W699" s="18" t="str">
        <f t="shared" si="85"/>
        <v>52</v>
      </c>
      <c r="X699" s="18" t="str">
        <f>IF($L699&lt;"6",INDEX(Revenue_type,MATCH(W699*1,[1]type!$A$118:$A$168,0),8),INDEX(Expenditure_type,MATCH(W699*1,[1]type!$A$2:$A$117,0),8))</f>
        <v>השתלמויות וספרות מקצועית</v>
      </c>
      <c r="Y699" s="18" t="str">
        <f t="shared" si="86"/>
        <v>520</v>
      </c>
      <c r="Z699" s="18" t="e">
        <f>IF($L699&lt;"6",INDEX(Revenue_type,MATCH(Y699*1,[1]type!$A$118:$A$168,0),8),INDEX(Expenditure_type,MATCH(Y699*1,[1]type!$A$2:$A$117,0),8))</f>
        <v>#N/A</v>
      </c>
    </row>
    <row r="700" spans="1:26" ht="15.75" customHeight="1" outlineLevel="2">
      <c r="A700" s="38">
        <v>531</v>
      </c>
      <c r="B700" s="39">
        <v>722400</v>
      </c>
      <c r="C700">
        <v>1</v>
      </c>
      <c r="D700" t="str">
        <f t="shared" si="87"/>
        <v>1722400.531</v>
      </c>
      <c r="E700" s="42" t="s">
        <v>579</v>
      </c>
      <c r="F700" s="16"/>
      <c r="G700"/>
      <c r="H700" s="17">
        <v>120000</v>
      </c>
      <c r="I700" s="17">
        <v>71203.12</v>
      </c>
      <c r="J700" s="16"/>
      <c r="K700" s="18" t="e">
        <f>INDEX(תקציב_2013,MATCH(D700,'[1]תקציב 2015'!$D$3:$D$5960,0),8)</f>
        <v>#N/A</v>
      </c>
      <c r="L700" s="18" t="str">
        <f t="shared" si="80"/>
        <v>7</v>
      </c>
      <c r="M700" s="18" t="str">
        <f>INDEX(Chapter,MATCH(L700,[1]Chapter!$A$1:$A$681,0),8)</f>
        <v>שירותים מקומיים</v>
      </c>
      <c r="N700" s="18" t="str">
        <f t="shared" si="81"/>
        <v>72</v>
      </c>
      <c r="O700" s="18" t="str">
        <f>INDEX(Chapter,MATCH(N700,[1]Chapter!$A$1:$A$681,0),8)</f>
        <v>שמירה ובטחון</v>
      </c>
      <c r="P700" s="18" t="str">
        <f t="shared" si="82"/>
        <v>722</v>
      </c>
      <c r="Q700" s="18" t="str">
        <f>INDEX(Chapter,MATCH(P700,[1]Chapter!$A$1:$A$681,0),8)</f>
        <v>שמירה ביטחונית</v>
      </c>
      <c r="R700" s="18" t="str">
        <f t="shared" si="83"/>
        <v>7224</v>
      </c>
      <c r="S700" s="18" t="e">
        <f>INDEX(Chapter,MATCH(R700,[1]Chapter!$A$1:$A$681,0),8)</f>
        <v>#N/A</v>
      </c>
      <c r="T700" s="18"/>
      <c r="U700" s="18" t="str">
        <f t="shared" si="84"/>
        <v>5</v>
      </c>
      <c r="V700" s="18" t="str">
        <f>IF($L700&lt;"6",INDEX(Revenue_type,MATCH(U700*1,[1]type!$A$118:$A$168,0),8),INDEX(Expenditure_type,MATCH(U700*1,[1]type!$A$2:$A$117,0),8))</f>
        <v>הוצאות מנהליות</v>
      </c>
      <c r="W700" s="18" t="str">
        <f t="shared" si="85"/>
        <v>53</v>
      </c>
      <c r="X700" s="18" t="str">
        <f>IF($L700&lt;"6",INDEX(Revenue_type,MATCH(W700*1,[1]type!$A$118:$A$168,0),8),INDEX(Expenditure_type,MATCH(W700*1,[1]type!$A$2:$A$117,0),8))</f>
        <v>הוצאות רכב מינהלי</v>
      </c>
      <c r="Y700" s="18" t="str">
        <f t="shared" si="86"/>
        <v>531</v>
      </c>
      <c r="Z700" s="18" t="str">
        <f>IF($L700&lt;"6",INDEX(Revenue_type,MATCH(Y700*1,[1]type!$A$118:$A$168,0),8),INDEX(Expenditure_type,MATCH(Y700*1,[1]type!$A$2:$A$117,0),8))</f>
        <v>דלק ושמנים</v>
      </c>
    </row>
    <row r="701" spans="1:26" ht="15.75" customHeight="1" outlineLevel="2">
      <c r="A701" s="38">
        <v>532</v>
      </c>
      <c r="B701" s="39">
        <v>722400</v>
      </c>
      <c r="C701">
        <v>1</v>
      </c>
      <c r="D701" t="str">
        <f t="shared" si="87"/>
        <v>1722400.532</v>
      </c>
      <c r="E701" s="42" t="s">
        <v>580</v>
      </c>
      <c r="F701" s="16"/>
      <c r="G701"/>
      <c r="H701" s="17">
        <v>7000</v>
      </c>
      <c r="I701" s="17">
        <v>0</v>
      </c>
      <c r="J701" s="16"/>
      <c r="K701" s="18" t="e">
        <f>INDEX(תקציב_2013,MATCH(D701,'[1]תקציב 2015'!$D$3:$D$5960,0),8)</f>
        <v>#N/A</v>
      </c>
      <c r="L701" s="18" t="str">
        <f t="shared" si="80"/>
        <v>7</v>
      </c>
      <c r="M701" s="18" t="str">
        <f>INDEX(Chapter,MATCH(L701,[1]Chapter!$A$1:$A$681,0),8)</f>
        <v>שירותים מקומיים</v>
      </c>
      <c r="N701" s="18" t="str">
        <f t="shared" si="81"/>
        <v>72</v>
      </c>
      <c r="O701" s="18" t="str">
        <f>INDEX(Chapter,MATCH(N701,[1]Chapter!$A$1:$A$681,0),8)</f>
        <v>שמירה ובטחון</v>
      </c>
      <c r="P701" s="18" t="str">
        <f t="shared" si="82"/>
        <v>722</v>
      </c>
      <c r="Q701" s="18" t="str">
        <f>INDEX(Chapter,MATCH(P701,[1]Chapter!$A$1:$A$681,0),8)</f>
        <v>שמירה ביטחונית</v>
      </c>
      <c r="R701" s="18" t="str">
        <f t="shared" si="83"/>
        <v>7224</v>
      </c>
      <c r="S701" s="18" t="e">
        <f>INDEX(Chapter,MATCH(R701,[1]Chapter!$A$1:$A$681,0),8)</f>
        <v>#N/A</v>
      </c>
      <c r="T701" s="18"/>
      <c r="U701" s="18" t="str">
        <f t="shared" si="84"/>
        <v>5</v>
      </c>
      <c r="V701" s="18" t="str">
        <f>IF($L701&lt;"6",INDEX(Revenue_type,MATCH(U701*1,[1]type!$A$118:$A$168,0),8),INDEX(Expenditure_type,MATCH(U701*1,[1]type!$A$2:$A$117,0),8))</f>
        <v>הוצאות מנהליות</v>
      </c>
      <c r="W701" s="18" t="str">
        <f t="shared" si="85"/>
        <v>53</v>
      </c>
      <c r="X701" s="18" t="str">
        <f>IF($L701&lt;"6",INDEX(Revenue_type,MATCH(W701*1,[1]type!$A$118:$A$168,0),8),INDEX(Expenditure_type,MATCH(W701*1,[1]type!$A$2:$A$117,0),8))</f>
        <v>הוצאות רכב מינהלי</v>
      </c>
      <c r="Y701" s="18" t="str">
        <f t="shared" si="86"/>
        <v>532</v>
      </c>
      <c r="Z701" s="18" t="str">
        <f>IF($L701&lt;"6",INDEX(Revenue_type,MATCH(Y701*1,[1]type!$A$118:$A$168,0),8),INDEX(Expenditure_type,MATCH(Y701*1,[1]type!$A$2:$A$117,0),8))</f>
        <v>תיקונים</v>
      </c>
    </row>
    <row r="702" spans="1:26" ht="15.75" customHeight="1" outlineLevel="2">
      <c r="A702" s="38">
        <v>533</v>
      </c>
      <c r="B702" s="39">
        <v>722400</v>
      </c>
      <c r="C702">
        <v>1</v>
      </c>
      <c r="D702" t="str">
        <f t="shared" si="87"/>
        <v>1722400.533</v>
      </c>
      <c r="E702" s="42" t="s">
        <v>581</v>
      </c>
      <c r="F702" s="16"/>
      <c r="G702"/>
      <c r="H702" s="17">
        <v>17000</v>
      </c>
      <c r="I702" s="17">
        <v>38495</v>
      </c>
      <c r="J702" s="16"/>
      <c r="K702" s="18"/>
      <c r="L702" s="18" t="str">
        <f t="shared" si="80"/>
        <v>7</v>
      </c>
      <c r="M702" s="18" t="str">
        <f>INDEX(Chapter,MATCH(L702,[1]Chapter!$A$1:$A$681,0),8)</f>
        <v>שירותים מקומיים</v>
      </c>
      <c r="N702" s="18" t="str">
        <f t="shared" si="81"/>
        <v>72</v>
      </c>
      <c r="O702" s="18" t="str">
        <f>INDEX(Chapter,MATCH(N702,[1]Chapter!$A$1:$A$681,0),8)</f>
        <v>שמירה ובטחון</v>
      </c>
      <c r="P702" s="18" t="str">
        <f t="shared" si="82"/>
        <v>722</v>
      </c>
      <c r="Q702" s="18" t="str">
        <f>INDEX(Chapter,MATCH(P702,[1]Chapter!$A$1:$A$681,0),8)</f>
        <v>שמירה ביטחונית</v>
      </c>
      <c r="R702" s="18" t="str">
        <f t="shared" si="83"/>
        <v>7224</v>
      </c>
      <c r="S702" s="18" t="e">
        <f>INDEX(Chapter,MATCH(R702,[1]Chapter!$A$1:$A$681,0),8)</f>
        <v>#N/A</v>
      </c>
      <c r="T702" s="18"/>
      <c r="U702" s="18" t="str">
        <f t="shared" si="84"/>
        <v>5</v>
      </c>
      <c r="V702" s="18" t="str">
        <f>IF($L702&lt;"6",INDEX(Revenue_type,MATCH(U702*1,[1]type!$A$118:$A$168,0),8),INDEX(Expenditure_type,MATCH(U702*1,[1]type!$A$2:$A$117,0),8))</f>
        <v>הוצאות מנהליות</v>
      </c>
      <c r="W702" s="18" t="str">
        <f t="shared" si="85"/>
        <v>53</v>
      </c>
      <c r="X702" s="18" t="str">
        <f>IF($L702&lt;"6",INDEX(Revenue_type,MATCH(W702*1,[1]type!$A$118:$A$168,0),8),INDEX(Expenditure_type,MATCH(W702*1,[1]type!$A$2:$A$117,0),8))</f>
        <v>הוצאות רכב מינהלי</v>
      </c>
      <c r="Y702" s="18" t="str">
        <f t="shared" si="86"/>
        <v>533</v>
      </c>
      <c r="Z702" s="18" t="str">
        <f>IF($L702&lt;"6",INDEX(Revenue_type,MATCH(Y702*1,[1]type!$A$118:$A$168,0),8),INDEX(Expenditure_type,MATCH(Y702*1,[1]type!$A$2:$A$117,0),8))</f>
        <v>רישוי וביטוח</v>
      </c>
    </row>
    <row r="703" spans="1:26" ht="15.75" customHeight="1" outlineLevel="2">
      <c r="A703" s="38">
        <v>540</v>
      </c>
      <c r="B703" s="39">
        <v>722400</v>
      </c>
      <c r="C703">
        <v>1</v>
      </c>
      <c r="D703" t="str">
        <f t="shared" si="87"/>
        <v>1722400.540</v>
      </c>
      <c r="E703" s="42" t="s">
        <v>582</v>
      </c>
      <c r="F703" s="16"/>
      <c r="G703"/>
      <c r="H703" s="17">
        <v>160000</v>
      </c>
      <c r="I703" s="17"/>
      <c r="J703" s="16"/>
      <c r="K703" s="18" t="e">
        <f>INDEX(תקציב_2013,MATCH(D703,'[1]תקציב 2015'!$D$3:$D$5960,0),8)</f>
        <v>#N/A</v>
      </c>
      <c r="L703" s="18" t="str">
        <f t="shared" si="80"/>
        <v>7</v>
      </c>
      <c r="M703" s="18" t="str">
        <f>INDEX(Chapter,MATCH(L703,[1]Chapter!$A$1:$A$681,0),8)</f>
        <v>שירותים מקומיים</v>
      </c>
      <c r="N703" s="18" t="str">
        <f t="shared" si="81"/>
        <v>72</v>
      </c>
      <c r="O703" s="18" t="str">
        <f>INDEX(Chapter,MATCH(N703,[1]Chapter!$A$1:$A$681,0),8)</f>
        <v>שמירה ובטחון</v>
      </c>
      <c r="P703" s="18" t="str">
        <f t="shared" si="82"/>
        <v>722</v>
      </c>
      <c r="Q703" s="18" t="str">
        <f>INDEX(Chapter,MATCH(P703,[1]Chapter!$A$1:$A$681,0),8)</f>
        <v>שמירה ביטחונית</v>
      </c>
      <c r="R703" s="18" t="str">
        <f t="shared" si="83"/>
        <v>7224</v>
      </c>
      <c r="S703" s="18" t="e">
        <f>INDEX(Chapter,MATCH(R703,[1]Chapter!$A$1:$A$681,0),8)</f>
        <v>#N/A</v>
      </c>
      <c r="T703" s="18"/>
      <c r="U703" s="18" t="str">
        <f t="shared" si="84"/>
        <v>5</v>
      </c>
      <c r="V703" s="18" t="str">
        <f>IF($L703&lt;"6",INDEX(Revenue_type,MATCH(U703*1,[1]type!$A$118:$A$168,0),8),INDEX(Expenditure_type,MATCH(U703*1,[1]type!$A$2:$A$117,0),8))</f>
        <v>הוצאות מנהליות</v>
      </c>
      <c r="W703" s="18" t="str">
        <f t="shared" si="85"/>
        <v>54</v>
      </c>
      <c r="X703" s="18" t="str">
        <f>IF($L703&lt;"6",INDEX(Revenue_type,MATCH(W703*1,[1]type!$A$118:$A$168,0),8),INDEX(Expenditure_type,MATCH(W703*1,[1]type!$A$2:$A$117,0),8))</f>
        <v>הוצאות תקשורת</v>
      </c>
      <c r="Y703" s="18" t="str">
        <f t="shared" si="86"/>
        <v>540</v>
      </c>
      <c r="Z703" s="18" t="e">
        <f>IF($L703&lt;"6",INDEX(Revenue_type,MATCH(Y703*1,[1]type!$A$118:$A$168,0),8),INDEX(Expenditure_type,MATCH(Y703*1,[1]type!$A$2:$A$117,0),8))</f>
        <v>#N/A</v>
      </c>
    </row>
    <row r="704" spans="1:26" ht="15.75" customHeight="1" outlineLevel="2">
      <c r="A704" s="38">
        <v>541</v>
      </c>
      <c r="B704" s="39">
        <v>722400</v>
      </c>
      <c r="C704">
        <v>1</v>
      </c>
      <c r="D704" t="str">
        <f t="shared" si="87"/>
        <v>1722400.541</v>
      </c>
      <c r="E704" s="42" t="s">
        <v>583</v>
      </c>
      <c r="F704" s="16"/>
      <c r="G704"/>
      <c r="H704" s="17">
        <v>85000</v>
      </c>
      <c r="I704" s="17"/>
      <c r="J704" s="16"/>
      <c r="K704" s="18" t="e">
        <f>INDEX(תקציב_2013,MATCH(D704,'[1]תקציב 2015'!$D$3:$D$5960,0),8)</f>
        <v>#N/A</v>
      </c>
      <c r="L704" s="18" t="str">
        <f t="shared" si="80"/>
        <v>7</v>
      </c>
      <c r="M704" s="18" t="str">
        <f>INDEX(Chapter,MATCH(L704,[1]Chapter!$A$1:$A$681,0),8)</f>
        <v>שירותים מקומיים</v>
      </c>
      <c r="N704" s="18" t="str">
        <f t="shared" si="81"/>
        <v>72</v>
      </c>
      <c r="O704" s="18" t="str">
        <f>INDEX(Chapter,MATCH(N704,[1]Chapter!$A$1:$A$681,0),8)</f>
        <v>שמירה ובטחון</v>
      </c>
      <c r="P704" s="18" t="str">
        <f t="shared" si="82"/>
        <v>722</v>
      </c>
      <c r="Q704" s="18" t="str">
        <f>INDEX(Chapter,MATCH(P704,[1]Chapter!$A$1:$A$681,0),8)</f>
        <v>שמירה ביטחונית</v>
      </c>
      <c r="R704" s="18" t="str">
        <f t="shared" si="83"/>
        <v>7224</v>
      </c>
      <c r="S704" s="18" t="e">
        <f>INDEX(Chapter,MATCH(R704,[1]Chapter!$A$1:$A$681,0),8)</f>
        <v>#N/A</v>
      </c>
      <c r="T704" s="18"/>
      <c r="U704" s="18" t="str">
        <f t="shared" si="84"/>
        <v>5</v>
      </c>
      <c r="V704" s="18" t="str">
        <f>IF($L704&lt;"6",INDEX(Revenue_type,MATCH(U704*1,[1]type!$A$118:$A$168,0),8),INDEX(Expenditure_type,MATCH(U704*1,[1]type!$A$2:$A$117,0),8))</f>
        <v>הוצאות מנהליות</v>
      </c>
      <c r="W704" s="18" t="str">
        <f t="shared" si="85"/>
        <v>54</v>
      </c>
      <c r="X704" s="18" t="str">
        <f>IF($L704&lt;"6",INDEX(Revenue_type,MATCH(W704*1,[1]type!$A$118:$A$168,0),8),INDEX(Expenditure_type,MATCH(W704*1,[1]type!$A$2:$A$117,0),8))</f>
        <v>הוצאות תקשורת</v>
      </c>
      <c r="Y704" s="18" t="str">
        <f t="shared" si="86"/>
        <v>541</v>
      </c>
      <c r="Z704" s="18" t="e">
        <f>IF($L704&lt;"6",INDEX(Revenue_type,MATCH(Y704*1,[1]type!$A$118:$A$168,0),8),INDEX(Expenditure_type,MATCH(Y704*1,[1]type!$A$2:$A$117,0),8))</f>
        <v>#N/A</v>
      </c>
    </row>
    <row r="705" spans="1:26" ht="15.75" customHeight="1" outlineLevel="2">
      <c r="A705" s="38">
        <v>750</v>
      </c>
      <c r="B705" s="39">
        <v>722400</v>
      </c>
      <c r="C705">
        <v>1</v>
      </c>
      <c r="D705" t="str">
        <f t="shared" si="87"/>
        <v>1722400.750</v>
      </c>
      <c r="E705" s="42" t="s">
        <v>584</v>
      </c>
      <c r="F705" s="16"/>
      <c r="G705"/>
      <c r="H705" s="17">
        <v>260000</v>
      </c>
      <c r="I705" s="17">
        <v>64819</v>
      </c>
      <c r="J705" s="16"/>
      <c r="K705" s="18" t="e">
        <f>INDEX(תקציב_2013,MATCH(D705,'[1]תקציב 2015'!$D$3:$D$5960,0),8)</f>
        <v>#N/A</v>
      </c>
      <c r="L705" s="18" t="str">
        <f t="shared" si="80"/>
        <v>7</v>
      </c>
      <c r="M705" s="18" t="str">
        <f>INDEX(Chapter,MATCH(L705,[1]Chapter!$A$1:$A$681,0),8)</f>
        <v>שירותים מקומיים</v>
      </c>
      <c r="N705" s="18" t="str">
        <f t="shared" si="81"/>
        <v>72</v>
      </c>
      <c r="O705" s="18" t="str">
        <f>INDEX(Chapter,MATCH(N705,[1]Chapter!$A$1:$A$681,0),8)</f>
        <v>שמירה ובטחון</v>
      </c>
      <c r="P705" s="18" t="str">
        <f t="shared" si="82"/>
        <v>722</v>
      </c>
      <c r="Q705" s="18" t="str">
        <f>INDEX(Chapter,MATCH(P705,[1]Chapter!$A$1:$A$681,0),8)</f>
        <v>שמירה ביטחונית</v>
      </c>
      <c r="R705" s="18" t="str">
        <f t="shared" si="83"/>
        <v>7224</v>
      </c>
      <c r="S705" s="18" t="e">
        <f>INDEX(Chapter,MATCH(R705,[1]Chapter!$A$1:$A$681,0),8)</f>
        <v>#N/A</v>
      </c>
      <c r="T705" s="18"/>
      <c r="U705" s="18" t="str">
        <f t="shared" si="84"/>
        <v>7</v>
      </c>
      <c r="V705" s="18" t="str">
        <f>IF($L705&lt;"6",INDEX(Revenue_type,MATCH(U705*1,[1]type!$A$118:$A$168,0),8),INDEX(Expenditure_type,MATCH(U705*1,[1]type!$A$2:$A$117,0),8))</f>
        <v>הוצאות לפעולות</v>
      </c>
      <c r="W705" s="18" t="str">
        <f t="shared" si="85"/>
        <v>75</v>
      </c>
      <c r="X705" s="18" t="str">
        <f>IF($L705&lt;"6",INDEX(Revenue_type,MATCH(W705*1,[1]type!$A$118:$A$168,0),8),INDEX(Expenditure_type,MATCH(W705*1,[1]type!$A$2:$A$117,0),8))</f>
        <v>עבודות קבלניות</v>
      </c>
      <c r="Y705" s="18" t="str">
        <f t="shared" si="86"/>
        <v>750</v>
      </c>
      <c r="Z705" s="18" t="e">
        <f>IF($L705&lt;"6",INDEX(Revenue_type,MATCH(Y705*1,[1]type!$A$118:$A$168,0),8),INDEX(Expenditure_type,MATCH(Y705*1,[1]type!$A$2:$A$117,0),8))</f>
        <v>#N/A</v>
      </c>
    </row>
    <row r="706" spans="1:26" ht="15.75" customHeight="1" outlineLevel="2">
      <c r="A706" s="38">
        <v>751</v>
      </c>
      <c r="B706" s="39">
        <v>722400</v>
      </c>
      <c r="C706">
        <v>1</v>
      </c>
      <c r="D706" t="str">
        <f t="shared" si="87"/>
        <v>1722400.751</v>
      </c>
      <c r="E706" s="42" t="s">
        <v>585</v>
      </c>
      <c r="F706" s="16"/>
      <c r="G706"/>
      <c r="H706" s="17">
        <v>520000</v>
      </c>
      <c r="I706" s="17">
        <v>130668</v>
      </c>
      <c r="J706" s="16"/>
      <c r="K706" s="18" t="e">
        <f>INDEX(תקציב_2013,MATCH(D706,'[1]תקציב 2015'!$D$3:$D$5960,0),8)</f>
        <v>#N/A</v>
      </c>
      <c r="L706" s="18" t="str">
        <f t="shared" si="80"/>
        <v>7</v>
      </c>
      <c r="M706" s="18" t="str">
        <f>INDEX(Chapter,MATCH(L706,[1]Chapter!$A$1:$A$681,0),8)</f>
        <v>שירותים מקומיים</v>
      </c>
      <c r="N706" s="18" t="str">
        <f t="shared" si="81"/>
        <v>72</v>
      </c>
      <c r="O706" s="18" t="str">
        <f>INDEX(Chapter,MATCH(N706,[1]Chapter!$A$1:$A$681,0),8)</f>
        <v>שמירה ובטחון</v>
      </c>
      <c r="P706" s="18" t="str">
        <f t="shared" si="82"/>
        <v>722</v>
      </c>
      <c r="Q706" s="18" t="str">
        <f>INDEX(Chapter,MATCH(P706,[1]Chapter!$A$1:$A$681,0),8)</f>
        <v>שמירה ביטחונית</v>
      </c>
      <c r="R706" s="18" t="str">
        <f t="shared" si="83"/>
        <v>7224</v>
      </c>
      <c r="S706" s="18" t="e">
        <f>INDEX(Chapter,MATCH(R706,[1]Chapter!$A$1:$A$681,0),8)</f>
        <v>#N/A</v>
      </c>
      <c r="T706" s="18"/>
      <c r="U706" s="18" t="str">
        <f t="shared" si="84"/>
        <v>7</v>
      </c>
      <c r="V706" s="18" t="str">
        <f>IF($L706&lt;"6",INDEX(Revenue_type,MATCH(U706*1,[1]type!$A$118:$A$168,0),8),INDEX(Expenditure_type,MATCH(U706*1,[1]type!$A$2:$A$117,0),8))</f>
        <v>הוצאות לפעולות</v>
      </c>
      <c r="W706" s="18" t="str">
        <f t="shared" si="85"/>
        <v>75</v>
      </c>
      <c r="X706" s="18" t="str">
        <f>IF($L706&lt;"6",INDEX(Revenue_type,MATCH(W706*1,[1]type!$A$118:$A$168,0),8),INDEX(Expenditure_type,MATCH(W706*1,[1]type!$A$2:$A$117,0),8))</f>
        <v>עבודות קבלניות</v>
      </c>
      <c r="Y706" s="18" t="str">
        <f t="shared" si="86"/>
        <v>751</v>
      </c>
      <c r="Z706" s="18" t="e">
        <f>IF($L706&lt;"6",INDEX(Revenue_type,MATCH(Y706*1,[1]type!$A$118:$A$168,0),8),INDEX(Expenditure_type,MATCH(Y706*1,[1]type!$A$2:$A$117,0),8))</f>
        <v>#N/A</v>
      </c>
    </row>
    <row r="707" spans="1:26" ht="15.75" customHeight="1" outlineLevel="2">
      <c r="A707" s="38">
        <v>752</v>
      </c>
      <c r="B707" s="39">
        <v>722400</v>
      </c>
      <c r="C707">
        <v>1</v>
      </c>
      <c r="D707" t="str">
        <f t="shared" si="87"/>
        <v>1722400.752</v>
      </c>
      <c r="E707" s="42" t="s">
        <v>586</v>
      </c>
      <c r="F707" s="16"/>
      <c r="G707"/>
      <c r="H707" s="17">
        <v>250000</v>
      </c>
      <c r="I707" s="17"/>
      <c r="J707" s="16"/>
      <c r="K707" s="18" t="e">
        <f>INDEX(תקציב_2013,MATCH(D707,'[1]תקציב 2015'!$D$3:$D$5960,0),8)</f>
        <v>#N/A</v>
      </c>
      <c r="L707" s="18" t="str">
        <f t="shared" ref="L707:L770" si="88">IF(LEFT($B707,1)*1=0,LEFT($B707,2),LEFT($B707,1))</f>
        <v>7</v>
      </c>
      <c r="M707" s="18" t="str">
        <f>INDEX(Chapter,MATCH(L707,[1]Chapter!$A$1:$A$681,0),8)</f>
        <v>שירותים מקומיים</v>
      </c>
      <c r="N707" s="18" t="str">
        <f t="shared" ref="N707:N770" si="89">IF(LEFT($B707,1)*1=0,LEFT($B707,3),LEFT($B707,2))</f>
        <v>72</v>
      </c>
      <c r="O707" s="18" t="str">
        <f>INDEX(Chapter,MATCH(N707,[1]Chapter!$A$1:$A$681,0),8)</f>
        <v>שמירה ובטחון</v>
      </c>
      <c r="P707" s="18" t="str">
        <f t="shared" ref="P707:P770" si="90">IF(LEFT($B707,1)*1=0,LEFT($B707,4),LEFT($B707,3))</f>
        <v>722</v>
      </c>
      <c r="Q707" s="18" t="str">
        <f>INDEX(Chapter,MATCH(P707,[1]Chapter!$A$1:$A$681,0),8)</f>
        <v>שמירה ביטחונית</v>
      </c>
      <c r="R707" s="18" t="str">
        <f t="shared" ref="R707:R770" si="91">LEFT($B707,4)</f>
        <v>7224</v>
      </c>
      <c r="S707" s="18" t="e">
        <f>INDEX(Chapter,MATCH(R707,[1]Chapter!$A$1:$A$681,0),8)</f>
        <v>#N/A</v>
      </c>
      <c r="T707" s="18"/>
      <c r="U707" s="18" t="str">
        <f t="shared" ref="U707:U770" si="92">LEFT($A707,1)</f>
        <v>7</v>
      </c>
      <c r="V707" s="18" t="str">
        <f>IF($L707&lt;"6",INDEX(Revenue_type,MATCH(U707*1,[1]type!$A$118:$A$168,0),8),INDEX(Expenditure_type,MATCH(U707*1,[1]type!$A$2:$A$117,0),8))</f>
        <v>הוצאות לפעולות</v>
      </c>
      <c r="W707" s="18" t="str">
        <f t="shared" ref="W707:W770" si="93">LEFT($A707,2)</f>
        <v>75</v>
      </c>
      <c r="X707" s="18" t="str">
        <f>IF($L707&lt;"6",INDEX(Revenue_type,MATCH(W707*1,[1]type!$A$118:$A$168,0),8),INDEX(Expenditure_type,MATCH(W707*1,[1]type!$A$2:$A$117,0),8))</f>
        <v>עבודות קבלניות</v>
      </c>
      <c r="Y707" s="18" t="str">
        <f t="shared" ref="Y707:Y770" si="94">LEFT($A707,3)</f>
        <v>752</v>
      </c>
      <c r="Z707" s="18" t="e">
        <f>IF($L707&lt;"6",INDEX(Revenue_type,MATCH(Y707*1,[1]type!$A$118:$A$168,0),8),INDEX(Expenditure_type,MATCH(Y707*1,[1]type!$A$2:$A$117,0),8))</f>
        <v>#N/A</v>
      </c>
    </row>
    <row r="708" spans="1:26" ht="15.75" customHeight="1" outlineLevel="2">
      <c r="A708" s="38">
        <v>753</v>
      </c>
      <c r="B708" s="39">
        <v>722400</v>
      </c>
      <c r="C708">
        <v>1</v>
      </c>
      <c r="D708" t="str">
        <f t="shared" ref="D708:D771" si="95">C708&amp;B708&amp;"."&amp;A708</f>
        <v>1722400.753</v>
      </c>
      <c r="E708" s="45" t="s">
        <v>587</v>
      </c>
      <c r="F708" s="16"/>
      <c r="G708"/>
      <c r="H708" s="17">
        <v>180000</v>
      </c>
      <c r="I708" s="17"/>
      <c r="J708" s="16"/>
      <c r="K708" s="18" t="e">
        <f>INDEX(תקציב_2013,MATCH(D708,'[1]תקציב 2015'!$D$3:$D$5960,0),8)</f>
        <v>#N/A</v>
      </c>
      <c r="L708" s="18" t="str">
        <f t="shared" si="88"/>
        <v>7</v>
      </c>
      <c r="M708" s="18" t="str">
        <f>INDEX(Chapter,MATCH(L708,[1]Chapter!$A$1:$A$681,0),8)</f>
        <v>שירותים מקומיים</v>
      </c>
      <c r="N708" s="18" t="str">
        <f t="shared" si="89"/>
        <v>72</v>
      </c>
      <c r="O708" s="18" t="str">
        <f>INDEX(Chapter,MATCH(N708,[1]Chapter!$A$1:$A$681,0),8)</f>
        <v>שמירה ובטחון</v>
      </c>
      <c r="P708" s="18" t="str">
        <f t="shared" si="90"/>
        <v>722</v>
      </c>
      <c r="Q708" s="18" t="str">
        <f>INDEX(Chapter,MATCH(P708,[1]Chapter!$A$1:$A$681,0),8)</f>
        <v>שמירה ביטחונית</v>
      </c>
      <c r="R708" s="18" t="str">
        <f t="shared" si="91"/>
        <v>7224</v>
      </c>
      <c r="S708" s="18" t="e">
        <f>INDEX(Chapter,MATCH(R708,[1]Chapter!$A$1:$A$681,0),8)</f>
        <v>#N/A</v>
      </c>
      <c r="T708" s="18"/>
      <c r="U708" s="18" t="str">
        <f t="shared" si="92"/>
        <v>7</v>
      </c>
      <c r="V708" s="18" t="str">
        <f>IF($L708&lt;"6",INDEX(Revenue_type,MATCH(U708*1,[1]type!$A$118:$A$168,0),8),INDEX(Expenditure_type,MATCH(U708*1,[1]type!$A$2:$A$117,0),8))</f>
        <v>הוצאות לפעולות</v>
      </c>
      <c r="W708" s="18" t="str">
        <f t="shared" si="93"/>
        <v>75</v>
      </c>
      <c r="X708" s="18" t="str">
        <f>IF($L708&lt;"6",INDEX(Revenue_type,MATCH(W708*1,[1]type!$A$118:$A$168,0),8),INDEX(Expenditure_type,MATCH(W708*1,[1]type!$A$2:$A$117,0),8))</f>
        <v>עבודות קבלניות</v>
      </c>
      <c r="Y708" s="18" t="str">
        <f t="shared" si="94"/>
        <v>753</v>
      </c>
      <c r="Z708" s="18" t="e">
        <f>IF($L708&lt;"6",INDEX(Revenue_type,MATCH(Y708*1,[1]type!$A$118:$A$168,0),8),INDEX(Expenditure_type,MATCH(Y708*1,[1]type!$A$2:$A$117,0),8))</f>
        <v>#N/A</v>
      </c>
    </row>
    <row r="709" spans="1:26" ht="15.75" customHeight="1" outlineLevel="2">
      <c r="A709" s="38">
        <v>780</v>
      </c>
      <c r="B709" s="39">
        <v>722400</v>
      </c>
      <c r="C709">
        <v>1</v>
      </c>
      <c r="D709" t="str">
        <f t="shared" si="95"/>
        <v>1722400.780</v>
      </c>
      <c r="E709" s="42" t="s">
        <v>588</v>
      </c>
      <c r="F709" s="16"/>
      <c r="G709"/>
      <c r="H709" s="17">
        <v>140000</v>
      </c>
      <c r="I709" s="17">
        <v>64182.36</v>
      </c>
      <c r="J709" s="16"/>
      <c r="K709" s="18" t="e">
        <f>INDEX(תקציב_2013,MATCH(D709,'[1]תקציב 2015'!$D$3:$D$5960,0),8)</f>
        <v>#N/A</v>
      </c>
      <c r="L709" s="18" t="str">
        <f t="shared" si="88"/>
        <v>7</v>
      </c>
      <c r="M709" s="18" t="str">
        <f>INDEX(Chapter,MATCH(L709,[1]Chapter!$A$1:$A$681,0),8)</f>
        <v>שירותים מקומיים</v>
      </c>
      <c r="N709" s="18" t="str">
        <f t="shared" si="89"/>
        <v>72</v>
      </c>
      <c r="O709" s="18" t="str">
        <f>INDEX(Chapter,MATCH(N709,[1]Chapter!$A$1:$A$681,0),8)</f>
        <v>שמירה ובטחון</v>
      </c>
      <c r="P709" s="18" t="str">
        <f t="shared" si="90"/>
        <v>722</v>
      </c>
      <c r="Q709" s="18" t="str">
        <f>INDEX(Chapter,MATCH(P709,[1]Chapter!$A$1:$A$681,0),8)</f>
        <v>שמירה ביטחונית</v>
      </c>
      <c r="R709" s="18" t="str">
        <f t="shared" si="91"/>
        <v>7224</v>
      </c>
      <c r="S709" s="18" t="e">
        <f>INDEX(Chapter,MATCH(R709,[1]Chapter!$A$1:$A$681,0),8)</f>
        <v>#N/A</v>
      </c>
      <c r="T709" s="18"/>
      <c r="U709" s="18" t="str">
        <f t="shared" si="92"/>
        <v>7</v>
      </c>
      <c r="V709" s="18" t="str">
        <f>IF($L709&lt;"6",INDEX(Revenue_type,MATCH(U709*1,[1]type!$A$118:$A$168,0),8),INDEX(Expenditure_type,MATCH(U709*1,[1]type!$A$2:$A$117,0),8))</f>
        <v>הוצאות לפעולות</v>
      </c>
      <c r="W709" s="18" t="str">
        <f t="shared" si="93"/>
        <v>78</v>
      </c>
      <c r="X709" s="18" t="str">
        <f>IF($L709&lt;"6",INDEX(Revenue_type,MATCH(W709*1,[1]type!$A$118:$A$168,0),8),INDEX(Expenditure_type,MATCH(W709*1,[1]type!$A$2:$A$117,0),8))</f>
        <v>הוצאות שונות</v>
      </c>
      <c r="Y709" s="18" t="str">
        <f t="shared" si="94"/>
        <v>780</v>
      </c>
      <c r="Z709" s="18" t="e">
        <f>IF($L709&lt;"6",INDEX(Revenue_type,MATCH(Y709*1,[1]type!$A$118:$A$168,0),8),INDEX(Expenditure_type,MATCH(Y709*1,[1]type!$A$2:$A$117,0),8))</f>
        <v>#N/A</v>
      </c>
    </row>
    <row r="710" spans="1:26" ht="15.75" customHeight="1" outlineLevel="2">
      <c r="A710" s="38">
        <v>790</v>
      </c>
      <c r="B710" s="39">
        <v>722400</v>
      </c>
      <c r="C710">
        <v>1</v>
      </c>
      <c r="D710" t="str">
        <f t="shared" si="95"/>
        <v>1722400.790</v>
      </c>
      <c r="E710" s="42" t="s">
        <v>589</v>
      </c>
      <c r="F710" s="16"/>
      <c r="G710"/>
      <c r="H710" s="17">
        <v>424000</v>
      </c>
      <c r="I710" s="17">
        <v>97910</v>
      </c>
      <c r="J710" s="16"/>
      <c r="K710" s="18" t="e">
        <f>INDEX(תקציב_2013,MATCH(D710,'[1]תקציב 2015'!$D$3:$D$5960,0),8)</f>
        <v>#N/A</v>
      </c>
      <c r="L710" s="18" t="str">
        <f t="shared" si="88"/>
        <v>7</v>
      </c>
      <c r="M710" s="18" t="str">
        <f>INDEX(Chapter,MATCH(L710,[1]Chapter!$A$1:$A$681,0),8)</f>
        <v>שירותים מקומיים</v>
      </c>
      <c r="N710" s="18" t="str">
        <f t="shared" si="89"/>
        <v>72</v>
      </c>
      <c r="O710" s="18" t="str">
        <f>INDEX(Chapter,MATCH(N710,[1]Chapter!$A$1:$A$681,0),8)</f>
        <v>שמירה ובטחון</v>
      </c>
      <c r="P710" s="18" t="str">
        <f t="shared" si="90"/>
        <v>722</v>
      </c>
      <c r="Q710" s="18" t="str">
        <f>INDEX(Chapter,MATCH(P710,[1]Chapter!$A$1:$A$681,0),8)</f>
        <v>שמירה ביטחונית</v>
      </c>
      <c r="R710" s="18" t="str">
        <f t="shared" si="91"/>
        <v>7224</v>
      </c>
      <c r="S710" s="18" t="e">
        <f>INDEX(Chapter,MATCH(R710,[1]Chapter!$A$1:$A$681,0),8)</f>
        <v>#N/A</v>
      </c>
      <c r="T710" s="18"/>
      <c r="U710" s="18" t="str">
        <f t="shared" si="92"/>
        <v>7</v>
      </c>
      <c r="V710" s="18" t="str">
        <f>IF($L710&lt;"6",INDEX(Revenue_type,MATCH(U710*1,[1]type!$A$118:$A$168,0),8),INDEX(Expenditure_type,MATCH(U710*1,[1]type!$A$2:$A$117,0),8))</f>
        <v>הוצאות לפעולות</v>
      </c>
      <c r="W710" s="18" t="str">
        <f t="shared" si="93"/>
        <v>79</v>
      </c>
      <c r="X710" s="18" t="str">
        <f>IF($L710&lt;"6",INDEX(Revenue_type,MATCH(W710*1,[1]type!$A$118:$A$168,0),8),INDEX(Expenditure_type,MATCH(W710*1,[1]type!$A$2:$A$117,0),8))</f>
        <v>השתתפות בתקציבי עזר 092</v>
      </c>
      <c r="Y710" s="18" t="str">
        <f t="shared" si="94"/>
        <v>790</v>
      </c>
      <c r="Z710" s="18" t="e">
        <f>IF($L710&lt;"6",INDEX(Revenue_type,MATCH(Y710*1,[1]type!$A$118:$A$168,0),8),INDEX(Expenditure_type,MATCH(Y710*1,[1]type!$A$2:$A$117,0),8))</f>
        <v>#N/A</v>
      </c>
    </row>
    <row r="711" spans="1:26" ht="15.75" customHeight="1" outlineLevel="2">
      <c r="A711" s="38">
        <v>796</v>
      </c>
      <c r="B711" s="39">
        <v>722400</v>
      </c>
      <c r="C711">
        <v>1</v>
      </c>
      <c r="D711" t="str">
        <f t="shared" si="95"/>
        <v>1722400.796</v>
      </c>
      <c r="E711" s="42" t="s">
        <v>546</v>
      </c>
      <c r="F711" s="16"/>
      <c r="G711"/>
      <c r="H711" s="17">
        <v>0</v>
      </c>
      <c r="I711" s="17">
        <v>0</v>
      </c>
      <c r="J711" s="16"/>
      <c r="K711" s="18" t="e">
        <f>INDEX(תקציב_2013,MATCH(D711,'[1]תקציב 2015'!$D$3:$D$5960,0),8)</f>
        <v>#N/A</v>
      </c>
      <c r="L711" s="18" t="str">
        <f t="shared" si="88"/>
        <v>7</v>
      </c>
      <c r="M711" s="18" t="str">
        <f>INDEX(Chapter,MATCH(L711,[1]Chapter!$A$1:$A$681,0),8)</f>
        <v>שירותים מקומיים</v>
      </c>
      <c r="N711" s="18" t="str">
        <f t="shared" si="89"/>
        <v>72</v>
      </c>
      <c r="O711" s="18" t="str">
        <f>INDEX(Chapter,MATCH(N711,[1]Chapter!$A$1:$A$681,0),8)</f>
        <v>שמירה ובטחון</v>
      </c>
      <c r="P711" s="18" t="str">
        <f t="shared" si="90"/>
        <v>722</v>
      </c>
      <c r="Q711" s="18" t="str">
        <f>INDEX(Chapter,MATCH(P711,[1]Chapter!$A$1:$A$681,0),8)</f>
        <v>שמירה ביטחונית</v>
      </c>
      <c r="R711" s="18" t="str">
        <f t="shared" si="91"/>
        <v>7224</v>
      </c>
      <c r="S711" s="18" t="e">
        <f>INDEX(Chapter,MATCH(R711,[1]Chapter!$A$1:$A$681,0),8)</f>
        <v>#N/A</v>
      </c>
      <c r="T711" s="18"/>
      <c r="U711" s="18" t="str">
        <f t="shared" si="92"/>
        <v>7</v>
      </c>
      <c r="V711" s="18" t="str">
        <f>IF($L711&lt;"6",INDEX(Revenue_type,MATCH(U711*1,[1]type!$A$118:$A$168,0),8),INDEX(Expenditure_type,MATCH(U711*1,[1]type!$A$2:$A$117,0),8))</f>
        <v>הוצאות לפעולות</v>
      </c>
      <c r="W711" s="18" t="str">
        <f t="shared" si="93"/>
        <v>79</v>
      </c>
      <c r="X711" s="18" t="str">
        <f>IF($L711&lt;"6",INDEX(Revenue_type,MATCH(W711*1,[1]type!$A$118:$A$168,0),8),INDEX(Expenditure_type,MATCH(W711*1,[1]type!$A$2:$A$117,0),8))</f>
        <v>השתתפות בתקציבי עזר 092</v>
      </c>
      <c r="Y711" s="18" t="str">
        <f t="shared" si="94"/>
        <v>796</v>
      </c>
      <c r="Z711" s="18" t="str">
        <f>IF($L711&lt;"6",INDEX(Revenue_type,MATCH(Y711*1,[1]type!$A$118:$A$168,0),8),INDEX(Expenditure_type,MATCH(Y711*1,[1]type!$A$2:$A$117,0),8))</f>
        <v>מוסך תקציבי עזר 096</v>
      </c>
    </row>
    <row r="712" spans="1:26" ht="15.75" customHeight="1" outlineLevel="2">
      <c r="A712" s="38">
        <v>930</v>
      </c>
      <c r="B712" s="39">
        <v>722400</v>
      </c>
      <c r="C712">
        <v>1</v>
      </c>
      <c r="D712" t="str">
        <f t="shared" si="95"/>
        <v>1722400.930</v>
      </c>
      <c r="E712" s="42" t="s">
        <v>590</v>
      </c>
      <c r="F712" s="16"/>
      <c r="G712"/>
      <c r="H712" s="17">
        <v>0</v>
      </c>
      <c r="I712" s="17">
        <v>70981.2</v>
      </c>
      <c r="J712" s="16"/>
      <c r="K712" s="18" t="e">
        <f>INDEX(תקציב_2013,MATCH(D712,'[1]תקציב 2015'!$D$3:$D$5960,0),8)</f>
        <v>#N/A</v>
      </c>
      <c r="L712" s="18" t="str">
        <f t="shared" si="88"/>
        <v>7</v>
      </c>
      <c r="M712" s="18" t="str">
        <f>INDEX(Chapter,MATCH(L712,[1]Chapter!$A$1:$A$681,0),8)</f>
        <v>שירותים מקומיים</v>
      </c>
      <c r="N712" s="18" t="str">
        <f t="shared" si="89"/>
        <v>72</v>
      </c>
      <c r="O712" s="18" t="str">
        <f>INDEX(Chapter,MATCH(N712,[1]Chapter!$A$1:$A$681,0),8)</f>
        <v>שמירה ובטחון</v>
      </c>
      <c r="P712" s="18" t="str">
        <f t="shared" si="90"/>
        <v>722</v>
      </c>
      <c r="Q712" s="18" t="str">
        <f>INDEX(Chapter,MATCH(P712,[1]Chapter!$A$1:$A$681,0),8)</f>
        <v>שמירה ביטחונית</v>
      </c>
      <c r="R712" s="18" t="str">
        <f t="shared" si="91"/>
        <v>7224</v>
      </c>
      <c r="S712" s="18" t="e">
        <f>INDEX(Chapter,MATCH(R712,[1]Chapter!$A$1:$A$681,0),8)</f>
        <v>#N/A</v>
      </c>
      <c r="T712" s="18"/>
      <c r="U712" s="18" t="str">
        <f t="shared" si="92"/>
        <v>9</v>
      </c>
      <c r="V712" s="18" t="str">
        <f>IF($L712&lt;"6",INDEX(Revenue_type,MATCH(U712*1,[1]type!$A$118:$A$168,0),8),INDEX(Expenditure_type,MATCH(U712*1,[1]type!$A$2:$A$117,0),8))</f>
        <v>הוצאות חד פעמיות</v>
      </c>
      <c r="W712" s="18" t="str">
        <f t="shared" si="93"/>
        <v>93</v>
      </c>
      <c r="X712" s="18" t="str">
        <f>IF($L712&lt;"6",INDEX(Revenue_type,MATCH(W712*1,[1]type!$A$118:$A$168,0),8),INDEX(Expenditure_type,MATCH(W712*1,[1]type!$A$2:$A$117,0),8))</f>
        <v>רכישת ציוד יסודי</v>
      </c>
      <c r="Y712" s="18" t="str">
        <f t="shared" si="94"/>
        <v>930</v>
      </c>
      <c r="Z712" s="18" t="e">
        <f>IF($L712&lt;"6",INDEX(Revenue_type,MATCH(Y712*1,[1]type!$A$118:$A$168,0),8),INDEX(Expenditure_type,MATCH(Y712*1,[1]type!$A$2:$A$117,0),8))</f>
        <v>#N/A</v>
      </c>
    </row>
    <row r="713" spans="1:26" ht="15.75" customHeight="1" outlineLevel="2">
      <c r="A713" s="38">
        <v>931</v>
      </c>
      <c r="B713" s="39">
        <v>722400</v>
      </c>
      <c r="C713">
        <v>1</v>
      </c>
      <c r="D713" t="str">
        <f t="shared" si="95"/>
        <v>1722400.931</v>
      </c>
      <c r="E713" s="42" t="s">
        <v>591</v>
      </c>
      <c r="F713" s="16"/>
      <c r="G713"/>
      <c r="H713" s="17">
        <v>135000</v>
      </c>
      <c r="I713" s="17">
        <v>80464.460000000006</v>
      </c>
      <c r="J713" s="16"/>
      <c r="K713" s="18" t="e">
        <f>INDEX(תקציב_2013,MATCH(D713,'[1]תקציב 2015'!$D$3:$D$5960,0),8)</f>
        <v>#N/A</v>
      </c>
      <c r="L713" s="18" t="str">
        <f t="shared" si="88"/>
        <v>7</v>
      </c>
      <c r="M713" s="18" t="str">
        <f>INDEX(Chapter,MATCH(L713,[1]Chapter!$A$1:$A$681,0),8)</f>
        <v>שירותים מקומיים</v>
      </c>
      <c r="N713" s="18" t="str">
        <f t="shared" si="89"/>
        <v>72</v>
      </c>
      <c r="O713" s="18" t="str">
        <f>INDEX(Chapter,MATCH(N713,[1]Chapter!$A$1:$A$681,0),8)</f>
        <v>שמירה ובטחון</v>
      </c>
      <c r="P713" s="18" t="str">
        <f t="shared" si="90"/>
        <v>722</v>
      </c>
      <c r="Q713" s="18" t="str">
        <f>INDEX(Chapter,MATCH(P713,[1]Chapter!$A$1:$A$681,0),8)</f>
        <v>שמירה ביטחונית</v>
      </c>
      <c r="R713" s="18" t="str">
        <f t="shared" si="91"/>
        <v>7224</v>
      </c>
      <c r="S713" s="18" t="e">
        <f>INDEX(Chapter,MATCH(R713,[1]Chapter!$A$1:$A$681,0),8)</f>
        <v>#N/A</v>
      </c>
      <c r="T713" s="18"/>
      <c r="U713" s="18" t="str">
        <f t="shared" si="92"/>
        <v>9</v>
      </c>
      <c r="V713" s="18" t="str">
        <f>IF($L713&lt;"6",INDEX(Revenue_type,MATCH(U713*1,[1]type!$A$118:$A$168,0),8),INDEX(Expenditure_type,MATCH(U713*1,[1]type!$A$2:$A$117,0),8))</f>
        <v>הוצאות חד פעמיות</v>
      </c>
      <c r="W713" s="18" t="str">
        <f t="shared" si="93"/>
        <v>93</v>
      </c>
      <c r="X713" s="18" t="str">
        <f>IF($L713&lt;"6",INDEX(Revenue_type,MATCH(W713*1,[1]type!$A$118:$A$168,0),8),INDEX(Expenditure_type,MATCH(W713*1,[1]type!$A$2:$A$117,0),8))</f>
        <v>רכישת ציוד יסודי</v>
      </c>
      <c r="Y713" s="18" t="str">
        <f t="shared" si="94"/>
        <v>931</v>
      </c>
      <c r="Z713" s="18" t="e">
        <f>IF($L713&lt;"6",INDEX(Revenue_type,MATCH(Y713*1,[1]type!$A$118:$A$168,0),8),INDEX(Expenditure_type,MATCH(Y713*1,[1]type!$A$2:$A$117,0),8))</f>
        <v>#N/A</v>
      </c>
    </row>
    <row r="714" spans="1:26" ht="15.75" customHeight="1" outlineLevel="2">
      <c r="A714" s="38">
        <v>210</v>
      </c>
      <c r="B714" s="39">
        <v>722401</v>
      </c>
      <c r="C714">
        <v>1</v>
      </c>
      <c r="D714" t="str">
        <f t="shared" si="95"/>
        <v>1722401.210</v>
      </c>
      <c r="E714" s="41" t="s">
        <v>592</v>
      </c>
      <c r="F714" s="16"/>
      <c r="G714"/>
      <c r="H714" s="17">
        <v>397000</v>
      </c>
      <c r="I714" s="17">
        <v>339427.2</v>
      </c>
      <c r="J714" s="16"/>
      <c r="K714" s="18" t="e">
        <f>INDEX(תקציב_2013,MATCH(D714,'[1]תקציב 2015'!$D$3:$D$5960,0),8)</f>
        <v>#N/A</v>
      </c>
      <c r="L714" s="18" t="str">
        <f t="shared" si="88"/>
        <v>7</v>
      </c>
      <c r="M714" s="18" t="str">
        <f>INDEX(Chapter,MATCH(L714,[1]Chapter!$A$1:$A$681,0),8)</f>
        <v>שירותים מקומיים</v>
      </c>
      <c r="N714" s="18" t="str">
        <f t="shared" si="89"/>
        <v>72</v>
      </c>
      <c r="O714" s="18" t="str">
        <f>INDEX(Chapter,MATCH(N714,[1]Chapter!$A$1:$A$681,0),8)</f>
        <v>שמירה ובטחון</v>
      </c>
      <c r="P714" s="18" t="str">
        <f t="shared" si="90"/>
        <v>722</v>
      </c>
      <c r="Q714" s="18" t="str">
        <f>INDEX(Chapter,MATCH(P714,[1]Chapter!$A$1:$A$681,0),8)</f>
        <v>שמירה ביטחונית</v>
      </c>
      <c r="R714" s="18" t="str">
        <f t="shared" si="91"/>
        <v>7224</v>
      </c>
      <c r="S714" s="18" t="e">
        <f>INDEX(Chapter,MATCH(R714,[1]Chapter!$A$1:$A$681,0),8)</f>
        <v>#N/A</v>
      </c>
      <c r="T714" s="18"/>
      <c r="U714" s="18" t="str">
        <f t="shared" si="92"/>
        <v>2</v>
      </c>
      <c r="V714" s="18" t="str">
        <f>IF($L714&lt;"6",INDEX(Revenue_type,MATCH(U714*1,[1]type!$A$118:$A$168,0),8),INDEX(Expenditure_type,MATCH(U714*1,[1]type!$A$2:$A$117,0),8))</f>
        <v>משכורות וש"ע לעובדים בלי תקן</v>
      </c>
      <c r="W714" s="18" t="str">
        <f t="shared" si="93"/>
        <v>21</v>
      </c>
      <c r="X714" s="18" t="str">
        <f>IF($L714&lt;"6",INDEX(Revenue_type,MATCH(W714*1,[1]type!$A$118:$A$168,0),8),INDEX(Expenditure_type,MATCH(W714*1,[1]type!$A$2:$A$117,0),8))</f>
        <v>השכר הקובע</v>
      </c>
      <c r="Y714" s="18" t="str">
        <f t="shared" si="94"/>
        <v>210</v>
      </c>
      <c r="Z714" s="18" t="e">
        <f>IF($L714&lt;"6",INDEX(Revenue_type,MATCH(Y714*1,[1]type!$A$118:$A$168,0),8),INDEX(Expenditure_type,MATCH(Y714*1,[1]type!$A$2:$A$117,0),8))</f>
        <v>#N/A</v>
      </c>
    </row>
    <row r="715" spans="1:26" ht="15.75" customHeight="1" outlineLevel="2">
      <c r="A715" s="38">
        <v>110</v>
      </c>
      <c r="B715" s="39">
        <v>723000</v>
      </c>
      <c r="C715">
        <v>1</v>
      </c>
      <c r="D715" t="str">
        <f t="shared" si="95"/>
        <v>1723000.110</v>
      </c>
      <c r="E715" s="42" t="s">
        <v>461</v>
      </c>
      <c r="F715" s="16"/>
      <c r="G715"/>
      <c r="H715" s="17">
        <v>246000</v>
      </c>
      <c r="I715" s="17">
        <v>255636.34</v>
      </c>
      <c r="J715" s="16">
        <v>246417.95</v>
      </c>
      <c r="K715" s="18" t="e">
        <f>INDEX(תקציב_2013,MATCH(D715,'[1]תקציב 2015'!$D$3:$D$5960,0),8)</f>
        <v>#N/A</v>
      </c>
      <c r="L715" s="18" t="str">
        <f t="shared" si="88"/>
        <v>7</v>
      </c>
      <c r="M715" s="18" t="str">
        <f>INDEX(Chapter,MATCH(L715,[1]Chapter!$A$1:$A$681,0),8)</f>
        <v>שירותים מקומיים</v>
      </c>
      <c r="N715" s="18" t="str">
        <f t="shared" si="89"/>
        <v>72</v>
      </c>
      <c r="O715" s="18" t="str">
        <f>INDEX(Chapter,MATCH(N715,[1]Chapter!$A$1:$A$681,0),8)</f>
        <v>שמירה ובטחון</v>
      </c>
      <c r="P715" s="18" t="str">
        <f t="shared" si="90"/>
        <v>723</v>
      </c>
      <c r="Q715" s="18" t="str">
        <f>INDEX(Chapter,MATCH(P715,[1]Chapter!$A$1:$A$681,0),8)</f>
        <v>הג״א</v>
      </c>
      <c r="R715" s="18" t="str">
        <f t="shared" si="91"/>
        <v>7230</v>
      </c>
      <c r="S715" s="18" t="e">
        <f>INDEX(Chapter,MATCH(R715,[1]Chapter!$A$1:$A$681,0),8)</f>
        <v>#N/A</v>
      </c>
      <c r="T715" s="18"/>
      <c r="U715" s="18" t="str">
        <f t="shared" si="92"/>
        <v>1</v>
      </c>
      <c r="V715" s="18" t="str">
        <f>IF($L715&lt;"6",INDEX(Revenue_type,MATCH(U715*1,[1]type!$A$118:$A$168,0),8),INDEX(Expenditure_type,MATCH(U715*1,[1]type!$A$2:$A$117,0),8))</f>
        <v>משכורות וש"ע לעובדים לפי תקן</v>
      </c>
      <c r="W715" s="18" t="str">
        <f t="shared" si="93"/>
        <v>11</v>
      </c>
      <c r="X715" s="18" t="str">
        <f>IF($L715&lt;"6",INDEX(Revenue_type,MATCH(W715*1,[1]type!$A$118:$A$168,0),8),INDEX(Expenditure_type,MATCH(W715*1,[1]type!$A$2:$A$117,0),8))</f>
        <v>השכר הקובע</v>
      </c>
      <c r="Y715" s="18" t="str">
        <f t="shared" si="94"/>
        <v>110</v>
      </c>
      <c r="Z715" s="18" t="e">
        <f>IF($L715&lt;"6",INDEX(Revenue_type,MATCH(Y715*1,[1]type!$A$118:$A$168,0),8),INDEX(Expenditure_type,MATCH(Y715*1,[1]type!$A$2:$A$117,0),8))</f>
        <v>#N/A</v>
      </c>
    </row>
    <row r="716" spans="1:26" ht="15.75" customHeight="1" outlineLevel="2">
      <c r="A716" s="38">
        <v>115</v>
      </c>
      <c r="B716" s="39">
        <v>723000</v>
      </c>
      <c r="C716">
        <v>1</v>
      </c>
      <c r="D716" t="str">
        <f t="shared" si="95"/>
        <v>1723000.115</v>
      </c>
      <c r="E716" s="42" t="s">
        <v>433</v>
      </c>
      <c r="F716" s="16"/>
      <c r="G716"/>
      <c r="H716" s="17">
        <v>75000</v>
      </c>
      <c r="I716" s="17">
        <v>74624</v>
      </c>
      <c r="J716" s="16">
        <v>24581</v>
      </c>
      <c r="K716" s="18" t="e">
        <f>INDEX(תקציב_2013,MATCH(D716,'[1]תקציב 2015'!$D$3:$D$5960,0),8)</f>
        <v>#N/A</v>
      </c>
      <c r="L716" s="18" t="str">
        <f t="shared" si="88"/>
        <v>7</v>
      </c>
      <c r="M716" s="18" t="str">
        <f>INDEX(Chapter,MATCH(L716,[1]Chapter!$A$1:$A$681,0),8)</f>
        <v>שירותים מקומיים</v>
      </c>
      <c r="N716" s="18" t="str">
        <f t="shared" si="89"/>
        <v>72</v>
      </c>
      <c r="O716" s="18" t="str">
        <f>INDEX(Chapter,MATCH(N716,[1]Chapter!$A$1:$A$681,0),8)</f>
        <v>שמירה ובטחון</v>
      </c>
      <c r="P716" s="18" t="str">
        <f t="shared" si="90"/>
        <v>723</v>
      </c>
      <c r="Q716" s="18" t="str">
        <f>INDEX(Chapter,MATCH(P716,[1]Chapter!$A$1:$A$681,0),8)</f>
        <v>הג״א</v>
      </c>
      <c r="R716" s="18" t="str">
        <f t="shared" si="91"/>
        <v>7230</v>
      </c>
      <c r="S716" s="18" t="e">
        <f>INDEX(Chapter,MATCH(R716,[1]Chapter!$A$1:$A$681,0),8)</f>
        <v>#N/A</v>
      </c>
      <c r="T716" s="18"/>
      <c r="U716" s="18" t="str">
        <f t="shared" si="92"/>
        <v>1</v>
      </c>
      <c r="V716" s="18" t="str">
        <f>IF($L716&lt;"6",INDEX(Revenue_type,MATCH(U716*1,[1]type!$A$118:$A$168,0),8),INDEX(Expenditure_type,MATCH(U716*1,[1]type!$A$2:$A$117,0),8))</f>
        <v>משכורות וש"ע לעובדים לפי תקן</v>
      </c>
      <c r="W716" s="18" t="str">
        <f t="shared" si="93"/>
        <v>11</v>
      </c>
      <c r="X716" s="18" t="str">
        <f>IF($L716&lt;"6",INDEX(Revenue_type,MATCH(W716*1,[1]type!$A$118:$A$168,0),8),INDEX(Expenditure_type,MATCH(W716*1,[1]type!$A$2:$A$117,0),8))</f>
        <v>השכר הקובע</v>
      </c>
      <c r="Y716" s="18" t="str">
        <f t="shared" si="94"/>
        <v>115</v>
      </c>
      <c r="Z716" s="18" t="e">
        <f>IF($L716&lt;"6",INDEX(Revenue_type,MATCH(Y716*1,[1]type!$A$118:$A$168,0),8),INDEX(Expenditure_type,MATCH(Y716*1,[1]type!$A$2:$A$117,0),8))</f>
        <v>#N/A</v>
      </c>
    </row>
    <row r="717" spans="1:26" ht="15.75" customHeight="1" outlineLevel="2">
      <c r="A717" s="38">
        <v>130</v>
      </c>
      <c r="B717" s="39">
        <v>723000</v>
      </c>
      <c r="C717">
        <v>1</v>
      </c>
      <c r="D717" t="str">
        <f t="shared" si="95"/>
        <v>1723000.130</v>
      </c>
      <c r="E717" s="42" t="s">
        <v>41</v>
      </c>
      <c r="F717" s="16"/>
      <c r="G717"/>
      <c r="H717" s="17">
        <v>19000</v>
      </c>
      <c r="I717" s="17">
        <v>16246.14</v>
      </c>
      <c r="J717" s="16">
        <v>19278.689999999999</v>
      </c>
      <c r="K717" s="18" t="e">
        <f>INDEX(תקציב_2013,MATCH(D717,'[1]תקציב 2015'!$D$3:$D$5960,0),8)</f>
        <v>#N/A</v>
      </c>
      <c r="L717" s="18" t="str">
        <f t="shared" si="88"/>
        <v>7</v>
      </c>
      <c r="M717" s="18" t="str">
        <f>INDEX(Chapter,MATCH(L717,[1]Chapter!$A$1:$A$681,0),8)</f>
        <v>שירותים מקומיים</v>
      </c>
      <c r="N717" s="18" t="str">
        <f t="shared" si="89"/>
        <v>72</v>
      </c>
      <c r="O717" s="18" t="str">
        <f>INDEX(Chapter,MATCH(N717,[1]Chapter!$A$1:$A$681,0),8)</f>
        <v>שמירה ובטחון</v>
      </c>
      <c r="P717" s="18" t="str">
        <f t="shared" si="90"/>
        <v>723</v>
      </c>
      <c r="Q717" s="18" t="str">
        <f>INDEX(Chapter,MATCH(P717,[1]Chapter!$A$1:$A$681,0),8)</f>
        <v>הג״א</v>
      </c>
      <c r="R717" s="18" t="str">
        <f t="shared" si="91"/>
        <v>7230</v>
      </c>
      <c r="S717" s="18" t="e">
        <f>INDEX(Chapter,MATCH(R717,[1]Chapter!$A$1:$A$681,0),8)</f>
        <v>#N/A</v>
      </c>
      <c r="T717" s="18"/>
      <c r="U717" s="18" t="str">
        <f t="shared" si="92"/>
        <v>1</v>
      </c>
      <c r="V717" s="18" t="str">
        <f>IF($L717&lt;"6",INDEX(Revenue_type,MATCH(U717*1,[1]type!$A$118:$A$168,0),8),INDEX(Expenditure_type,MATCH(U717*1,[1]type!$A$2:$A$117,0),8))</f>
        <v>משכורות וש"ע לעובדים לפי תקן</v>
      </c>
      <c r="W717" s="18" t="str">
        <f t="shared" si="93"/>
        <v>13</v>
      </c>
      <c r="X717" s="18" t="str">
        <f>IF($L717&lt;"6",INDEX(Revenue_type,MATCH(W717*1,[1]type!$A$118:$A$168,0),8),INDEX(Expenditure_type,MATCH(W717*1,[1]type!$A$2:$A$117,0),8))</f>
        <v>שעות נוספות</v>
      </c>
      <c r="Y717" s="18" t="str">
        <f t="shared" si="94"/>
        <v>130</v>
      </c>
      <c r="Z717" s="18" t="e">
        <f>IF($L717&lt;"6",INDEX(Revenue_type,MATCH(Y717*1,[1]type!$A$118:$A$168,0),8),INDEX(Expenditure_type,MATCH(Y717*1,[1]type!$A$2:$A$117,0),8))</f>
        <v>#N/A</v>
      </c>
    </row>
    <row r="718" spans="1:26" ht="15.75" customHeight="1" outlineLevel="2">
      <c r="A718" s="38">
        <v>140</v>
      </c>
      <c r="B718" s="39">
        <v>723000</v>
      </c>
      <c r="C718">
        <v>1</v>
      </c>
      <c r="D718" t="str">
        <f t="shared" si="95"/>
        <v>1723000.140</v>
      </c>
      <c r="E718" s="42" t="s">
        <v>56</v>
      </c>
      <c r="F718" s="16"/>
      <c r="G718"/>
      <c r="H718" s="17">
        <v>65000</v>
      </c>
      <c r="I718" s="17">
        <v>64778.31</v>
      </c>
      <c r="J718" s="16">
        <v>65157</v>
      </c>
      <c r="K718" s="18" t="e">
        <f>INDEX(תקציב_2013,MATCH(D718,'[1]תקציב 2015'!$D$3:$D$5960,0),8)</f>
        <v>#N/A</v>
      </c>
      <c r="L718" s="18" t="str">
        <f t="shared" si="88"/>
        <v>7</v>
      </c>
      <c r="M718" s="18" t="str">
        <f>INDEX(Chapter,MATCH(L718,[1]Chapter!$A$1:$A$681,0),8)</f>
        <v>שירותים מקומיים</v>
      </c>
      <c r="N718" s="18" t="str">
        <f t="shared" si="89"/>
        <v>72</v>
      </c>
      <c r="O718" s="18" t="str">
        <f>INDEX(Chapter,MATCH(N718,[1]Chapter!$A$1:$A$681,0),8)</f>
        <v>שמירה ובטחון</v>
      </c>
      <c r="P718" s="18" t="str">
        <f t="shared" si="90"/>
        <v>723</v>
      </c>
      <c r="Q718" s="18" t="str">
        <f>INDEX(Chapter,MATCH(P718,[1]Chapter!$A$1:$A$681,0),8)</f>
        <v>הג״א</v>
      </c>
      <c r="R718" s="18" t="str">
        <f t="shared" si="91"/>
        <v>7230</v>
      </c>
      <c r="S718" s="18" t="e">
        <f>INDEX(Chapter,MATCH(R718,[1]Chapter!$A$1:$A$681,0),8)</f>
        <v>#N/A</v>
      </c>
      <c r="T718" s="18"/>
      <c r="U718" s="18" t="str">
        <f t="shared" si="92"/>
        <v>1</v>
      </c>
      <c r="V718" s="18" t="str">
        <f>IF($L718&lt;"6",INDEX(Revenue_type,MATCH(U718*1,[1]type!$A$118:$A$168,0),8),INDEX(Expenditure_type,MATCH(U718*1,[1]type!$A$2:$A$117,0),8))</f>
        <v>משכורות וש"ע לעובדים לפי תקן</v>
      </c>
      <c r="W718" s="18" t="str">
        <f t="shared" si="93"/>
        <v>14</v>
      </c>
      <c r="X718" s="18" t="str">
        <f>IF($L718&lt;"6",INDEX(Revenue_type,MATCH(W718*1,[1]type!$A$118:$A$168,0),8),INDEX(Expenditure_type,MATCH(W718*1,[1]type!$A$2:$A$117,0),8))</f>
        <v>החזר הוצאות</v>
      </c>
      <c r="Y718" s="18" t="str">
        <f t="shared" si="94"/>
        <v>140</v>
      </c>
      <c r="Z718" s="18" t="e">
        <f>IF($L718&lt;"6",INDEX(Revenue_type,MATCH(Y718*1,[1]type!$A$118:$A$168,0),8),INDEX(Expenditure_type,MATCH(Y718*1,[1]type!$A$2:$A$117,0),8))</f>
        <v>#N/A</v>
      </c>
    </row>
    <row r="719" spans="1:26" ht="15.75" customHeight="1" outlineLevel="2">
      <c r="A719" s="38">
        <v>430</v>
      </c>
      <c r="B719" s="39">
        <v>723000</v>
      </c>
      <c r="C719">
        <v>1</v>
      </c>
      <c r="D719" t="str">
        <f t="shared" si="95"/>
        <v>1723000.430</v>
      </c>
      <c r="E719" s="42" t="s">
        <v>593</v>
      </c>
      <c r="F719" s="16"/>
      <c r="G719"/>
      <c r="H719" s="17">
        <v>97000</v>
      </c>
      <c r="I719" s="17">
        <v>99480.82</v>
      </c>
      <c r="J719" s="16">
        <v>96515.02</v>
      </c>
      <c r="K719" s="18" t="e">
        <f>INDEX(תקציב_2013,MATCH(D719,'[1]תקציב 2015'!$D$3:$D$5960,0),8)</f>
        <v>#N/A</v>
      </c>
      <c r="L719" s="18" t="str">
        <f t="shared" si="88"/>
        <v>7</v>
      </c>
      <c r="M719" s="18" t="str">
        <f>INDEX(Chapter,MATCH(L719,[1]Chapter!$A$1:$A$681,0),8)</f>
        <v>שירותים מקומיים</v>
      </c>
      <c r="N719" s="18" t="str">
        <f t="shared" si="89"/>
        <v>72</v>
      </c>
      <c r="O719" s="18" t="str">
        <f>INDEX(Chapter,MATCH(N719,[1]Chapter!$A$1:$A$681,0),8)</f>
        <v>שמירה ובטחון</v>
      </c>
      <c r="P719" s="18" t="str">
        <f t="shared" si="90"/>
        <v>723</v>
      </c>
      <c r="Q719" s="18" t="str">
        <f>INDEX(Chapter,MATCH(P719,[1]Chapter!$A$1:$A$681,0),8)</f>
        <v>הג״א</v>
      </c>
      <c r="R719" s="18" t="str">
        <f t="shared" si="91"/>
        <v>7230</v>
      </c>
      <c r="S719" s="18" t="e">
        <f>INDEX(Chapter,MATCH(R719,[1]Chapter!$A$1:$A$681,0),8)</f>
        <v>#N/A</v>
      </c>
      <c r="T719" s="18"/>
      <c r="U719" s="18" t="str">
        <f t="shared" si="92"/>
        <v>4</v>
      </c>
      <c r="V719" s="18" t="str">
        <f>IF($L719&lt;"6",INDEX(Revenue_type,MATCH(U719*1,[1]type!$A$118:$A$168,0),8),INDEX(Expenditure_type,MATCH(U719*1,[1]type!$A$2:$A$117,0),8))</f>
        <v>אחזקת בינים ואספקת ציוד</v>
      </c>
      <c r="W719" s="18" t="str">
        <f t="shared" si="93"/>
        <v>43</v>
      </c>
      <c r="X719" s="18" t="str">
        <f>IF($L719&lt;"6",INDEX(Revenue_type,MATCH(W719*1,[1]type!$A$118:$A$168,0),8),INDEX(Expenditure_type,MATCH(W719*1,[1]type!$A$2:$A$117,0),8))</f>
        <v>חשמל, מים וחומרי ניקיון</v>
      </c>
      <c r="Y719" s="18" t="str">
        <f t="shared" si="94"/>
        <v>430</v>
      </c>
      <c r="Z719" s="18" t="e">
        <f>IF($L719&lt;"6",INDEX(Revenue_type,MATCH(Y719*1,[1]type!$A$118:$A$168,0),8),INDEX(Expenditure_type,MATCH(Y719*1,[1]type!$A$2:$A$117,0),8))</f>
        <v>#N/A</v>
      </c>
    </row>
    <row r="720" spans="1:26" ht="15.75" customHeight="1" outlineLevel="2">
      <c r="A720" s="38">
        <v>440</v>
      </c>
      <c r="B720" s="39">
        <v>723000</v>
      </c>
      <c r="C720">
        <v>1</v>
      </c>
      <c r="D720" t="str">
        <f t="shared" si="95"/>
        <v>1723000.440</v>
      </c>
      <c r="E720" s="42" t="s">
        <v>500</v>
      </c>
      <c r="F720" s="16"/>
      <c r="G720"/>
      <c r="H720" s="17">
        <v>115000</v>
      </c>
      <c r="I720" s="17">
        <v>107658.2</v>
      </c>
      <c r="J720" s="16">
        <v>110323</v>
      </c>
      <c r="K720" s="18">
        <f>INDEX(תקציב_2013,MATCH(D720,'[1]תקציב 2015'!$D$3:$D$5960,0),8)</f>
        <v>8600</v>
      </c>
      <c r="L720" s="18" t="str">
        <f t="shared" si="88"/>
        <v>7</v>
      </c>
      <c r="M720" s="18" t="str">
        <f>INDEX(Chapter,MATCH(L720,[1]Chapter!$A$1:$A$681,0),8)</f>
        <v>שירותים מקומיים</v>
      </c>
      <c r="N720" s="18" t="str">
        <f t="shared" si="89"/>
        <v>72</v>
      </c>
      <c r="O720" s="18" t="str">
        <f>INDEX(Chapter,MATCH(N720,[1]Chapter!$A$1:$A$681,0),8)</f>
        <v>שמירה ובטחון</v>
      </c>
      <c r="P720" s="18" t="str">
        <f t="shared" si="90"/>
        <v>723</v>
      </c>
      <c r="Q720" s="18" t="str">
        <f>INDEX(Chapter,MATCH(P720,[1]Chapter!$A$1:$A$681,0),8)</f>
        <v>הג״א</v>
      </c>
      <c r="R720" s="18" t="str">
        <f t="shared" si="91"/>
        <v>7230</v>
      </c>
      <c r="S720" s="18" t="e">
        <f>INDEX(Chapter,MATCH(R720,[1]Chapter!$A$1:$A$681,0),8)</f>
        <v>#N/A</v>
      </c>
      <c r="T720" s="18"/>
      <c r="U720" s="18" t="str">
        <f t="shared" si="92"/>
        <v>4</v>
      </c>
      <c r="V720" s="18" t="str">
        <f>IF($L720&lt;"6",INDEX(Revenue_type,MATCH(U720*1,[1]type!$A$118:$A$168,0),8),INDEX(Expenditure_type,MATCH(U720*1,[1]type!$A$2:$A$117,0),8))</f>
        <v>אחזקת בינים ואספקת ציוד</v>
      </c>
      <c r="W720" s="18" t="str">
        <f t="shared" si="93"/>
        <v>44</v>
      </c>
      <c r="X720" s="18" t="str">
        <f>IF($L720&lt;"6",INDEX(Revenue_type,MATCH(W720*1,[1]type!$A$118:$A$168,0),8),INDEX(Expenditure_type,MATCH(W720*1,[1]type!$A$2:$A$117,0),8))</f>
        <v>ביטוח</v>
      </c>
      <c r="Y720" s="18" t="str">
        <f t="shared" si="94"/>
        <v>440</v>
      </c>
      <c r="Z720" s="18" t="e">
        <f>IF($L720&lt;"6",INDEX(Revenue_type,MATCH(Y720*1,[1]type!$A$118:$A$168,0),8),INDEX(Expenditure_type,MATCH(Y720*1,[1]type!$A$2:$A$117,0),8))</f>
        <v>#N/A</v>
      </c>
    </row>
    <row r="721" spans="1:26" ht="15.75" customHeight="1" outlineLevel="2">
      <c r="A721" s="38">
        <v>511</v>
      </c>
      <c r="B721" s="39">
        <v>723000</v>
      </c>
      <c r="C721">
        <v>1</v>
      </c>
      <c r="D721" t="str">
        <f t="shared" si="95"/>
        <v>1723000.511</v>
      </c>
      <c r="E721" s="42" t="s">
        <v>594</v>
      </c>
      <c r="F721" s="16"/>
      <c r="G721"/>
      <c r="H721" s="17">
        <v>1000</v>
      </c>
      <c r="I721" s="17">
        <v>1000</v>
      </c>
      <c r="J721" s="16">
        <v>962.1</v>
      </c>
      <c r="K721" s="18" t="e">
        <f>INDEX(תקציב_2013,MATCH(D721,'[1]תקציב 2015'!$D$3:$D$5960,0),8)</f>
        <v>#N/A</v>
      </c>
      <c r="L721" s="18" t="str">
        <f t="shared" si="88"/>
        <v>7</v>
      </c>
      <c r="M721" s="18" t="str">
        <f>INDEX(Chapter,MATCH(L721,[1]Chapter!$A$1:$A$681,0),8)</f>
        <v>שירותים מקומיים</v>
      </c>
      <c r="N721" s="18" t="str">
        <f t="shared" si="89"/>
        <v>72</v>
      </c>
      <c r="O721" s="18" t="str">
        <f>INDEX(Chapter,MATCH(N721,[1]Chapter!$A$1:$A$681,0),8)</f>
        <v>שמירה ובטחון</v>
      </c>
      <c r="P721" s="18" t="str">
        <f t="shared" si="90"/>
        <v>723</v>
      </c>
      <c r="Q721" s="18" t="str">
        <f>INDEX(Chapter,MATCH(P721,[1]Chapter!$A$1:$A$681,0),8)</f>
        <v>הג״א</v>
      </c>
      <c r="R721" s="18" t="str">
        <f t="shared" si="91"/>
        <v>7230</v>
      </c>
      <c r="S721" s="18" t="e">
        <f>INDEX(Chapter,MATCH(R721,[1]Chapter!$A$1:$A$681,0),8)</f>
        <v>#N/A</v>
      </c>
      <c r="T721" s="18"/>
      <c r="U721" s="18" t="str">
        <f t="shared" si="92"/>
        <v>5</v>
      </c>
      <c r="V721" s="18" t="str">
        <f>IF($L721&lt;"6",INDEX(Revenue_type,MATCH(U721*1,[1]type!$A$118:$A$168,0),8),INDEX(Expenditure_type,MATCH(U721*1,[1]type!$A$2:$A$117,0),8))</f>
        <v>הוצאות מנהליות</v>
      </c>
      <c r="W721" s="18" t="str">
        <f t="shared" si="93"/>
        <v>51</v>
      </c>
      <c r="X721" s="18" t="str">
        <f>IF($L721&lt;"6",INDEX(Revenue_type,MATCH(W721*1,[1]type!$A$118:$A$168,0),8),INDEX(Expenditure_type,MATCH(W721*1,[1]type!$A$2:$A$117,0),8))</f>
        <v>אש"ל וכיבודים</v>
      </c>
      <c r="Y721" s="18" t="str">
        <f t="shared" si="94"/>
        <v>511</v>
      </c>
      <c r="Z721" s="18" t="str">
        <f>IF($L721&lt;"6",INDEX(Revenue_type,MATCH(Y721*1,[1]type!$A$118:$A$168,0),8),INDEX(Expenditure_type,MATCH(Y721*1,[1]type!$A$2:$A$117,0),8))</f>
        <v>אירוח וכיבוד</v>
      </c>
    </row>
    <row r="722" spans="1:26" ht="15.75" customHeight="1" outlineLevel="2">
      <c r="A722" s="38">
        <v>796</v>
      </c>
      <c r="B722" s="39">
        <v>723000</v>
      </c>
      <c r="C722">
        <v>1</v>
      </c>
      <c r="D722" t="str">
        <f t="shared" si="95"/>
        <v>1723000.796</v>
      </c>
      <c r="E722" s="42" t="s">
        <v>546</v>
      </c>
      <c r="F722" s="16"/>
      <c r="G722"/>
      <c r="H722" s="17">
        <v>150000</v>
      </c>
      <c r="I722" s="17">
        <v>145834</v>
      </c>
      <c r="J722" s="16">
        <v>145763</v>
      </c>
      <c r="K722" s="18" t="e">
        <f>INDEX(תקציב_2013,MATCH(D722,'[1]תקציב 2015'!$D$3:$D$5960,0),8)</f>
        <v>#N/A</v>
      </c>
      <c r="L722" s="18" t="str">
        <f t="shared" si="88"/>
        <v>7</v>
      </c>
      <c r="M722" s="18" t="str">
        <f>INDEX(Chapter,MATCH(L722,[1]Chapter!$A$1:$A$681,0),8)</f>
        <v>שירותים מקומיים</v>
      </c>
      <c r="N722" s="18" t="str">
        <f t="shared" si="89"/>
        <v>72</v>
      </c>
      <c r="O722" s="18" t="str">
        <f>INDEX(Chapter,MATCH(N722,[1]Chapter!$A$1:$A$681,0),8)</f>
        <v>שמירה ובטחון</v>
      </c>
      <c r="P722" s="18" t="str">
        <f t="shared" si="90"/>
        <v>723</v>
      </c>
      <c r="Q722" s="18" t="str">
        <f>INDEX(Chapter,MATCH(P722,[1]Chapter!$A$1:$A$681,0),8)</f>
        <v>הג״א</v>
      </c>
      <c r="R722" s="18" t="str">
        <f t="shared" si="91"/>
        <v>7230</v>
      </c>
      <c r="S722" s="18" t="e">
        <f>INDEX(Chapter,MATCH(R722,[1]Chapter!$A$1:$A$681,0),8)</f>
        <v>#N/A</v>
      </c>
      <c r="T722" s="18"/>
      <c r="U722" s="18" t="str">
        <f t="shared" si="92"/>
        <v>7</v>
      </c>
      <c r="V722" s="18" t="str">
        <f>IF($L722&lt;"6",INDEX(Revenue_type,MATCH(U722*1,[1]type!$A$118:$A$168,0),8),INDEX(Expenditure_type,MATCH(U722*1,[1]type!$A$2:$A$117,0),8))</f>
        <v>הוצאות לפעולות</v>
      </c>
      <c r="W722" s="18" t="str">
        <f t="shared" si="93"/>
        <v>79</v>
      </c>
      <c r="X722" s="18" t="str">
        <f>IF($L722&lt;"6",INDEX(Revenue_type,MATCH(W722*1,[1]type!$A$118:$A$168,0),8),INDEX(Expenditure_type,MATCH(W722*1,[1]type!$A$2:$A$117,0),8))</f>
        <v>השתתפות בתקציבי עזר 092</v>
      </c>
      <c r="Y722" s="18" t="str">
        <f t="shared" si="94"/>
        <v>796</v>
      </c>
      <c r="Z722" s="18" t="str">
        <f>IF($L722&lt;"6",INDEX(Revenue_type,MATCH(Y722*1,[1]type!$A$118:$A$168,0),8),INDEX(Expenditure_type,MATCH(Y722*1,[1]type!$A$2:$A$117,0),8))</f>
        <v>מוסך תקציבי עזר 096</v>
      </c>
    </row>
    <row r="723" spans="1:26" ht="15.75" customHeight="1" outlineLevel="2">
      <c r="A723" s="38">
        <v>798</v>
      </c>
      <c r="B723" s="39">
        <v>723000</v>
      </c>
      <c r="C723">
        <v>1</v>
      </c>
      <c r="D723" t="str">
        <f t="shared" si="95"/>
        <v>1723000.798</v>
      </c>
      <c r="E723" s="43" t="s">
        <v>565</v>
      </c>
      <c r="F723" s="16"/>
      <c r="G723"/>
      <c r="H723" s="17">
        <v>26000</v>
      </c>
      <c r="I723" s="17">
        <v>24557</v>
      </c>
      <c r="J723" s="16">
        <v>10868</v>
      </c>
      <c r="K723" s="18" t="e">
        <f>INDEX(תקציב_2013,MATCH(D723,'[1]תקציב 2015'!$D$3:$D$5960,0),8)</f>
        <v>#N/A</v>
      </c>
      <c r="L723" s="18" t="str">
        <f t="shared" si="88"/>
        <v>7</v>
      </c>
      <c r="M723" s="18" t="str">
        <f>INDEX(Chapter,MATCH(L723,[1]Chapter!$A$1:$A$681,0),8)</f>
        <v>שירותים מקומיים</v>
      </c>
      <c r="N723" s="18" t="str">
        <f t="shared" si="89"/>
        <v>72</v>
      </c>
      <c r="O723" s="18" t="str">
        <f>INDEX(Chapter,MATCH(N723,[1]Chapter!$A$1:$A$681,0),8)</f>
        <v>שמירה ובטחון</v>
      </c>
      <c r="P723" s="18" t="str">
        <f t="shared" si="90"/>
        <v>723</v>
      </c>
      <c r="Q723" s="18" t="str">
        <f>INDEX(Chapter,MATCH(P723,[1]Chapter!$A$1:$A$681,0),8)</f>
        <v>הג״א</v>
      </c>
      <c r="R723" s="18" t="str">
        <f t="shared" si="91"/>
        <v>7230</v>
      </c>
      <c r="S723" s="18" t="e">
        <f>INDEX(Chapter,MATCH(R723,[1]Chapter!$A$1:$A$681,0),8)</f>
        <v>#N/A</v>
      </c>
      <c r="T723" s="18"/>
      <c r="U723" s="18" t="str">
        <f t="shared" si="92"/>
        <v>7</v>
      </c>
      <c r="V723" s="18" t="str">
        <f>IF($L723&lt;"6",INDEX(Revenue_type,MATCH(U723*1,[1]type!$A$118:$A$168,0),8),INDEX(Expenditure_type,MATCH(U723*1,[1]type!$A$2:$A$117,0),8))</f>
        <v>הוצאות לפעולות</v>
      </c>
      <c r="W723" s="18" t="str">
        <f t="shared" si="93"/>
        <v>79</v>
      </c>
      <c r="X723" s="18" t="str">
        <f>IF($L723&lt;"6",INDEX(Revenue_type,MATCH(W723*1,[1]type!$A$118:$A$168,0),8),INDEX(Expenditure_type,MATCH(W723*1,[1]type!$A$2:$A$117,0),8))</f>
        <v>השתתפות בתקציבי עזר 092</v>
      </c>
      <c r="Y723" s="18" t="str">
        <f t="shared" si="94"/>
        <v>798</v>
      </c>
      <c r="Z723" s="18" t="e">
        <f>IF($L723&lt;"6",INDEX(Revenue_type,MATCH(Y723*1,[1]type!$A$118:$A$168,0),8),INDEX(Expenditure_type,MATCH(Y723*1,[1]type!$A$2:$A$117,0),8))</f>
        <v>#N/A</v>
      </c>
    </row>
    <row r="724" spans="1:26" ht="15.75" customHeight="1" outlineLevel="2">
      <c r="A724" s="38">
        <v>810</v>
      </c>
      <c r="B724" s="39">
        <v>723000</v>
      </c>
      <c r="C724">
        <v>1</v>
      </c>
      <c r="D724" t="str">
        <f t="shared" si="95"/>
        <v>1723000.810</v>
      </c>
      <c r="E724" s="47" t="s">
        <v>595</v>
      </c>
      <c r="F724" s="16"/>
      <c r="G724"/>
      <c r="H724" s="17">
        <v>625000</v>
      </c>
      <c r="I724" s="17">
        <v>574094.35</v>
      </c>
      <c r="J724" s="16">
        <v>583307.49</v>
      </c>
      <c r="K724" s="18">
        <f>INDEX(תקציב_2013,MATCH(D724,'[1]תקציב 2015'!$D$3:$D$5960,0),8)</f>
        <v>920000</v>
      </c>
      <c r="L724" s="18" t="str">
        <f t="shared" si="88"/>
        <v>7</v>
      </c>
      <c r="M724" s="18" t="str">
        <f>INDEX(Chapter,MATCH(L724,[1]Chapter!$A$1:$A$681,0),8)</f>
        <v>שירותים מקומיים</v>
      </c>
      <c r="N724" s="18" t="str">
        <f t="shared" si="89"/>
        <v>72</v>
      </c>
      <c r="O724" s="18" t="str">
        <f>INDEX(Chapter,MATCH(N724,[1]Chapter!$A$1:$A$681,0),8)</f>
        <v>שמירה ובטחון</v>
      </c>
      <c r="P724" s="18" t="str">
        <f t="shared" si="90"/>
        <v>723</v>
      </c>
      <c r="Q724" s="18" t="str">
        <f>INDEX(Chapter,MATCH(P724,[1]Chapter!$A$1:$A$681,0),8)</f>
        <v>הג״א</v>
      </c>
      <c r="R724" s="18" t="str">
        <f t="shared" si="91"/>
        <v>7230</v>
      </c>
      <c r="S724" s="18" t="e">
        <f>INDEX(Chapter,MATCH(R724,[1]Chapter!$A$1:$A$681,0),8)</f>
        <v>#N/A</v>
      </c>
      <c r="T724" s="18"/>
      <c r="U724" s="18" t="str">
        <f t="shared" si="92"/>
        <v>8</v>
      </c>
      <c r="V724" s="18" t="str">
        <f>IF($L724&lt;"6",INDEX(Revenue_type,MATCH(U724*1,[1]type!$A$118:$A$168,0),8),INDEX(Expenditure_type,MATCH(U724*1,[1]type!$A$2:$A$117,0),8))</f>
        <v>השתתפויות תמיכות ותרומות</v>
      </c>
      <c r="W724" s="18" t="str">
        <f t="shared" si="93"/>
        <v>81</v>
      </c>
      <c r="X724" s="18" t="str">
        <f>IF($L724&lt;"6",INDEX(Revenue_type,MATCH(W724*1,[1]type!$A$118:$A$168,0),8),INDEX(Expenditure_type,MATCH(W724*1,[1]type!$A$2:$A$117,0),8))</f>
        <v>השתתפויות ותרומות למוסדות עפ"י חוק והסכמים</v>
      </c>
      <c r="Y724" s="18" t="str">
        <f t="shared" si="94"/>
        <v>810</v>
      </c>
      <c r="Z724" s="18" t="e">
        <f>IF($L724&lt;"6",INDEX(Revenue_type,MATCH(Y724*1,[1]type!$A$118:$A$168,0),8),INDEX(Expenditure_type,MATCH(Y724*1,[1]type!$A$2:$A$117,0),8))</f>
        <v>#N/A</v>
      </c>
    </row>
    <row r="725" spans="1:26" ht="15.75" customHeight="1" outlineLevel="2">
      <c r="A725" s="38">
        <v>830</v>
      </c>
      <c r="B725" s="39">
        <v>724000</v>
      </c>
      <c r="C725">
        <v>1</v>
      </c>
      <c r="D725" t="str">
        <f t="shared" si="95"/>
        <v>1724000.830</v>
      </c>
      <c r="E725" s="47" t="s">
        <v>596</v>
      </c>
      <c r="F725" s="16"/>
      <c r="G725"/>
      <c r="H725" s="17">
        <v>1974000</v>
      </c>
      <c r="I725" s="17">
        <v>1991061</v>
      </c>
      <c r="J725" s="16">
        <v>2242138</v>
      </c>
      <c r="K725" s="18" t="e">
        <f>INDEX(תקציב_2013,MATCH(D725,'[1]תקציב 2015'!$D$3:$D$5960,0),8)</f>
        <v>#N/A</v>
      </c>
      <c r="L725" s="18" t="str">
        <f t="shared" si="88"/>
        <v>7</v>
      </c>
      <c r="M725" s="18" t="str">
        <f>INDEX(Chapter,MATCH(L725,[1]Chapter!$A$1:$A$681,0),8)</f>
        <v>שירותים מקומיים</v>
      </c>
      <c r="N725" s="18" t="str">
        <f t="shared" si="89"/>
        <v>72</v>
      </c>
      <c r="O725" s="18" t="str">
        <f>INDEX(Chapter,MATCH(N725,[1]Chapter!$A$1:$A$681,0),8)</f>
        <v>שמירה ובטחון</v>
      </c>
      <c r="P725" s="18" t="str">
        <f t="shared" si="90"/>
        <v>724</v>
      </c>
      <c r="Q725" s="18" t="str">
        <f>INDEX(Chapter,MATCH(P725,[1]Chapter!$A$1:$A$681,0),8)</f>
        <v>כבוי אש</v>
      </c>
      <c r="R725" s="18" t="str">
        <f t="shared" si="91"/>
        <v>7240</v>
      </c>
      <c r="S725" s="18" t="e">
        <f>INDEX(Chapter,MATCH(R725,[1]Chapter!$A$1:$A$681,0),8)</f>
        <v>#N/A</v>
      </c>
      <c r="T725" s="18"/>
      <c r="U725" s="18" t="str">
        <f t="shared" si="92"/>
        <v>8</v>
      </c>
      <c r="V725" s="18" t="str">
        <f>IF($L725&lt;"6",INDEX(Revenue_type,MATCH(U725*1,[1]type!$A$118:$A$168,0),8),INDEX(Expenditure_type,MATCH(U725*1,[1]type!$A$2:$A$117,0),8))</f>
        <v>השתתפויות תמיכות ותרומות</v>
      </c>
      <c r="W725" s="18" t="str">
        <f t="shared" si="93"/>
        <v>83</v>
      </c>
      <c r="X725" s="18" t="e">
        <f>IF($L725&lt;"6",INDEX(Revenue_type,MATCH(W725*1,[1]type!$A$118:$A$168,0),8),INDEX(Expenditure_type,MATCH(W725*1,[1]type!$A$2:$A$117,0),8))</f>
        <v>#N/A</v>
      </c>
      <c r="Y725" s="18" t="str">
        <f t="shared" si="94"/>
        <v>830</v>
      </c>
      <c r="Z725" s="18" t="e">
        <f>IF($L725&lt;"6",INDEX(Revenue_type,MATCH(Y725*1,[1]type!$A$118:$A$168,0),8),INDEX(Expenditure_type,MATCH(Y725*1,[1]type!$A$2:$A$117,0),8))</f>
        <v>#N/A</v>
      </c>
    </row>
    <row r="726" spans="1:26" ht="15.75" customHeight="1" outlineLevel="2">
      <c r="A726" s="38">
        <v>750</v>
      </c>
      <c r="B726" s="39">
        <v>726000</v>
      </c>
      <c r="C726">
        <v>1</v>
      </c>
      <c r="D726" t="str">
        <f t="shared" si="95"/>
        <v>1726000.750</v>
      </c>
      <c r="E726" s="42" t="s">
        <v>597</v>
      </c>
      <c r="F726" s="16"/>
      <c r="G726"/>
      <c r="H726" s="17">
        <v>35000</v>
      </c>
      <c r="I726" s="17">
        <v>12305.66</v>
      </c>
      <c r="J726" s="16">
        <v>17215</v>
      </c>
      <c r="K726" s="18">
        <f>INDEX(תקציב_2013,MATCH(D726,'[1]תקציב 2015'!$D$3:$D$5960,0),8)</f>
        <v>7000</v>
      </c>
      <c r="L726" s="18" t="str">
        <f t="shared" si="88"/>
        <v>7</v>
      </c>
      <c r="M726" s="18" t="str">
        <f>INDEX(Chapter,MATCH(L726,[1]Chapter!$A$1:$A$681,0),8)</f>
        <v>שירותים מקומיים</v>
      </c>
      <c r="N726" s="18" t="str">
        <f t="shared" si="89"/>
        <v>72</v>
      </c>
      <c r="O726" s="18" t="str">
        <f>INDEX(Chapter,MATCH(N726,[1]Chapter!$A$1:$A$681,0),8)</f>
        <v>שמירה ובטחון</v>
      </c>
      <c r="P726" s="18" t="str">
        <f t="shared" si="90"/>
        <v>726</v>
      </c>
      <c r="Q726" s="18" t="str">
        <f>INDEX(Chapter,MATCH(P726,[1]Chapter!$A$1:$A$681,0),8)</f>
        <v>מל״ח ופס"ח</v>
      </c>
      <c r="R726" s="18" t="str">
        <f t="shared" si="91"/>
        <v>7260</v>
      </c>
      <c r="S726" s="18" t="e">
        <f>INDEX(Chapter,MATCH(R726,[1]Chapter!$A$1:$A$681,0),8)</f>
        <v>#N/A</v>
      </c>
      <c r="T726" s="18"/>
      <c r="U726" s="18" t="str">
        <f t="shared" si="92"/>
        <v>7</v>
      </c>
      <c r="V726" s="18" t="str">
        <f>IF($L726&lt;"6",INDEX(Revenue_type,MATCH(U726*1,[1]type!$A$118:$A$168,0),8),INDEX(Expenditure_type,MATCH(U726*1,[1]type!$A$2:$A$117,0),8))</f>
        <v>הוצאות לפעולות</v>
      </c>
      <c r="W726" s="18" t="str">
        <f t="shared" si="93"/>
        <v>75</v>
      </c>
      <c r="X726" s="18" t="str">
        <f>IF($L726&lt;"6",INDEX(Revenue_type,MATCH(W726*1,[1]type!$A$118:$A$168,0),8),INDEX(Expenditure_type,MATCH(W726*1,[1]type!$A$2:$A$117,0),8))</f>
        <v>עבודות קבלניות</v>
      </c>
      <c r="Y726" s="18" t="str">
        <f t="shared" si="94"/>
        <v>750</v>
      </c>
      <c r="Z726" s="18" t="e">
        <f>IF($L726&lt;"6",INDEX(Revenue_type,MATCH(Y726*1,[1]type!$A$118:$A$168,0),8),INDEX(Expenditure_type,MATCH(Y726*1,[1]type!$A$2:$A$117,0),8))</f>
        <v>#N/A</v>
      </c>
    </row>
    <row r="727" spans="1:26" ht="15.75" customHeight="1" outlineLevel="2">
      <c r="A727" s="38">
        <v>780</v>
      </c>
      <c r="B727" s="39">
        <v>726000</v>
      </c>
      <c r="C727">
        <v>1</v>
      </c>
      <c r="D727" t="str">
        <f t="shared" si="95"/>
        <v>1726000.780</v>
      </c>
      <c r="E727" s="47" t="s">
        <v>598</v>
      </c>
      <c r="F727" s="16"/>
      <c r="G727"/>
      <c r="H727" s="17">
        <v>15000</v>
      </c>
      <c r="I727" s="17">
        <v>13911.23</v>
      </c>
      <c r="J727" s="16">
        <v>28901.57</v>
      </c>
      <c r="K727" s="18">
        <f>INDEX(תקציב_2013,MATCH(D727,'[1]תקציב 2015'!$D$3:$D$5960,0),8)</f>
        <v>10000</v>
      </c>
      <c r="L727" s="18" t="str">
        <f t="shared" si="88"/>
        <v>7</v>
      </c>
      <c r="M727" s="18" t="str">
        <f>INDEX(Chapter,MATCH(L727,[1]Chapter!$A$1:$A$681,0),8)</f>
        <v>שירותים מקומיים</v>
      </c>
      <c r="N727" s="18" t="str">
        <f t="shared" si="89"/>
        <v>72</v>
      </c>
      <c r="O727" s="18" t="str">
        <f>INDEX(Chapter,MATCH(N727,[1]Chapter!$A$1:$A$681,0),8)</f>
        <v>שמירה ובטחון</v>
      </c>
      <c r="P727" s="18" t="str">
        <f t="shared" si="90"/>
        <v>726</v>
      </c>
      <c r="Q727" s="18" t="str">
        <f>INDEX(Chapter,MATCH(P727,[1]Chapter!$A$1:$A$681,0),8)</f>
        <v>מל״ח ופס"ח</v>
      </c>
      <c r="R727" s="18" t="str">
        <f t="shared" si="91"/>
        <v>7260</v>
      </c>
      <c r="S727" s="18" t="e">
        <f>INDEX(Chapter,MATCH(R727,[1]Chapter!$A$1:$A$681,0),8)</f>
        <v>#N/A</v>
      </c>
      <c r="T727" s="18"/>
      <c r="U727" s="18" t="str">
        <f t="shared" si="92"/>
        <v>7</v>
      </c>
      <c r="V727" s="18" t="str">
        <f>IF($L727&lt;"6",INDEX(Revenue_type,MATCH(U727*1,[1]type!$A$118:$A$168,0),8),INDEX(Expenditure_type,MATCH(U727*1,[1]type!$A$2:$A$117,0),8))</f>
        <v>הוצאות לפעולות</v>
      </c>
      <c r="W727" s="18" t="str">
        <f t="shared" si="93"/>
        <v>78</v>
      </c>
      <c r="X727" s="18" t="str">
        <f>IF($L727&lt;"6",INDEX(Revenue_type,MATCH(W727*1,[1]type!$A$118:$A$168,0),8),INDEX(Expenditure_type,MATCH(W727*1,[1]type!$A$2:$A$117,0),8))</f>
        <v>הוצאות שונות</v>
      </c>
      <c r="Y727" s="18" t="str">
        <f t="shared" si="94"/>
        <v>780</v>
      </c>
      <c r="Z727" s="18" t="e">
        <f>IF($L727&lt;"6",INDEX(Revenue_type,MATCH(Y727*1,[1]type!$A$118:$A$168,0),8),INDEX(Expenditure_type,MATCH(Y727*1,[1]type!$A$2:$A$117,0),8))</f>
        <v>#N/A</v>
      </c>
    </row>
    <row r="728" spans="1:26" ht="15.75" customHeight="1" outlineLevel="2">
      <c r="A728" s="38">
        <v>780</v>
      </c>
      <c r="B728" s="39">
        <v>729000</v>
      </c>
      <c r="C728">
        <v>1</v>
      </c>
      <c r="D728" t="str">
        <f t="shared" si="95"/>
        <v>1729000.780</v>
      </c>
      <c r="E728" s="42" t="s">
        <v>599</v>
      </c>
      <c r="F728" s="16"/>
      <c r="G728"/>
      <c r="H728" s="17">
        <v>75000</v>
      </c>
      <c r="I728" s="17">
        <v>70646.3</v>
      </c>
      <c r="J728" s="16">
        <v>62966.5</v>
      </c>
      <c r="K728" s="18" t="e">
        <f>INDEX(תקציב_2013,MATCH(D728,'[1]תקציב 2015'!$D$3:$D$5960,0),8)</f>
        <v>#N/A</v>
      </c>
      <c r="L728" s="18" t="str">
        <f t="shared" si="88"/>
        <v>7</v>
      </c>
      <c r="M728" s="18" t="str">
        <f>INDEX(Chapter,MATCH(L728,[1]Chapter!$A$1:$A$681,0),8)</f>
        <v>שירותים מקומיים</v>
      </c>
      <c r="N728" s="18" t="str">
        <f t="shared" si="89"/>
        <v>72</v>
      </c>
      <c r="O728" s="18" t="str">
        <f>INDEX(Chapter,MATCH(N728,[1]Chapter!$A$1:$A$681,0),8)</f>
        <v>שמירה ובטחון</v>
      </c>
      <c r="P728" s="18" t="str">
        <f t="shared" si="90"/>
        <v>729</v>
      </c>
      <c r="Q728" s="18" t="str">
        <f>INDEX(Chapter,MATCH(P728,[1]Chapter!$A$1:$A$681,0),8)</f>
        <v>כסוי הוצאות לשעת חירום</v>
      </c>
      <c r="R728" s="18" t="str">
        <f t="shared" si="91"/>
        <v>7290</v>
      </c>
      <c r="S728" s="18" t="e">
        <f>INDEX(Chapter,MATCH(R728,[1]Chapter!$A$1:$A$681,0),8)</f>
        <v>#N/A</v>
      </c>
      <c r="T728" s="18"/>
      <c r="U728" s="18" t="str">
        <f t="shared" si="92"/>
        <v>7</v>
      </c>
      <c r="V728" s="18" t="str">
        <f>IF($L728&lt;"6",INDEX(Revenue_type,MATCH(U728*1,[1]type!$A$118:$A$168,0),8),INDEX(Expenditure_type,MATCH(U728*1,[1]type!$A$2:$A$117,0),8))</f>
        <v>הוצאות לפעולות</v>
      </c>
      <c r="W728" s="18" t="str">
        <f t="shared" si="93"/>
        <v>78</v>
      </c>
      <c r="X728" s="18" t="str">
        <f>IF($L728&lt;"6",INDEX(Revenue_type,MATCH(W728*1,[1]type!$A$118:$A$168,0),8),INDEX(Expenditure_type,MATCH(W728*1,[1]type!$A$2:$A$117,0),8))</f>
        <v>הוצאות שונות</v>
      </c>
      <c r="Y728" s="18" t="str">
        <f t="shared" si="94"/>
        <v>780</v>
      </c>
      <c r="Z728" s="18" t="e">
        <f>IF($L728&lt;"6",INDEX(Revenue_type,MATCH(Y728*1,[1]type!$A$118:$A$168,0),8),INDEX(Expenditure_type,MATCH(Y728*1,[1]type!$A$2:$A$117,0),8))</f>
        <v>#N/A</v>
      </c>
    </row>
    <row r="729" spans="1:26" ht="15.75" customHeight="1" outlineLevel="2">
      <c r="A729" s="38">
        <v>300</v>
      </c>
      <c r="B729" s="39">
        <v>730000</v>
      </c>
      <c r="C729">
        <v>1</v>
      </c>
      <c r="D729" t="str">
        <f t="shared" si="95"/>
        <v>1730000.300</v>
      </c>
      <c r="E729" s="42" t="s">
        <v>431</v>
      </c>
      <c r="F729" s="16"/>
      <c r="G729"/>
      <c r="H729" s="17">
        <v>0</v>
      </c>
      <c r="I729" s="17">
        <v>72055.350000000006</v>
      </c>
      <c r="J729" s="16">
        <v>0</v>
      </c>
      <c r="K729" s="18" t="e">
        <f>INDEX(תקציב_2013,MATCH(D729,'[1]תקציב 2015'!$D$3:$D$5960,0),8)</f>
        <v>#N/A</v>
      </c>
      <c r="L729" s="18" t="str">
        <f t="shared" si="88"/>
        <v>7</v>
      </c>
      <c r="M729" s="18" t="str">
        <f>INDEX(Chapter,MATCH(L729,[1]Chapter!$A$1:$A$681,0),8)</f>
        <v>שירותים מקומיים</v>
      </c>
      <c r="N729" s="18" t="str">
        <f t="shared" si="89"/>
        <v>73</v>
      </c>
      <c r="O729" s="18" t="str">
        <f>INDEX(Chapter,MATCH(N729,[1]Chapter!$A$1:$A$681,0),8)</f>
        <v>תכנון ובנין עיר</v>
      </c>
      <c r="P729" s="18" t="str">
        <f t="shared" si="90"/>
        <v>730</v>
      </c>
      <c r="Q729" s="18" t="e">
        <f>INDEX(Chapter,MATCH(P729,[1]Chapter!$A$1:$A$681,0),8)</f>
        <v>#N/A</v>
      </c>
      <c r="R729" s="18" t="str">
        <f t="shared" si="91"/>
        <v>7300</v>
      </c>
      <c r="S729" s="18" t="e">
        <f>INDEX(Chapter,MATCH(R729,[1]Chapter!$A$1:$A$681,0),8)</f>
        <v>#N/A</v>
      </c>
      <c r="T729" s="18"/>
      <c r="U729" s="18" t="str">
        <f t="shared" si="92"/>
        <v>3</v>
      </c>
      <c r="V729" s="18" t="str">
        <f>IF($L729&lt;"6",INDEX(Revenue_type,MATCH(U729*1,[1]type!$A$118:$A$168,0),8),INDEX(Expenditure_type,MATCH(U729*1,[1]type!$A$2:$A$117,0),8))</f>
        <v>פנסיה ופיצויים</v>
      </c>
      <c r="W729" s="18" t="str">
        <f t="shared" si="93"/>
        <v>30</v>
      </c>
      <c r="X729" s="18" t="e">
        <f>IF($L729&lt;"6",INDEX(Revenue_type,MATCH(W729*1,[1]type!$A$118:$A$168,0),8),INDEX(Expenditure_type,MATCH(W729*1,[1]type!$A$2:$A$117,0),8))</f>
        <v>#N/A</v>
      </c>
      <c r="Y729" s="18" t="str">
        <f t="shared" si="94"/>
        <v>300</v>
      </c>
      <c r="Z729" s="18" t="e">
        <f>IF($L729&lt;"6",INDEX(Revenue_type,MATCH(Y729*1,[1]type!$A$118:$A$168,0),8),INDEX(Expenditure_type,MATCH(Y729*1,[1]type!$A$2:$A$117,0),8))</f>
        <v>#N/A</v>
      </c>
    </row>
    <row r="730" spans="1:26" ht="15.75" customHeight="1" outlineLevel="2">
      <c r="A730" s="38">
        <v>110</v>
      </c>
      <c r="B730" s="39">
        <v>731000</v>
      </c>
      <c r="C730">
        <v>1</v>
      </c>
      <c r="D730" t="str">
        <f t="shared" si="95"/>
        <v>1731000.110</v>
      </c>
      <c r="E730" s="45" t="s">
        <v>461</v>
      </c>
      <c r="F730" s="16"/>
      <c r="G730"/>
      <c r="H730" s="17">
        <v>2559000</v>
      </c>
      <c r="I730" s="17">
        <v>1969910.08</v>
      </c>
      <c r="J730" s="16">
        <v>1888897.01</v>
      </c>
      <c r="K730" s="18"/>
      <c r="L730" s="18" t="str">
        <f t="shared" si="88"/>
        <v>7</v>
      </c>
      <c r="M730" s="18" t="str">
        <f>INDEX(Chapter,MATCH(L730,[1]Chapter!$A$1:$A$681,0),8)</f>
        <v>שירותים מקומיים</v>
      </c>
      <c r="N730" s="18" t="str">
        <f t="shared" si="89"/>
        <v>73</v>
      </c>
      <c r="O730" s="18" t="str">
        <f>INDEX(Chapter,MATCH(N730,[1]Chapter!$A$1:$A$681,0),8)</f>
        <v>תכנון ובנין עיר</v>
      </c>
      <c r="P730" s="18" t="str">
        <f t="shared" si="90"/>
        <v>731</v>
      </c>
      <c r="Q730" s="18" t="str">
        <f>INDEX(Chapter,MATCH(P730,[1]Chapter!$A$1:$A$681,0),8)</f>
        <v>משרד מהנדס הרשות</v>
      </c>
      <c r="R730" s="18" t="str">
        <f t="shared" si="91"/>
        <v>7310</v>
      </c>
      <c r="S730" s="18" t="e">
        <f>INDEX(Chapter,MATCH(R730,[1]Chapter!$A$1:$A$681,0),8)</f>
        <v>#N/A</v>
      </c>
      <c r="T730" s="18"/>
      <c r="U730" s="18" t="str">
        <f t="shared" si="92"/>
        <v>1</v>
      </c>
      <c r="V730" s="18" t="str">
        <f>IF($L730&lt;"6",INDEX(Revenue_type,MATCH(U730*1,[1]type!$A$118:$A$168,0),8),INDEX(Expenditure_type,MATCH(U730*1,[1]type!$A$2:$A$117,0),8))</f>
        <v>משכורות וש"ע לעובדים לפי תקן</v>
      </c>
      <c r="W730" s="18" t="str">
        <f t="shared" si="93"/>
        <v>11</v>
      </c>
      <c r="X730" s="18" t="str">
        <f>IF($L730&lt;"6",INDEX(Revenue_type,MATCH(W730*1,[1]type!$A$118:$A$168,0),8),INDEX(Expenditure_type,MATCH(W730*1,[1]type!$A$2:$A$117,0),8))</f>
        <v>השכר הקובע</v>
      </c>
      <c r="Y730" s="18" t="str">
        <f t="shared" si="94"/>
        <v>110</v>
      </c>
      <c r="Z730" s="18" t="e">
        <f>IF($L730&lt;"6",INDEX(Revenue_type,MATCH(Y730*1,[1]type!$A$118:$A$168,0),8),INDEX(Expenditure_type,MATCH(Y730*1,[1]type!$A$2:$A$117,0),8))</f>
        <v>#N/A</v>
      </c>
    </row>
    <row r="731" spans="1:26" ht="15.75" customHeight="1" outlineLevel="2">
      <c r="A731" s="38">
        <v>130</v>
      </c>
      <c r="B731" s="39">
        <v>731000</v>
      </c>
      <c r="C731">
        <v>1</v>
      </c>
      <c r="D731" t="str">
        <f t="shared" si="95"/>
        <v>1731000.130</v>
      </c>
      <c r="E731" s="42" t="s">
        <v>41</v>
      </c>
      <c r="F731" s="16"/>
      <c r="G731"/>
      <c r="H731" s="17">
        <v>70000</v>
      </c>
      <c r="I731" s="17">
        <v>78940.639999999999</v>
      </c>
      <c r="J731" s="16">
        <v>79187.44</v>
      </c>
      <c r="K731" s="18"/>
      <c r="L731" s="18" t="str">
        <f t="shared" si="88"/>
        <v>7</v>
      </c>
      <c r="M731" s="18" t="str">
        <f>INDEX(Chapter,MATCH(L731,[1]Chapter!$A$1:$A$681,0),8)</f>
        <v>שירותים מקומיים</v>
      </c>
      <c r="N731" s="18" t="str">
        <f t="shared" si="89"/>
        <v>73</v>
      </c>
      <c r="O731" s="18" t="str">
        <f>INDEX(Chapter,MATCH(N731,[1]Chapter!$A$1:$A$681,0),8)</f>
        <v>תכנון ובנין עיר</v>
      </c>
      <c r="P731" s="18" t="str">
        <f t="shared" si="90"/>
        <v>731</v>
      </c>
      <c r="Q731" s="18" t="str">
        <f>INDEX(Chapter,MATCH(P731,[1]Chapter!$A$1:$A$681,0),8)</f>
        <v>משרד מהנדס הרשות</v>
      </c>
      <c r="R731" s="18" t="str">
        <f t="shared" si="91"/>
        <v>7310</v>
      </c>
      <c r="S731" s="18" t="e">
        <f>INDEX(Chapter,MATCH(R731,[1]Chapter!$A$1:$A$681,0),8)</f>
        <v>#N/A</v>
      </c>
      <c r="T731" s="18"/>
      <c r="U731" s="18" t="str">
        <f t="shared" si="92"/>
        <v>1</v>
      </c>
      <c r="V731" s="18" t="str">
        <f>IF($L731&lt;"6",INDEX(Revenue_type,MATCH(U731*1,[1]type!$A$118:$A$168,0),8),INDEX(Expenditure_type,MATCH(U731*1,[1]type!$A$2:$A$117,0),8))</f>
        <v>משכורות וש"ע לעובדים לפי תקן</v>
      </c>
      <c r="W731" s="18" t="str">
        <f t="shared" si="93"/>
        <v>13</v>
      </c>
      <c r="X731" s="18" t="str">
        <f>IF($L731&lt;"6",INDEX(Revenue_type,MATCH(W731*1,[1]type!$A$118:$A$168,0),8),INDEX(Expenditure_type,MATCH(W731*1,[1]type!$A$2:$A$117,0),8))</f>
        <v>שעות נוספות</v>
      </c>
      <c r="Y731" s="18" t="str">
        <f t="shared" si="94"/>
        <v>130</v>
      </c>
      <c r="Z731" s="18" t="e">
        <f>IF($L731&lt;"6",INDEX(Revenue_type,MATCH(Y731*1,[1]type!$A$118:$A$168,0),8),INDEX(Expenditure_type,MATCH(Y731*1,[1]type!$A$2:$A$117,0),8))</f>
        <v>#N/A</v>
      </c>
    </row>
    <row r="732" spans="1:26" ht="15.75" customHeight="1" outlineLevel="2">
      <c r="A732" s="38">
        <v>140</v>
      </c>
      <c r="B732" s="39">
        <v>731000</v>
      </c>
      <c r="C732">
        <v>1</v>
      </c>
      <c r="D732" t="str">
        <f t="shared" si="95"/>
        <v>1731000.140</v>
      </c>
      <c r="E732" s="43" t="s">
        <v>56</v>
      </c>
      <c r="F732" s="16"/>
      <c r="G732"/>
      <c r="H732" s="17">
        <v>63000</v>
      </c>
      <c r="I732" s="17">
        <v>73448.490000000005</v>
      </c>
      <c r="J732" s="16">
        <v>63278.65</v>
      </c>
      <c r="K732" s="18"/>
      <c r="L732" s="18" t="str">
        <f t="shared" si="88"/>
        <v>7</v>
      </c>
      <c r="M732" s="18" t="str">
        <f>INDEX(Chapter,MATCH(L732,[1]Chapter!$A$1:$A$681,0),8)</f>
        <v>שירותים מקומיים</v>
      </c>
      <c r="N732" s="18" t="str">
        <f t="shared" si="89"/>
        <v>73</v>
      </c>
      <c r="O732" s="18" t="str">
        <f>INDEX(Chapter,MATCH(N732,[1]Chapter!$A$1:$A$681,0),8)</f>
        <v>תכנון ובנין עיר</v>
      </c>
      <c r="P732" s="18" t="str">
        <f t="shared" si="90"/>
        <v>731</v>
      </c>
      <c r="Q732" s="18" t="str">
        <f>INDEX(Chapter,MATCH(P732,[1]Chapter!$A$1:$A$681,0),8)</f>
        <v>משרד מהנדס הרשות</v>
      </c>
      <c r="R732" s="18" t="str">
        <f t="shared" si="91"/>
        <v>7310</v>
      </c>
      <c r="S732" s="18" t="e">
        <f>INDEX(Chapter,MATCH(R732,[1]Chapter!$A$1:$A$681,0),8)</f>
        <v>#N/A</v>
      </c>
      <c r="T732" s="18"/>
      <c r="U732" s="18" t="str">
        <f t="shared" si="92"/>
        <v>1</v>
      </c>
      <c r="V732" s="18" t="str">
        <f>IF($L732&lt;"6",INDEX(Revenue_type,MATCH(U732*1,[1]type!$A$118:$A$168,0),8),INDEX(Expenditure_type,MATCH(U732*1,[1]type!$A$2:$A$117,0),8))</f>
        <v>משכורות וש"ע לעובדים לפי תקן</v>
      </c>
      <c r="W732" s="18" t="str">
        <f t="shared" si="93"/>
        <v>14</v>
      </c>
      <c r="X732" s="18" t="str">
        <f>IF($L732&lt;"6",INDEX(Revenue_type,MATCH(W732*1,[1]type!$A$118:$A$168,0),8),INDEX(Expenditure_type,MATCH(W732*1,[1]type!$A$2:$A$117,0),8))</f>
        <v>החזר הוצאות</v>
      </c>
      <c r="Y732" s="18" t="str">
        <f t="shared" si="94"/>
        <v>140</v>
      </c>
      <c r="Z732" s="18" t="e">
        <f>IF($L732&lt;"6",INDEX(Revenue_type,MATCH(Y732*1,[1]type!$A$118:$A$168,0),8),INDEX(Expenditure_type,MATCH(Y732*1,[1]type!$A$2:$A$117,0),8))</f>
        <v>#N/A</v>
      </c>
    </row>
    <row r="733" spans="1:26" ht="15.75" customHeight="1" outlineLevel="2">
      <c r="A733" s="38">
        <v>210</v>
      </c>
      <c r="B733" s="39">
        <v>731000</v>
      </c>
      <c r="C733">
        <v>1</v>
      </c>
      <c r="D733" t="str">
        <f t="shared" si="95"/>
        <v>1731000.210</v>
      </c>
      <c r="E733" s="40" t="s">
        <v>476</v>
      </c>
      <c r="F733" s="16"/>
      <c r="G733"/>
      <c r="H733" s="17">
        <v>0</v>
      </c>
      <c r="I733" s="17">
        <v>38051.24</v>
      </c>
      <c r="J733" s="16">
        <v>32562.29</v>
      </c>
      <c r="K733" s="18"/>
      <c r="L733" s="18" t="str">
        <f t="shared" si="88"/>
        <v>7</v>
      </c>
      <c r="M733" s="18" t="str">
        <f>INDEX(Chapter,MATCH(L733,[1]Chapter!$A$1:$A$681,0),8)</f>
        <v>שירותים מקומיים</v>
      </c>
      <c r="N733" s="18" t="str">
        <f t="shared" si="89"/>
        <v>73</v>
      </c>
      <c r="O733" s="18" t="str">
        <f>INDEX(Chapter,MATCH(N733,[1]Chapter!$A$1:$A$681,0),8)</f>
        <v>תכנון ובנין עיר</v>
      </c>
      <c r="P733" s="18" t="str">
        <f t="shared" si="90"/>
        <v>731</v>
      </c>
      <c r="Q733" s="18" t="str">
        <f>INDEX(Chapter,MATCH(P733,[1]Chapter!$A$1:$A$681,0),8)</f>
        <v>משרד מהנדס הרשות</v>
      </c>
      <c r="R733" s="18" t="str">
        <f t="shared" si="91"/>
        <v>7310</v>
      </c>
      <c r="S733" s="18" t="e">
        <f>INDEX(Chapter,MATCH(R733,[1]Chapter!$A$1:$A$681,0),8)</f>
        <v>#N/A</v>
      </c>
      <c r="T733" s="18"/>
      <c r="U733" s="18" t="str">
        <f t="shared" si="92"/>
        <v>2</v>
      </c>
      <c r="V733" s="18" t="str">
        <f>IF($L733&lt;"6",INDEX(Revenue_type,MATCH(U733*1,[1]type!$A$118:$A$168,0),8),INDEX(Expenditure_type,MATCH(U733*1,[1]type!$A$2:$A$117,0),8))</f>
        <v>משכורות וש"ע לעובדים בלי תקן</v>
      </c>
      <c r="W733" s="18" t="str">
        <f t="shared" si="93"/>
        <v>21</v>
      </c>
      <c r="X733" s="18" t="str">
        <f>IF($L733&lt;"6",INDEX(Revenue_type,MATCH(W733*1,[1]type!$A$118:$A$168,0),8),INDEX(Expenditure_type,MATCH(W733*1,[1]type!$A$2:$A$117,0),8))</f>
        <v>השכר הקובע</v>
      </c>
      <c r="Y733" s="18" t="str">
        <f t="shared" si="94"/>
        <v>210</v>
      </c>
      <c r="Z733" s="18" t="e">
        <f>IF($L733&lt;"6",INDEX(Revenue_type,MATCH(Y733*1,[1]type!$A$118:$A$168,0),8),INDEX(Expenditure_type,MATCH(Y733*1,[1]type!$A$2:$A$117,0),8))</f>
        <v>#N/A</v>
      </c>
    </row>
    <row r="734" spans="1:26" ht="15.75" customHeight="1" outlineLevel="2">
      <c r="A734" s="38">
        <v>440</v>
      </c>
      <c r="B734" s="39">
        <v>731000</v>
      </c>
      <c r="C734">
        <v>1</v>
      </c>
      <c r="D734" t="str">
        <f t="shared" si="95"/>
        <v>1731000.440</v>
      </c>
      <c r="E734" s="42" t="s">
        <v>73</v>
      </c>
      <c r="F734" s="16"/>
      <c r="G734"/>
      <c r="H734" s="17">
        <v>90000</v>
      </c>
      <c r="I734" s="17">
        <v>72770.899999999994</v>
      </c>
      <c r="J734" s="16">
        <v>64261</v>
      </c>
      <c r="K734" s="18"/>
      <c r="L734" s="18" t="str">
        <f t="shared" si="88"/>
        <v>7</v>
      </c>
      <c r="M734" s="18" t="str">
        <f>INDEX(Chapter,MATCH(L734,[1]Chapter!$A$1:$A$681,0),8)</f>
        <v>שירותים מקומיים</v>
      </c>
      <c r="N734" s="18" t="str">
        <f t="shared" si="89"/>
        <v>73</v>
      </c>
      <c r="O734" s="18" t="str">
        <f>INDEX(Chapter,MATCH(N734,[1]Chapter!$A$1:$A$681,0),8)</f>
        <v>תכנון ובנין עיר</v>
      </c>
      <c r="P734" s="18" t="str">
        <f t="shared" si="90"/>
        <v>731</v>
      </c>
      <c r="Q734" s="18" t="str">
        <f>INDEX(Chapter,MATCH(P734,[1]Chapter!$A$1:$A$681,0),8)</f>
        <v>משרד מהנדס הרשות</v>
      </c>
      <c r="R734" s="18" t="str">
        <f t="shared" si="91"/>
        <v>7310</v>
      </c>
      <c r="S734" s="18" t="e">
        <f>INDEX(Chapter,MATCH(R734,[1]Chapter!$A$1:$A$681,0),8)</f>
        <v>#N/A</v>
      </c>
      <c r="T734" s="18"/>
      <c r="U734" s="18" t="str">
        <f t="shared" si="92"/>
        <v>4</v>
      </c>
      <c r="V734" s="18" t="str">
        <f>IF($L734&lt;"6",INDEX(Revenue_type,MATCH(U734*1,[1]type!$A$118:$A$168,0),8),INDEX(Expenditure_type,MATCH(U734*1,[1]type!$A$2:$A$117,0),8))</f>
        <v>אחזקת בינים ואספקת ציוד</v>
      </c>
      <c r="W734" s="18" t="str">
        <f t="shared" si="93"/>
        <v>44</v>
      </c>
      <c r="X734" s="18" t="str">
        <f>IF($L734&lt;"6",INDEX(Revenue_type,MATCH(W734*1,[1]type!$A$118:$A$168,0),8),INDEX(Expenditure_type,MATCH(W734*1,[1]type!$A$2:$A$117,0),8))</f>
        <v>ביטוח</v>
      </c>
      <c r="Y734" s="18" t="str">
        <f t="shared" si="94"/>
        <v>440</v>
      </c>
      <c r="Z734" s="18" t="e">
        <f>IF($L734&lt;"6",INDEX(Revenue_type,MATCH(Y734*1,[1]type!$A$118:$A$168,0),8),INDEX(Expenditure_type,MATCH(Y734*1,[1]type!$A$2:$A$117,0),8))</f>
        <v>#N/A</v>
      </c>
    </row>
    <row r="735" spans="1:26" ht="15.75" customHeight="1" outlineLevel="2">
      <c r="A735" s="38">
        <v>492</v>
      </c>
      <c r="B735" s="39">
        <v>731000</v>
      </c>
      <c r="C735">
        <v>1</v>
      </c>
      <c r="D735" t="str">
        <f t="shared" si="95"/>
        <v>1731000.492</v>
      </c>
      <c r="E735" s="40" t="s">
        <v>443</v>
      </c>
      <c r="F735" s="16"/>
      <c r="G735"/>
      <c r="H735" s="17">
        <v>540000</v>
      </c>
      <c r="I735" s="17">
        <v>519947.26</v>
      </c>
      <c r="J735" s="16">
        <v>523198</v>
      </c>
      <c r="K735" s="18"/>
      <c r="L735" s="18" t="str">
        <f t="shared" si="88"/>
        <v>7</v>
      </c>
      <c r="M735" s="18" t="str">
        <f>INDEX(Chapter,MATCH(L735,[1]Chapter!$A$1:$A$681,0),8)</f>
        <v>שירותים מקומיים</v>
      </c>
      <c r="N735" s="18" t="str">
        <f t="shared" si="89"/>
        <v>73</v>
      </c>
      <c r="O735" s="18" t="str">
        <f>INDEX(Chapter,MATCH(N735,[1]Chapter!$A$1:$A$681,0),8)</f>
        <v>תכנון ובנין עיר</v>
      </c>
      <c r="P735" s="18" t="str">
        <f t="shared" si="90"/>
        <v>731</v>
      </c>
      <c r="Q735" s="18" t="str">
        <f>INDEX(Chapter,MATCH(P735,[1]Chapter!$A$1:$A$681,0),8)</f>
        <v>משרד מהנדס הרשות</v>
      </c>
      <c r="R735" s="18" t="str">
        <f t="shared" si="91"/>
        <v>7310</v>
      </c>
      <c r="S735" s="18" t="e">
        <f>INDEX(Chapter,MATCH(R735,[1]Chapter!$A$1:$A$681,0),8)</f>
        <v>#N/A</v>
      </c>
      <c r="T735" s="18"/>
      <c r="U735" s="18" t="str">
        <f t="shared" si="92"/>
        <v>4</v>
      </c>
      <c r="V735" s="18" t="str">
        <f>IF($L735&lt;"6",INDEX(Revenue_type,MATCH(U735*1,[1]type!$A$118:$A$168,0),8),INDEX(Expenditure_type,MATCH(U735*1,[1]type!$A$2:$A$117,0),8))</f>
        <v>אחזקת בינים ואספקת ציוד</v>
      </c>
      <c r="W735" s="18" t="str">
        <f t="shared" si="93"/>
        <v>49</v>
      </c>
      <c r="X735" s="18" t="e">
        <f>IF($L735&lt;"6",INDEX(Revenue_type,MATCH(W735*1,[1]type!$A$118:$A$168,0),8),INDEX(Expenditure_type,MATCH(W735*1,[1]type!$A$2:$A$117,0),8))</f>
        <v>#N/A</v>
      </c>
      <c r="Y735" s="18" t="str">
        <f t="shared" si="94"/>
        <v>492</v>
      </c>
      <c r="Z735" s="18" t="str">
        <f>IF($L735&lt;"6",INDEX(Revenue_type,MATCH(Y735*1,[1]type!$A$118:$A$168,0),8),INDEX(Expenditure_type,MATCH(Y735*1,[1]type!$A$2:$A$117,0),8))</f>
        <v>השתתפות בתקציבי עזר 092</v>
      </c>
    </row>
    <row r="736" spans="1:26" ht="15.75" customHeight="1" outlineLevel="2">
      <c r="A736" s="38">
        <v>511</v>
      </c>
      <c r="B736" s="39">
        <v>731000</v>
      </c>
      <c r="C736">
        <v>1</v>
      </c>
      <c r="D736" t="str">
        <f t="shared" si="95"/>
        <v>1731000.511</v>
      </c>
      <c r="E736" s="42" t="s">
        <v>600</v>
      </c>
      <c r="F736" s="16"/>
      <c r="G736"/>
      <c r="H736" s="17">
        <v>2000</v>
      </c>
      <c r="I736" s="17">
        <v>1646.29</v>
      </c>
      <c r="J736" s="16">
        <v>4926</v>
      </c>
      <c r="K736" s="18"/>
      <c r="L736" s="18" t="str">
        <f t="shared" si="88"/>
        <v>7</v>
      </c>
      <c r="M736" s="18" t="str">
        <f>INDEX(Chapter,MATCH(L736,[1]Chapter!$A$1:$A$681,0),8)</f>
        <v>שירותים מקומיים</v>
      </c>
      <c r="N736" s="18" t="str">
        <f t="shared" si="89"/>
        <v>73</v>
      </c>
      <c r="O736" s="18" t="str">
        <f>INDEX(Chapter,MATCH(N736,[1]Chapter!$A$1:$A$681,0),8)</f>
        <v>תכנון ובנין עיר</v>
      </c>
      <c r="P736" s="18" t="str">
        <f t="shared" si="90"/>
        <v>731</v>
      </c>
      <c r="Q736" s="18" t="str">
        <f>INDEX(Chapter,MATCH(P736,[1]Chapter!$A$1:$A$681,0),8)</f>
        <v>משרד מהנדס הרשות</v>
      </c>
      <c r="R736" s="18" t="str">
        <f t="shared" si="91"/>
        <v>7310</v>
      </c>
      <c r="S736" s="18" t="e">
        <f>INDEX(Chapter,MATCH(R736,[1]Chapter!$A$1:$A$681,0),8)</f>
        <v>#N/A</v>
      </c>
      <c r="T736" s="18"/>
      <c r="U736" s="18" t="str">
        <f t="shared" si="92"/>
        <v>5</v>
      </c>
      <c r="V736" s="18" t="str">
        <f>IF($L736&lt;"6",INDEX(Revenue_type,MATCH(U736*1,[1]type!$A$118:$A$168,0),8),INDEX(Expenditure_type,MATCH(U736*1,[1]type!$A$2:$A$117,0),8))</f>
        <v>הוצאות מנהליות</v>
      </c>
      <c r="W736" s="18" t="str">
        <f t="shared" si="93"/>
        <v>51</v>
      </c>
      <c r="X736" s="18" t="str">
        <f>IF($L736&lt;"6",INDEX(Revenue_type,MATCH(W736*1,[1]type!$A$118:$A$168,0),8),INDEX(Expenditure_type,MATCH(W736*1,[1]type!$A$2:$A$117,0),8))</f>
        <v>אש"ל וכיבודים</v>
      </c>
      <c r="Y736" s="18" t="str">
        <f t="shared" si="94"/>
        <v>511</v>
      </c>
      <c r="Z736" s="18" t="str">
        <f>IF($L736&lt;"6",INDEX(Revenue_type,MATCH(Y736*1,[1]type!$A$118:$A$168,0),8),INDEX(Expenditure_type,MATCH(Y736*1,[1]type!$A$2:$A$117,0),8))</f>
        <v>אירוח וכיבוד</v>
      </c>
    </row>
    <row r="737" spans="1:26" ht="15.75" customHeight="1" outlineLevel="2">
      <c r="A737" s="38">
        <v>512</v>
      </c>
      <c r="B737" s="39">
        <v>731000</v>
      </c>
      <c r="C737">
        <v>1</v>
      </c>
      <c r="D737" t="str">
        <f t="shared" si="95"/>
        <v>1731000.512</v>
      </c>
      <c r="E737" s="42" t="s">
        <v>601</v>
      </c>
      <c r="F737" s="16"/>
      <c r="G737"/>
      <c r="H737" s="17">
        <v>3000</v>
      </c>
      <c r="I737" s="17">
        <v>2999.9</v>
      </c>
      <c r="J737" s="16">
        <v>3968.71</v>
      </c>
      <c r="K737" s="18">
        <f>INDEX(תקציב_2013,MATCH(D737,'[1]תקציב 2015'!$D$3:$D$5960,0),8)</f>
        <v>1000</v>
      </c>
      <c r="L737" s="18" t="str">
        <f t="shared" si="88"/>
        <v>7</v>
      </c>
      <c r="M737" s="18" t="str">
        <f>INDEX(Chapter,MATCH(L737,[1]Chapter!$A$1:$A$681,0),8)</f>
        <v>שירותים מקומיים</v>
      </c>
      <c r="N737" s="18" t="str">
        <f t="shared" si="89"/>
        <v>73</v>
      </c>
      <c r="O737" s="18" t="str">
        <f>INDEX(Chapter,MATCH(N737,[1]Chapter!$A$1:$A$681,0),8)</f>
        <v>תכנון ובנין עיר</v>
      </c>
      <c r="P737" s="18" t="str">
        <f t="shared" si="90"/>
        <v>731</v>
      </c>
      <c r="Q737" s="18" t="str">
        <f>INDEX(Chapter,MATCH(P737,[1]Chapter!$A$1:$A$681,0),8)</f>
        <v>משרד מהנדס הרשות</v>
      </c>
      <c r="R737" s="18" t="str">
        <f t="shared" si="91"/>
        <v>7310</v>
      </c>
      <c r="S737" s="18" t="e">
        <f>INDEX(Chapter,MATCH(R737,[1]Chapter!$A$1:$A$681,0),8)</f>
        <v>#N/A</v>
      </c>
      <c r="T737" s="18"/>
      <c r="U737" s="18" t="str">
        <f t="shared" si="92"/>
        <v>5</v>
      </c>
      <c r="V737" s="18" t="str">
        <f>IF($L737&lt;"6",INDEX(Revenue_type,MATCH(U737*1,[1]type!$A$118:$A$168,0),8),INDEX(Expenditure_type,MATCH(U737*1,[1]type!$A$2:$A$117,0),8))</f>
        <v>הוצאות מנהליות</v>
      </c>
      <c r="W737" s="18" t="str">
        <f t="shared" si="93"/>
        <v>51</v>
      </c>
      <c r="X737" s="18" t="str">
        <f>IF($L737&lt;"6",INDEX(Revenue_type,MATCH(W737*1,[1]type!$A$118:$A$168,0),8),INDEX(Expenditure_type,MATCH(W737*1,[1]type!$A$2:$A$117,0),8))</f>
        <v>אש"ל וכיבודים</v>
      </c>
      <c r="Y737" s="18" t="str">
        <f t="shared" si="94"/>
        <v>512</v>
      </c>
      <c r="Z737" s="18" t="str">
        <f>IF($L737&lt;"6",INDEX(Revenue_type,MATCH(Y737*1,[1]type!$A$118:$A$168,0),8),INDEX(Expenditure_type,MATCH(Y737*1,[1]type!$A$2:$A$117,0),8))</f>
        <v>אשל ונסיעות</v>
      </c>
    </row>
    <row r="738" spans="1:26" ht="15.75" customHeight="1" outlineLevel="2">
      <c r="A738" s="38">
        <v>520</v>
      </c>
      <c r="B738" s="39">
        <v>731000</v>
      </c>
      <c r="C738">
        <v>1</v>
      </c>
      <c r="D738" t="str">
        <f t="shared" si="95"/>
        <v>1731000.520</v>
      </c>
      <c r="E738" s="42" t="s">
        <v>446</v>
      </c>
      <c r="F738" s="16"/>
      <c r="G738"/>
      <c r="H738" s="17">
        <v>10000</v>
      </c>
      <c r="I738" s="17">
        <v>9650</v>
      </c>
      <c r="J738" s="16">
        <v>13479</v>
      </c>
      <c r="K738" s="18" t="e">
        <f>INDEX(תקציב_2013,MATCH(D738,'[1]תקציב 2015'!$D$3:$D$5960,0),8)</f>
        <v>#N/A</v>
      </c>
      <c r="L738" s="18" t="str">
        <f t="shared" si="88"/>
        <v>7</v>
      </c>
      <c r="M738" s="18" t="str">
        <f>INDEX(Chapter,MATCH(L738,[1]Chapter!$A$1:$A$681,0),8)</f>
        <v>שירותים מקומיים</v>
      </c>
      <c r="N738" s="18" t="str">
        <f t="shared" si="89"/>
        <v>73</v>
      </c>
      <c r="O738" s="18" t="str">
        <f>INDEX(Chapter,MATCH(N738,[1]Chapter!$A$1:$A$681,0),8)</f>
        <v>תכנון ובנין עיר</v>
      </c>
      <c r="P738" s="18" t="str">
        <f t="shared" si="90"/>
        <v>731</v>
      </c>
      <c r="Q738" s="18" t="str">
        <f>INDEX(Chapter,MATCH(P738,[1]Chapter!$A$1:$A$681,0),8)</f>
        <v>משרד מהנדס הרשות</v>
      </c>
      <c r="R738" s="18" t="str">
        <f t="shared" si="91"/>
        <v>7310</v>
      </c>
      <c r="S738" s="18" t="e">
        <f>INDEX(Chapter,MATCH(R738,[1]Chapter!$A$1:$A$681,0),8)</f>
        <v>#N/A</v>
      </c>
      <c r="T738" s="18"/>
      <c r="U738" s="18" t="str">
        <f t="shared" si="92"/>
        <v>5</v>
      </c>
      <c r="V738" s="18" t="str">
        <f>IF($L738&lt;"6",INDEX(Revenue_type,MATCH(U738*1,[1]type!$A$118:$A$168,0),8),INDEX(Expenditure_type,MATCH(U738*1,[1]type!$A$2:$A$117,0),8))</f>
        <v>הוצאות מנהליות</v>
      </c>
      <c r="W738" s="18" t="str">
        <f t="shared" si="93"/>
        <v>52</v>
      </c>
      <c r="X738" s="18" t="str">
        <f>IF($L738&lt;"6",INDEX(Revenue_type,MATCH(W738*1,[1]type!$A$118:$A$168,0),8),INDEX(Expenditure_type,MATCH(W738*1,[1]type!$A$2:$A$117,0),8))</f>
        <v>השתלמויות וספרות מקצועית</v>
      </c>
      <c r="Y738" s="18" t="str">
        <f t="shared" si="94"/>
        <v>520</v>
      </c>
      <c r="Z738" s="18" t="e">
        <f>IF($L738&lt;"6",INDEX(Revenue_type,MATCH(Y738*1,[1]type!$A$118:$A$168,0),8),INDEX(Expenditure_type,MATCH(Y738*1,[1]type!$A$2:$A$117,0),8))</f>
        <v>#N/A</v>
      </c>
    </row>
    <row r="739" spans="1:26" ht="15.75" customHeight="1" outlineLevel="2">
      <c r="A739" s="38">
        <v>550</v>
      </c>
      <c r="B739" s="39">
        <v>731000</v>
      </c>
      <c r="C739">
        <v>1</v>
      </c>
      <c r="D739" t="str">
        <f t="shared" si="95"/>
        <v>1731000.550</v>
      </c>
      <c r="E739" s="42" t="s">
        <v>602</v>
      </c>
      <c r="F739" s="16"/>
      <c r="G739"/>
      <c r="H739" s="17">
        <v>20000</v>
      </c>
      <c r="I739" s="17">
        <v>9488</v>
      </c>
      <c r="J739" s="16">
        <v>10917</v>
      </c>
      <c r="K739" s="18">
        <f>INDEX(תקציב_2013,MATCH(D739,'[1]תקציב 2015'!$D$3:$D$5960,0),8)</f>
        <v>40000</v>
      </c>
      <c r="L739" s="18" t="str">
        <f t="shared" si="88"/>
        <v>7</v>
      </c>
      <c r="M739" s="18" t="str">
        <f>INDEX(Chapter,MATCH(L739,[1]Chapter!$A$1:$A$681,0),8)</f>
        <v>שירותים מקומיים</v>
      </c>
      <c r="N739" s="18" t="str">
        <f t="shared" si="89"/>
        <v>73</v>
      </c>
      <c r="O739" s="18" t="str">
        <f>INDEX(Chapter,MATCH(N739,[1]Chapter!$A$1:$A$681,0),8)</f>
        <v>תכנון ובנין עיר</v>
      </c>
      <c r="P739" s="18" t="str">
        <f t="shared" si="90"/>
        <v>731</v>
      </c>
      <c r="Q739" s="18" t="str">
        <f>INDEX(Chapter,MATCH(P739,[1]Chapter!$A$1:$A$681,0),8)</f>
        <v>משרד מהנדס הרשות</v>
      </c>
      <c r="R739" s="18" t="str">
        <f t="shared" si="91"/>
        <v>7310</v>
      </c>
      <c r="S739" s="18" t="e">
        <f>INDEX(Chapter,MATCH(R739,[1]Chapter!$A$1:$A$681,0),8)</f>
        <v>#N/A</v>
      </c>
      <c r="T739" s="18"/>
      <c r="U739" s="18" t="str">
        <f t="shared" si="92"/>
        <v>5</v>
      </c>
      <c r="V739" s="18" t="str">
        <f>IF($L739&lt;"6",INDEX(Revenue_type,MATCH(U739*1,[1]type!$A$118:$A$168,0),8),INDEX(Expenditure_type,MATCH(U739*1,[1]type!$A$2:$A$117,0),8))</f>
        <v>הוצאות מנהליות</v>
      </c>
      <c r="W739" s="18" t="str">
        <f t="shared" si="93"/>
        <v>55</v>
      </c>
      <c r="X739" s="18" t="str">
        <f>IF($L739&lt;"6",INDEX(Revenue_type,MATCH(W739*1,[1]type!$A$118:$A$168,0),8),INDEX(Expenditure_type,MATCH(W739*1,[1]type!$A$2:$A$117,0),8))</f>
        <v>הוצאות פרסום</v>
      </c>
      <c r="Y739" s="18" t="str">
        <f t="shared" si="94"/>
        <v>550</v>
      </c>
      <c r="Z739" s="18" t="e">
        <f>IF($L739&lt;"6",INDEX(Revenue_type,MATCH(Y739*1,[1]type!$A$118:$A$168,0),8),INDEX(Expenditure_type,MATCH(Y739*1,[1]type!$A$2:$A$117,0),8))</f>
        <v>#N/A</v>
      </c>
    </row>
    <row r="740" spans="1:26" ht="15.75" customHeight="1" outlineLevel="2">
      <c r="A740" s="38">
        <v>596</v>
      </c>
      <c r="B740" s="39">
        <v>731000</v>
      </c>
      <c r="C740">
        <v>1</v>
      </c>
      <c r="D740" t="str">
        <f t="shared" si="95"/>
        <v>1731000.596</v>
      </c>
      <c r="E740" s="42" t="s">
        <v>546</v>
      </c>
      <c r="F740" s="16"/>
      <c r="G740"/>
      <c r="H740" s="17">
        <v>570000</v>
      </c>
      <c r="I740" s="17">
        <v>554171</v>
      </c>
      <c r="J740" s="16">
        <v>559575</v>
      </c>
      <c r="K740" s="18" t="e">
        <f>INDEX(תקציב_2013,MATCH(D740,'[1]תקציב 2015'!$D$3:$D$5960,0),8)</f>
        <v>#N/A</v>
      </c>
      <c r="L740" s="18" t="str">
        <f t="shared" si="88"/>
        <v>7</v>
      </c>
      <c r="M740" s="18" t="str">
        <f>INDEX(Chapter,MATCH(L740,[1]Chapter!$A$1:$A$681,0),8)</f>
        <v>שירותים מקומיים</v>
      </c>
      <c r="N740" s="18" t="str">
        <f t="shared" si="89"/>
        <v>73</v>
      </c>
      <c r="O740" s="18" t="str">
        <f>INDEX(Chapter,MATCH(N740,[1]Chapter!$A$1:$A$681,0),8)</f>
        <v>תכנון ובנין עיר</v>
      </c>
      <c r="P740" s="18" t="str">
        <f t="shared" si="90"/>
        <v>731</v>
      </c>
      <c r="Q740" s="18" t="str">
        <f>INDEX(Chapter,MATCH(P740,[1]Chapter!$A$1:$A$681,0),8)</f>
        <v>משרד מהנדס הרשות</v>
      </c>
      <c r="R740" s="18" t="str">
        <f t="shared" si="91"/>
        <v>7310</v>
      </c>
      <c r="S740" s="18" t="e">
        <f>INDEX(Chapter,MATCH(R740,[1]Chapter!$A$1:$A$681,0),8)</f>
        <v>#N/A</v>
      </c>
      <c r="T740" s="18"/>
      <c r="U740" s="18" t="str">
        <f t="shared" si="92"/>
        <v>5</v>
      </c>
      <c r="V740" s="18" t="str">
        <f>IF($L740&lt;"6",INDEX(Revenue_type,MATCH(U740*1,[1]type!$A$118:$A$168,0),8),INDEX(Expenditure_type,MATCH(U740*1,[1]type!$A$2:$A$117,0),8))</f>
        <v>הוצאות מנהליות</v>
      </c>
      <c r="W740" s="18" t="str">
        <f t="shared" si="93"/>
        <v>59</v>
      </c>
      <c r="X740" s="18" t="str">
        <f>IF($L740&lt;"6",INDEX(Revenue_type,MATCH(W740*1,[1]type!$A$118:$A$168,0),8),INDEX(Expenditure_type,MATCH(W740*1,[1]type!$A$2:$A$117,0),8))</f>
        <v>השתתפות בתקציבי עזר 092</v>
      </c>
      <c r="Y740" s="18" t="str">
        <f t="shared" si="94"/>
        <v>596</v>
      </c>
      <c r="Z740" s="18" t="str">
        <f>IF($L740&lt;"6",INDEX(Revenue_type,MATCH(Y740*1,[1]type!$A$118:$A$168,0),8),INDEX(Expenditure_type,MATCH(Y740*1,[1]type!$A$2:$A$117,0),8))</f>
        <v>מוסך ורכב ת"ע 096</v>
      </c>
    </row>
    <row r="741" spans="1:26" ht="15.75" customHeight="1" outlineLevel="2">
      <c r="A741" s="38">
        <v>750</v>
      </c>
      <c r="B741" s="39">
        <v>731000</v>
      </c>
      <c r="C741">
        <v>1</v>
      </c>
      <c r="D741" t="str">
        <f t="shared" si="95"/>
        <v>1731000.750</v>
      </c>
      <c r="E741" s="42" t="s">
        <v>603</v>
      </c>
      <c r="F741" s="16"/>
      <c r="G741"/>
      <c r="H741" s="17">
        <v>220000</v>
      </c>
      <c r="I741" s="17">
        <v>171270</v>
      </c>
      <c r="J741" s="16">
        <v>193962</v>
      </c>
      <c r="K741" s="18" t="e">
        <f>INDEX(תקציב_2013,MATCH(D741,'[1]תקציב 2015'!$D$3:$D$5960,0),8)</f>
        <v>#N/A</v>
      </c>
      <c r="L741" s="18" t="str">
        <f t="shared" si="88"/>
        <v>7</v>
      </c>
      <c r="M741" s="18" t="str">
        <f>INDEX(Chapter,MATCH(L741,[1]Chapter!$A$1:$A$681,0),8)</f>
        <v>שירותים מקומיים</v>
      </c>
      <c r="N741" s="18" t="str">
        <f t="shared" si="89"/>
        <v>73</v>
      </c>
      <c r="O741" s="18" t="str">
        <f>INDEX(Chapter,MATCH(N741,[1]Chapter!$A$1:$A$681,0),8)</f>
        <v>תכנון ובנין עיר</v>
      </c>
      <c r="P741" s="18" t="str">
        <f t="shared" si="90"/>
        <v>731</v>
      </c>
      <c r="Q741" s="18" t="str">
        <f>INDEX(Chapter,MATCH(P741,[1]Chapter!$A$1:$A$681,0),8)</f>
        <v>משרד מהנדס הרשות</v>
      </c>
      <c r="R741" s="18" t="str">
        <f t="shared" si="91"/>
        <v>7310</v>
      </c>
      <c r="S741" s="18" t="e">
        <f>INDEX(Chapter,MATCH(R741,[1]Chapter!$A$1:$A$681,0),8)</f>
        <v>#N/A</v>
      </c>
      <c r="T741" s="18"/>
      <c r="U741" s="18" t="str">
        <f t="shared" si="92"/>
        <v>7</v>
      </c>
      <c r="V741" s="18" t="str">
        <f>IF($L741&lt;"6",INDEX(Revenue_type,MATCH(U741*1,[1]type!$A$118:$A$168,0),8),INDEX(Expenditure_type,MATCH(U741*1,[1]type!$A$2:$A$117,0),8))</f>
        <v>הוצאות לפעולות</v>
      </c>
      <c r="W741" s="18" t="str">
        <f t="shared" si="93"/>
        <v>75</v>
      </c>
      <c r="X741" s="18" t="str">
        <f>IF($L741&lt;"6",INDEX(Revenue_type,MATCH(W741*1,[1]type!$A$118:$A$168,0),8),INDEX(Expenditure_type,MATCH(W741*1,[1]type!$A$2:$A$117,0),8))</f>
        <v>עבודות קבלניות</v>
      </c>
      <c r="Y741" s="18" t="str">
        <f t="shared" si="94"/>
        <v>750</v>
      </c>
      <c r="Z741" s="18" t="e">
        <f>IF($L741&lt;"6",INDEX(Revenue_type,MATCH(Y741*1,[1]type!$A$118:$A$168,0),8),INDEX(Expenditure_type,MATCH(Y741*1,[1]type!$A$2:$A$117,0),8))</f>
        <v>#N/A</v>
      </c>
    </row>
    <row r="742" spans="1:26" ht="15.75" customHeight="1" outlineLevel="2">
      <c r="A742" s="38">
        <v>751</v>
      </c>
      <c r="B742" s="39">
        <v>731000</v>
      </c>
      <c r="C742">
        <v>1</v>
      </c>
      <c r="D742" t="str">
        <f t="shared" si="95"/>
        <v>1731000.751</v>
      </c>
      <c r="E742" s="42" t="s">
        <v>604</v>
      </c>
      <c r="F742" s="16"/>
      <c r="G742"/>
      <c r="H742" s="17">
        <v>30000</v>
      </c>
      <c r="I742" s="17">
        <v>28368</v>
      </c>
      <c r="J742" s="16">
        <v>32965</v>
      </c>
      <c r="K742" s="18">
        <f>INDEX(תקציב_2013,MATCH(D742,'[1]תקציב 2015'!$D$3:$D$5960,0),8)</f>
        <v>0</v>
      </c>
      <c r="L742" s="18" t="str">
        <f t="shared" si="88"/>
        <v>7</v>
      </c>
      <c r="M742" s="18" t="str">
        <f>INDEX(Chapter,MATCH(L742,[1]Chapter!$A$1:$A$681,0),8)</f>
        <v>שירותים מקומיים</v>
      </c>
      <c r="N742" s="18" t="str">
        <f t="shared" si="89"/>
        <v>73</v>
      </c>
      <c r="O742" s="18" t="str">
        <f>INDEX(Chapter,MATCH(N742,[1]Chapter!$A$1:$A$681,0),8)</f>
        <v>תכנון ובנין עיר</v>
      </c>
      <c r="P742" s="18" t="str">
        <f t="shared" si="90"/>
        <v>731</v>
      </c>
      <c r="Q742" s="18" t="str">
        <f>INDEX(Chapter,MATCH(P742,[1]Chapter!$A$1:$A$681,0),8)</f>
        <v>משרד מהנדס הרשות</v>
      </c>
      <c r="R742" s="18" t="str">
        <f t="shared" si="91"/>
        <v>7310</v>
      </c>
      <c r="S742" s="18" t="e">
        <f>INDEX(Chapter,MATCH(R742,[1]Chapter!$A$1:$A$681,0),8)</f>
        <v>#N/A</v>
      </c>
      <c r="T742" s="18"/>
      <c r="U742" s="18" t="str">
        <f t="shared" si="92"/>
        <v>7</v>
      </c>
      <c r="V742" s="18" t="str">
        <f>IF($L742&lt;"6",INDEX(Revenue_type,MATCH(U742*1,[1]type!$A$118:$A$168,0),8),INDEX(Expenditure_type,MATCH(U742*1,[1]type!$A$2:$A$117,0),8))</f>
        <v>הוצאות לפעולות</v>
      </c>
      <c r="W742" s="18" t="str">
        <f t="shared" si="93"/>
        <v>75</v>
      </c>
      <c r="X742" s="18" t="str">
        <f>IF($L742&lt;"6",INDEX(Revenue_type,MATCH(W742*1,[1]type!$A$118:$A$168,0),8),INDEX(Expenditure_type,MATCH(W742*1,[1]type!$A$2:$A$117,0),8))</f>
        <v>עבודות קבלניות</v>
      </c>
      <c r="Y742" s="18" t="str">
        <f t="shared" si="94"/>
        <v>751</v>
      </c>
      <c r="Z742" s="18" t="e">
        <f>IF($L742&lt;"6",INDEX(Revenue_type,MATCH(Y742*1,[1]type!$A$118:$A$168,0),8),INDEX(Expenditure_type,MATCH(Y742*1,[1]type!$A$2:$A$117,0),8))</f>
        <v>#N/A</v>
      </c>
    </row>
    <row r="743" spans="1:26" ht="15.75" customHeight="1" outlineLevel="2">
      <c r="A743" s="38">
        <v>780</v>
      </c>
      <c r="B743" s="39">
        <v>731000</v>
      </c>
      <c r="C743">
        <v>1</v>
      </c>
      <c r="D743" t="str">
        <f t="shared" si="95"/>
        <v>1731000.780</v>
      </c>
      <c r="E743" s="42" t="s">
        <v>61</v>
      </c>
      <c r="F743" s="16"/>
      <c r="G743"/>
      <c r="H743" s="17">
        <v>2000</v>
      </c>
      <c r="I743" s="17">
        <v>2121</v>
      </c>
      <c r="J743" s="16">
        <v>13405</v>
      </c>
      <c r="K743" s="18" t="e">
        <f>INDEX(תקציב_2013,MATCH(D743,'[1]תקציב 2015'!$D$3:$D$5960,0),8)</f>
        <v>#N/A</v>
      </c>
      <c r="L743" s="18" t="str">
        <f t="shared" si="88"/>
        <v>7</v>
      </c>
      <c r="M743" s="18" t="str">
        <f>INDEX(Chapter,MATCH(L743,[1]Chapter!$A$1:$A$681,0),8)</f>
        <v>שירותים מקומיים</v>
      </c>
      <c r="N743" s="18" t="str">
        <f t="shared" si="89"/>
        <v>73</v>
      </c>
      <c r="O743" s="18" t="str">
        <f>INDEX(Chapter,MATCH(N743,[1]Chapter!$A$1:$A$681,0),8)</f>
        <v>תכנון ובנין עיר</v>
      </c>
      <c r="P743" s="18" t="str">
        <f t="shared" si="90"/>
        <v>731</v>
      </c>
      <c r="Q743" s="18" t="str">
        <f>INDEX(Chapter,MATCH(P743,[1]Chapter!$A$1:$A$681,0),8)</f>
        <v>משרד מהנדס הרשות</v>
      </c>
      <c r="R743" s="18" t="str">
        <f t="shared" si="91"/>
        <v>7310</v>
      </c>
      <c r="S743" s="18" t="e">
        <f>INDEX(Chapter,MATCH(R743,[1]Chapter!$A$1:$A$681,0),8)</f>
        <v>#N/A</v>
      </c>
      <c r="T743" s="18"/>
      <c r="U743" s="18" t="str">
        <f t="shared" si="92"/>
        <v>7</v>
      </c>
      <c r="V743" s="18" t="str">
        <f>IF($L743&lt;"6",INDEX(Revenue_type,MATCH(U743*1,[1]type!$A$118:$A$168,0),8),INDEX(Expenditure_type,MATCH(U743*1,[1]type!$A$2:$A$117,0),8))</f>
        <v>הוצאות לפעולות</v>
      </c>
      <c r="W743" s="18" t="str">
        <f t="shared" si="93"/>
        <v>78</v>
      </c>
      <c r="X743" s="18" t="str">
        <f>IF($L743&lt;"6",INDEX(Revenue_type,MATCH(W743*1,[1]type!$A$118:$A$168,0),8),INDEX(Expenditure_type,MATCH(W743*1,[1]type!$A$2:$A$117,0),8))</f>
        <v>הוצאות שונות</v>
      </c>
      <c r="Y743" s="18" t="str">
        <f t="shared" si="94"/>
        <v>780</v>
      </c>
      <c r="Z743" s="18" t="e">
        <f>IF($L743&lt;"6",INDEX(Revenue_type,MATCH(Y743*1,[1]type!$A$118:$A$168,0),8),INDEX(Expenditure_type,MATCH(Y743*1,[1]type!$A$2:$A$117,0),8))</f>
        <v>#N/A</v>
      </c>
    </row>
    <row r="744" spans="1:26" ht="15.75" customHeight="1" outlineLevel="2">
      <c r="A744" s="38">
        <v>930</v>
      </c>
      <c r="B744" s="39">
        <v>731000</v>
      </c>
      <c r="C744">
        <v>1</v>
      </c>
      <c r="D744" t="str">
        <f t="shared" si="95"/>
        <v>1731000.930</v>
      </c>
      <c r="E744" s="42" t="s">
        <v>460</v>
      </c>
      <c r="F744" s="16"/>
      <c r="G744"/>
      <c r="H744" s="17">
        <v>5000</v>
      </c>
      <c r="I744" s="17">
        <v>3384</v>
      </c>
      <c r="J744" s="16">
        <v>1658.62</v>
      </c>
      <c r="K744" s="18">
        <f>INDEX(תקציב_2013,MATCH(D744,'[1]תקציב 2015'!$D$3:$D$5960,0),8)</f>
        <v>0</v>
      </c>
      <c r="L744" s="18" t="str">
        <f t="shared" si="88"/>
        <v>7</v>
      </c>
      <c r="M744" s="18" t="str">
        <f>INDEX(Chapter,MATCH(L744,[1]Chapter!$A$1:$A$681,0),8)</f>
        <v>שירותים מקומיים</v>
      </c>
      <c r="N744" s="18" t="str">
        <f t="shared" si="89"/>
        <v>73</v>
      </c>
      <c r="O744" s="18" t="str">
        <f>INDEX(Chapter,MATCH(N744,[1]Chapter!$A$1:$A$681,0),8)</f>
        <v>תכנון ובנין עיר</v>
      </c>
      <c r="P744" s="18" t="str">
        <f t="shared" si="90"/>
        <v>731</v>
      </c>
      <c r="Q744" s="18" t="str">
        <f>INDEX(Chapter,MATCH(P744,[1]Chapter!$A$1:$A$681,0),8)</f>
        <v>משרד מהנדס הרשות</v>
      </c>
      <c r="R744" s="18" t="str">
        <f t="shared" si="91"/>
        <v>7310</v>
      </c>
      <c r="S744" s="18" t="e">
        <f>INDEX(Chapter,MATCH(R744,[1]Chapter!$A$1:$A$681,0),8)</f>
        <v>#N/A</v>
      </c>
      <c r="T744" s="18"/>
      <c r="U744" s="18" t="str">
        <f t="shared" si="92"/>
        <v>9</v>
      </c>
      <c r="V744" s="18" t="str">
        <f>IF($L744&lt;"6",INDEX(Revenue_type,MATCH(U744*1,[1]type!$A$118:$A$168,0),8),INDEX(Expenditure_type,MATCH(U744*1,[1]type!$A$2:$A$117,0),8))</f>
        <v>הוצאות חד פעמיות</v>
      </c>
      <c r="W744" s="18" t="str">
        <f t="shared" si="93"/>
        <v>93</v>
      </c>
      <c r="X744" s="18" t="str">
        <f>IF($L744&lt;"6",INDEX(Revenue_type,MATCH(W744*1,[1]type!$A$118:$A$168,0),8),INDEX(Expenditure_type,MATCH(W744*1,[1]type!$A$2:$A$117,0),8))</f>
        <v>רכישת ציוד יסודי</v>
      </c>
      <c r="Y744" s="18" t="str">
        <f t="shared" si="94"/>
        <v>930</v>
      </c>
      <c r="Z744" s="18" t="e">
        <f>IF($L744&lt;"6",INDEX(Revenue_type,MATCH(Y744*1,[1]type!$A$118:$A$168,0),8),INDEX(Expenditure_type,MATCH(Y744*1,[1]type!$A$2:$A$117,0),8))</f>
        <v>#N/A</v>
      </c>
    </row>
    <row r="745" spans="1:26" ht="15.75" customHeight="1" outlineLevel="2">
      <c r="A745" s="38">
        <v>110</v>
      </c>
      <c r="B745" s="39">
        <v>732000</v>
      </c>
      <c r="C745">
        <v>1</v>
      </c>
      <c r="D745" t="str">
        <f t="shared" si="95"/>
        <v>1732000.110</v>
      </c>
      <c r="E745" s="42" t="s">
        <v>461</v>
      </c>
      <c r="F745" s="16"/>
      <c r="G745"/>
      <c r="H745" s="17">
        <v>839000</v>
      </c>
      <c r="I745" s="17">
        <v>740109.2</v>
      </c>
      <c r="J745" s="16">
        <v>796322.22</v>
      </c>
      <c r="K745" s="18">
        <f>INDEX(תקציב_2013,MATCH(D745,'[1]תקציב 2015'!$D$3:$D$5960,0),8)</f>
        <v>1807429</v>
      </c>
      <c r="L745" s="18" t="str">
        <f t="shared" si="88"/>
        <v>7</v>
      </c>
      <c r="M745" s="18" t="str">
        <f>INDEX(Chapter,MATCH(L745,[1]Chapter!$A$1:$A$681,0),8)</f>
        <v>שירותים מקומיים</v>
      </c>
      <c r="N745" s="18" t="str">
        <f t="shared" si="89"/>
        <v>73</v>
      </c>
      <c r="O745" s="18" t="str">
        <f>INDEX(Chapter,MATCH(N745,[1]Chapter!$A$1:$A$681,0),8)</f>
        <v>תכנון ובנין עיר</v>
      </c>
      <c r="P745" s="18" t="str">
        <f t="shared" si="90"/>
        <v>732</v>
      </c>
      <c r="Q745" s="18" t="str">
        <f>INDEX(Chapter,MATCH(P745,[1]Chapter!$A$1:$A$681,0),8)</f>
        <v>תכנון עיר</v>
      </c>
      <c r="R745" s="18" t="str">
        <f t="shared" si="91"/>
        <v>7320</v>
      </c>
      <c r="S745" s="18" t="e">
        <f>INDEX(Chapter,MATCH(R745,[1]Chapter!$A$1:$A$681,0),8)</f>
        <v>#N/A</v>
      </c>
      <c r="T745" s="18"/>
      <c r="U745" s="18" t="str">
        <f t="shared" si="92"/>
        <v>1</v>
      </c>
      <c r="V745" s="18" t="str">
        <f>IF($L745&lt;"6",INDEX(Revenue_type,MATCH(U745*1,[1]type!$A$118:$A$168,0),8),INDEX(Expenditure_type,MATCH(U745*1,[1]type!$A$2:$A$117,0),8))</f>
        <v>משכורות וש"ע לעובדים לפי תקן</v>
      </c>
      <c r="W745" s="18" t="str">
        <f t="shared" si="93"/>
        <v>11</v>
      </c>
      <c r="X745" s="18" t="str">
        <f>IF($L745&lt;"6",INDEX(Revenue_type,MATCH(W745*1,[1]type!$A$118:$A$168,0),8),INDEX(Expenditure_type,MATCH(W745*1,[1]type!$A$2:$A$117,0),8))</f>
        <v>השכר הקובע</v>
      </c>
      <c r="Y745" s="18" t="str">
        <f t="shared" si="94"/>
        <v>110</v>
      </c>
      <c r="Z745" s="18" t="e">
        <f>IF($L745&lt;"6",INDEX(Revenue_type,MATCH(Y745*1,[1]type!$A$118:$A$168,0),8),INDEX(Expenditure_type,MATCH(Y745*1,[1]type!$A$2:$A$117,0),8))</f>
        <v>#N/A</v>
      </c>
    </row>
    <row r="746" spans="1:26" ht="15.75" customHeight="1" outlineLevel="2">
      <c r="A746" s="38">
        <v>130</v>
      </c>
      <c r="B746" s="39">
        <v>732000</v>
      </c>
      <c r="C746">
        <v>1</v>
      </c>
      <c r="D746" t="str">
        <f t="shared" si="95"/>
        <v>1732000.130</v>
      </c>
      <c r="E746" s="42" t="s">
        <v>41</v>
      </c>
      <c r="F746" s="16"/>
      <c r="G746"/>
      <c r="H746" s="17">
        <v>30000</v>
      </c>
      <c r="I746" s="17">
        <v>45997.65</v>
      </c>
      <c r="J746" s="16">
        <v>35234.339999999997</v>
      </c>
      <c r="K746" s="18">
        <f>INDEX(תקציב_2013,MATCH(D746,'[1]תקציב 2015'!$D$3:$D$5960,0),8)</f>
        <v>4579</v>
      </c>
      <c r="L746" s="18" t="str">
        <f t="shared" si="88"/>
        <v>7</v>
      </c>
      <c r="M746" s="18" t="str">
        <f>INDEX(Chapter,MATCH(L746,[1]Chapter!$A$1:$A$681,0),8)</f>
        <v>שירותים מקומיים</v>
      </c>
      <c r="N746" s="18" t="str">
        <f t="shared" si="89"/>
        <v>73</v>
      </c>
      <c r="O746" s="18" t="str">
        <f>INDEX(Chapter,MATCH(N746,[1]Chapter!$A$1:$A$681,0),8)</f>
        <v>תכנון ובנין עיר</v>
      </c>
      <c r="P746" s="18" t="str">
        <f t="shared" si="90"/>
        <v>732</v>
      </c>
      <c r="Q746" s="18" t="str">
        <f>INDEX(Chapter,MATCH(P746,[1]Chapter!$A$1:$A$681,0),8)</f>
        <v>תכנון עיר</v>
      </c>
      <c r="R746" s="18" t="str">
        <f t="shared" si="91"/>
        <v>7320</v>
      </c>
      <c r="S746" s="18" t="e">
        <f>INDEX(Chapter,MATCH(R746,[1]Chapter!$A$1:$A$681,0),8)</f>
        <v>#N/A</v>
      </c>
      <c r="T746" s="18"/>
      <c r="U746" s="18" t="str">
        <f t="shared" si="92"/>
        <v>1</v>
      </c>
      <c r="V746" s="18" t="str">
        <f>IF($L746&lt;"6",INDEX(Revenue_type,MATCH(U746*1,[1]type!$A$118:$A$168,0),8),INDEX(Expenditure_type,MATCH(U746*1,[1]type!$A$2:$A$117,0),8))</f>
        <v>משכורות וש"ע לעובדים לפי תקן</v>
      </c>
      <c r="W746" s="18" t="str">
        <f t="shared" si="93"/>
        <v>13</v>
      </c>
      <c r="X746" s="18" t="str">
        <f>IF($L746&lt;"6",INDEX(Revenue_type,MATCH(W746*1,[1]type!$A$118:$A$168,0),8),INDEX(Expenditure_type,MATCH(W746*1,[1]type!$A$2:$A$117,0),8))</f>
        <v>שעות נוספות</v>
      </c>
      <c r="Y746" s="18" t="str">
        <f t="shared" si="94"/>
        <v>130</v>
      </c>
      <c r="Z746" s="18" t="e">
        <f>IF($L746&lt;"6",INDEX(Revenue_type,MATCH(Y746*1,[1]type!$A$118:$A$168,0),8),INDEX(Expenditure_type,MATCH(Y746*1,[1]type!$A$2:$A$117,0),8))</f>
        <v>#N/A</v>
      </c>
    </row>
    <row r="747" spans="1:26" ht="15.75" customHeight="1" outlineLevel="2">
      <c r="A747" s="38">
        <v>140</v>
      </c>
      <c r="B747" s="39">
        <v>732000</v>
      </c>
      <c r="C747">
        <v>1</v>
      </c>
      <c r="D747" t="str">
        <f t="shared" si="95"/>
        <v>1732000.140</v>
      </c>
      <c r="E747" s="42" t="s">
        <v>56</v>
      </c>
      <c r="F747" s="16"/>
      <c r="G747"/>
      <c r="H747" s="17">
        <v>35000</v>
      </c>
      <c r="I747" s="17">
        <v>14312.29</v>
      </c>
      <c r="J747" s="16">
        <v>37151.839999999997</v>
      </c>
      <c r="K747" s="18">
        <f>INDEX(תקציב_2013,MATCH(D747,'[1]תקציב 2015'!$D$3:$D$5960,0),8)</f>
        <v>339737</v>
      </c>
      <c r="L747" s="18" t="str">
        <f t="shared" si="88"/>
        <v>7</v>
      </c>
      <c r="M747" s="18" t="str">
        <f>INDEX(Chapter,MATCH(L747,[1]Chapter!$A$1:$A$681,0),8)</f>
        <v>שירותים מקומיים</v>
      </c>
      <c r="N747" s="18" t="str">
        <f t="shared" si="89"/>
        <v>73</v>
      </c>
      <c r="O747" s="18" t="str">
        <f>INDEX(Chapter,MATCH(N747,[1]Chapter!$A$1:$A$681,0),8)</f>
        <v>תכנון ובנין עיר</v>
      </c>
      <c r="P747" s="18" t="str">
        <f t="shared" si="90"/>
        <v>732</v>
      </c>
      <c r="Q747" s="18" t="str">
        <f>INDEX(Chapter,MATCH(P747,[1]Chapter!$A$1:$A$681,0),8)</f>
        <v>תכנון עיר</v>
      </c>
      <c r="R747" s="18" t="str">
        <f t="shared" si="91"/>
        <v>7320</v>
      </c>
      <c r="S747" s="18" t="e">
        <f>INDEX(Chapter,MATCH(R747,[1]Chapter!$A$1:$A$681,0),8)</f>
        <v>#N/A</v>
      </c>
      <c r="T747" s="18"/>
      <c r="U747" s="18" t="str">
        <f t="shared" si="92"/>
        <v>1</v>
      </c>
      <c r="V747" s="18" t="str">
        <f>IF($L747&lt;"6",INDEX(Revenue_type,MATCH(U747*1,[1]type!$A$118:$A$168,0),8),INDEX(Expenditure_type,MATCH(U747*1,[1]type!$A$2:$A$117,0),8))</f>
        <v>משכורות וש"ע לעובדים לפי תקן</v>
      </c>
      <c r="W747" s="18" t="str">
        <f t="shared" si="93"/>
        <v>14</v>
      </c>
      <c r="X747" s="18" t="str">
        <f>IF($L747&lt;"6",INDEX(Revenue_type,MATCH(W747*1,[1]type!$A$118:$A$168,0),8),INDEX(Expenditure_type,MATCH(W747*1,[1]type!$A$2:$A$117,0),8))</f>
        <v>החזר הוצאות</v>
      </c>
      <c r="Y747" s="18" t="str">
        <f t="shared" si="94"/>
        <v>140</v>
      </c>
      <c r="Z747" s="18" t="e">
        <f>IF($L747&lt;"6",INDEX(Revenue_type,MATCH(Y747*1,[1]type!$A$118:$A$168,0),8),INDEX(Expenditure_type,MATCH(Y747*1,[1]type!$A$2:$A$117,0),8))</f>
        <v>#N/A</v>
      </c>
    </row>
    <row r="748" spans="1:26" ht="15.75" customHeight="1" outlineLevel="2">
      <c r="A748" s="38">
        <v>750</v>
      </c>
      <c r="B748" s="39">
        <v>732000</v>
      </c>
      <c r="C748">
        <v>1</v>
      </c>
      <c r="D748" t="str">
        <f t="shared" si="95"/>
        <v>1732000.750</v>
      </c>
      <c r="E748" s="42" t="s">
        <v>605</v>
      </c>
      <c r="F748" s="16"/>
      <c r="G748"/>
      <c r="H748" s="17">
        <v>155000</v>
      </c>
      <c r="I748" s="17">
        <v>114320.67</v>
      </c>
      <c r="J748" s="16">
        <v>410529.3</v>
      </c>
      <c r="K748" s="18">
        <f>INDEX(תקציב_2013,MATCH(D748,'[1]תקציב 2015'!$D$3:$D$5960,0),8)</f>
        <v>0</v>
      </c>
      <c r="L748" s="18" t="str">
        <f t="shared" si="88"/>
        <v>7</v>
      </c>
      <c r="M748" s="18" t="str">
        <f>INDEX(Chapter,MATCH(L748,[1]Chapter!$A$1:$A$681,0),8)</f>
        <v>שירותים מקומיים</v>
      </c>
      <c r="N748" s="18" t="str">
        <f t="shared" si="89"/>
        <v>73</v>
      </c>
      <c r="O748" s="18" t="str">
        <f>INDEX(Chapter,MATCH(N748,[1]Chapter!$A$1:$A$681,0),8)</f>
        <v>תכנון ובנין עיר</v>
      </c>
      <c r="P748" s="18" t="str">
        <f t="shared" si="90"/>
        <v>732</v>
      </c>
      <c r="Q748" s="18" t="str">
        <f>INDEX(Chapter,MATCH(P748,[1]Chapter!$A$1:$A$681,0),8)</f>
        <v>תכנון עיר</v>
      </c>
      <c r="R748" s="18" t="str">
        <f t="shared" si="91"/>
        <v>7320</v>
      </c>
      <c r="S748" s="18" t="e">
        <f>INDEX(Chapter,MATCH(R748,[1]Chapter!$A$1:$A$681,0),8)</f>
        <v>#N/A</v>
      </c>
      <c r="T748" s="18"/>
      <c r="U748" s="18" t="str">
        <f t="shared" si="92"/>
        <v>7</v>
      </c>
      <c r="V748" s="18" t="str">
        <f>IF($L748&lt;"6",INDEX(Revenue_type,MATCH(U748*1,[1]type!$A$118:$A$168,0),8),INDEX(Expenditure_type,MATCH(U748*1,[1]type!$A$2:$A$117,0),8))</f>
        <v>הוצאות לפעולות</v>
      </c>
      <c r="W748" s="18" t="str">
        <f t="shared" si="93"/>
        <v>75</v>
      </c>
      <c r="X748" s="18" t="str">
        <f>IF($L748&lt;"6",INDEX(Revenue_type,MATCH(W748*1,[1]type!$A$118:$A$168,0),8),INDEX(Expenditure_type,MATCH(W748*1,[1]type!$A$2:$A$117,0),8))</f>
        <v>עבודות קבלניות</v>
      </c>
      <c r="Y748" s="18" t="str">
        <f t="shared" si="94"/>
        <v>750</v>
      </c>
      <c r="Z748" s="18" t="e">
        <f>IF($L748&lt;"6",INDEX(Revenue_type,MATCH(Y748*1,[1]type!$A$118:$A$168,0),8),INDEX(Expenditure_type,MATCH(Y748*1,[1]type!$A$2:$A$117,0),8))</f>
        <v>#N/A</v>
      </c>
    </row>
    <row r="749" spans="1:26" ht="15.75" customHeight="1" outlineLevel="2">
      <c r="A749" s="38">
        <v>780</v>
      </c>
      <c r="B749" s="39">
        <v>732000</v>
      </c>
      <c r="C749">
        <v>1</v>
      </c>
      <c r="D749" t="str">
        <f t="shared" si="95"/>
        <v>1732000.780</v>
      </c>
      <c r="E749" s="42" t="s">
        <v>606</v>
      </c>
      <c r="F749" s="16"/>
      <c r="G749"/>
      <c r="H749" s="17">
        <v>9000</v>
      </c>
      <c r="I749" s="17">
        <v>8984.2099999999991</v>
      </c>
      <c r="J749" s="16">
        <v>13987</v>
      </c>
      <c r="K749" s="18">
        <f>INDEX(תקציב_2013,MATCH(D749,'[1]תקציב 2015'!$D$3:$D$5960,0),8)</f>
        <v>1000</v>
      </c>
      <c r="L749" s="18" t="str">
        <f t="shared" si="88"/>
        <v>7</v>
      </c>
      <c r="M749" s="18" t="str">
        <f>INDEX(Chapter,MATCH(L749,[1]Chapter!$A$1:$A$681,0),8)</f>
        <v>שירותים מקומיים</v>
      </c>
      <c r="N749" s="18" t="str">
        <f t="shared" si="89"/>
        <v>73</v>
      </c>
      <c r="O749" s="18" t="str">
        <f>INDEX(Chapter,MATCH(N749,[1]Chapter!$A$1:$A$681,0),8)</f>
        <v>תכנון ובנין עיר</v>
      </c>
      <c r="P749" s="18" t="str">
        <f t="shared" si="90"/>
        <v>732</v>
      </c>
      <c r="Q749" s="18" t="str">
        <f>INDEX(Chapter,MATCH(P749,[1]Chapter!$A$1:$A$681,0),8)</f>
        <v>תכנון עיר</v>
      </c>
      <c r="R749" s="18" t="str">
        <f t="shared" si="91"/>
        <v>7320</v>
      </c>
      <c r="S749" s="18" t="e">
        <f>INDEX(Chapter,MATCH(R749,[1]Chapter!$A$1:$A$681,0),8)</f>
        <v>#N/A</v>
      </c>
      <c r="T749" s="18"/>
      <c r="U749" s="18" t="str">
        <f t="shared" si="92"/>
        <v>7</v>
      </c>
      <c r="V749" s="18" t="str">
        <f>IF($L749&lt;"6",INDEX(Revenue_type,MATCH(U749*1,[1]type!$A$118:$A$168,0),8),INDEX(Expenditure_type,MATCH(U749*1,[1]type!$A$2:$A$117,0),8))</f>
        <v>הוצאות לפעולות</v>
      </c>
      <c r="W749" s="18" t="str">
        <f t="shared" si="93"/>
        <v>78</v>
      </c>
      <c r="X749" s="18" t="str">
        <f>IF($L749&lt;"6",INDEX(Revenue_type,MATCH(W749*1,[1]type!$A$118:$A$168,0),8),INDEX(Expenditure_type,MATCH(W749*1,[1]type!$A$2:$A$117,0),8))</f>
        <v>הוצאות שונות</v>
      </c>
      <c r="Y749" s="18" t="str">
        <f t="shared" si="94"/>
        <v>780</v>
      </c>
      <c r="Z749" s="18" t="e">
        <f>IF($L749&lt;"6",INDEX(Revenue_type,MATCH(Y749*1,[1]type!$A$118:$A$168,0),8),INDEX(Expenditure_type,MATCH(Y749*1,[1]type!$A$2:$A$117,0),8))</f>
        <v>#N/A</v>
      </c>
    </row>
    <row r="750" spans="1:26" ht="15.75" customHeight="1" outlineLevel="2">
      <c r="A750" s="38">
        <v>110</v>
      </c>
      <c r="B750" s="39">
        <v>732300</v>
      </c>
      <c r="C750">
        <v>1</v>
      </c>
      <c r="D750" t="str">
        <f t="shared" si="95"/>
        <v>1732300.110</v>
      </c>
      <c r="E750" s="42" t="s">
        <v>607</v>
      </c>
      <c r="F750" s="16"/>
      <c r="G750"/>
      <c r="H750" s="17">
        <v>527000</v>
      </c>
      <c r="I750" s="17">
        <v>1048958.1100000001</v>
      </c>
      <c r="J750" s="16">
        <v>1025293.54</v>
      </c>
      <c r="K750" s="18">
        <f>INDEX(תקציב_2013,MATCH(D750,'[1]תקציב 2015'!$D$3:$D$5960,0),8)</f>
        <v>809107</v>
      </c>
      <c r="L750" s="18" t="str">
        <f t="shared" si="88"/>
        <v>7</v>
      </c>
      <c r="M750" s="18" t="str">
        <f>INDEX(Chapter,MATCH(L750,[1]Chapter!$A$1:$A$681,0),8)</f>
        <v>שירותים מקומיים</v>
      </c>
      <c r="N750" s="18" t="str">
        <f t="shared" si="89"/>
        <v>73</v>
      </c>
      <c r="O750" s="18" t="str">
        <f>INDEX(Chapter,MATCH(N750,[1]Chapter!$A$1:$A$681,0),8)</f>
        <v>תכנון ובנין עיר</v>
      </c>
      <c r="P750" s="18" t="str">
        <f t="shared" si="90"/>
        <v>732</v>
      </c>
      <c r="Q750" s="18" t="str">
        <f>INDEX(Chapter,MATCH(P750,[1]Chapter!$A$1:$A$681,0),8)</f>
        <v>תכנון עיר</v>
      </c>
      <c r="R750" s="18" t="str">
        <f t="shared" si="91"/>
        <v>7323</v>
      </c>
      <c r="S750" s="18" t="str">
        <f>INDEX(Chapter,MATCH(R750,[1]Chapter!$A$1:$A$681,0),8)</f>
        <v>מדידות</v>
      </c>
      <c r="T750" s="18"/>
      <c r="U750" s="18" t="str">
        <f t="shared" si="92"/>
        <v>1</v>
      </c>
      <c r="V750" s="18" t="str">
        <f>IF($L750&lt;"6",INDEX(Revenue_type,MATCH(U750*1,[1]type!$A$118:$A$168,0),8),INDEX(Expenditure_type,MATCH(U750*1,[1]type!$A$2:$A$117,0),8))</f>
        <v>משכורות וש"ע לעובדים לפי תקן</v>
      </c>
      <c r="W750" s="18" t="str">
        <f t="shared" si="93"/>
        <v>11</v>
      </c>
      <c r="X750" s="18" t="str">
        <f>IF($L750&lt;"6",INDEX(Revenue_type,MATCH(W750*1,[1]type!$A$118:$A$168,0),8),INDEX(Expenditure_type,MATCH(W750*1,[1]type!$A$2:$A$117,0),8))</f>
        <v>השכר הקובע</v>
      </c>
      <c r="Y750" s="18" t="str">
        <f t="shared" si="94"/>
        <v>110</v>
      </c>
      <c r="Z750" s="18" t="e">
        <f>IF($L750&lt;"6",INDEX(Revenue_type,MATCH(Y750*1,[1]type!$A$118:$A$168,0),8),INDEX(Expenditure_type,MATCH(Y750*1,[1]type!$A$2:$A$117,0),8))</f>
        <v>#N/A</v>
      </c>
    </row>
    <row r="751" spans="1:26" ht="15.75" customHeight="1" outlineLevel="2">
      <c r="A751" s="38">
        <v>130</v>
      </c>
      <c r="B751" s="39">
        <v>732300</v>
      </c>
      <c r="C751">
        <v>1</v>
      </c>
      <c r="D751" t="str">
        <f t="shared" si="95"/>
        <v>1732300.130</v>
      </c>
      <c r="E751" s="42" t="s">
        <v>41</v>
      </c>
      <c r="F751" s="16"/>
      <c r="G751"/>
      <c r="H751" s="17">
        <v>40000</v>
      </c>
      <c r="I751" s="17">
        <v>122018.87</v>
      </c>
      <c r="J751" s="16">
        <v>117916.53</v>
      </c>
      <c r="K751" s="18">
        <f>INDEX(תקציב_2013,MATCH(D751,'[1]תקציב 2015'!$D$3:$D$5960,0),8)</f>
        <v>2772</v>
      </c>
      <c r="L751" s="18" t="str">
        <f t="shared" si="88"/>
        <v>7</v>
      </c>
      <c r="M751" s="18" t="str">
        <f>INDEX(Chapter,MATCH(L751,[1]Chapter!$A$1:$A$681,0),8)</f>
        <v>שירותים מקומיים</v>
      </c>
      <c r="N751" s="18" t="str">
        <f t="shared" si="89"/>
        <v>73</v>
      </c>
      <c r="O751" s="18" t="str">
        <f>INDEX(Chapter,MATCH(N751,[1]Chapter!$A$1:$A$681,0),8)</f>
        <v>תכנון ובנין עיר</v>
      </c>
      <c r="P751" s="18" t="str">
        <f t="shared" si="90"/>
        <v>732</v>
      </c>
      <c r="Q751" s="18" t="str">
        <f>INDEX(Chapter,MATCH(P751,[1]Chapter!$A$1:$A$681,0),8)</f>
        <v>תכנון עיר</v>
      </c>
      <c r="R751" s="18" t="str">
        <f t="shared" si="91"/>
        <v>7323</v>
      </c>
      <c r="S751" s="18" t="str">
        <f>INDEX(Chapter,MATCH(R751,[1]Chapter!$A$1:$A$681,0),8)</f>
        <v>מדידות</v>
      </c>
      <c r="T751" s="18"/>
      <c r="U751" s="18" t="str">
        <f t="shared" si="92"/>
        <v>1</v>
      </c>
      <c r="V751" s="18" t="str">
        <f>IF($L751&lt;"6",INDEX(Revenue_type,MATCH(U751*1,[1]type!$A$118:$A$168,0),8),INDEX(Expenditure_type,MATCH(U751*1,[1]type!$A$2:$A$117,0),8))</f>
        <v>משכורות וש"ע לעובדים לפי תקן</v>
      </c>
      <c r="W751" s="18" t="str">
        <f t="shared" si="93"/>
        <v>13</v>
      </c>
      <c r="X751" s="18" t="str">
        <f>IF($L751&lt;"6",INDEX(Revenue_type,MATCH(W751*1,[1]type!$A$118:$A$168,0),8),INDEX(Expenditure_type,MATCH(W751*1,[1]type!$A$2:$A$117,0),8))</f>
        <v>שעות נוספות</v>
      </c>
      <c r="Y751" s="18" t="str">
        <f t="shared" si="94"/>
        <v>130</v>
      </c>
      <c r="Z751" s="18" t="e">
        <f>IF($L751&lt;"6",INDEX(Revenue_type,MATCH(Y751*1,[1]type!$A$118:$A$168,0),8),INDEX(Expenditure_type,MATCH(Y751*1,[1]type!$A$2:$A$117,0),8))</f>
        <v>#N/A</v>
      </c>
    </row>
    <row r="752" spans="1:26" ht="15.75" customHeight="1" outlineLevel="2">
      <c r="A752" s="38">
        <v>140</v>
      </c>
      <c r="B752" s="39">
        <v>732300</v>
      </c>
      <c r="C752">
        <v>1</v>
      </c>
      <c r="D752" t="str">
        <f t="shared" si="95"/>
        <v>1732300.140</v>
      </c>
      <c r="E752" s="42" t="s">
        <v>56</v>
      </c>
      <c r="F752" s="16"/>
      <c r="G752"/>
      <c r="H752" s="17">
        <v>50000</v>
      </c>
      <c r="I752" s="17">
        <v>185286.59</v>
      </c>
      <c r="J752" s="16">
        <v>187455.3</v>
      </c>
      <c r="K752" s="18">
        <f>INDEX(תקציב_2013,MATCH(D752,'[1]תקציב 2015'!$D$3:$D$5960,0),8)</f>
        <v>215524</v>
      </c>
      <c r="L752" s="18" t="str">
        <f t="shared" si="88"/>
        <v>7</v>
      </c>
      <c r="M752" s="18" t="str">
        <f>INDEX(Chapter,MATCH(L752,[1]Chapter!$A$1:$A$681,0),8)</f>
        <v>שירותים מקומיים</v>
      </c>
      <c r="N752" s="18" t="str">
        <f t="shared" si="89"/>
        <v>73</v>
      </c>
      <c r="O752" s="18" t="str">
        <f>INDEX(Chapter,MATCH(N752,[1]Chapter!$A$1:$A$681,0),8)</f>
        <v>תכנון ובנין עיר</v>
      </c>
      <c r="P752" s="18" t="str">
        <f t="shared" si="90"/>
        <v>732</v>
      </c>
      <c r="Q752" s="18" t="str">
        <f>INDEX(Chapter,MATCH(P752,[1]Chapter!$A$1:$A$681,0),8)</f>
        <v>תכנון עיר</v>
      </c>
      <c r="R752" s="18" t="str">
        <f t="shared" si="91"/>
        <v>7323</v>
      </c>
      <c r="S752" s="18" t="str">
        <f>INDEX(Chapter,MATCH(R752,[1]Chapter!$A$1:$A$681,0),8)</f>
        <v>מדידות</v>
      </c>
      <c r="T752" s="18"/>
      <c r="U752" s="18" t="str">
        <f t="shared" si="92"/>
        <v>1</v>
      </c>
      <c r="V752" s="18" t="str">
        <f>IF($L752&lt;"6",INDEX(Revenue_type,MATCH(U752*1,[1]type!$A$118:$A$168,0),8),INDEX(Expenditure_type,MATCH(U752*1,[1]type!$A$2:$A$117,0),8))</f>
        <v>משכורות וש"ע לעובדים לפי תקן</v>
      </c>
      <c r="W752" s="18" t="str">
        <f t="shared" si="93"/>
        <v>14</v>
      </c>
      <c r="X752" s="18" t="str">
        <f>IF($L752&lt;"6",INDEX(Revenue_type,MATCH(W752*1,[1]type!$A$118:$A$168,0),8),INDEX(Expenditure_type,MATCH(W752*1,[1]type!$A$2:$A$117,0),8))</f>
        <v>החזר הוצאות</v>
      </c>
      <c r="Y752" s="18" t="str">
        <f t="shared" si="94"/>
        <v>140</v>
      </c>
      <c r="Z752" s="18" t="e">
        <f>IF($L752&lt;"6",INDEX(Revenue_type,MATCH(Y752*1,[1]type!$A$118:$A$168,0),8),INDEX(Expenditure_type,MATCH(Y752*1,[1]type!$A$2:$A$117,0),8))</f>
        <v>#N/A</v>
      </c>
    </row>
    <row r="753" spans="1:26" ht="15.75" customHeight="1" outlineLevel="2">
      <c r="A753" s="38">
        <v>570</v>
      </c>
      <c r="B753" s="39">
        <v>732300</v>
      </c>
      <c r="C753">
        <v>1</v>
      </c>
      <c r="D753" t="str">
        <f t="shared" si="95"/>
        <v>1732300.570</v>
      </c>
      <c r="E753" s="42" t="s">
        <v>608</v>
      </c>
      <c r="F753" s="16"/>
      <c r="G753"/>
      <c r="H753" s="17">
        <v>538000</v>
      </c>
      <c r="I753" s="17">
        <v>420863</v>
      </c>
      <c r="J753" s="16">
        <v>567740</v>
      </c>
      <c r="K753" s="18" t="e">
        <f>INDEX(תקציב_2013,MATCH(D753,'[1]תקציב 2015'!$D$3:$D$5960,0),8)</f>
        <v>#N/A</v>
      </c>
      <c r="L753" s="18" t="str">
        <f t="shared" si="88"/>
        <v>7</v>
      </c>
      <c r="M753" s="18" t="str">
        <f>INDEX(Chapter,MATCH(L753,[1]Chapter!$A$1:$A$681,0),8)</f>
        <v>שירותים מקומיים</v>
      </c>
      <c r="N753" s="18" t="str">
        <f t="shared" si="89"/>
        <v>73</v>
      </c>
      <c r="O753" s="18" t="str">
        <f>INDEX(Chapter,MATCH(N753,[1]Chapter!$A$1:$A$681,0),8)</f>
        <v>תכנון ובנין עיר</v>
      </c>
      <c r="P753" s="18" t="str">
        <f t="shared" si="90"/>
        <v>732</v>
      </c>
      <c r="Q753" s="18" t="str">
        <f>INDEX(Chapter,MATCH(P753,[1]Chapter!$A$1:$A$681,0),8)</f>
        <v>תכנון עיר</v>
      </c>
      <c r="R753" s="18" t="str">
        <f t="shared" si="91"/>
        <v>7323</v>
      </c>
      <c r="S753" s="18" t="str">
        <f>INDEX(Chapter,MATCH(R753,[1]Chapter!$A$1:$A$681,0),8)</f>
        <v>מדידות</v>
      </c>
      <c r="T753" s="18"/>
      <c r="U753" s="18" t="str">
        <f t="shared" si="92"/>
        <v>5</v>
      </c>
      <c r="V753" s="18" t="str">
        <f>IF($L753&lt;"6",INDEX(Revenue_type,MATCH(U753*1,[1]type!$A$118:$A$168,0),8),INDEX(Expenditure_type,MATCH(U753*1,[1]type!$A$2:$A$117,0),8))</f>
        <v>הוצאות מנהליות</v>
      </c>
      <c r="W753" s="18" t="str">
        <f t="shared" si="93"/>
        <v>57</v>
      </c>
      <c r="X753" s="18" t="str">
        <f>IF($L753&lt;"6",INDEX(Revenue_type,MATCH(W753*1,[1]type!$A$118:$A$168,0),8),INDEX(Expenditure_type,MATCH(W753*1,[1]type!$A$2:$A$117,0),8))</f>
        <v>מיכון ועיבוד נתונים</v>
      </c>
      <c r="Y753" s="18" t="str">
        <f t="shared" si="94"/>
        <v>570</v>
      </c>
      <c r="Z753" s="18" t="e">
        <f>IF($L753&lt;"6",INDEX(Revenue_type,MATCH(Y753*1,[1]type!$A$118:$A$168,0),8),INDEX(Expenditure_type,MATCH(Y753*1,[1]type!$A$2:$A$117,0),8))</f>
        <v>#N/A</v>
      </c>
    </row>
    <row r="754" spans="1:26" ht="15.75" customHeight="1" outlineLevel="2">
      <c r="A754" s="38">
        <v>110</v>
      </c>
      <c r="B754" s="39">
        <v>733100</v>
      </c>
      <c r="C754">
        <v>1</v>
      </c>
      <c r="D754" t="str">
        <f t="shared" si="95"/>
        <v>1733100.110</v>
      </c>
      <c r="E754" s="42" t="s">
        <v>461</v>
      </c>
      <c r="F754" s="16"/>
      <c r="G754"/>
      <c r="H754" s="17">
        <v>1015000</v>
      </c>
      <c r="I754" s="17">
        <v>845496.79</v>
      </c>
      <c r="J754" s="16">
        <v>971980.33</v>
      </c>
      <c r="K754" s="18">
        <f>INDEX(תקציב_2013,MATCH(D754,'[1]תקציב 2015'!$D$3:$D$5960,0),8)</f>
        <v>1689332</v>
      </c>
      <c r="L754" s="18" t="str">
        <f t="shared" si="88"/>
        <v>7</v>
      </c>
      <c r="M754" s="18" t="str">
        <f>INDEX(Chapter,MATCH(L754,[1]Chapter!$A$1:$A$681,0),8)</f>
        <v>שירותים מקומיים</v>
      </c>
      <c r="N754" s="18" t="str">
        <f t="shared" si="89"/>
        <v>73</v>
      </c>
      <c r="O754" s="18" t="str">
        <f>INDEX(Chapter,MATCH(N754,[1]Chapter!$A$1:$A$681,0),8)</f>
        <v>תכנון ובנין עיר</v>
      </c>
      <c r="P754" s="18" t="str">
        <f t="shared" si="90"/>
        <v>733</v>
      </c>
      <c r="Q754" s="18" t="str">
        <f>INDEX(Chapter,MATCH(P754,[1]Chapter!$A$1:$A$681,0),8)</f>
        <v>רישוי ופיקוח על הבניה</v>
      </c>
      <c r="R754" s="18" t="str">
        <f t="shared" si="91"/>
        <v>7331</v>
      </c>
      <c r="S754" s="18" t="str">
        <f>INDEX(Chapter,MATCH(R754,[1]Chapter!$A$1:$A$681,0),8)</f>
        <v>אגרות, רישיונות בניה</v>
      </c>
      <c r="T754" s="18"/>
      <c r="U754" s="18" t="str">
        <f t="shared" si="92"/>
        <v>1</v>
      </c>
      <c r="V754" s="18" t="str">
        <f>IF($L754&lt;"6",INDEX(Revenue_type,MATCH(U754*1,[1]type!$A$118:$A$168,0),8),INDEX(Expenditure_type,MATCH(U754*1,[1]type!$A$2:$A$117,0),8))</f>
        <v>משכורות וש"ע לעובדים לפי תקן</v>
      </c>
      <c r="W754" s="18" t="str">
        <f t="shared" si="93"/>
        <v>11</v>
      </c>
      <c r="X754" s="18" t="str">
        <f>IF($L754&lt;"6",INDEX(Revenue_type,MATCH(W754*1,[1]type!$A$118:$A$168,0),8),INDEX(Expenditure_type,MATCH(W754*1,[1]type!$A$2:$A$117,0),8))</f>
        <v>השכר הקובע</v>
      </c>
      <c r="Y754" s="18" t="str">
        <f t="shared" si="94"/>
        <v>110</v>
      </c>
      <c r="Z754" s="18" t="e">
        <f>IF($L754&lt;"6",INDEX(Revenue_type,MATCH(Y754*1,[1]type!$A$118:$A$168,0),8),INDEX(Expenditure_type,MATCH(Y754*1,[1]type!$A$2:$A$117,0),8))</f>
        <v>#N/A</v>
      </c>
    </row>
    <row r="755" spans="1:26" ht="15.75" customHeight="1" outlineLevel="2">
      <c r="A755" s="38">
        <v>130</v>
      </c>
      <c r="B755" s="39">
        <v>733100</v>
      </c>
      <c r="C755">
        <v>1</v>
      </c>
      <c r="D755" t="str">
        <f t="shared" si="95"/>
        <v>1733100.130</v>
      </c>
      <c r="E755" s="42" t="s">
        <v>41</v>
      </c>
      <c r="F755" s="16"/>
      <c r="G755"/>
      <c r="H755" s="17">
        <v>25000</v>
      </c>
      <c r="I755" s="17">
        <v>16275.72</v>
      </c>
      <c r="J755" s="16">
        <v>14931.44</v>
      </c>
      <c r="K755" s="18">
        <f>INDEX(תקציב_2013,MATCH(D755,'[1]תקציב 2015'!$D$3:$D$5960,0),8)</f>
        <v>25118</v>
      </c>
      <c r="L755" s="18" t="str">
        <f t="shared" si="88"/>
        <v>7</v>
      </c>
      <c r="M755" s="18" t="str">
        <f>INDEX(Chapter,MATCH(L755,[1]Chapter!$A$1:$A$681,0),8)</f>
        <v>שירותים מקומיים</v>
      </c>
      <c r="N755" s="18" t="str">
        <f t="shared" si="89"/>
        <v>73</v>
      </c>
      <c r="O755" s="18" t="str">
        <f>INDEX(Chapter,MATCH(N755,[1]Chapter!$A$1:$A$681,0),8)</f>
        <v>תכנון ובנין עיר</v>
      </c>
      <c r="P755" s="18" t="str">
        <f t="shared" si="90"/>
        <v>733</v>
      </c>
      <c r="Q755" s="18" t="str">
        <f>INDEX(Chapter,MATCH(P755,[1]Chapter!$A$1:$A$681,0),8)</f>
        <v>רישוי ופיקוח על הבניה</v>
      </c>
      <c r="R755" s="18" t="str">
        <f t="shared" si="91"/>
        <v>7331</v>
      </c>
      <c r="S755" s="18" t="str">
        <f>INDEX(Chapter,MATCH(R755,[1]Chapter!$A$1:$A$681,0),8)</f>
        <v>אגרות, רישיונות בניה</v>
      </c>
      <c r="T755" s="18"/>
      <c r="U755" s="18" t="str">
        <f t="shared" si="92"/>
        <v>1</v>
      </c>
      <c r="V755" s="18" t="str">
        <f>IF($L755&lt;"6",INDEX(Revenue_type,MATCH(U755*1,[1]type!$A$118:$A$168,0),8),INDEX(Expenditure_type,MATCH(U755*1,[1]type!$A$2:$A$117,0),8))</f>
        <v>משכורות וש"ע לעובדים לפי תקן</v>
      </c>
      <c r="W755" s="18" t="str">
        <f t="shared" si="93"/>
        <v>13</v>
      </c>
      <c r="X755" s="18" t="str">
        <f>IF($L755&lt;"6",INDEX(Revenue_type,MATCH(W755*1,[1]type!$A$118:$A$168,0),8),INDEX(Expenditure_type,MATCH(W755*1,[1]type!$A$2:$A$117,0),8))</f>
        <v>שעות נוספות</v>
      </c>
      <c r="Y755" s="18" t="str">
        <f t="shared" si="94"/>
        <v>130</v>
      </c>
      <c r="Z755" s="18" t="e">
        <f>IF($L755&lt;"6",INDEX(Revenue_type,MATCH(Y755*1,[1]type!$A$118:$A$168,0),8),INDEX(Expenditure_type,MATCH(Y755*1,[1]type!$A$2:$A$117,0),8))</f>
        <v>#N/A</v>
      </c>
    </row>
    <row r="756" spans="1:26" ht="15.75" customHeight="1" outlineLevel="2">
      <c r="A756" s="38">
        <v>140</v>
      </c>
      <c r="B756" s="39">
        <v>733100</v>
      </c>
      <c r="C756">
        <v>1</v>
      </c>
      <c r="D756" t="str">
        <f t="shared" si="95"/>
        <v>1733100.140</v>
      </c>
      <c r="E756" s="42" t="s">
        <v>56</v>
      </c>
      <c r="F756" s="16"/>
      <c r="G756"/>
      <c r="H756" s="17">
        <v>85000</v>
      </c>
      <c r="I756" s="17">
        <v>59252.59</v>
      </c>
      <c r="J756" s="16">
        <v>57176.23</v>
      </c>
      <c r="K756" s="18">
        <f>INDEX(תקציב_2013,MATCH(D756,'[1]תקציב 2015'!$D$3:$D$5960,0),8)</f>
        <v>316661</v>
      </c>
      <c r="L756" s="18" t="str">
        <f t="shared" si="88"/>
        <v>7</v>
      </c>
      <c r="M756" s="18" t="str">
        <f>INDEX(Chapter,MATCH(L756,[1]Chapter!$A$1:$A$681,0),8)</f>
        <v>שירותים מקומיים</v>
      </c>
      <c r="N756" s="18" t="str">
        <f t="shared" si="89"/>
        <v>73</v>
      </c>
      <c r="O756" s="18" t="str">
        <f>INDEX(Chapter,MATCH(N756,[1]Chapter!$A$1:$A$681,0),8)</f>
        <v>תכנון ובנין עיר</v>
      </c>
      <c r="P756" s="18" t="str">
        <f t="shared" si="90"/>
        <v>733</v>
      </c>
      <c r="Q756" s="18" t="str">
        <f>INDEX(Chapter,MATCH(P756,[1]Chapter!$A$1:$A$681,0),8)</f>
        <v>רישוי ופיקוח על הבניה</v>
      </c>
      <c r="R756" s="18" t="str">
        <f t="shared" si="91"/>
        <v>7331</v>
      </c>
      <c r="S756" s="18" t="str">
        <f>INDEX(Chapter,MATCH(R756,[1]Chapter!$A$1:$A$681,0),8)</f>
        <v>אגרות, רישיונות בניה</v>
      </c>
      <c r="T756" s="18"/>
      <c r="U756" s="18" t="str">
        <f t="shared" si="92"/>
        <v>1</v>
      </c>
      <c r="V756" s="18" t="str">
        <f>IF($L756&lt;"6",INDEX(Revenue_type,MATCH(U756*1,[1]type!$A$118:$A$168,0),8),INDEX(Expenditure_type,MATCH(U756*1,[1]type!$A$2:$A$117,0),8))</f>
        <v>משכורות וש"ע לעובדים לפי תקן</v>
      </c>
      <c r="W756" s="18" t="str">
        <f t="shared" si="93"/>
        <v>14</v>
      </c>
      <c r="X756" s="18" t="str">
        <f>IF($L756&lt;"6",INDEX(Revenue_type,MATCH(W756*1,[1]type!$A$118:$A$168,0),8),INDEX(Expenditure_type,MATCH(W756*1,[1]type!$A$2:$A$117,0),8))</f>
        <v>החזר הוצאות</v>
      </c>
      <c r="Y756" s="18" t="str">
        <f t="shared" si="94"/>
        <v>140</v>
      </c>
      <c r="Z756" s="18" t="e">
        <f>IF($L756&lt;"6",INDEX(Revenue_type,MATCH(Y756*1,[1]type!$A$118:$A$168,0),8),INDEX(Expenditure_type,MATCH(Y756*1,[1]type!$A$2:$A$117,0),8))</f>
        <v>#N/A</v>
      </c>
    </row>
    <row r="757" spans="1:26" ht="15.75" customHeight="1" outlineLevel="2">
      <c r="A757" s="38">
        <v>210</v>
      </c>
      <c r="B757" s="39">
        <v>733100</v>
      </c>
      <c r="C757">
        <v>1</v>
      </c>
      <c r="D757" t="str">
        <f t="shared" si="95"/>
        <v>1733100.210</v>
      </c>
      <c r="E757" s="42" t="s">
        <v>476</v>
      </c>
      <c r="F757" s="16"/>
      <c r="G757"/>
      <c r="H757" s="17">
        <v>135000</v>
      </c>
      <c r="I757" s="17">
        <v>94451.04</v>
      </c>
      <c r="J757" s="16"/>
      <c r="K757" s="18" t="e">
        <f>INDEX(תקציב_2013,MATCH(D757,'[1]תקציב 2015'!$D$3:$D$5960,0),8)</f>
        <v>#N/A</v>
      </c>
      <c r="L757" s="18" t="str">
        <f t="shared" si="88"/>
        <v>7</v>
      </c>
      <c r="M757" s="18" t="str">
        <f>INDEX(Chapter,MATCH(L757,[1]Chapter!$A$1:$A$681,0),8)</f>
        <v>שירותים מקומיים</v>
      </c>
      <c r="N757" s="18" t="str">
        <f t="shared" si="89"/>
        <v>73</v>
      </c>
      <c r="O757" s="18" t="str">
        <f>INDEX(Chapter,MATCH(N757,[1]Chapter!$A$1:$A$681,0),8)</f>
        <v>תכנון ובנין עיר</v>
      </c>
      <c r="P757" s="18" t="str">
        <f t="shared" si="90"/>
        <v>733</v>
      </c>
      <c r="Q757" s="18" t="str">
        <f>INDEX(Chapter,MATCH(P757,[1]Chapter!$A$1:$A$681,0),8)</f>
        <v>רישוי ופיקוח על הבניה</v>
      </c>
      <c r="R757" s="18" t="str">
        <f t="shared" si="91"/>
        <v>7331</v>
      </c>
      <c r="S757" s="18" t="str">
        <f>INDEX(Chapter,MATCH(R757,[1]Chapter!$A$1:$A$681,0),8)</f>
        <v>אגרות, רישיונות בניה</v>
      </c>
      <c r="T757" s="18"/>
      <c r="U757" s="18" t="str">
        <f t="shared" si="92"/>
        <v>2</v>
      </c>
      <c r="V757" s="18" t="str">
        <f>IF($L757&lt;"6",INDEX(Revenue_type,MATCH(U757*1,[1]type!$A$118:$A$168,0),8),INDEX(Expenditure_type,MATCH(U757*1,[1]type!$A$2:$A$117,0),8))</f>
        <v>משכורות וש"ע לעובדים בלי תקן</v>
      </c>
      <c r="W757" s="18" t="str">
        <f t="shared" si="93"/>
        <v>21</v>
      </c>
      <c r="X757" s="18" t="str">
        <f>IF($L757&lt;"6",INDEX(Revenue_type,MATCH(W757*1,[1]type!$A$118:$A$168,0),8),INDEX(Expenditure_type,MATCH(W757*1,[1]type!$A$2:$A$117,0),8))</f>
        <v>השכר הקובע</v>
      </c>
      <c r="Y757" s="18" t="str">
        <f t="shared" si="94"/>
        <v>210</v>
      </c>
      <c r="Z757" s="18" t="e">
        <f>IF($L757&lt;"6",INDEX(Revenue_type,MATCH(Y757*1,[1]type!$A$118:$A$168,0),8),INDEX(Expenditure_type,MATCH(Y757*1,[1]type!$A$2:$A$117,0),8))</f>
        <v>#N/A</v>
      </c>
    </row>
    <row r="758" spans="1:26" ht="15.75" customHeight="1" outlineLevel="2">
      <c r="A758" s="38">
        <v>593</v>
      </c>
      <c r="B758" s="39">
        <v>733100</v>
      </c>
      <c r="C758">
        <v>1</v>
      </c>
      <c r="D758" t="str">
        <f t="shared" si="95"/>
        <v>1733100.593</v>
      </c>
      <c r="E758" s="42" t="s">
        <v>609</v>
      </c>
      <c r="F758" s="16"/>
      <c r="G758"/>
      <c r="H758" s="17">
        <v>370000</v>
      </c>
      <c r="I758" s="17">
        <v>346415</v>
      </c>
      <c r="J758" s="16">
        <v>209576</v>
      </c>
      <c r="K758" s="18" t="e">
        <f>INDEX(תקציב_2013,MATCH(D758,'[1]תקציב 2015'!$D$3:$D$5960,0),8)</f>
        <v>#N/A</v>
      </c>
      <c r="L758" s="18" t="str">
        <f t="shared" si="88"/>
        <v>7</v>
      </c>
      <c r="M758" s="18" t="str">
        <f>INDEX(Chapter,MATCH(L758,[1]Chapter!$A$1:$A$681,0),8)</f>
        <v>שירותים מקומיים</v>
      </c>
      <c r="N758" s="18" t="str">
        <f t="shared" si="89"/>
        <v>73</v>
      </c>
      <c r="O758" s="18" t="str">
        <f>INDEX(Chapter,MATCH(N758,[1]Chapter!$A$1:$A$681,0),8)</f>
        <v>תכנון ובנין עיר</v>
      </c>
      <c r="P758" s="18" t="str">
        <f t="shared" si="90"/>
        <v>733</v>
      </c>
      <c r="Q758" s="18" t="str">
        <f>INDEX(Chapter,MATCH(P758,[1]Chapter!$A$1:$A$681,0),8)</f>
        <v>רישוי ופיקוח על הבניה</v>
      </c>
      <c r="R758" s="18" t="str">
        <f t="shared" si="91"/>
        <v>7331</v>
      </c>
      <c r="S758" s="18" t="str">
        <f>INDEX(Chapter,MATCH(R758,[1]Chapter!$A$1:$A$681,0),8)</f>
        <v>אגרות, רישיונות בניה</v>
      </c>
      <c r="T758" s="18"/>
      <c r="U758" s="18" t="str">
        <f t="shared" si="92"/>
        <v>5</v>
      </c>
      <c r="V758" s="18" t="str">
        <f>IF($L758&lt;"6",INDEX(Revenue_type,MATCH(U758*1,[1]type!$A$118:$A$168,0),8),INDEX(Expenditure_type,MATCH(U758*1,[1]type!$A$2:$A$117,0),8))</f>
        <v>הוצאות מנהליות</v>
      </c>
      <c r="W758" s="18" t="str">
        <f t="shared" si="93"/>
        <v>59</v>
      </c>
      <c r="X758" s="18" t="str">
        <f>IF($L758&lt;"6",INDEX(Revenue_type,MATCH(W758*1,[1]type!$A$118:$A$168,0),8),INDEX(Expenditure_type,MATCH(W758*1,[1]type!$A$2:$A$117,0),8))</f>
        <v>השתתפות בתקציבי עזר 092</v>
      </c>
      <c r="Y758" s="18" t="str">
        <f t="shared" si="94"/>
        <v>593</v>
      </c>
      <c r="Z758" s="18" t="str">
        <f>IF($L758&lt;"6",INDEX(Revenue_type,MATCH(Y758*1,[1]type!$A$118:$A$168,0),8),INDEX(Expenditure_type,MATCH(Y758*1,[1]type!$A$2:$A$117,0),8))</f>
        <v>מיכון ת"ע 093</v>
      </c>
    </row>
    <row r="759" spans="1:26" ht="15.75" customHeight="1" outlineLevel="2">
      <c r="A759" s="38">
        <v>110</v>
      </c>
      <c r="B759" s="39">
        <v>733200</v>
      </c>
      <c r="C759">
        <v>1</v>
      </c>
      <c r="D759" t="str">
        <f t="shared" si="95"/>
        <v>1733200.110</v>
      </c>
      <c r="E759" s="42" t="s">
        <v>461</v>
      </c>
      <c r="F759" s="16"/>
      <c r="G759"/>
      <c r="H759" s="17">
        <v>885000</v>
      </c>
      <c r="I759" s="17">
        <v>802263.51</v>
      </c>
      <c r="J759" s="16">
        <v>687080.61</v>
      </c>
      <c r="K759" s="18">
        <f>INDEX(תקציב_2013,MATCH(D759,'[1]תקציב 2015'!$D$3:$D$5960,0),8)</f>
        <v>990004</v>
      </c>
      <c r="L759" s="18" t="str">
        <f t="shared" si="88"/>
        <v>7</v>
      </c>
      <c r="M759" s="18" t="str">
        <f>INDEX(Chapter,MATCH(L759,[1]Chapter!$A$1:$A$681,0),8)</f>
        <v>שירותים מקומיים</v>
      </c>
      <c r="N759" s="18" t="str">
        <f t="shared" si="89"/>
        <v>73</v>
      </c>
      <c r="O759" s="18" t="str">
        <f>INDEX(Chapter,MATCH(N759,[1]Chapter!$A$1:$A$681,0),8)</f>
        <v>תכנון ובנין עיר</v>
      </c>
      <c r="P759" s="18" t="str">
        <f t="shared" si="90"/>
        <v>733</v>
      </c>
      <c r="Q759" s="18" t="str">
        <f>INDEX(Chapter,MATCH(P759,[1]Chapter!$A$1:$A$681,0),8)</f>
        <v>רישוי ופיקוח על הבניה</v>
      </c>
      <c r="R759" s="18" t="str">
        <f t="shared" si="91"/>
        <v>7332</v>
      </c>
      <c r="S759" s="18" t="str">
        <f>INDEX(Chapter,MATCH(R759,[1]Chapter!$A$1:$A$681,0),8)</f>
        <v>פקוח על הבניה</v>
      </c>
      <c r="T759" s="18"/>
      <c r="U759" s="18" t="str">
        <f t="shared" si="92"/>
        <v>1</v>
      </c>
      <c r="V759" s="18" t="str">
        <f>IF($L759&lt;"6",INDEX(Revenue_type,MATCH(U759*1,[1]type!$A$118:$A$168,0),8),INDEX(Expenditure_type,MATCH(U759*1,[1]type!$A$2:$A$117,0),8))</f>
        <v>משכורות וש"ע לעובדים לפי תקן</v>
      </c>
      <c r="W759" s="18" t="str">
        <f t="shared" si="93"/>
        <v>11</v>
      </c>
      <c r="X759" s="18" t="str">
        <f>IF($L759&lt;"6",INDEX(Revenue_type,MATCH(W759*1,[1]type!$A$118:$A$168,0),8),INDEX(Expenditure_type,MATCH(W759*1,[1]type!$A$2:$A$117,0),8))</f>
        <v>השכר הקובע</v>
      </c>
      <c r="Y759" s="18" t="str">
        <f t="shared" si="94"/>
        <v>110</v>
      </c>
      <c r="Z759" s="18" t="e">
        <f>IF($L759&lt;"6",INDEX(Revenue_type,MATCH(Y759*1,[1]type!$A$118:$A$168,0),8),INDEX(Expenditure_type,MATCH(Y759*1,[1]type!$A$2:$A$117,0),8))</f>
        <v>#N/A</v>
      </c>
    </row>
    <row r="760" spans="1:26" ht="15.75" customHeight="1" outlineLevel="2">
      <c r="A760" s="38">
        <v>130</v>
      </c>
      <c r="B760" s="39">
        <v>733200</v>
      </c>
      <c r="C760">
        <v>1</v>
      </c>
      <c r="D760" t="str">
        <f t="shared" si="95"/>
        <v>1733200.130</v>
      </c>
      <c r="E760" s="42" t="s">
        <v>41</v>
      </c>
      <c r="F760" s="16"/>
      <c r="G760"/>
      <c r="H760" s="17">
        <v>50000</v>
      </c>
      <c r="I760" s="17">
        <v>117676.23</v>
      </c>
      <c r="J760" s="16">
        <v>118471.06</v>
      </c>
      <c r="K760" s="18">
        <f>INDEX(תקציב_2013,MATCH(D760,'[1]תקציב 2015'!$D$3:$D$5960,0),8)</f>
        <v>63138</v>
      </c>
      <c r="L760" s="18" t="str">
        <f t="shared" si="88"/>
        <v>7</v>
      </c>
      <c r="M760" s="18" t="str">
        <f>INDEX(Chapter,MATCH(L760,[1]Chapter!$A$1:$A$681,0),8)</f>
        <v>שירותים מקומיים</v>
      </c>
      <c r="N760" s="18" t="str">
        <f t="shared" si="89"/>
        <v>73</v>
      </c>
      <c r="O760" s="18" t="str">
        <f>INDEX(Chapter,MATCH(N760,[1]Chapter!$A$1:$A$681,0),8)</f>
        <v>תכנון ובנין עיר</v>
      </c>
      <c r="P760" s="18" t="str">
        <f t="shared" si="90"/>
        <v>733</v>
      </c>
      <c r="Q760" s="18" t="str">
        <f>INDEX(Chapter,MATCH(P760,[1]Chapter!$A$1:$A$681,0),8)</f>
        <v>רישוי ופיקוח על הבניה</v>
      </c>
      <c r="R760" s="18" t="str">
        <f t="shared" si="91"/>
        <v>7332</v>
      </c>
      <c r="S760" s="18" t="str">
        <f>INDEX(Chapter,MATCH(R760,[1]Chapter!$A$1:$A$681,0),8)</f>
        <v>פקוח על הבניה</v>
      </c>
      <c r="T760" s="18"/>
      <c r="U760" s="18" t="str">
        <f t="shared" si="92"/>
        <v>1</v>
      </c>
      <c r="V760" s="18" t="str">
        <f>IF($L760&lt;"6",INDEX(Revenue_type,MATCH(U760*1,[1]type!$A$118:$A$168,0),8),INDEX(Expenditure_type,MATCH(U760*1,[1]type!$A$2:$A$117,0),8))</f>
        <v>משכורות וש"ע לעובדים לפי תקן</v>
      </c>
      <c r="W760" s="18" t="str">
        <f t="shared" si="93"/>
        <v>13</v>
      </c>
      <c r="X760" s="18" t="str">
        <f>IF($L760&lt;"6",INDEX(Revenue_type,MATCH(W760*1,[1]type!$A$118:$A$168,0),8),INDEX(Expenditure_type,MATCH(W760*1,[1]type!$A$2:$A$117,0),8))</f>
        <v>שעות נוספות</v>
      </c>
      <c r="Y760" s="18" t="str">
        <f t="shared" si="94"/>
        <v>130</v>
      </c>
      <c r="Z760" s="18" t="e">
        <f>IF($L760&lt;"6",INDEX(Revenue_type,MATCH(Y760*1,[1]type!$A$118:$A$168,0),8),INDEX(Expenditure_type,MATCH(Y760*1,[1]type!$A$2:$A$117,0),8))</f>
        <v>#N/A</v>
      </c>
    </row>
    <row r="761" spans="1:26" ht="15.75" customHeight="1" outlineLevel="2">
      <c r="A761" s="38">
        <v>140</v>
      </c>
      <c r="B761" s="39">
        <v>733200</v>
      </c>
      <c r="C761">
        <v>1</v>
      </c>
      <c r="D761" t="str">
        <f t="shared" si="95"/>
        <v>1733200.140</v>
      </c>
      <c r="E761" s="42" t="s">
        <v>56</v>
      </c>
      <c r="F761" s="16"/>
      <c r="G761"/>
      <c r="H761" s="17">
        <v>103000</v>
      </c>
      <c r="I761" s="17">
        <v>100987.11</v>
      </c>
      <c r="J761" s="16">
        <v>100072.34</v>
      </c>
      <c r="K761" s="18">
        <f>INDEX(תקציב_2013,MATCH(D761,'[1]תקציב 2015'!$D$3:$D$5960,0),8)</f>
        <v>299967</v>
      </c>
      <c r="L761" s="18" t="str">
        <f t="shared" si="88"/>
        <v>7</v>
      </c>
      <c r="M761" s="18" t="str">
        <f>INDEX(Chapter,MATCH(L761,[1]Chapter!$A$1:$A$681,0),8)</f>
        <v>שירותים מקומיים</v>
      </c>
      <c r="N761" s="18" t="str">
        <f t="shared" si="89"/>
        <v>73</v>
      </c>
      <c r="O761" s="18" t="str">
        <f>INDEX(Chapter,MATCH(N761,[1]Chapter!$A$1:$A$681,0),8)</f>
        <v>תכנון ובנין עיר</v>
      </c>
      <c r="P761" s="18" t="str">
        <f t="shared" si="90"/>
        <v>733</v>
      </c>
      <c r="Q761" s="18" t="str">
        <f>INDEX(Chapter,MATCH(P761,[1]Chapter!$A$1:$A$681,0),8)</f>
        <v>רישוי ופיקוח על הבניה</v>
      </c>
      <c r="R761" s="18" t="str">
        <f t="shared" si="91"/>
        <v>7332</v>
      </c>
      <c r="S761" s="18" t="str">
        <f>INDEX(Chapter,MATCH(R761,[1]Chapter!$A$1:$A$681,0),8)</f>
        <v>פקוח על הבניה</v>
      </c>
      <c r="T761" s="18"/>
      <c r="U761" s="18" t="str">
        <f t="shared" si="92"/>
        <v>1</v>
      </c>
      <c r="V761" s="18" t="str">
        <f>IF($L761&lt;"6",INDEX(Revenue_type,MATCH(U761*1,[1]type!$A$118:$A$168,0),8),INDEX(Expenditure_type,MATCH(U761*1,[1]type!$A$2:$A$117,0),8))</f>
        <v>משכורות וש"ע לעובדים לפי תקן</v>
      </c>
      <c r="W761" s="18" t="str">
        <f t="shared" si="93"/>
        <v>14</v>
      </c>
      <c r="X761" s="18" t="str">
        <f>IF($L761&lt;"6",INDEX(Revenue_type,MATCH(W761*1,[1]type!$A$118:$A$168,0),8),INDEX(Expenditure_type,MATCH(W761*1,[1]type!$A$2:$A$117,0),8))</f>
        <v>החזר הוצאות</v>
      </c>
      <c r="Y761" s="18" t="str">
        <f t="shared" si="94"/>
        <v>140</v>
      </c>
      <c r="Z761" s="18" t="e">
        <f>IF($L761&lt;"6",INDEX(Revenue_type,MATCH(Y761*1,[1]type!$A$118:$A$168,0),8),INDEX(Expenditure_type,MATCH(Y761*1,[1]type!$A$2:$A$117,0),8))</f>
        <v>#N/A</v>
      </c>
    </row>
    <row r="762" spans="1:26" ht="15.75" customHeight="1" outlineLevel="2">
      <c r="A762" s="38">
        <v>740</v>
      </c>
      <c r="B762" s="39">
        <v>733200</v>
      </c>
      <c r="C762">
        <v>1</v>
      </c>
      <c r="D762" t="str">
        <f t="shared" si="95"/>
        <v>1733200.740</v>
      </c>
      <c r="E762" s="42" t="s">
        <v>610</v>
      </c>
      <c r="F762" s="16"/>
      <c r="G762"/>
      <c r="H762" s="17">
        <v>2000</v>
      </c>
      <c r="I762" s="17">
        <v>2000</v>
      </c>
      <c r="J762" s="16">
        <v>2000</v>
      </c>
      <c r="K762" s="18" t="e">
        <f>INDEX(תקציב_2013,MATCH(D762,'[1]תקציב 2015'!$D$3:$D$5960,0),8)</f>
        <v>#N/A</v>
      </c>
      <c r="L762" s="18" t="str">
        <f t="shared" si="88"/>
        <v>7</v>
      </c>
      <c r="M762" s="18" t="str">
        <f>INDEX(Chapter,MATCH(L762,[1]Chapter!$A$1:$A$681,0),8)</f>
        <v>שירותים מקומיים</v>
      </c>
      <c r="N762" s="18" t="str">
        <f t="shared" si="89"/>
        <v>73</v>
      </c>
      <c r="O762" s="18" t="str">
        <f>INDEX(Chapter,MATCH(N762,[1]Chapter!$A$1:$A$681,0),8)</f>
        <v>תכנון ובנין עיר</v>
      </c>
      <c r="P762" s="18" t="str">
        <f t="shared" si="90"/>
        <v>733</v>
      </c>
      <c r="Q762" s="18" t="str">
        <f>INDEX(Chapter,MATCH(P762,[1]Chapter!$A$1:$A$681,0),8)</f>
        <v>רישוי ופיקוח על הבניה</v>
      </c>
      <c r="R762" s="18" t="str">
        <f t="shared" si="91"/>
        <v>7332</v>
      </c>
      <c r="S762" s="18" t="str">
        <f>INDEX(Chapter,MATCH(R762,[1]Chapter!$A$1:$A$681,0),8)</f>
        <v>פקוח על הבניה</v>
      </c>
      <c r="T762" s="18"/>
      <c r="U762" s="18" t="str">
        <f t="shared" si="92"/>
        <v>7</v>
      </c>
      <c r="V762" s="18" t="str">
        <f>IF($L762&lt;"6",INDEX(Revenue_type,MATCH(U762*1,[1]type!$A$118:$A$168,0),8),INDEX(Expenditure_type,MATCH(U762*1,[1]type!$A$2:$A$117,0),8))</f>
        <v>הוצאות לפעולות</v>
      </c>
      <c r="W762" s="18" t="str">
        <f t="shared" si="93"/>
        <v>74</v>
      </c>
      <c r="X762" s="18" t="str">
        <f>IF($L762&lt;"6",INDEX(Revenue_type,MATCH(W762*1,[1]type!$A$118:$A$168,0),8),INDEX(Expenditure_type,MATCH(W762*1,[1]type!$A$2:$A$117,0),8))</f>
        <v>כלים, מכשירים וציוד</v>
      </c>
      <c r="Y762" s="18" t="str">
        <f t="shared" si="94"/>
        <v>740</v>
      </c>
      <c r="Z762" s="18" t="e">
        <f>IF($L762&lt;"6",INDEX(Revenue_type,MATCH(Y762*1,[1]type!$A$118:$A$168,0),8),INDEX(Expenditure_type,MATCH(Y762*1,[1]type!$A$2:$A$117,0),8))</f>
        <v>#N/A</v>
      </c>
    </row>
    <row r="763" spans="1:26" ht="15.75" customHeight="1" outlineLevel="2">
      <c r="A763" s="38">
        <v>115</v>
      </c>
      <c r="B763" s="39">
        <v>733400</v>
      </c>
      <c r="C763">
        <v>1</v>
      </c>
      <c r="D763" t="str">
        <f t="shared" si="95"/>
        <v>1733400.115</v>
      </c>
      <c r="E763" s="42" t="s">
        <v>611</v>
      </c>
      <c r="F763" s="16"/>
      <c r="G763"/>
      <c r="H763" s="17">
        <v>578800</v>
      </c>
      <c r="I763" s="17">
        <v>542792</v>
      </c>
      <c r="J763" s="16">
        <v>511987</v>
      </c>
      <c r="K763" s="18" t="e">
        <f>INDEX(תקציב_2013,MATCH(D763,'[1]תקציב 2015'!$D$3:$D$5960,0),8)</f>
        <v>#N/A</v>
      </c>
      <c r="L763" s="18" t="str">
        <f t="shared" si="88"/>
        <v>7</v>
      </c>
      <c r="M763" s="18" t="str">
        <f>INDEX(Chapter,MATCH(L763,[1]Chapter!$A$1:$A$681,0),8)</f>
        <v>שירותים מקומיים</v>
      </c>
      <c r="N763" s="18" t="str">
        <f t="shared" si="89"/>
        <v>73</v>
      </c>
      <c r="O763" s="18" t="str">
        <f>INDEX(Chapter,MATCH(N763,[1]Chapter!$A$1:$A$681,0),8)</f>
        <v>תכנון ובנין עיר</v>
      </c>
      <c r="P763" s="18" t="str">
        <f t="shared" si="90"/>
        <v>733</v>
      </c>
      <c r="Q763" s="18" t="str">
        <f>INDEX(Chapter,MATCH(P763,[1]Chapter!$A$1:$A$681,0),8)</f>
        <v>רישוי ופיקוח על הבניה</v>
      </c>
      <c r="R763" s="18" t="str">
        <f t="shared" si="91"/>
        <v>7334</v>
      </c>
      <c r="S763" s="18" t="str">
        <f>INDEX(Chapter,MATCH(R763,[1]Chapter!$A$1:$A$681,0),8)</f>
        <v>ועדה מקומית לתכנון ובניה</v>
      </c>
      <c r="T763" s="18"/>
      <c r="U763" s="18" t="str">
        <f t="shared" si="92"/>
        <v>1</v>
      </c>
      <c r="V763" s="18" t="str">
        <f>IF($L763&lt;"6",INDEX(Revenue_type,MATCH(U763*1,[1]type!$A$118:$A$168,0),8),INDEX(Expenditure_type,MATCH(U763*1,[1]type!$A$2:$A$117,0),8))</f>
        <v>משכורות וש"ע לעובדים לפי תקן</v>
      </c>
      <c r="W763" s="18" t="str">
        <f t="shared" si="93"/>
        <v>11</v>
      </c>
      <c r="X763" s="18" t="str">
        <f>IF($L763&lt;"6",INDEX(Revenue_type,MATCH(W763*1,[1]type!$A$118:$A$168,0),8),INDEX(Expenditure_type,MATCH(W763*1,[1]type!$A$2:$A$117,0),8))</f>
        <v>השכר הקובע</v>
      </c>
      <c r="Y763" s="18" t="str">
        <f t="shared" si="94"/>
        <v>115</v>
      </c>
      <c r="Z763" s="18" t="e">
        <f>IF($L763&lt;"6",INDEX(Revenue_type,MATCH(Y763*1,[1]type!$A$118:$A$168,0),8),INDEX(Expenditure_type,MATCH(Y763*1,[1]type!$A$2:$A$117,0),8))</f>
        <v>#N/A</v>
      </c>
    </row>
    <row r="764" spans="1:26" ht="15.75" customHeight="1" outlineLevel="2">
      <c r="A764" s="38">
        <v>581</v>
      </c>
      <c r="B764" s="39">
        <v>733400</v>
      </c>
      <c r="C764">
        <v>1</v>
      </c>
      <c r="D764" t="str">
        <f t="shared" si="95"/>
        <v>1733400.581</v>
      </c>
      <c r="E764" s="42" t="s">
        <v>612</v>
      </c>
      <c r="F764" s="16"/>
      <c r="G764"/>
      <c r="H764" s="17">
        <v>604000</v>
      </c>
      <c r="I764" s="17">
        <v>661125</v>
      </c>
      <c r="J764" s="16">
        <v>624076</v>
      </c>
      <c r="K764" s="18" t="e">
        <f>INDEX(תקציב_2013,MATCH(D764,'[1]תקציב 2015'!$D$3:$D$5960,0),8)</f>
        <v>#N/A</v>
      </c>
      <c r="L764" s="18" t="str">
        <f t="shared" si="88"/>
        <v>7</v>
      </c>
      <c r="M764" s="18" t="str">
        <f>INDEX(Chapter,MATCH(L764,[1]Chapter!$A$1:$A$681,0),8)</f>
        <v>שירותים מקומיים</v>
      </c>
      <c r="N764" s="18" t="str">
        <f t="shared" si="89"/>
        <v>73</v>
      </c>
      <c r="O764" s="18" t="str">
        <f>INDEX(Chapter,MATCH(N764,[1]Chapter!$A$1:$A$681,0),8)</f>
        <v>תכנון ובנין עיר</v>
      </c>
      <c r="P764" s="18" t="str">
        <f t="shared" si="90"/>
        <v>733</v>
      </c>
      <c r="Q764" s="18" t="str">
        <f>INDEX(Chapter,MATCH(P764,[1]Chapter!$A$1:$A$681,0),8)</f>
        <v>רישוי ופיקוח על הבניה</v>
      </c>
      <c r="R764" s="18" t="str">
        <f t="shared" si="91"/>
        <v>7334</v>
      </c>
      <c r="S764" s="18" t="str">
        <f>INDEX(Chapter,MATCH(R764,[1]Chapter!$A$1:$A$681,0),8)</f>
        <v>ועדה מקומית לתכנון ובניה</v>
      </c>
      <c r="T764" s="18"/>
      <c r="U764" s="18" t="str">
        <f t="shared" si="92"/>
        <v>5</v>
      </c>
      <c r="V764" s="18" t="str">
        <f>IF($L764&lt;"6",INDEX(Revenue_type,MATCH(U764*1,[1]type!$A$118:$A$168,0),8),INDEX(Expenditure_type,MATCH(U764*1,[1]type!$A$2:$A$117,0),8))</f>
        <v>הוצאות מנהליות</v>
      </c>
      <c r="W764" s="18" t="str">
        <f t="shared" si="93"/>
        <v>58</v>
      </c>
      <c r="X764" s="18" t="str">
        <f>IF($L764&lt;"6",INDEX(Revenue_type,MATCH(W764*1,[1]type!$A$118:$A$168,0),8),INDEX(Expenditure_type,MATCH(W764*1,[1]type!$A$2:$A$117,0),8))</f>
        <v>הוצאות ארגוניות שונות</v>
      </c>
      <c r="Y764" s="18" t="str">
        <f t="shared" si="94"/>
        <v>581</v>
      </c>
      <c r="Z764" s="18" t="str">
        <f>IF($L764&lt;"6",INDEX(Revenue_type,MATCH(Y764*1,[1]type!$A$118:$A$168,0),8),INDEX(Expenditure_type,MATCH(Y764*1,[1]type!$A$2:$A$117,0),8))</f>
        <v>הוצאות משפטיות (אגרת בולים)</v>
      </c>
    </row>
    <row r="765" spans="1:26" ht="15.75" customHeight="1" outlineLevel="2">
      <c r="A765" s="38">
        <v>300</v>
      </c>
      <c r="B765" s="39">
        <v>740000</v>
      </c>
      <c r="C765">
        <v>1</v>
      </c>
      <c r="D765" t="str">
        <f t="shared" si="95"/>
        <v>1740000.300</v>
      </c>
      <c r="E765" s="42" t="s">
        <v>431</v>
      </c>
      <c r="F765" s="16"/>
      <c r="G765"/>
      <c r="H765" s="17">
        <v>0</v>
      </c>
      <c r="I765" s="17">
        <v>2079.6999999999998</v>
      </c>
      <c r="J765" s="16">
        <v>0</v>
      </c>
      <c r="K765" s="18" t="e">
        <f>INDEX(תקציב_2013,MATCH(D765,'[1]תקציב 2015'!$D$3:$D$5960,0),8)</f>
        <v>#N/A</v>
      </c>
      <c r="L765" s="18" t="str">
        <f t="shared" si="88"/>
        <v>7</v>
      </c>
      <c r="M765" s="18" t="str">
        <f>INDEX(Chapter,MATCH(L765,[1]Chapter!$A$1:$A$681,0),8)</f>
        <v>שירותים מקומיים</v>
      </c>
      <c r="N765" s="18" t="str">
        <f t="shared" si="89"/>
        <v>74</v>
      </c>
      <c r="O765" s="18" t="str">
        <f>INDEX(Chapter,MATCH(N765,[1]Chapter!$A$1:$A$681,0),8)</f>
        <v>נכסים ציבוריים</v>
      </c>
      <c r="P765" s="18" t="str">
        <f t="shared" si="90"/>
        <v>740</v>
      </c>
      <c r="Q765" s="18" t="e">
        <f>INDEX(Chapter,MATCH(P765,[1]Chapter!$A$1:$A$681,0),8)</f>
        <v>#N/A</v>
      </c>
      <c r="R765" s="18" t="str">
        <f t="shared" si="91"/>
        <v>7400</v>
      </c>
      <c r="S765" s="18" t="e">
        <f>INDEX(Chapter,MATCH(R765,[1]Chapter!$A$1:$A$681,0),8)</f>
        <v>#N/A</v>
      </c>
      <c r="T765" s="18"/>
      <c r="U765" s="18" t="str">
        <f t="shared" si="92"/>
        <v>3</v>
      </c>
      <c r="V765" s="18" t="str">
        <f>IF($L765&lt;"6",INDEX(Revenue_type,MATCH(U765*1,[1]type!$A$118:$A$168,0),8),INDEX(Expenditure_type,MATCH(U765*1,[1]type!$A$2:$A$117,0),8))</f>
        <v>פנסיה ופיצויים</v>
      </c>
      <c r="W765" s="18" t="str">
        <f t="shared" si="93"/>
        <v>30</v>
      </c>
      <c r="X765" s="18" t="e">
        <f>IF($L765&lt;"6",INDEX(Revenue_type,MATCH(W765*1,[1]type!$A$118:$A$168,0),8),INDEX(Expenditure_type,MATCH(W765*1,[1]type!$A$2:$A$117,0),8))</f>
        <v>#N/A</v>
      </c>
      <c r="Y765" s="18" t="str">
        <f t="shared" si="94"/>
        <v>300</v>
      </c>
      <c r="Z765" s="18" t="e">
        <f>IF($L765&lt;"6",INDEX(Revenue_type,MATCH(Y765*1,[1]type!$A$118:$A$168,0),8),INDEX(Expenditure_type,MATCH(Y765*1,[1]type!$A$2:$A$117,0),8))</f>
        <v>#N/A</v>
      </c>
    </row>
    <row r="766" spans="1:26" ht="15.75" customHeight="1" outlineLevel="2">
      <c r="A766" s="38">
        <v>110</v>
      </c>
      <c r="B766" s="39">
        <v>742000</v>
      </c>
      <c r="C766">
        <v>1</v>
      </c>
      <c r="D766" t="str">
        <f t="shared" si="95"/>
        <v>1742000.110</v>
      </c>
      <c r="E766" s="42" t="s">
        <v>461</v>
      </c>
      <c r="F766" s="16"/>
      <c r="G766"/>
      <c r="H766" s="17">
        <v>1335000</v>
      </c>
      <c r="I766" s="17">
        <v>1278889.3999999999</v>
      </c>
      <c r="J766" s="16">
        <v>1333466.67</v>
      </c>
      <c r="K766" s="18">
        <f>INDEX(תקציב_2013,MATCH(D766,'[1]תקציב 2015'!$D$3:$D$5960,0),8)</f>
        <v>873921</v>
      </c>
      <c r="L766" s="18" t="str">
        <f t="shared" si="88"/>
        <v>7</v>
      </c>
      <c r="M766" s="18" t="str">
        <f>INDEX(Chapter,MATCH(L766,[1]Chapter!$A$1:$A$681,0),8)</f>
        <v>שירותים מקומיים</v>
      </c>
      <c r="N766" s="18" t="str">
        <f t="shared" si="89"/>
        <v>74</v>
      </c>
      <c r="O766" s="18" t="str">
        <f>INDEX(Chapter,MATCH(N766,[1]Chapter!$A$1:$A$681,0),8)</f>
        <v>נכסים ציבוריים</v>
      </c>
      <c r="P766" s="18" t="str">
        <f t="shared" si="90"/>
        <v>742</v>
      </c>
      <c r="Q766" s="18" t="str">
        <f>INDEX(Chapter,MATCH(P766,[1]Chapter!$A$1:$A$681,0),8)</f>
        <v>דרכים ומדרכות</v>
      </c>
      <c r="R766" s="18" t="str">
        <f t="shared" si="91"/>
        <v>7420</v>
      </c>
      <c r="S766" s="18" t="e">
        <f>INDEX(Chapter,MATCH(R766,[1]Chapter!$A$1:$A$681,0),8)</f>
        <v>#N/A</v>
      </c>
      <c r="T766" s="18"/>
      <c r="U766" s="18" t="str">
        <f t="shared" si="92"/>
        <v>1</v>
      </c>
      <c r="V766" s="18" t="str">
        <f>IF($L766&lt;"6",INDEX(Revenue_type,MATCH(U766*1,[1]type!$A$118:$A$168,0),8),INDEX(Expenditure_type,MATCH(U766*1,[1]type!$A$2:$A$117,0),8))</f>
        <v>משכורות וש"ע לעובדים לפי תקן</v>
      </c>
      <c r="W766" s="18" t="str">
        <f t="shared" si="93"/>
        <v>11</v>
      </c>
      <c r="X766" s="18" t="str">
        <f>IF($L766&lt;"6",INDEX(Revenue_type,MATCH(W766*1,[1]type!$A$118:$A$168,0),8),INDEX(Expenditure_type,MATCH(W766*1,[1]type!$A$2:$A$117,0),8))</f>
        <v>השכר הקובע</v>
      </c>
      <c r="Y766" s="18" t="str">
        <f t="shared" si="94"/>
        <v>110</v>
      </c>
      <c r="Z766" s="18" t="e">
        <f>IF($L766&lt;"6",INDEX(Revenue_type,MATCH(Y766*1,[1]type!$A$118:$A$168,0),8),INDEX(Expenditure_type,MATCH(Y766*1,[1]type!$A$2:$A$117,0),8))</f>
        <v>#N/A</v>
      </c>
    </row>
    <row r="767" spans="1:26" ht="15.75" customHeight="1" outlineLevel="2">
      <c r="A767" s="38">
        <v>115</v>
      </c>
      <c r="B767" s="39">
        <v>742000</v>
      </c>
      <c r="C767">
        <v>1</v>
      </c>
      <c r="D767" t="str">
        <f t="shared" si="95"/>
        <v>1742000.115</v>
      </c>
      <c r="E767" s="42" t="s">
        <v>433</v>
      </c>
      <c r="F767" s="16"/>
      <c r="G767"/>
      <c r="H767" s="17">
        <v>240000</v>
      </c>
      <c r="I767" s="17">
        <v>215911</v>
      </c>
      <c r="J767" s="16">
        <v>193333</v>
      </c>
      <c r="K767" s="18" t="e">
        <f>INDEX(תקציב_2013,MATCH(D767,'[1]תקציב 2015'!$D$3:$D$5960,0),8)</f>
        <v>#N/A</v>
      </c>
      <c r="L767" s="18" t="str">
        <f t="shared" si="88"/>
        <v>7</v>
      </c>
      <c r="M767" s="18" t="str">
        <f>INDEX(Chapter,MATCH(L767,[1]Chapter!$A$1:$A$681,0),8)</f>
        <v>שירותים מקומיים</v>
      </c>
      <c r="N767" s="18" t="str">
        <f t="shared" si="89"/>
        <v>74</v>
      </c>
      <c r="O767" s="18" t="str">
        <f>INDEX(Chapter,MATCH(N767,[1]Chapter!$A$1:$A$681,0),8)</f>
        <v>נכסים ציבוריים</v>
      </c>
      <c r="P767" s="18" t="str">
        <f t="shared" si="90"/>
        <v>742</v>
      </c>
      <c r="Q767" s="18" t="str">
        <f>INDEX(Chapter,MATCH(P767,[1]Chapter!$A$1:$A$681,0),8)</f>
        <v>דרכים ומדרכות</v>
      </c>
      <c r="R767" s="18" t="str">
        <f t="shared" si="91"/>
        <v>7420</v>
      </c>
      <c r="S767" s="18" t="e">
        <f>INDEX(Chapter,MATCH(R767,[1]Chapter!$A$1:$A$681,0),8)</f>
        <v>#N/A</v>
      </c>
      <c r="T767" s="18"/>
      <c r="U767" s="18" t="str">
        <f t="shared" si="92"/>
        <v>1</v>
      </c>
      <c r="V767" s="18" t="str">
        <f>IF($L767&lt;"6",INDEX(Revenue_type,MATCH(U767*1,[1]type!$A$118:$A$168,0),8),INDEX(Expenditure_type,MATCH(U767*1,[1]type!$A$2:$A$117,0),8))</f>
        <v>משכורות וש"ע לעובדים לפי תקן</v>
      </c>
      <c r="W767" s="18" t="str">
        <f t="shared" si="93"/>
        <v>11</v>
      </c>
      <c r="X767" s="18" t="str">
        <f>IF($L767&lt;"6",INDEX(Revenue_type,MATCH(W767*1,[1]type!$A$118:$A$168,0),8),INDEX(Expenditure_type,MATCH(W767*1,[1]type!$A$2:$A$117,0),8))</f>
        <v>השכר הקובע</v>
      </c>
      <c r="Y767" s="18" t="str">
        <f t="shared" si="94"/>
        <v>115</v>
      </c>
      <c r="Z767" s="18" t="e">
        <f>IF($L767&lt;"6",INDEX(Revenue_type,MATCH(Y767*1,[1]type!$A$118:$A$168,0),8),INDEX(Expenditure_type,MATCH(Y767*1,[1]type!$A$2:$A$117,0),8))</f>
        <v>#N/A</v>
      </c>
    </row>
    <row r="768" spans="1:26" ht="15.75" customHeight="1" outlineLevel="2">
      <c r="A768" s="38">
        <v>130</v>
      </c>
      <c r="B768" s="39">
        <v>742000</v>
      </c>
      <c r="C768">
        <v>1</v>
      </c>
      <c r="D768" t="str">
        <f t="shared" si="95"/>
        <v>1742000.130</v>
      </c>
      <c r="E768" s="42" t="s">
        <v>41</v>
      </c>
      <c r="F768" s="16"/>
      <c r="G768"/>
      <c r="H768" s="17">
        <v>100000</v>
      </c>
      <c r="I768" s="17">
        <v>153898.44</v>
      </c>
      <c r="J768" s="16">
        <v>147314.23000000001</v>
      </c>
      <c r="K768" s="18">
        <f>INDEX(תקציב_2013,MATCH(D768,'[1]תקציב 2015'!$D$3:$D$5960,0),8)</f>
        <v>41761</v>
      </c>
      <c r="L768" s="18" t="str">
        <f t="shared" si="88"/>
        <v>7</v>
      </c>
      <c r="M768" s="18" t="str">
        <f>INDEX(Chapter,MATCH(L768,[1]Chapter!$A$1:$A$681,0),8)</f>
        <v>שירותים מקומיים</v>
      </c>
      <c r="N768" s="18" t="str">
        <f t="shared" si="89"/>
        <v>74</v>
      </c>
      <c r="O768" s="18" t="str">
        <f>INDEX(Chapter,MATCH(N768,[1]Chapter!$A$1:$A$681,0),8)</f>
        <v>נכסים ציבוריים</v>
      </c>
      <c r="P768" s="18" t="str">
        <f t="shared" si="90"/>
        <v>742</v>
      </c>
      <c r="Q768" s="18" t="str">
        <f>INDEX(Chapter,MATCH(P768,[1]Chapter!$A$1:$A$681,0),8)</f>
        <v>דרכים ומדרכות</v>
      </c>
      <c r="R768" s="18" t="str">
        <f t="shared" si="91"/>
        <v>7420</v>
      </c>
      <c r="S768" s="18" t="e">
        <f>INDEX(Chapter,MATCH(R768,[1]Chapter!$A$1:$A$681,0),8)</f>
        <v>#N/A</v>
      </c>
      <c r="T768" s="18"/>
      <c r="U768" s="18" t="str">
        <f t="shared" si="92"/>
        <v>1</v>
      </c>
      <c r="V768" s="18" t="str">
        <f>IF($L768&lt;"6",INDEX(Revenue_type,MATCH(U768*1,[1]type!$A$118:$A$168,0),8),INDEX(Expenditure_type,MATCH(U768*1,[1]type!$A$2:$A$117,0),8))</f>
        <v>משכורות וש"ע לעובדים לפי תקן</v>
      </c>
      <c r="W768" s="18" t="str">
        <f t="shared" si="93"/>
        <v>13</v>
      </c>
      <c r="X768" s="18" t="str">
        <f>IF($L768&lt;"6",INDEX(Revenue_type,MATCH(W768*1,[1]type!$A$118:$A$168,0),8),INDEX(Expenditure_type,MATCH(W768*1,[1]type!$A$2:$A$117,0),8))</f>
        <v>שעות נוספות</v>
      </c>
      <c r="Y768" s="18" t="str">
        <f t="shared" si="94"/>
        <v>130</v>
      </c>
      <c r="Z768" s="18" t="e">
        <f>IF($L768&lt;"6",INDEX(Revenue_type,MATCH(Y768*1,[1]type!$A$118:$A$168,0),8),INDEX(Expenditure_type,MATCH(Y768*1,[1]type!$A$2:$A$117,0),8))</f>
        <v>#N/A</v>
      </c>
    </row>
    <row r="769" spans="1:26" ht="15.75" customHeight="1" outlineLevel="2">
      <c r="A769" s="38">
        <v>140</v>
      </c>
      <c r="B769" s="39">
        <v>742000</v>
      </c>
      <c r="C769">
        <v>1</v>
      </c>
      <c r="D769" t="str">
        <f t="shared" si="95"/>
        <v>1742000.140</v>
      </c>
      <c r="E769" s="42" t="s">
        <v>56</v>
      </c>
      <c r="F769" s="16"/>
      <c r="G769"/>
      <c r="H769" s="17">
        <v>165000</v>
      </c>
      <c r="I769" s="17">
        <v>131214.23000000001</v>
      </c>
      <c r="J769" s="16">
        <v>162840.14000000001</v>
      </c>
      <c r="K769" s="18">
        <f>INDEX(תקציב_2013,MATCH(D769,'[1]תקציב 2015'!$D$3:$D$5960,0),8)</f>
        <v>189555</v>
      </c>
      <c r="L769" s="18" t="str">
        <f t="shared" si="88"/>
        <v>7</v>
      </c>
      <c r="M769" s="18" t="str">
        <f>INDEX(Chapter,MATCH(L769,[1]Chapter!$A$1:$A$681,0),8)</f>
        <v>שירותים מקומיים</v>
      </c>
      <c r="N769" s="18" t="str">
        <f t="shared" si="89"/>
        <v>74</v>
      </c>
      <c r="O769" s="18" t="str">
        <f>INDEX(Chapter,MATCH(N769,[1]Chapter!$A$1:$A$681,0),8)</f>
        <v>נכסים ציבוריים</v>
      </c>
      <c r="P769" s="18" t="str">
        <f t="shared" si="90"/>
        <v>742</v>
      </c>
      <c r="Q769" s="18" t="str">
        <f>INDEX(Chapter,MATCH(P769,[1]Chapter!$A$1:$A$681,0),8)</f>
        <v>דרכים ומדרכות</v>
      </c>
      <c r="R769" s="18" t="str">
        <f t="shared" si="91"/>
        <v>7420</v>
      </c>
      <c r="S769" s="18" t="e">
        <f>INDEX(Chapter,MATCH(R769,[1]Chapter!$A$1:$A$681,0),8)</f>
        <v>#N/A</v>
      </c>
      <c r="T769" s="18"/>
      <c r="U769" s="18" t="str">
        <f t="shared" si="92"/>
        <v>1</v>
      </c>
      <c r="V769" s="18" t="str">
        <f>IF($L769&lt;"6",INDEX(Revenue_type,MATCH(U769*1,[1]type!$A$118:$A$168,0),8),INDEX(Expenditure_type,MATCH(U769*1,[1]type!$A$2:$A$117,0),8))</f>
        <v>משכורות וש"ע לעובדים לפי תקן</v>
      </c>
      <c r="W769" s="18" t="str">
        <f t="shared" si="93"/>
        <v>14</v>
      </c>
      <c r="X769" s="18" t="str">
        <f>IF($L769&lt;"6",INDEX(Revenue_type,MATCH(W769*1,[1]type!$A$118:$A$168,0),8),INDEX(Expenditure_type,MATCH(W769*1,[1]type!$A$2:$A$117,0),8))</f>
        <v>החזר הוצאות</v>
      </c>
      <c r="Y769" s="18" t="str">
        <f t="shared" si="94"/>
        <v>140</v>
      </c>
      <c r="Z769" s="18" t="e">
        <f>IF($L769&lt;"6",INDEX(Revenue_type,MATCH(Y769*1,[1]type!$A$118:$A$168,0),8),INDEX(Expenditure_type,MATCH(Y769*1,[1]type!$A$2:$A$117,0),8))</f>
        <v>#N/A</v>
      </c>
    </row>
    <row r="770" spans="1:26" ht="15.75" customHeight="1" outlineLevel="2">
      <c r="A770" s="38">
        <v>210</v>
      </c>
      <c r="B770" s="39">
        <v>742000</v>
      </c>
      <c r="C770">
        <v>1</v>
      </c>
      <c r="D770" t="str">
        <f t="shared" si="95"/>
        <v>1742000.210</v>
      </c>
      <c r="E770" s="42" t="s">
        <v>476</v>
      </c>
      <c r="F770" s="16"/>
      <c r="G770"/>
      <c r="H770" s="17">
        <v>0</v>
      </c>
      <c r="I770" s="17">
        <v>37594.879999999997</v>
      </c>
      <c r="J770" s="16">
        <v>0</v>
      </c>
      <c r="K770" s="18" t="e">
        <f>INDEX(תקציב_2013,MATCH(D770,'[1]תקציב 2015'!$D$3:$D$5960,0),8)</f>
        <v>#N/A</v>
      </c>
      <c r="L770" s="18" t="str">
        <f t="shared" si="88"/>
        <v>7</v>
      </c>
      <c r="M770" s="18" t="str">
        <f>INDEX(Chapter,MATCH(L770,[1]Chapter!$A$1:$A$681,0),8)</f>
        <v>שירותים מקומיים</v>
      </c>
      <c r="N770" s="18" t="str">
        <f t="shared" si="89"/>
        <v>74</v>
      </c>
      <c r="O770" s="18" t="str">
        <f>INDEX(Chapter,MATCH(N770,[1]Chapter!$A$1:$A$681,0),8)</f>
        <v>נכסים ציבוריים</v>
      </c>
      <c r="P770" s="18" t="str">
        <f t="shared" si="90"/>
        <v>742</v>
      </c>
      <c r="Q770" s="18" t="str">
        <f>INDEX(Chapter,MATCH(P770,[1]Chapter!$A$1:$A$681,0),8)</f>
        <v>דרכים ומדרכות</v>
      </c>
      <c r="R770" s="18" t="str">
        <f t="shared" si="91"/>
        <v>7420</v>
      </c>
      <c r="S770" s="18" t="e">
        <f>INDEX(Chapter,MATCH(R770,[1]Chapter!$A$1:$A$681,0),8)</f>
        <v>#N/A</v>
      </c>
      <c r="T770" s="18"/>
      <c r="U770" s="18" t="str">
        <f t="shared" si="92"/>
        <v>2</v>
      </c>
      <c r="V770" s="18" t="str">
        <f>IF($L770&lt;"6",INDEX(Revenue_type,MATCH(U770*1,[1]type!$A$118:$A$168,0),8),INDEX(Expenditure_type,MATCH(U770*1,[1]type!$A$2:$A$117,0),8))</f>
        <v>משכורות וש"ע לעובדים בלי תקן</v>
      </c>
      <c r="W770" s="18" t="str">
        <f t="shared" si="93"/>
        <v>21</v>
      </c>
      <c r="X770" s="18" t="str">
        <f>IF($L770&lt;"6",INDEX(Revenue_type,MATCH(W770*1,[1]type!$A$118:$A$168,0),8),INDEX(Expenditure_type,MATCH(W770*1,[1]type!$A$2:$A$117,0),8))</f>
        <v>השכר הקובע</v>
      </c>
      <c r="Y770" s="18" t="str">
        <f t="shared" si="94"/>
        <v>210</v>
      </c>
      <c r="Z770" s="18" t="e">
        <f>IF($L770&lt;"6",INDEX(Revenue_type,MATCH(Y770*1,[1]type!$A$118:$A$168,0),8),INDEX(Expenditure_type,MATCH(Y770*1,[1]type!$A$2:$A$117,0),8))</f>
        <v>#N/A</v>
      </c>
    </row>
    <row r="771" spans="1:26" ht="15.75" customHeight="1" outlineLevel="2">
      <c r="A771" s="38">
        <v>596</v>
      </c>
      <c r="B771" s="39">
        <v>742000</v>
      </c>
      <c r="C771">
        <v>1</v>
      </c>
      <c r="D771" t="str">
        <f t="shared" si="95"/>
        <v>1742000.596</v>
      </c>
      <c r="E771" s="42" t="s">
        <v>464</v>
      </c>
      <c r="F771" s="16"/>
      <c r="G771"/>
      <c r="H771" s="17">
        <v>164000</v>
      </c>
      <c r="I771" s="17">
        <v>128335</v>
      </c>
      <c r="J771" s="16">
        <v>128770</v>
      </c>
      <c r="K771" s="18" t="e">
        <f>INDEX(תקציב_2013,MATCH(D771,'[1]תקציב 2015'!$D$3:$D$5960,0),8)</f>
        <v>#N/A</v>
      </c>
      <c r="L771" s="18" t="str">
        <f t="shared" ref="L771:L834" si="96">IF(LEFT($B771,1)*1=0,LEFT($B771,2),LEFT($B771,1))</f>
        <v>7</v>
      </c>
      <c r="M771" s="18" t="str">
        <f>INDEX(Chapter,MATCH(L771,[1]Chapter!$A$1:$A$681,0),8)</f>
        <v>שירותים מקומיים</v>
      </c>
      <c r="N771" s="18" t="str">
        <f t="shared" ref="N771:N834" si="97">IF(LEFT($B771,1)*1=0,LEFT($B771,3),LEFT($B771,2))</f>
        <v>74</v>
      </c>
      <c r="O771" s="18" t="str">
        <f>INDEX(Chapter,MATCH(N771,[1]Chapter!$A$1:$A$681,0),8)</f>
        <v>נכסים ציבוריים</v>
      </c>
      <c r="P771" s="18" t="str">
        <f t="shared" ref="P771:P834" si="98">IF(LEFT($B771,1)*1=0,LEFT($B771,4),LEFT($B771,3))</f>
        <v>742</v>
      </c>
      <c r="Q771" s="18" t="str">
        <f>INDEX(Chapter,MATCH(P771,[1]Chapter!$A$1:$A$681,0),8)</f>
        <v>דרכים ומדרכות</v>
      </c>
      <c r="R771" s="18" t="str">
        <f t="shared" ref="R771:R834" si="99">LEFT($B771,4)</f>
        <v>7420</v>
      </c>
      <c r="S771" s="18" t="e">
        <f>INDEX(Chapter,MATCH(R771,[1]Chapter!$A$1:$A$681,0),8)</f>
        <v>#N/A</v>
      </c>
      <c r="T771" s="18"/>
      <c r="U771" s="18" t="str">
        <f t="shared" ref="U771:U834" si="100">LEFT($A771,1)</f>
        <v>5</v>
      </c>
      <c r="V771" s="18" t="str">
        <f>IF($L771&lt;"6",INDEX(Revenue_type,MATCH(U771*1,[1]type!$A$118:$A$168,0),8),INDEX(Expenditure_type,MATCH(U771*1,[1]type!$A$2:$A$117,0),8))</f>
        <v>הוצאות מנהליות</v>
      </c>
      <c r="W771" s="18" t="str">
        <f t="shared" ref="W771:W834" si="101">LEFT($A771,2)</f>
        <v>59</v>
      </c>
      <c r="X771" s="18" t="str">
        <f>IF($L771&lt;"6",INDEX(Revenue_type,MATCH(W771*1,[1]type!$A$118:$A$168,0),8),INDEX(Expenditure_type,MATCH(W771*1,[1]type!$A$2:$A$117,0),8))</f>
        <v>השתתפות בתקציבי עזר 092</v>
      </c>
      <c r="Y771" s="18" t="str">
        <f t="shared" ref="Y771:Y834" si="102">LEFT($A771,3)</f>
        <v>596</v>
      </c>
      <c r="Z771" s="18" t="str">
        <f>IF($L771&lt;"6",INDEX(Revenue_type,MATCH(Y771*1,[1]type!$A$118:$A$168,0),8),INDEX(Expenditure_type,MATCH(Y771*1,[1]type!$A$2:$A$117,0),8))</f>
        <v>מוסך ורכב ת"ע 096</v>
      </c>
    </row>
    <row r="772" spans="1:26" ht="15.75" customHeight="1" outlineLevel="2">
      <c r="A772" s="38">
        <v>720</v>
      </c>
      <c r="B772" s="39">
        <v>742000</v>
      </c>
      <c r="C772">
        <v>1</v>
      </c>
      <c r="D772" t="str">
        <f t="shared" ref="D772:D835" si="103">C772&amp;B772&amp;"."&amp;A772</f>
        <v>1742000.720</v>
      </c>
      <c r="E772" s="42" t="s">
        <v>554</v>
      </c>
      <c r="F772" s="16"/>
      <c r="G772"/>
      <c r="H772" s="17">
        <v>100000</v>
      </c>
      <c r="I772" s="17">
        <v>99056.3</v>
      </c>
      <c r="J772" s="16">
        <v>99953.71</v>
      </c>
      <c r="K772" s="18" t="e">
        <f>INDEX(תקציב_2013,MATCH(D772,'[1]תקציב 2015'!$D$3:$D$5960,0),8)</f>
        <v>#N/A</v>
      </c>
      <c r="L772" s="18" t="str">
        <f t="shared" si="96"/>
        <v>7</v>
      </c>
      <c r="M772" s="18" t="str">
        <f>INDEX(Chapter,MATCH(L772,[1]Chapter!$A$1:$A$681,0),8)</f>
        <v>שירותים מקומיים</v>
      </c>
      <c r="N772" s="18" t="str">
        <f t="shared" si="97"/>
        <v>74</v>
      </c>
      <c r="O772" s="18" t="str">
        <f>INDEX(Chapter,MATCH(N772,[1]Chapter!$A$1:$A$681,0),8)</f>
        <v>נכסים ציבוריים</v>
      </c>
      <c r="P772" s="18" t="str">
        <f t="shared" si="98"/>
        <v>742</v>
      </c>
      <c r="Q772" s="18" t="str">
        <f>INDEX(Chapter,MATCH(P772,[1]Chapter!$A$1:$A$681,0),8)</f>
        <v>דרכים ומדרכות</v>
      </c>
      <c r="R772" s="18" t="str">
        <f t="shared" si="99"/>
        <v>7420</v>
      </c>
      <c r="S772" s="18" t="e">
        <f>INDEX(Chapter,MATCH(R772,[1]Chapter!$A$1:$A$681,0),8)</f>
        <v>#N/A</v>
      </c>
      <c r="T772" s="18"/>
      <c r="U772" s="18" t="str">
        <f t="shared" si="100"/>
        <v>7</v>
      </c>
      <c r="V772" s="18" t="str">
        <f>IF($L772&lt;"6",INDEX(Revenue_type,MATCH(U772*1,[1]type!$A$118:$A$168,0),8),INDEX(Expenditure_type,MATCH(U772*1,[1]type!$A$2:$A$117,0),8))</f>
        <v>הוצאות לפעולות</v>
      </c>
      <c r="W772" s="18" t="str">
        <f t="shared" si="101"/>
        <v>72</v>
      </c>
      <c r="X772" s="18" t="str">
        <f>IF($L772&lt;"6",INDEX(Revenue_type,MATCH(W772*1,[1]type!$A$118:$A$168,0),8),INDEX(Expenditure_type,MATCH(W772*1,[1]type!$A$2:$A$117,0),8))</f>
        <v>חומרים</v>
      </c>
      <c r="Y772" s="18" t="str">
        <f t="shared" si="102"/>
        <v>720</v>
      </c>
      <c r="Z772" s="18" t="e">
        <f>IF($L772&lt;"6",INDEX(Revenue_type,MATCH(Y772*1,[1]type!$A$118:$A$168,0),8),INDEX(Expenditure_type,MATCH(Y772*1,[1]type!$A$2:$A$117,0),8))</f>
        <v>#N/A</v>
      </c>
    </row>
    <row r="773" spans="1:26" ht="15.75" customHeight="1" outlineLevel="2">
      <c r="A773" s="38">
        <v>750</v>
      </c>
      <c r="B773" s="39">
        <v>742000</v>
      </c>
      <c r="C773">
        <v>1</v>
      </c>
      <c r="D773" t="str">
        <f t="shared" si="103"/>
        <v>1742000.750</v>
      </c>
      <c r="E773" s="42" t="s">
        <v>542</v>
      </c>
      <c r="F773" s="16"/>
      <c r="G773"/>
      <c r="H773" s="17">
        <v>833000</v>
      </c>
      <c r="I773" s="17">
        <v>1132957.3899999999</v>
      </c>
      <c r="J773" s="16">
        <v>782943.6</v>
      </c>
      <c r="K773" s="18" t="e">
        <f>INDEX(תקציב_2013,MATCH(D773,'[1]תקציב 2015'!$D$3:$D$5960,0),8)</f>
        <v>#N/A</v>
      </c>
      <c r="L773" s="18" t="str">
        <f t="shared" si="96"/>
        <v>7</v>
      </c>
      <c r="M773" s="18" t="str">
        <f>INDEX(Chapter,MATCH(L773,[1]Chapter!$A$1:$A$681,0),8)</f>
        <v>שירותים מקומיים</v>
      </c>
      <c r="N773" s="18" t="str">
        <f t="shared" si="97"/>
        <v>74</v>
      </c>
      <c r="O773" s="18" t="str">
        <f>INDEX(Chapter,MATCH(N773,[1]Chapter!$A$1:$A$681,0),8)</f>
        <v>נכסים ציבוריים</v>
      </c>
      <c r="P773" s="18" t="str">
        <f t="shared" si="98"/>
        <v>742</v>
      </c>
      <c r="Q773" s="18" t="str">
        <f>INDEX(Chapter,MATCH(P773,[1]Chapter!$A$1:$A$681,0),8)</f>
        <v>דרכים ומדרכות</v>
      </c>
      <c r="R773" s="18" t="str">
        <f t="shared" si="99"/>
        <v>7420</v>
      </c>
      <c r="S773" s="18" t="e">
        <f>INDEX(Chapter,MATCH(R773,[1]Chapter!$A$1:$A$681,0),8)</f>
        <v>#N/A</v>
      </c>
      <c r="T773" s="18"/>
      <c r="U773" s="18" t="str">
        <f t="shared" si="100"/>
        <v>7</v>
      </c>
      <c r="V773" s="18" t="str">
        <f>IF($L773&lt;"6",INDEX(Revenue_type,MATCH(U773*1,[1]type!$A$118:$A$168,0),8),INDEX(Expenditure_type,MATCH(U773*1,[1]type!$A$2:$A$117,0),8))</f>
        <v>הוצאות לפעולות</v>
      </c>
      <c r="W773" s="18" t="str">
        <f t="shared" si="101"/>
        <v>75</v>
      </c>
      <c r="X773" s="18" t="str">
        <f>IF($L773&lt;"6",INDEX(Revenue_type,MATCH(W773*1,[1]type!$A$118:$A$168,0),8),INDEX(Expenditure_type,MATCH(W773*1,[1]type!$A$2:$A$117,0),8))</f>
        <v>עבודות קבלניות</v>
      </c>
      <c r="Y773" s="18" t="str">
        <f t="shared" si="102"/>
        <v>750</v>
      </c>
      <c r="Z773" s="18" t="e">
        <f>IF($L773&lt;"6",INDEX(Revenue_type,MATCH(Y773*1,[1]type!$A$118:$A$168,0),8),INDEX(Expenditure_type,MATCH(Y773*1,[1]type!$A$2:$A$117,0),8))</f>
        <v>#N/A</v>
      </c>
    </row>
    <row r="774" spans="1:26" ht="15.75" customHeight="1" outlineLevel="2">
      <c r="A774" s="38">
        <v>752</v>
      </c>
      <c r="B774" s="39">
        <v>742000</v>
      </c>
      <c r="C774">
        <v>1</v>
      </c>
      <c r="D774" t="str">
        <f t="shared" si="103"/>
        <v>1742000.752</v>
      </c>
      <c r="E774" s="42" t="s">
        <v>545</v>
      </c>
      <c r="F774" s="16"/>
      <c r="G774"/>
      <c r="H774" s="17">
        <v>1000000</v>
      </c>
      <c r="I774" s="17"/>
      <c r="J774" s="16"/>
      <c r="K774" s="18" t="e">
        <f>INDEX(תקציב_2013,MATCH(D774,'[1]תקציב 2015'!$D$3:$D$5960,0),8)</f>
        <v>#N/A</v>
      </c>
      <c r="L774" s="18" t="str">
        <f t="shared" si="96"/>
        <v>7</v>
      </c>
      <c r="M774" s="18" t="str">
        <f>INDEX(Chapter,MATCH(L774,[1]Chapter!$A$1:$A$681,0),8)</f>
        <v>שירותים מקומיים</v>
      </c>
      <c r="N774" s="18" t="str">
        <f t="shared" si="97"/>
        <v>74</v>
      </c>
      <c r="O774" s="18" t="str">
        <f>INDEX(Chapter,MATCH(N774,[1]Chapter!$A$1:$A$681,0),8)</f>
        <v>נכסים ציבוריים</v>
      </c>
      <c r="P774" s="18" t="str">
        <f t="shared" si="98"/>
        <v>742</v>
      </c>
      <c r="Q774" s="18" t="str">
        <f>INDEX(Chapter,MATCH(P774,[1]Chapter!$A$1:$A$681,0),8)</f>
        <v>דרכים ומדרכות</v>
      </c>
      <c r="R774" s="18" t="str">
        <f t="shared" si="99"/>
        <v>7420</v>
      </c>
      <c r="S774" s="18" t="e">
        <f>INDEX(Chapter,MATCH(R774,[1]Chapter!$A$1:$A$681,0),8)</f>
        <v>#N/A</v>
      </c>
      <c r="T774" s="18"/>
      <c r="U774" s="18" t="str">
        <f t="shared" si="100"/>
        <v>7</v>
      </c>
      <c r="V774" s="18" t="str">
        <f>IF($L774&lt;"6",INDEX(Revenue_type,MATCH(U774*1,[1]type!$A$118:$A$168,0),8),INDEX(Expenditure_type,MATCH(U774*1,[1]type!$A$2:$A$117,0),8))</f>
        <v>הוצאות לפעולות</v>
      </c>
      <c r="W774" s="18" t="str">
        <f t="shared" si="101"/>
        <v>75</v>
      </c>
      <c r="X774" s="18" t="str">
        <f>IF($L774&lt;"6",INDEX(Revenue_type,MATCH(W774*1,[1]type!$A$118:$A$168,0),8),INDEX(Expenditure_type,MATCH(W774*1,[1]type!$A$2:$A$117,0),8))</f>
        <v>עבודות קבלניות</v>
      </c>
      <c r="Y774" s="18" t="str">
        <f t="shared" si="102"/>
        <v>752</v>
      </c>
      <c r="Z774" s="18" t="e">
        <f>IF($L774&lt;"6",INDEX(Revenue_type,MATCH(Y774*1,[1]type!$A$118:$A$168,0),8),INDEX(Expenditure_type,MATCH(Y774*1,[1]type!$A$2:$A$117,0),8))</f>
        <v>#N/A</v>
      </c>
    </row>
    <row r="775" spans="1:26" ht="15.75" customHeight="1" outlineLevel="2">
      <c r="A775" s="38">
        <v>796</v>
      </c>
      <c r="B775" s="39">
        <v>742000</v>
      </c>
      <c r="C775">
        <v>1</v>
      </c>
      <c r="D775" t="str">
        <f t="shared" si="103"/>
        <v>1742000.796</v>
      </c>
      <c r="E775" s="42" t="s">
        <v>546</v>
      </c>
      <c r="F775" s="16"/>
      <c r="G775"/>
      <c r="H775" s="17">
        <v>220000</v>
      </c>
      <c r="I775" s="17">
        <v>213891</v>
      </c>
      <c r="J775" s="16">
        <v>213831</v>
      </c>
      <c r="K775" s="18" t="e">
        <f>INDEX(תקציב_2013,MATCH(D775,'[1]תקציב 2015'!$D$3:$D$5960,0),8)</f>
        <v>#N/A</v>
      </c>
      <c r="L775" s="18" t="str">
        <f t="shared" si="96"/>
        <v>7</v>
      </c>
      <c r="M775" s="18" t="str">
        <f>INDEX(Chapter,MATCH(L775,[1]Chapter!$A$1:$A$681,0),8)</f>
        <v>שירותים מקומיים</v>
      </c>
      <c r="N775" s="18" t="str">
        <f t="shared" si="97"/>
        <v>74</v>
      </c>
      <c r="O775" s="18" t="str">
        <f>INDEX(Chapter,MATCH(N775,[1]Chapter!$A$1:$A$681,0),8)</f>
        <v>נכסים ציבוריים</v>
      </c>
      <c r="P775" s="18" t="str">
        <f t="shared" si="98"/>
        <v>742</v>
      </c>
      <c r="Q775" s="18" t="str">
        <f>INDEX(Chapter,MATCH(P775,[1]Chapter!$A$1:$A$681,0),8)</f>
        <v>דרכים ומדרכות</v>
      </c>
      <c r="R775" s="18" t="str">
        <f t="shared" si="99"/>
        <v>7420</v>
      </c>
      <c r="S775" s="18" t="e">
        <f>INDEX(Chapter,MATCH(R775,[1]Chapter!$A$1:$A$681,0),8)</f>
        <v>#N/A</v>
      </c>
      <c r="T775" s="18"/>
      <c r="U775" s="18" t="str">
        <f t="shared" si="100"/>
        <v>7</v>
      </c>
      <c r="V775" s="18" t="str">
        <f>IF($L775&lt;"6",INDEX(Revenue_type,MATCH(U775*1,[1]type!$A$118:$A$168,0),8),INDEX(Expenditure_type,MATCH(U775*1,[1]type!$A$2:$A$117,0),8))</f>
        <v>הוצאות לפעולות</v>
      </c>
      <c r="W775" s="18" t="str">
        <f t="shared" si="101"/>
        <v>79</v>
      </c>
      <c r="X775" s="18" t="str">
        <f>IF($L775&lt;"6",INDEX(Revenue_type,MATCH(W775*1,[1]type!$A$118:$A$168,0),8),INDEX(Expenditure_type,MATCH(W775*1,[1]type!$A$2:$A$117,0),8))</f>
        <v>השתתפות בתקציבי עזר 092</v>
      </c>
      <c r="Y775" s="18" t="str">
        <f t="shared" si="102"/>
        <v>796</v>
      </c>
      <c r="Z775" s="18" t="str">
        <f>IF($L775&lt;"6",INDEX(Revenue_type,MATCH(Y775*1,[1]type!$A$118:$A$168,0),8),INDEX(Expenditure_type,MATCH(Y775*1,[1]type!$A$2:$A$117,0),8))</f>
        <v>מוסך תקציבי עזר 096</v>
      </c>
    </row>
    <row r="776" spans="1:26" ht="15.75" customHeight="1" outlineLevel="2">
      <c r="A776" s="38">
        <v>930</v>
      </c>
      <c r="B776" s="39">
        <v>742000</v>
      </c>
      <c r="C776">
        <v>1</v>
      </c>
      <c r="D776" t="str">
        <f t="shared" si="103"/>
        <v>1742000.930</v>
      </c>
      <c r="E776" s="42" t="s">
        <v>563</v>
      </c>
      <c r="F776" s="16"/>
      <c r="G776"/>
      <c r="H776" s="17">
        <v>6000</v>
      </c>
      <c r="I776" s="17">
        <v>0</v>
      </c>
      <c r="J776" s="16">
        <v>4071</v>
      </c>
      <c r="K776" s="18" t="e">
        <f>INDEX(תקציב_2013,MATCH(D776,'[1]תקציב 2015'!$D$3:$D$5960,0),8)</f>
        <v>#N/A</v>
      </c>
      <c r="L776" s="18" t="str">
        <f t="shared" si="96"/>
        <v>7</v>
      </c>
      <c r="M776" s="18" t="str">
        <f>INDEX(Chapter,MATCH(L776,[1]Chapter!$A$1:$A$681,0),8)</f>
        <v>שירותים מקומיים</v>
      </c>
      <c r="N776" s="18" t="str">
        <f t="shared" si="97"/>
        <v>74</v>
      </c>
      <c r="O776" s="18" t="str">
        <f>INDEX(Chapter,MATCH(N776,[1]Chapter!$A$1:$A$681,0),8)</f>
        <v>נכסים ציבוריים</v>
      </c>
      <c r="P776" s="18" t="str">
        <f t="shared" si="98"/>
        <v>742</v>
      </c>
      <c r="Q776" s="18" t="str">
        <f>INDEX(Chapter,MATCH(P776,[1]Chapter!$A$1:$A$681,0),8)</f>
        <v>דרכים ומדרכות</v>
      </c>
      <c r="R776" s="18" t="str">
        <f t="shared" si="99"/>
        <v>7420</v>
      </c>
      <c r="S776" s="18" t="e">
        <f>INDEX(Chapter,MATCH(R776,[1]Chapter!$A$1:$A$681,0),8)</f>
        <v>#N/A</v>
      </c>
      <c r="T776" s="18"/>
      <c r="U776" s="18" t="str">
        <f t="shared" si="100"/>
        <v>9</v>
      </c>
      <c r="V776" s="18" t="str">
        <f>IF($L776&lt;"6",INDEX(Revenue_type,MATCH(U776*1,[1]type!$A$118:$A$168,0),8),INDEX(Expenditure_type,MATCH(U776*1,[1]type!$A$2:$A$117,0),8))</f>
        <v>הוצאות חד פעמיות</v>
      </c>
      <c r="W776" s="18" t="str">
        <f t="shared" si="101"/>
        <v>93</v>
      </c>
      <c r="X776" s="18" t="str">
        <f>IF($L776&lt;"6",INDEX(Revenue_type,MATCH(W776*1,[1]type!$A$118:$A$168,0),8),INDEX(Expenditure_type,MATCH(W776*1,[1]type!$A$2:$A$117,0),8))</f>
        <v>רכישת ציוד יסודי</v>
      </c>
      <c r="Y776" s="18" t="str">
        <f t="shared" si="102"/>
        <v>930</v>
      </c>
      <c r="Z776" s="18" t="e">
        <f>IF($L776&lt;"6",INDEX(Revenue_type,MATCH(Y776*1,[1]type!$A$118:$A$168,0),8),INDEX(Expenditure_type,MATCH(Y776*1,[1]type!$A$2:$A$117,0),8))</f>
        <v>#N/A</v>
      </c>
    </row>
    <row r="777" spans="1:26" ht="15.75" customHeight="1" outlineLevel="2">
      <c r="A777" s="38">
        <v>110</v>
      </c>
      <c r="B777" s="39">
        <v>743000</v>
      </c>
      <c r="C777">
        <v>1</v>
      </c>
      <c r="D777" t="str">
        <f t="shared" si="103"/>
        <v>1743000.110</v>
      </c>
      <c r="E777" s="42" t="s">
        <v>461</v>
      </c>
      <c r="F777" s="16"/>
      <c r="G777"/>
      <c r="H777" s="17">
        <v>450000</v>
      </c>
      <c r="I777" s="17">
        <v>1098798.25</v>
      </c>
      <c r="J777" s="16">
        <v>1101395.4099999999</v>
      </c>
      <c r="K777" s="18">
        <f>INDEX(תקציב_2013,MATCH(D777,'[1]תקציב 2015'!$D$3:$D$5960,0),8)</f>
        <v>766967</v>
      </c>
      <c r="L777" s="18" t="str">
        <f t="shared" si="96"/>
        <v>7</v>
      </c>
      <c r="M777" s="18" t="str">
        <f>INDEX(Chapter,MATCH(L777,[1]Chapter!$A$1:$A$681,0),8)</f>
        <v>שירותים מקומיים</v>
      </c>
      <c r="N777" s="18" t="str">
        <f t="shared" si="97"/>
        <v>74</v>
      </c>
      <c r="O777" s="18" t="str">
        <f>INDEX(Chapter,MATCH(N777,[1]Chapter!$A$1:$A$681,0),8)</f>
        <v>נכסים ציבוריים</v>
      </c>
      <c r="P777" s="18" t="str">
        <f t="shared" si="98"/>
        <v>743</v>
      </c>
      <c r="Q777" s="18" t="str">
        <f>INDEX(Chapter,MATCH(P777,[1]Chapter!$A$1:$A$681,0),8)</f>
        <v>תאורת רחובות</v>
      </c>
      <c r="R777" s="18" t="str">
        <f t="shared" si="99"/>
        <v>7430</v>
      </c>
      <c r="S777" s="18" t="e">
        <f>INDEX(Chapter,MATCH(R777,[1]Chapter!$A$1:$A$681,0),8)</f>
        <v>#N/A</v>
      </c>
      <c r="T777" s="18"/>
      <c r="U777" s="18" t="str">
        <f t="shared" si="100"/>
        <v>1</v>
      </c>
      <c r="V777" s="18" t="str">
        <f>IF($L777&lt;"6",INDEX(Revenue_type,MATCH(U777*1,[1]type!$A$118:$A$168,0),8),INDEX(Expenditure_type,MATCH(U777*1,[1]type!$A$2:$A$117,0),8))</f>
        <v>משכורות וש"ע לעובדים לפי תקן</v>
      </c>
      <c r="W777" s="18" t="str">
        <f t="shared" si="101"/>
        <v>11</v>
      </c>
      <c r="X777" s="18" t="str">
        <f>IF($L777&lt;"6",INDEX(Revenue_type,MATCH(W777*1,[1]type!$A$118:$A$168,0),8),INDEX(Expenditure_type,MATCH(W777*1,[1]type!$A$2:$A$117,0),8))</f>
        <v>השכר הקובע</v>
      </c>
      <c r="Y777" s="18" t="str">
        <f t="shared" si="102"/>
        <v>110</v>
      </c>
      <c r="Z777" s="18" t="e">
        <f>IF($L777&lt;"6",INDEX(Revenue_type,MATCH(Y777*1,[1]type!$A$118:$A$168,0),8),INDEX(Expenditure_type,MATCH(Y777*1,[1]type!$A$2:$A$117,0),8))</f>
        <v>#N/A</v>
      </c>
    </row>
    <row r="778" spans="1:26" ht="15.75" customHeight="1" outlineLevel="2">
      <c r="A778" s="38">
        <v>115</v>
      </c>
      <c r="B778" s="39">
        <v>743000</v>
      </c>
      <c r="C778">
        <v>1</v>
      </c>
      <c r="D778" t="str">
        <f t="shared" si="103"/>
        <v>1743000.115</v>
      </c>
      <c r="E778" s="42" t="s">
        <v>433</v>
      </c>
      <c r="F778" s="16"/>
      <c r="G778"/>
      <c r="H778" s="17">
        <v>60000</v>
      </c>
      <c r="I778" s="17">
        <v>179097</v>
      </c>
      <c r="J778" s="16">
        <v>146062</v>
      </c>
      <c r="K778" s="18" t="e">
        <f>INDEX(תקציב_2013,MATCH(D778,'[1]תקציב 2015'!$D$3:$D$5960,0),8)</f>
        <v>#N/A</v>
      </c>
      <c r="L778" s="18" t="str">
        <f t="shared" si="96"/>
        <v>7</v>
      </c>
      <c r="M778" s="18" t="str">
        <f>INDEX(Chapter,MATCH(L778,[1]Chapter!$A$1:$A$681,0),8)</f>
        <v>שירותים מקומיים</v>
      </c>
      <c r="N778" s="18" t="str">
        <f t="shared" si="97"/>
        <v>74</v>
      </c>
      <c r="O778" s="18" t="str">
        <f>INDEX(Chapter,MATCH(N778,[1]Chapter!$A$1:$A$681,0),8)</f>
        <v>נכסים ציבוריים</v>
      </c>
      <c r="P778" s="18" t="str">
        <f t="shared" si="98"/>
        <v>743</v>
      </c>
      <c r="Q778" s="18" t="str">
        <f>INDEX(Chapter,MATCH(P778,[1]Chapter!$A$1:$A$681,0),8)</f>
        <v>תאורת רחובות</v>
      </c>
      <c r="R778" s="18" t="str">
        <f t="shared" si="99"/>
        <v>7430</v>
      </c>
      <c r="S778" s="18" t="e">
        <f>INDEX(Chapter,MATCH(R778,[1]Chapter!$A$1:$A$681,0),8)</f>
        <v>#N/A</v>
      </c>
      <c r="T778" s="18"/>
      <c r="U778" s="18" t="str">
        <f t="shared" si="100"/>
        <v>1</v>
      </c>
      <c r="V778" s="18" t="str">
        <f>IF($L778&lt;"6",INDEX(Revenue_type,MATCH(U778*1,[1]type!$A$118:$A$168,0),8),INDEX(Expenditure_type,MATCH(U778*1,[1]type!$A$2:$A$117,0),8))</f>
        <v>משכורות וש"ע לעובדים לפי תקן</v>
      </c>
      <c r="W778" s="18" t="str">
        <f t="shared" si="101"/>
        <v>11</v>
      </c>
      <c r="X778" s="18" t="str">
        <f>IF($L778&lt;"6",INDEX(Revenue_type,MATCH(W778*1,[1]type!$A$118:$A$168,0),8),INDEX(Expenditure_type,MATCH(W778*1,[1]type!$A$2:$A$117,0),8))</f>
        <v>השכר הקובע</v>
      </c>
      <c r="Y778" s="18" t="str">
        <f t="shared" si="102"/>
        <v>115</v>
      </c>
      <c r="Z778" s="18" t="e">
        <f>IF($L778&lt;"6",INDEX(Revenue_type,MATCH(Y778*1,[1]type!$A$118:$A$168,0),8),INDEX(Expenditure_type,MATCH(Y778*1,[1]type!$A$2:$A$117,0),8))</f>
        <v>#N/A</v>
      </c>
    </row>
    <row r="779" spans="1:26" ht="15.75" customHeight="1" outlineLevel="2">
      <c r="A779" s="38">
        <v>130</v>
      </c>
      <c r="B779" s="39">
        <v>743000</v>
      </c>
      <c r="C779">
        <v>1</v>
      </c>
      <c r="D779" t="str">
        <f t="shared" si="103"/>
        <v>1743000.130</v>
      </c>
      <c r="E779" s="42" t="s">
        <v>41</v>
      </c>
      <c r="F779" s="16"/>
      <c r="G779"/>
      <c r="H779" s="17">
        <v>40000</v>
      </c>
      <c r="I779" s="17">
        <v>100077.23</v>
      </c>
      <c r="J779" s="16">
        <v>82116.77</v>
      </c>
      <c r="K779" s="18">
        <f>INDEX(תקציב_2013,MATCH(D779,'[1]תקציב 2015'!$D$3:$D$5960,0),8)</f>
        <v>16392</v>
      </c>
      <c r="L779" s="18" t="str">
        <f t="shared" si="96"/>
        <v>7</v>
      </c>
      <c r="M779" s="18" t="str">
        <f>INDEX(Chapter,MATCH(L779,[1]Chapter!$A$1:$A$681,0),8)</f>
        <v>שירותים מקומיים</v>
      </c>
      <c r="N779" s="18" t="str">
        <f t="shared" si="97"/>
        <v>74</v>
      </c>
      <c r="O779" s="18" t="str">
        <f>INDEX(Chapter,MATCH(N779,[1]Chapter!$A$1:$A$681,0),8)</f>
        <v>נכסים ציבוריים</v>
      </c>
      <c r="P779" s="18" t="str">
        <f t="shared" si="98"/>
        <v>743</v>
      </c>
      <c r="Q779" s="18" t="str">
        <f>INDEX(Chapter,MATCH(P779,[1]Chapter!$A$1:$A$681,0),8)</f>
        <v>תאורת רחובות</v>
      </c>
      <c r="R779" s="18" t="str">
        <f t="shared" si="99"/>
        <v>7430</v>
      </c>
      <c r="S779" s="18" t="e">
        <f>INDEX(Chapter,MATCH(R779,[1]Chapter!$A$1:$A$681,0),8)</f>
        <v>#N/A</v>
      </c>
      <c r="T779" s="18"/>
      <c r="U779" s="18" t="str">
        <f t="shared" si="100"/>
        <v>1</v>
      </c>
      <c r="V779" s="18" t="str">
        <f>IF($L779&lt;"6",INDEX(Revenue_type,MATCH(U779*1,[1]type!$A$118:$A$168,0),8),INDEX(Expenditure_type,MATCH(U779*1,[1]type!$A$2:$A$117,0),8))</f>
        <v>משכורות וש"ע לעובדים לפי תקן</v>
      </c>
      <c r="W779" s="18" t="str">
        <f t="shared" si="101"/>
        <v>13</v>
      </c>
      <c r="X779" s="18" t="str">
        <f>IF($L779&lt;"6",INDEX(Revenue_type,MATCH(W779*1,[1]type!$A$118:$A$168,0),8),INDEX(Expenditure_type,MATCH(W779*1,[1]type!$A$2:$A$117,0),8))</f>
        <v>שעות נוספות</v>
      </c>
      <c r="Y779" s="18" t="str">
        <f t="shared" si="102"/>
        <v>130</v>
      </c>
      <c r="Z779" s="18" t="e">
        <f>IF($L779&lt;"6",INDEX(Revenue_type,MATCH(Y779*1,[1]type!$A$118:$A$168,0),8),INDEX(Expenditure_type,MATCH(Y779*1,[1]type!$A$2:$A$117,0),8))</f>
        <v>#N/A</v>
      </c>
    </row>
    <row r="780" spans="1:26" ht="15.75" customHeight="1" outlineLevel="2">
      <c r="A780" s="38">
        <v>140</v>
      </c>
      <c r="B780" s="39">
        <v>743000</v>
      </c>
      <c r="C780">
        <v>1</v>
      </c>
      <c r="D780" t="str">
        <f t="shared" si="103"/>
        <v>1743000.140</v>
      </c>
      <c r="E780" s="42" t="s">
        <v>56</v>
      </c>
      <c r="F780" s="16"/>
      <c r="G780"/>
      <c r="H780" s="17">
        <v>70000</v>
      </c>
      <c r="I780" s="17">
        <v>179600.07</v>
      </c>
      <c r="J780" s="16">
        <v>184182.32</v>
      </c>
      <c r="K780" s="18"/>
      <c r="L780" s="18" t="str">
        <f t="shared" si="96"/>
        <v>7</v>
      </c>
      <c r="M780" s="18" t="str">
        <f>INDEX(Chapter,MATCH(L780,[1]Chapter!$A$1:$A$681,0),8)</f>
        <v>שירותים מקומיים</v>
      </c>
      <c r="N780" s="18" t="str">
        <f t="shared" si="97"/>
        <v>74</v>
      </c>
      <c r="O780" s="18" t="str">
        <f>INDEX(Chapter,MATCH(N780,[1]Chapter!$A$1:$A$681,0),8)</f>
        <v>נכסים ציבוריים</v>
      </c>
      <c r="P780" s="18" t="str">
        <f t="shared" si="98"/>
        <v>743</v>
      </c>
      <c r="Q780" s="18" t="str">
        <f>INDEX(Chapter,MATCH(P780,[1]Chapter!$A$1:$A$681,0),8)</f>
        <v>תאורת רחובות</v>
      </c>
      <c r="R780" s="18" t="str">
        <f t="shared" si="99"/>
        <v>7430</v>
      </c>
      <c r="S780" s="18" t="e">
        <f>INDEX(Chapter,MATCH(R780,[1]Chapter!$A$1:$A$681,0),8)</f>
        <v>#N/A</v>
      </c>
      <c r="T780" s="18"/>
      <c r="U780" s="18" t="str">
        <f t="shared" si="100"/>
        <v>1</v>
      </c>
      <c r="V780" s="18" t="str">
        <f>IF($L780&lt;"6",INDEX(Revenue_type,MATCH(U780*1,[1]type!$A$118:$A$168,0),8),INDEX(Expenditure_type,MATCH(U780*1,[1]type!$A$2:$A$117,0),8))</f>
        <v>משכורות וש"ע לעובדים לפי תקן</v>
      </c>
      <c r="W780" s="18" t="str">
        <f t="shared" si="101"/>
        <v>14</v>
      </c>
      <c r="X780" s="18" t="str">
        <f>IF($L780&lt;"6",INDEX(Revenue_type,MATCH(W780*1,[1]type!$A$118:$A$168,0),8),INDEX(Expenditure_type,MATCH(W780*1,[1]type!$A$2:$A$117,0),8))</f>
        <v>החזר הוצאות</v>
      </c>
      <c r="Y780" s="18" t="str">
        <f t="shared" si="102"/>
        <v>140</v>
      </c>
      <c r="Z780" s="18" t="e">
        <f>IF($L780&lt;"6",INDEX(Revenue_type,MATCH(Y780*1,[1]type!$A$118:$A$168,0),8),INDEX(Expenditure_type,MATCH(Y780*1,[1]type!$A$2:$A$117,0),8))</f>
        <v>#N/A</v>
      </c>
    </row>
    <row r="781" spans="1:26" ht="15.75" customHeight="1" outlineLevel="2">
      <c r="A781" s="38">
        <v>210</v>
      </c>
      <c r="B781" s="39">
        <v>743000</v>
      </c>
      <c r="C781">
        <v>1</v>
      </c>
      <c r="D781" t="str">
        <f t="shared" si="103"/>
        <v>1743000.210</v>
      </c>
      <c r="E781" s="42" t="s">
        <v>476</v>
      </c>
      <c r="F781" s="16"/>
      <c r="G781"/>
      <c r="H781" s="17">
        <v>0</v>
      </c>
      <c r="I781" s="17">
        <v>103.51</v>
      </c>
      <c r="J781" s="16">
        <v>0</v>
      </c>
      <c r="K781" s="18" t="e">
        <f>INDEX(תקציב_2013,MATCH(D781,'[1]תקציב 2015'!$D$3:$D$5960,0),8)</f>
        <v>#N/A</v>
      </c>
      <c r="L781" s="18" t="str">
        <f t="shared" si="96"/>
        <v>7</v>
      </c>
      <c r="M781" s="18" t="str">
        <f>INDEX(Chapter,MATCH(L781,[1]Chapter!$A$1:$A$681,0),8)</f>
        <v>שירותים מקומיים</v>
      </c>
      <c r="N781" s="18" t="str">
        <f t="shared" si="97"/>
        <v>74</v>
      </c>
      <c r="O781" s="18" t="str">
        <f>INDEX(Chapter,MATCH(N781,[1]Chapter!$A$1:$A$681,0),8)</f>
        <v>נכסים ציבוריים</v>
      </c>
      <c r="P781" s="18" t="str">
        <f t="shared" si="98"/>
        <v>743</v>
      </c>
      <c r="Q781" s="18" t="str">
        <f>INDEX(Chapter,MATCH(P781,[1]Chapter!$A$1:$A$681,0),8)</f>
        <v>תאורת רחובות</v>
      </c>
      <c r="R781" s="18" t="str">
        <f t="shared" si="99"/>
        <v>7430</v>
      </c>
      <c r="S781" s="18" t="e">
        <f>INDEX(Chapter,MATCH(R781,[1]Chapter!$A$1:$A$681,0),8)</f>
        <v>#N/A</v>
      </c>
      <c r="T781" s="18"/>
      <c r="U781" s="18" t="str">
        <f t="shared" si="100"/>
        <v>2</v>
      </c>
      <c r="V781" s="18" t="str">
        <f>IF($L781&lt;"6",INDEX(Revenue_type,MATCH(U781*1,[1]type!$A$118:$A$168,0),8),INDEX(Expenditure_type,MATCH(U781*1,[1]type!$A$2:$A$117,0),8))</f>
        <v>משכורות וש"ע לעובדים בלי תקן</v>
      </c>
      <c r="W781" s="18" t="str">
        <f t="shared" si="101"/>
        <v>21</v>
      </c>
      <c r="X781" s="18" t="str">
        <f>IF($L781&lt;"6",INDEX(Revenue_type,MATCH(W781*1,[1]type!$A$118:$A$168,0),8),INDEX(Expenditure_type,MATCH(W781*1,[1]type!$A$2:$A$117,0),8))</f>
        <v>השכר הקובע</v>
      </c>
      <c r="Y781" s="18" t="str">
        <f t="shared" si="102"/>
        <v>210</v>
      </c>
      <c r="Z781" s="18" t="e">
        <f>IF($L781&lt;"6",INDEX(Revenue_type,MATCH(Y781*1,[1]type!$A$118:$A$168,0),8),INDEX(Expenditure_type,MATCH(Y781*1,[1]type!$A$2:$A$117,0),8))</f>
        <v>#N/A</v>
      </c>
    </row>
    <row r="782" spans="1:26" ht="15.75" customHeight="1" outlineLevel="2">
      <c r="A782" s="38">
        <v>610</v>
      </c>
      <c r="B782" s="39">
        <v>743000</v>
      </c>
      <c r="C782">
        <v>1</v>
      </c>
      <c r="D782" t="str">
        <f t="shared" si="103"/>
        <v>1743000.610</v>
      </c>
      <c r="E782" s="42" t="s">
        <v>613</v>
      </c>
      <c r="F782" s="16"/>
      <c r="G782"/>
      <c r="H782" s="17">
        <v>0</v>
      </c>
      <c r="I782" s="17">
        <v>0</v>
      </c>
      <c r="J782" s="16">
        <v>0</v>
      </c>
      <c r="K782" s="18" t="e">
        <f>INDEX(תקציב_2013,MATCH(D782,'[1]תקציב 2015'!$D$3:$D$5960,0),8)</f>
        <v>#N/A</v>
      </c>
      <c r="L782" s="18" t="str">
        <f t="shared" si="96"/>
        <v>7</v>
      </c>
      <c r="M782" s="18" t="str">
        <f>INDEX(Chapter,MATCH(L782,[1]Chapter!$A$1:$A$681,0),8)</f>
        <v>שירותים מקומיים</v>
      </c>
      <c r="N782" s="18" t="str">
        <f t="shared" si="97"/>
        <v>74</v>
      </c>
      <c r="O782" s="18" t="str">
        <f>INDEX(Chapter,MATCH(N782,[1]Chapter!$A$1:$A$681,0),8)</f>
        <v>נכסים ציבוריים</v>
      </c>
      <c r="P782" s="18" t="str">
        <f t="shared" si="98"/>
        <v>743</v>
      </c>
      <c r="Q782" s="18" t="str">
        <f>INDEX(Chapter,MATCH(P782,[1]Chapter!$A$1:$A$681,0),8)</f>
        <v>תאורת רחובות</v>
      </c>
      <c r="R782" s="18" t="str">
        <f t="shared" si="99"/>
        <v>7430</v>
      </c>
      <c r="S782" s="18" t="e">
        <f>INDEX(Chapter,MATCH(R782,[1]Chapter!$A$1:$A$681,0),8)</f>
        <v>#N/A</v>
      </c>
      <c r="T782" s="18"/>
      <c r="U782" s="18" t="str">
        <f t="shared" si="100"/>
        <v>6</v>
      </c>
      <c r="V782" s="18" t="str">
        <f>IF($L782&lt;"6",INDEX(Revenue_type,MATCH(U782*1,[1]type!$A$118:$A$168,0),8),INDEX(Expenditure_type,MATCH(U782*1,[1]type!$A$2:$A$117,0),8))</f>
        <v>מימון ופירעון מלוות</v>
      </c>
      <c r="W782" s="18" t="str">
        <f t="shared" si="101"/>
        <v>61</v>
      </c>
      <c r="X782" s="18" t="str">
        <f>IF($L782&lt;"6",INDEX(Revenue_type,MATCH(W782*1,[1]type!$A$118:$A$168,0),8),INDEX(Expenditure_type,MATCH(W782*1,[1]type!$A$2:$A$117,0),8))</f>
        <v>עמלות</v>
      </c>
      <c r="Y782" s="18" t="str">
        <f t="shared" si="102"/>
        <v>610</v>
      </c>
      <c r="Z782" s="18" t="e">
        <f>IF($L782&lt;"6",INDEX(Revenue_type,MATCH(Y782*1,[1]type!$A$118:$A$168,0),8),INDEX(Expenditure_type,MATCH(Y782*1,[1]type!$A$2:$A$117,0),8))</f>
        <v>#N/A</v>
      </c>
    </row>
    <row r="783" spans="1:26" ht="15.75" customHeight="1" outlineLevel="2">
      <c r="A783" s="38">
        <v>720</v>
      </c>
      <c r="B783" s="39">
        <v>743000</v>
      </c>
      <c r="C783">
        <v>1</v>
      </c>
      <c r="D783" t="str">
        <f t="shared" si="103"/>
        <v>1743000.720</v>
      </c>
      <c r="E783" s="42" t="s">
        <v>554</v>
      </c>
      <c r="F783" s="16"/>
      <c r="G783"/>
      <c r="H783" s="17">
        <v>30000</v>
      </c>
      <c r="I783" s="17">
        <v>19657.64</v>
      </c>
      <c r="J783" s="16">
        <v>29141.279999999999</v>
      </c>
      <c r="K783" s="18" t="e">
        <f>INDEX(תקציב_2013,MATCH(D783,'[1]תקציב 2015'!$D$3:$D$5960,0),8)</f>
        <v>#N/A</v>
      </c>
      <c r="L783" s="18" t="str">
        <f t="shared" si="96"/>
        <v>7</v>
      </c>
      <c r="M783" s="18" t="str">
        <f>INDEX(Chapter,MATCH(L783,[1]Chapter!$A$1:$A$681,0),8)</f>
        <v>שירותים מקומיים</v>
      </c>
      <c r="N783" s="18" t="str">
        <f t="shared" si="97"/>
        <v>74</v>
      </c>
      <c r="O783" s="18" t="str">
        <f>INDEX(Chapter,MATCH(N783,[1]Chapter!$A$1:$A$681,0),8)</f>
        <v>נכסים ציבוריים</v>
      </c>
      <c r="P783" s="18" t="str">
        <f t="shared" si="98"/>
        <v>743</v>
      </c>
      <c r="Q783" s="18" t="str">
        <f>INDEX(Chapter,MATCH(P783,[1]Chapter!$A$1:$A$681,0),8)</f>
        <v>תאורת רחובות</v>
      </c>
      <c r="R783" s="18" t="str">
        <f t="shared" si="99"/>
        <v>7430</v>
      </c>
      <c r="S783" s="18" t="e">
        <f>INDEX(Chapter,MATCH(R783,[1]Chapter!$A$1:$A$681,0),8)</f>
        <v>#N/A</v>
      </c>
      <c r="T783" s="18"/>
      <c r="U783" s="18" t="str">
        <f t="shared" si="100"/>
        <v>7</v>
      </c>
      <c r="V783" s="18" t="str">
        <f>IF($L783&lt;"6",INDEX(Revenue_type,MATCH(U783*1,[1]type!$A$118:$A$168,0),8),INDEX(Expenditure_type,MATCH(U783*1,[1]type!$A$2:$A$117,0),8))</f>
        <v>הוצאות לפעולות</v>
      </c>
      <c r="W783" s="18" t="str">
        <f t="shared" si="101"/>
        <v>72</v>
      </c>
      <c r="X783" s="18" t="str">
        <f>IF($L783&lt;"6",INDEX(Revenue_type,MATCH(W783*1,[1]type!$A$118:$A$168,0),8),INDEX(Expenditure_type,MATCH(W783*1,[1]type!$A$2:$A$117,0),8))</f>
        <v>חומרים</v>
      </c>
      <c r="Y783" s="18" t="str">
        <f t="shared" si="102"/>
        <v>720</v>
      </c>
      <c r="Z783" s="18" t="e">
        <f>IF($L783&lt;"6",INDEX(Revenue_type,MATCH(Y783*1,[1]type!$A$118:$A$168,0),8),INDEX(Expenditure_type,MATCH(Y783*1,[1]type!$A$2:$A$117,0),8))</f>
        <v>#N/A</v>
      </c>
    </row>
    <row r="784" spans="1:26" ht="15.75" customHeight="1" outlineLevel="2">
      <c r="A784" s="38">
        <v>740</v>
      </c>
      <c r="B784" s="39">
        <v>743000</v>
      </c>
      <c r="C784">
        <v>1</v>
      </c>
      <c r="D784" t="str">
        <f t="shared" si="103"/>
        <v>1743000.740</v>
      </c>
      <c r="E784" s="47" t="s">
        <v>614</v>
      </c>
      <c r="F784" s="16"/>
      <c r="G784"/>
      <c r="H784" s="17">
        <v>4000</v>
      </c>
      <c r="I784" s="17">
        <v>3093</v>
      </c>
      <c r="J784" s="16">
        <v>2498.8000000000002</v>
      </c>
      <c r="K784" s="18" t="e">
        <f>INDEX(תקציב_2013,MATCH(D784,'[1]תקציב 2015'!$D$3:$D$5960,0),8)</f>
        <v>#N/A</v>
      </c>
      <c r="L784" s="18" t="str">
        <f t="shared" si="96"/>
        <v>7</v>
      </c>
      <c r="M784" s="18" t="str">
        <f>INDEX(Chapter,MATCH(L784,[1]Chapter!$A$1:$A$681,0),8)</f>
        <v>שירותים מקומיים</v>
      </c>
      <c r="N784" s="18" t="str">
        <f t="shared" si="97"/>
        <v>74</v>
      </c>
      <c r="O784" s="18" t="str">
        <f>INDEX(Chapter,MATCH(N784,[1]Chapter!$A$1:$A$681,0),8)</f>
        <v>נכסים ציבוריים</v>
      </c>
      <c r="P784" s="18" t="str">
        <f t="shared" si="98"/>
        <v>743</v>
      </c>
      <c r="Q784" s="18" t="str">
        <f>INDEX(Chapter,MATCH(P784,[1]Chapter!$A$1:$A$681,0),8)</f>
        <v>תאורת רחובות</v>
      </c>
      <c r="R784" s="18" t="str">
        <f t="shared" si="99"/>
        <v>7430</v>
      </c>
      <c r="S784" s="18" t="e">
        <f>INDEX(Chapter,MATCH(R784,[1]Chapter!$A$1:$A$681,0),8)</f>
        <v>#N/A</v>
      </c>
      <c r="T784" s="18"/>
      <c r="U784" s="18" t="str">
        <f t="shared" si="100"/>
        <v>7</v>
      </c>
      <c r="V784" s="18" t="str">
        <f>IF($L784&lt;"6",INDEX(Revenue_type,MATCH(U784*1,[1]type!$A$118:$A$168,0),8),INDEX(Expenditure_type,MATCH(U784*1,[1]type!$A$2:$A$117,0),8))</f>
        <v>הוצאות לפעולות</v>
      </c>
      <c r="W784" s="18" t="str">
        <f t="shared" si="101"/>
        <v>74</v>
      </c>
      <c r="X784" s="18" t="str">
        <f>IF($L784&lt;"6",INDEX(Revenue_type,MATCH(W784*1,[1]type!$A$118:$A$168,0),8),INDEX(Expenditure_type,MATCH(W784*1,[1]type!$A$2:$A$117,0),8))</f>
        <v>כלים, מכשירים וציוד</v>
      </c>
      <c r="Y784" s="18" t="str">
        <f t="shared" si="102"/>
        <v>740</v>
      </c>
      <c r="Z784" s="18" t="e">
        <f>IF($L784&lt;"6",INDEX(Revenue_type,MATCH(Y784*1,[1]type!$A$118:$A$168,0),8),INDEX(Expenditure_type,MATCH(Y784*1,[1]type!$A$2:$A$117,0),8))</f>
        <v>#N/A</v>
      </c>
    </row>
    <row r="785" spans="1:26" ht="15.75" customHeight="1" outlineLevel="2">
      <c r="A785" s="38">
        <v>750</v>
      </c>
      <c r="B785" s="39">
        <v>743000</v>
      </c>
      <c r="C785">
        <v>1</v>
      </c>
      <c r="D785" t="str">
        <f t="shared" si="103"/>
        <v>1743000.750</v>
      </c>
      <c r="E785" s="45" t="s">
        <v>542</v>
      </c>
      <c r="F785" s="16"/>
      <c r="G785"/>
      <c r="H785" s="17">
        <v>1575000</v>
      </c>
      <c r="I785" s="17">
        <v>1941920.97</v>
      </c>
      <c r="J785" s="16">
        <v>1538612.57</v>
      </c>
      <c r="K785" s="18" t="e">
        <f>INDEX(תקציב_2013,MATCH(D785,'[1]תקציב 2015'!$D$3:$D$5960,0),8)</f>
        <v>#N/A</v>
      </c>
      <c r="L785" s="18" t="str">
        <f t="shared" si="96"/>
        <v>7</v>
      </c>
      <c r="M785" s="18" t="str">
        <f>INDEX(Chapter,MATCH(L785,[1]Chapter!$A$1:$A$681,0),8)</f>
        <v>שירותים מקומיים</v>
      </c>
      <c r="N785" s="18" t="str">
        <f t="shared" si="97"/>
        <v>74</v>
      </c>
      <c r="O785" s="18" t="str">
        <f>INDEX(Chapter,MATCH(N785,[1]Chapter!$A$1:$A$681,0),8)</f>
        <v>נכסים ציבוריים</v>
      </c>
      <c r="P785" s="18" t="str">
        <f t="shared" si="98"/>
        <v>743</v>
      </c>
      <c r="Q785" s="18" t="str">
        <f>INDEX(Chapter,MATCH(P785,[1]Chapter!$A$1:$A$681,0),8)</f>
        <v>תאורת רחובות</v>
      </c>
      <c r="R785" s="18" t="str">
        <f t="shared" si="99"/>
        <v>7430</v>
      </c>
      <c r="S785" s="18" t="e">
        <f>INDEX(Chapter,MATCH(R785,[1]Chapter!$A$1:$A$681,0),8)</f>
        <v>#N/A</v>
      </c>
      <c r="T785" s="18"/>
      <c r="U785" s="18" t="str">
        <f t="shared" si="100"/>
        <v>7</v>
      </c>
      <c r="V785" s="18" t="str">
        <f>IF($L785&lt;"6",INDEX(Revenue_type,MATCH(U785*1,[1]type!$A$118:$A$168,0),8),INDEX(Expenditure_type,MATCH(U785*1,[1]type!$A$2:$A$117,0),8))</f>
        <v>הוצאות לפעולות</v>
      </c>
      <c r="W785" s="18" t="str">
        <f t="shared" si="101"/>
        <v>75</v>
      </c>
      <c r="X785" s="18" t="str">
        <f>IF($L785&lt;"6",INDEX(Revenue_type,MATCH(W785*1,[1]type!$A$118:$A$168,0),8),INDEX(Expenditure_type,MATCH(W785*1,[1]type!$A$2:$A$117,0),8))</f>
        <v>עבודות קבלניות</v>
      </c>
      <c r="Y785" s="18" t="str">
        <f t="shared" si="102"/>
        <v>750</v>
      </c>
      <c r="Z785" s="18" t="e">
        <f>IF($L785&lt;"6",INDEX(Revenue_type,MATCH(Y785*1,[1]type!$A$118:$A$168,0),8),INDEX(Expenditure_type,MATCH(Y785*1,[1]type!$A$2:$A$117,0),8))</f>
        <v>#N/A</v>
      </c>
    </row>
    <row r="786" spans="1:26" ht="15.75" customHeight="1" outlineLevel="2">
      <c r="A786" s="38">
        <v>751</v>
      </c>
      <c r="B786" s="39">
        <v>743000</v>
      </c>
      <c r="C786">
        <v>1</v>
      </c>
      <c r="D786" t="str">
        <f t="shared" si="103"/>
        <v>1743000.751</v>
      </c>
      <c r="E786" s="42" t="s">
        <v>615</v>
      </c>
      <c r="F786" s="16"/>
      <c r="G786"/>
      <c r="H786" s="17">
        <v>280000</v>
      </c>
      <c r="I786" s="17">
        <v>253165.46</v>
      </c>
      <c r="J786" s="16">
        <v>300811.64</v>
      </c>
      <c r="K786" s="18" t="e">
        <f>INDEX(תקציב_2013,MATCH(D786,'[1]תקציב 2015'!$D$3:$D$5960,0),8)</f>
        <v>#N/A</v>
      </c>
      <c r="L786" s="18" t="str">
        <f t="shared" si="96"/>
        <v>7</v>
      </c>
      <c r="M786" s="18" t="str">
        <f>INDEX(Chapter,MATCH(L786,[1]Chapter!$A$1:$A$681,0),8)</f>
        <v>שירותים מקומיים</v>
      </c>
      <c r="N786" s="18" t="str">
        <f t="shared" si="97"/>
        <v>74</v>
      </c>
      <c r="O786" s="18" t="str">
        <f>INDEX(Chapter,MATCH(N786,[1]Chapter!$A$1:$A$681,0),8)</f>
        <v>נכסים ציבוריים</v>
      </c>
      <c r="P786" s="18" t="str">
        <f t="shared" si="98"/>
        <v>743</v>
      </c>
      <c r="Q786" s="18" t="str">
        <f>INDEX(Chapter,MATCH(P786,[1]Chapter!$A$1:$A$681,0),8)</f>
        <v>תאורת רחובות</v>
      </c>
      <c r="R786" s="18" t="str">
        <f t="shared" si="99"/>
        <v>7430</v>
      </c>
      <c r="S786" s="18" t="e">
        <f>INDEX(Chapter,MATCH(R786,[1]Chapter!$A$1:$A$681,0),8)</f>
        <v>#N/A</v>
      </c>
      <c r="T786" s="18"/>
      <c r="U786" s="18" t="str">
        <f t="shared" si="100"/>
        <v>7</v>
      </c>
      <c r="V786" s="18" t="str">
        <f>IF($L786&lt;"6",INDEX(Revenue_type,MATCH(U786*1,[1]type!$A$118:$A$168,0),8),INDEX(Expenditure_type,MATCH(U786*1,[1]type!$A$2:$A$117,0),8))</f>
        <v>הוצאות לפעולות</v>
      </c>
      <c r="W786" s="18" t="str">
        <f t="shared" si="101"/>
        <v>75</v>
      </c>
      <c r="X786" s="18" t="str">
        <f>IF($L786&lt;"6",INDEX(Revenue_type,MATCH(W786*1,[1]type!$A$118:$A$168,0),8),INDEX(Expenditure_type,MATCH(W786*1,[1]type!$A$2:$A$117,0),8))</f>
        <v>עבודות קבלניות</v>
      </c>
      <c r="Y786" s="18" t="str">
        <f t="shared" si="102"/>
        <v>751</v>
      </c>
      <c r="Z786" s="18" t="e">
        <f>IF($L786&lt;"6",INDEX(Revenue_type,MATCH(Y786*1,[1]type!$A$118:$A$168,0),8),INDEX(Expenditure_type,MATCH(Y786*1,[1]type!$A$2:$A$117,0),8))</f>
        <v>#N/A</v>
      </c>
    </row>
    <row r="787" spans="1:26" ht="15.75" customHeight="1" outlineLevel="2">
      <c r="A787" s="38">
        <v>752</v>
      </c>
      <c r="B787" s="39">
        <v>743000</v>
      </c>
      <c r="C787">
        <v>1</v>
      </c>
      <c r="D787" t="str">
        <f t="shared" si="103"/>
        <v>1743000.752</v>
      </c>
      <c r="E787" s="47" t="s">
        <v>616</v>
      </c>
      <c r="F787" s="16"/>
      <c r="G787"/>
      <c r="H787" s="17">
        <v>300000</v>
      </c>
      <c r="I787" s="17"/>
      <c r="J787" s="16"/>
      <c r="K787" s="18" t="e">
        <f>INDEX(תקציב_2013,MATCH(D787,'[1]תקציב 2015'!$D$3:$D$5960,0),8)</f>
        <v>#N/A</v>
      </c>
      <c r="L787" s="18" t="str">
        <f t="shared" si="96"/>
        <v>7</v>
      </c>
      <c r="M787" s="18" t="str">
        <f>INDEX(Chapter,MATCH(L787,[1]Chapter!$A$1:$A$681,0),8)</f>
        <v>שירותים מקומיים</v>
      </c>
      <c r="N787" s="18" t="str">
        <f t="shared" si="97"/>
        <v>74</v>
      </c>
      <c r="O787" s="18" t="str">
        <f>INDEX(Chapter,MATCH(N787,[1]Chapter!$A$1:$A$681,0),8)</f>
        <v>נכסים ציבוריים</v>
      </c>
      <c r="P787" s="18" t="str">
        <f t="shared" si="98"/>
        <v>743</v>
      </c>
      <c r="Q787" s="18" t="str">
        <f>INDEX(Chapter,MATCH(P787,[1]Chapter!$A$1:$A$681,0),8)</f>
        <v>תאורת רחובות</v>
      </c>
      <c r="R787" s="18" t="str">
        <f t="shared" si="99"/>
        <v>7430</v>
      </c>
      <c r="S787" s="18" t="e">
        <f>INDEX(Chapter,MATCH(R787,[1]Chapter!$A$1:$A$681,0),8)</f>
        <v>#N/A</v>
      </c>
      <c r="T787" s="18"/>
      <c r="U787" s="18" t="str">
        <f t="shared" si="100"/>
        <v>7</v>
      </c>
      <c r="V787" s="18" t="str">
        <f>IF($L787&lt;"6",INDEX(Revenue_type,MATCH(U787*1,[1]type!$A$118:$A$168,0),8),INDEX(Expenditure_type,MATCH(U787*1,[1]type!$A$2:$A$117,0),8))</f>
        <v>הוצאות לפעולות</v>
      </c>
      <c r="W787" s="18" t="str">
        <f t="shared" si="101"/>
        <v>75</v>
      </c>
      <c r="X787" s="18" t="str">
        <f>IF($L787&lt;"6",INDEX(Revenue_type,MATCH(W787*1,[1]type!$A$118:$A$168,0),8),INDEX(Expenditure_type,MATCH(W787*1,[1]type!$A$2:$A$117,0),8))</f>
        <v>עבודות קבלניות</v>
      </c>
      <c r="Y787" s="18" t="str">
        <f t="shared" si="102"/>
        <v>752</v>
      </c>
      <c r="Z787" s="18" t="e">
        <f>IF($L787&lt;"6",INDEX(Revenue_type,MATCH(Y787*1,[1]type!$A$118:$A$168,0),8),INDEX(Expenditure_type,MATCH(Y787*1,[1]type!$A$2:$A$117,0),8))</f>
        <v>#N/A</v>
      </c>
    </row>
    <row r="788" spans="1:26" ht="15.75" customHeight="1" outlineLevel="2">
      <c r="A788" s="38">
        <v>760</v>
      </c>
      <c r="B788" s="39">
        <v>743000</v>
      </c>
      <c r="C788">
        <v>1</v>
      </c>
      <c r="D788" t="str">
        <f t="shared" si="103"/>
        <v>1743000.760</v>
      </c>
      <c r="E788" s="42" t="s">
        <v>593</v>
      </c>
      <c r="F788" s="16"/>
      <c r="G788"/>
      <c r="H788" s="17">
        <v>3850000</v>
      </c>
      <c r="I788" s="17">
        <v>3978274.12</v>
      </c>
      <c r="J788" s="16">
        <v>3903313.84</v>
      </c>
      <c r="K788" s="18" t="e">
        <f>INDEX(תקציב_2013,MATCH(D788,'[1]תקציב 2015'!$D$3:$D$5960,0),8)</f>
        <v>#N/A</v>
      </c>
      <c r="L788" s="18" t="str">
        <f t="shared" si="96"/>
        <v>7</v>
      </c>
      <c r="M788" s="18" t="str">
        <f>INDEX(Chapter,MATCH(L788,[1]Chapter!$A$1:$A$681,0),8)</f>
        <v>שירותים מקומיים</v>
      </c>
      <c r="N788" s="18" t="str">
        <f t="shared" si="97"/>
        <v>74</v>
      </c>
      <c r="O788" s="18" t="str">
        <f>INDEX(Chapter,MATCH(N788,[1]Chapter!$A$1:$A$681,0),8)</f>
        <v>נכסים ציבוריים</v>
      </c>
      <c r="P788" s="18" t="str">
        <f t="shared" si="98"/>
        <v>743</v>
      </c>
      <c r="Q788" s="18" t="str">
        <f>INDEX(Chapter,MATCH(P788,[1]Chapter!$A$1:$A$681,0),8)</f>
        <v>תאורת רחובות</v>
      </c>
      <c r="R788" s="18" t="str">
        <f t="shared" si="99"/>
        <v>7430</v>
      </c>
      <c r="S788" s="18" t="e">
        <f>INDEX(Chapter,MATCH(R788,[1]Chapter!$A$1:$A$681,0),8)</f>
        <v>#N/A</v>
      </c>
      <c r="T788" s="18"/>
      <c r="U788" s="18" t="str">
        <f t="shared" si="100"/>
        <v>7</v>
      </c>
      <c r="V788" s="18" t="str">
        <f>IF($L788&lt;"6",INDEX(Revenue_type,MATCH(U788*1,[1]type!$A$118:$A$168,0),8),INDEX(Expenditure_type,MATCH(U788*1,[1]type!$A$2:$A$117,0),8))</f>
        <v>הוצאות לפעולות</v>
      </c>
      <c r="W788" s="18" t="str">
        <f t="shared" si="101"/>
        <v>76</v>
      </c>
      <c r="X788" s="18" t="str">
        <f>IF($L788&lt;"6",INDEX(Revenue_type,MATCH(W788*1,[1]type!$A$118:$A$168,0),8),INDEX(Expenditure_type,MATCH(W788*1,[1]type!$A$2:$A$117,0),8))</f>
        <v>קניית שירותים מרשויות ומוסדות</v>
      </c>
      <c r="Y788" s="18" t="str">
        <f t="shared" si="102"/>
        <v>760</v>
      </c>
      <c r="Z788" s="18" t="e">
        <f>IF($L788&lt;"6",INDEX(Revenue_type,MATCH(Y788*1,[1]type!$A$118:$A$168,0),8),INDEX(Expenditure_type,MATCH(Y788*1,[1]type!$A$2:$A$117,0),8))</f>
        <v>#N/A</v>
      </c>
    </row>
    <row r="789" spans="1:26" ht="15.75" customHeight="1" outlineLevel="2">
      <c r="A789" s="38">
        <v>796</v>
      </c>
      <c r="B789" s="39">
        <v>743000</v>
      </c>
      <c r="C789">
        <v>1</v>
      </c>
      <c r="D789" t="str">
        <f t="shared" si="103"/>
        <v>1743000.796</v>
      </c>
      <c r="E789" s="42" t="s">
        <v>617</v>
      </c>
      <c r="F789" s="16"/>
      <c r="G789"/>
      <c r="H789" s="17">
        <v>218000</v>
      </c>
      <c r="I789" s="17">
        <v>211946</v>
      </c>
      <c r="J789" s="16">
        <v>210197</v>
      </c>
      <c r="K789" s="18" t="e">
        <f>INDEX(תקציב_2013,MATCH(D789,'[1]תקציב 2015'!$D$3:$D$5960,0),8)</f>
        <v>#N/A</v>
      </c>
      <c r="L789" s="18" t="str">
        <f t="shared" si="96"/>
        <v>7</v>
      </c>
      <c r="M789" s="18" t="str">
        <f>INDEX(Chapter,MATCH(L789,[1]Chapter!$A$1:$A$681,0),8)</f>
        <v>שירותים מקומיים</v>
      </c>
      <c r="N789" s="18" t="str">
        <f t="shared" si="97"/>
        <v>74</v>
      </c>
      <c r="O789" s="18" t="str">
        <f>INDEX(Chapter,MATCH(N789,[1]Chapter!$A$1:$A$681,0),8)</f>
        <v>נכסים ציבוריים</v>
      </c>
      <c r="P789" s="18" t="str">
        <f t="shared" si="98"/>
        <v>743</v>
      </c>
      <c r="Q789" s="18" t="str">
        <f>INDEX(Chapter,MATCH(P789,[1]Chapter!$A$1:$A$681,0),8)</f>
        <v>תאורת רחובות</v>
      </c>
      <c r="R789" s="18" t="str">
        <f t="shared" si="99"/>
        <v>7430</v>
      </c>
      <c r="S789" s="18" t="e">
        <f>INDEX(Chapter,MATCH(R789,[1]Chapter!$A$1:$A$681,0),8)</f>
        <v>#N/A</v>
      </c>
      <c r="T789" s="18"/>
      <c r="U789" s="18" t="str">
        <f t="shared" si="100"/>
        <v>7</v>
      </c>
      <c r="V789" s="18" t="str">
        <f>IF($L789&lt;"6",INDEX(Revenue_type,MATCH(U789*1,[1]type!$A$118:$A$168,0),8),INDEX(Expenditure_type,MATCH(U789*1,[1]type!$A$2:$A$117,0),8))</f>
        <v>הוצאות לפעולות</v>
      </c>
      <c r="W789" s="18" t="str">
        <f t="shared" si="101"/>
        <v>79</v>
      </c>
      <c r="X789" s="18" t="str">
        <f>IF($L789&lt;"6",INDEX(Revenue_type,MATCH(W789*1,[1]type!$A$118:$A$168,0),8),INDEX(Expenditure_type,MATCH(W789*1,[1]type!$A$2:$A$117,0),8))</f>
        <v>השתתפות בתקציבי עזר 092</v>
      </c>
      <c r="Y789" s="18" t="str">
        <f t="shared" si="102"/>
        <v>796</v>
      </c>
      <c r="Z789" s="18" t="str">
        <f>IF($L789&lt;"6",INDEX(Revenue_type,MATCH(Y789*1,[1]type!$A$118:$A$168,0),8),INDEX(Expenditure_type,MATCH(Y789*1,[1]type!$A$2:$A$117,0),8))</f>
        <v>מוסך תקציבי עזר 096</v>
      </c>
    </row>
    <row r="790" spans="1:26" ht="15.75" customHeight="1" outlineLevel="2">
      <c r="A790" s="38">
        <v>930</v>
      </c>
      <c r="B790" s="39">
        <v>743000</v>
      </c>
      <c r="C790">
        <v>1</v>
      </c>
      <c r="D790" t="str">
        <f t="shared" si="103"/>
        <v>1743000.930</v>
      </c>
      <c r="E790" s="42" t="s">
        <v>618</v>
      </c>
      <c r="F790" s="16"/>
      <c r="G790"/>
      <c r="H790" s="17">
        <v>0</v>
      </c>
      <c r="I790" s="17">
        <v>0</v>
      </c>
      <c r="J790" s="16">
        <v>0</v>
      </c>
      <c r="K790" s="18" t="e">
        <f>INDEX(תקציב_2013,MATCH(D790,'[1]תקציב 2015'!$D$3:$D$5960,0),8)</f>
        <v>#N/A</v>
      </c>
      <c r="L790" s="18" t="str">
        <f t="shared" si="96"/>
        <v>7</v>
      </c>
      <c r="M790" s="18" t="str">
        <f>INDEX(Chapter,MATCH(L790,[1]Chapter!$A$1:$A$681,0),8)</f>
        <v>שירותים מקומיים</v>
      </c>
      <c r="N790" s="18" t="str">
        <f t="shared" si="97"/>
        <v>74</v>
      </c>
      <c r="O790" s="18" t="str">
        <f>INDEX(Chapter,MATCH(N790,[1]Chapter!$A$1:$A$681,0),8)</f>
        <v>נכסים ציבוריים</v>
      </c>
      <c r="P790" s="18" t="str">
        <f t="shared" si="98"/>
        <v>743</v>
      </c>
      <c r="Q790" s="18" t="str">
        <f>INDEX(Chapter,MATCH(P790,[1]Chapter!$A$1:$A$681,0),8)</f>
        <v>תאורת רחובות</v>
      </c>
      <c r="R790" s="18" t="str">
        <f t="shared" si="99"/>
        <v>7430</v>
      </c>
      <c r="S790" s="18" t="e">
        <f>INDEX(Chapter,MATCH(R790,[1]Chapter!$A$1:$A$681,0),8)</f>
        <v>#N/A</v>
      </c>
      <c r="T790" s="18"/>
      <c r="U790" s="18" t="str">
        <f t="shared" si="100"/>
        <v>9</v>
      </c>
      <c r="V790" s="18" t="str">
        <f>IF($L790&lt;"6",INDEX(Revenue_type,MATCH(U790*1,[1]type!$A$118:$A$168,0),8),INDEX(Expenditure_type,MATCH(U790*1,[1]type!$A$2:$A$117,0),8))</f>
        <v>הוצאות חד פעמיות</v>
      </c>
      <c r="W790" s="18" t="str">
        <f t="shared" si="101"/>
        <v>93</v>
      </c>
      <c r="X790" s="18" t="str">
        <f>IF($L790&lt;"6",INDEX(Revenue_type,MATCH(W790*1,[1]type!$A$118:$A$168,0),8),INDEX(Expenditure_type,MATCH(W790*1,[1]type!$A$2:$A$117,0),8))</f>
        <v>רכישת ציוד יסודי</v>
      </c>
      <c r="Y790" s="18" t="str">
        <f t="shared" si="102"/>
        <v>930</v>
      </c>
      <c r="Z790" s="18" t="e">
        <f>IF($L790&lt;"6",INDEX(Revenue_type,MATCH(Y790*1,[1]type!$A$118:$A$168,0),8),INDEX(Expenditure_type,MATCH(Y790*1,[1]type!$A$2:$A$117,0),8))</f>
        <v>#N/A</v>
      </c>
    </row>
    <row r="791" spans="1:26" ht="15.75" customHeight="1" outlineLevel="2">
      <c r="A791" s="38">
        <v>110</v>
      </c>
      <c r="B791" s="39">
        <v>744000</v>
      </c>
      <c r="C791">
        <v>1</v>
      </c>
      <c r="D791" t="str">
        <f t="shared" si="103"/>
        <v>1744000.110</v>
      </c>
      <c r="E791" s="42" t="s">
        <v>40</v>
      </c>
      <c r="F791" s="16"/>
      <c r="G791"/>
      <c r="H791" s="17">
        <v>187000</v>
      </c>
      <c r="I791" s="17">
        <v>193463.65</v>
      </c>
      <c r="J791" s="16">
        <v>171789.38</v>
      </c>
      <c r="K791" s="18">
        <f>INDEX(תקציב_2013,MATCH(D791,'[1]תקציב 2015'!$D$3:$D$5960,0),8)</f>
        <v>834235</v>
      </c>
      <c r="L791" s="18" t="str">
        <f t="shared" si="96"/>
        <v>7</v>
      </c>
      <c r="M791" s="18" t="str">
        <f>INDEX(Chapter,MATCH(L791,[1]Chapter!$A$1:$A$681,0),8)</f>
        <v>שירותים מקומיים</v>
      </c>
      <c r="N791" s="18" t="str">
        <f t="shared" si="97"/>
        <v>74</v>
      </c>
      <c r="O791" s="18" t="str">
        <f>INDEX(Chapter,MATCH(N791,[1]Chapter!$A$1:$A$681,0),8)</f>
        <v>נכסים ציבוריים</v>
      </c>
      <c r="P791" s="18" t="str">
        <f t="shared" si="98"/>
        <v>744</v>
      </c>
      <c r="Q791" s="18" t="str">
        <f>INDEX(Chapter,MATCH(P791,[1]Chapter!$A$1:$A$681,0),8)</f>
        <v>בטיחות בדרכים</v>
      </c>
      <c r="R791" s="18" t="str">
        <f t="shared" si="99"/>
        <v>7440</v>
      </c>
      <c r="S791" s="18" t="e">
        <f>INDEX(Chapter,MATCH(R791,[1]Chapter!$A$1:$A$681,0),8)</f>
        <v>#N/A</v>
      </c>
      <c r="T791" s="18"/>
      <c r="U791" s="18" t="str">
        <f t="shared" si="100"/>
        <v>1</v>
      </c>
      <c r="V791" s="18" t="str">
        <f>IF($L791&lt;"6",INDEX(Revenue_type,MATCH(U791*1,[1]type!$A$118:$A$168,0),8),INDEX(Expenditure_type,MATCH(U791*1,[1]type!$A$2:$A$117,0),8))</f>
        <v>משכורות וש"ע לעובדים לפי תקן</v>
      </c>
      <c r="W791" s="18" t="str">
        <f t="shared" si="101"/>
        <v>11</v>
      </c>
      <c r="X791" s="18" t="str">
        <f>IF($L791&lt;"6",INDEX(Revenue_type,MATCH(W791*1,[1]type!$A$118:$A$168,0),8),INDEX(Expenditure_type,MATCH(W791*1,[1]type!$A$2:$A$117,0),8))</f>
        <v>השכר הקובע</v>
      </c>
      <c r="Y791" s="18" t="str">
        <f t="shared" si="102"/>
        <v>110</v>
      </c>
      <c r="Z791" s="18" t="e">
        <f>IF($L791&lt;"6",INDEX(Revenue_type,MATCH(Y791*1,[1]type!$A$118:$A$168,0),8),INDEX(Expenditure_type,MATCH(Y791*1,[1]type!$A$2:$A$117,0),8))</f>
        <v>#N/A</v>
      </c>
    </row>
    <row r="792" spans="1:26" ht="15.75" customHeight="1" outlineLevel="2">
      <c r="A792" s="38">
        <v>130</v>
      </c>
      <c r="B792" s="39">
        <v>744000</v>
      </c>
      <c r="C792">
        <v>1</v>
      </c>
      <c r="D792" t="str">
        <f t="shared" si="103"/>
        <v>1744000.130</v>
      </c>
      <c r="E792" s="42" t="s">
        <v>41</v>
      </c>
      <c r="F792" s="16"/>
      <c r="G792"/>
      <c r="H792" s="17">
        <v>30000</v>
      </c>
      <c r="I792" s="17">
        <v>46434.66</v>
      </c>
      <c r="J792" s="16">
        <v>26487.599999999999</v>
      </c>
      <c r="K792" s="18">
        <f>INDEX(תקציב_2013,MATCH(D792,'[1]תקציב 2015'!$D$3:$D$5960,0),8)</f>
        <v>20138</v>
      </c>
      <c r="L792" s="18" t="str">
        <f t="shared" si="96"/>
        <v>7</v>
      </c>
      <c r="M792" s="18" t="str">
        <f>INDEX(Chapter,MATCH(L792,[1]Chapter!$A$1:$A$681,0),8)</f>
        <v>שירותים מקומיים</v>
      </c>
      <c r="N792" s="18" t="str">
        <f t="shared" si="97"/>
        <v>74</v>
      </c>
      <c r="O792" s="18" t="str">
        <f>INDEX(Chapter,MATCH(N792,[1]Chapter!$A$1:$A$681,0),8)</f>
        <v>נכסים ציבוריים</v>
      </c>
      <c r="P792" s="18" t="str">
        <f t="shared" si="98"/>
        <v>744</v>
      </c>
      <c r="Q792" s="18" t="str">
        <f>INDEX(Chapter,MATCH(P792,[1]Chapter!$A$1:$A$681,0),8)</f>
        <v>בטיחות בדרכים</v>
      </c>
      <c r="R792" s="18" t="str">
        <f t="shared" si="99"/>
        <v>7440</v>
      </c>
      <c r="S792" s="18" t="e">
        <f>INDEX(Chapter,MATCH(R792,[1]Chapter!$A$1:$A$681,0),8)</f>
        <v>#N/A</v>
      </c>
      <c r="T792" s="18"/>
      <c r="U792" s="18" t="str">
        <f t="shared" si="100"/>
        <v>1</v>
      </c>
      <c r="V792" s="18" t="str">
        <f>IF($L792&lt;"6",INDEX(Revenue_type,MATCH(U792*1,[1]type!$A$118:$A$168,0),8),INDEX(Expenditure_type,MATCH(U792*1,[1]type!$A$2:$A$117,0),8))</f>
        <v>משכורות וש"ע לעובדים לפי תקן</v>
      </c>
      <c r="W792" s="18" t="str">
        <f t="shared" si="101"/>
        <v>13</v>
      </c>
      <c r="X792" s="18" t="str">
        <f>IF($L792&lt;"6",INDEX(Revenue_type,MATCH(W792*1,[1]type!$A$118:$A$168,0),8),INDEX(Expenditure_type,MATCH(W792*1,[1]type!$A$2:$A$117,0),8))</f>
        <v>שעות נוספות</v>
      </c>
      <c r="Y792" s="18" t="str">
        <f t="shared" si="102"/>
        <v>130</v>
      </c>
      <c r="Z792" s="18" t="e">
        <f>IF($L792&lt;"6",INDEX(Revenue_type,MATCH(Y792*1,[1]type!$A$118:$A$168,0),8),INDEX(Expenditure_type,MATCH(Y792*1,[1]type!$A$2:$A$117,0),8))</f>
        <v>#N/A</v>
      </c>
    </row>
    <row r="793" spans="1:26" ht="15.75" customHeight="1" outlineLevel="2">
      <c r="A793" s="38">
        <v>140</v>
      </c>
      <c r="B793" s="39">
        <v>744000</v>
      </c>
      <c r="C793">
        <v>1</v>
      </c>
      <c r="D793" t="str">
        <f t="shared" si="103"/>
        <v>1744000.140</v>
      </c>
      <c r="E793" s="42" t="s">
        <v>56</v>
      </c>
      <c r="F793" s="16"/>
      <c r="G793"/>
      <c r="H793" s="17">
        <v>36000</v>
      </c>
      <c r="I793" s="17">
        <v>34504.36</v>
      </c>
      <c r="J793" s="16"/>
      <c r="K793" s="18"/>
      <c r="L793" s="18" t="str">
        <f t="shared" si="96"/>
        <v>7</v>
      </c>
      <c r="M793" s="18" t="str">
        <f>INDEX(Chapter,MATCH(L793,[1]Chapter!$A$1:$A$681,0),8)</f>
        <v>שירותים מקומיים</v>
      </c>
      <c r="N793" s="18" t="str">
        <f t="shared" si="97"/>
        <v>74</v>
      </c>
      <c r="O793" s="18" t="str">
        <f>INDEX(Chapter,MATCH(N793,[1]Chapter!$A$1:$A$681,0),8)</f>
        <v>נכסים ציבוריים</v>
      </c>
      <c r="P793" s="18" t="str">
        <f t="shared" si="98"/>
        <v>744</v>
      </c>
      <c r="Q793" s="18" t="str">
        <f>INDEX(Chapter,MATCH(P793,[1]Chapter!$A$1:$A$681,0),8)</f>
        <v>בטיחות בדרכים</v>
      </c>
      <c r="R793" s="18" t="str">
        <f t="shared" si="99"/>
        <v>7440</v>
      </c>
      <c r="S793" s="18" t="e">
        <f>INDEX(Chapter,MATCH(R793,[1]Chapter!$A$1:$A$681,0),8)</f>
        <v>#N/A</v>
      </c>
      <c r="T793" s="18"/>
      <c r="U793" s="18" t="str">
        <f t="shared" si="100"/>
        <v>1</v>
      </c>
      <c r="V793" s="18" t="str">
        <f>IF($L793&lt;"6",INDEX(Revenue_type,MATCH(U793*1,[1]type!$A$118:$A$168,0),8),INDEX(Expenditure_type,MATCH(U793*1,[1]type!$A$2:$A$117,0),8))</f>
        <v>משכורות וש"ע לעובדים לפי תקן</v>
      </c>
      <c r="W793" s="18" t="str">
        <f t="shared" si="101"/>
        <v>14</v>
      </c>
      <c r="X793" s="18" t="str">
        <f>IF($L793&lt;"6",INDEX(Revenue_type,MATCH(W793*1,[1]type!$A$118:$A$168,0),8),INDEX(Expenditure_type,MATCH(W793*1,[1]type!$A$2:$A$117,0),8))</f>
        <v>החזר הוצאות</v>
      </c>
      <c r="Y793" s="18" t="str">
        <f t="shared" si="102"/>
        <v>140</v>
      </c>
      <c r="Z793" s="18" t="e">
        <f>IF($L793&lt;"6",INDEX(Revenue_type,MATCH(Y793*1,[1]type!$A$118:$A$168,0),8),INDEX(Expenditure_type,MATCH(Y793*1,[1]type!$A$2:$A$117,0),8))</f>
        <v>#N/A</v>
      </c>
    </row>
    <row r="794" spans="1:26" ht="15.75" customHeight="1" outlineLevel="2">
      <c r="A794" s="38">
        <v>210</v>
      </c>
      <c r="B794" s="39">
        <v>744000</v>
      </c>
      <c r="C794">
        <v>1</v>
      </c>
      <c r="D794" t="str">
        <f t="shared" si="103"/>
        <v>1744000.210</v>
      </c>
      <c r="E794" s="42" t="s">
        <v>476</v>
      </c>
      <c r="F794" s="16"/>
      <c r="G794"/>
      <c r="H794" s="17">
        <v>1350000</v>
      </c>
      <c r="I794" s="17">
        <v>1324712.06</v>
      </c>
      <c r="J794" s="16">
        <v>1156437.6000000001</v>
      </c>
      <c r="K794" s="18" t="e">
        <f>INDEX(תקציב_2013,MATCH(D794,'[1]תקציב 2015'!$D$3:$D$5960,0),8)</f>
        <v>#N/A</v>
      </c>
      <c r="L794" s="18" t="str">
        <f t="shared" si="96"/>
        <v>7</v>
      </c>
      <c r="M794" s="18" t="str">
        <f>INDEX(Chapter,MATCH(L794,[1]Chapter!$A$1:$A$681,0),8)</f>
        <v>שירותים מקומיים</v>
      </c>
      <c r="N794" s="18" t="str">
        <f t="shared" si="97"/>
        <v>74</v>
      </c>
      <c r="O794" s="18" t="str">
        <f>INDEX(Chapter,MATCH(N794,[1]Chapter!$A$1:$A$681,0),8)</f>
        <v>נכסים ציבוריים</v>
      </c>
      <c r="P794" s="18" t="str">
        <f t="shared" si="98"/>
        <v>744</v>
      </c>
      <c r="Q794" s="18" t="str">
        <f>INDEX(Chapter,MATCH(P794,[1]Chapter!$A$1:$A$681,0),8)</f>
        <v>בטיחות בדרכים</v>
      </c>
      <c r="R794" s="18" t="str">
        <f t="shared" si="99"/>
        <v>7440</v>
      </c>
      <c r="S794" s="18" t="e">
        <f>INDEX(Chapter,MATCH(R794,[1]Chapter!$A$1:$A$681,0),8)</f>
        <v>#N/A</v>
      </c>
      <c r="T794" s="18"/>
      <c r="U794" s="18" t="str">
        <f t="shared" si="100"/>
        <v>2</v>
      </c>
      <c r="V794" s="18" t="str">
        <f>IF($L794&lt;"6",INDEX(Revenue_type,MATCH(U794*1,[1]type!$A$118:$A$168,0),8),INDEX(Expenditure_type,MATCH(U794*1,[1]type!$A$2:$A$117,0),8))</f>
        <v>משכורות וש"ע לעובדים בלי תקן</v>
      </c>
      <c r="W794" s="18" t="str">
        <f t="shared" si="101"/>
        <v>21</v>
      </c>
      <c r="X794" s="18" t="str">
        <f>IF($L794&lt;"6",INDEX(Revenue_type,MATCH(W794*1,[1]type!$A$118:$A$168,0),8),INDEX(Expenditure_type,MATCH(W794*1,[1]type!$A$2:$A$117,0),8))</f>
        <v>השכר הקובע</v>
      </c>
      <c r="Y794" s="18" t="str">
        <f t="shared" si="102"/>
        <v>210</v>
      </c>
      <c r="Z794" s="18" t="e">
        <f>IF($L794&lt;"6",INDEX(Revenue_type,MATCH(Y794*1,[1]type!$A$118:$A$168,0),8),INDEX(Expenditure_type,MATCH(Y794*1,[1]type!$A$2:$A$117,0),8))</f>
        <v>#N/A</v>
      </c>
    </row>
    <row r="795" spans="1:26" ht="15.75" customHeight="1" outlineLevel="2">
      <c r="A795" s="38">
        <v>750</v>
      </c>
      <c r="B795" s="39">
        <v>744000</v>
      </c>
      <c r="C795">
        <v>1</v>
      </c>
      <c r="D795" t="str">
        <f t="shared" si="103"/>
        <v>1744000.750</v>
      </c>
      <c r="E795" s="42" t="s">
        <v>542</v>
      </c>
      <c r="F795" s="16"/>
      <c r="G795"/>
      <c r="H795" s="17">
        <v>60000</v>
      </c>
      <c r="I795" s="17">
        <v>59498.3</v>
      </c>
      <c r="J795" s="16">
        <v>59182.5</v>
      </c>
      <c r="K795" s="18" t="e">
        <f>INDEX(תקציב_2013,MATCH(D795,'[1]תקציב 2015'!$D$3:$D$5960,0),8)</f>
        <v>#N/A</v>
      </c>
      <c r="L795" s="18" t="str">
        <f t="shared" si="96"/>
        <v>7</v>
      </c>
      <c r="M795" s="18" t="str">
        <f>INDEX(Chapter,MATCH(L795,[1]Chapter!$A$1:$A$681,0),8)</f>
        <v>שירותים מקומיים</v>
      </c>
      <c r="N795" s="18" t="str">
        <f t="shared" si="97"/>
        <v>74</v>
      </c>
      <c r="O795" s="18" t="str">
        <f>INDEX(Chapter,MATCH(N795,[1]Chapter!$A$1:$A$681,0),8)</f>
        <v>נכסים ציבוריים</v>
      </c>
      <c r="P795" s="18" t="str">
        <f t="shared" si="98"/>
        <v>744</v>
      </c>
      <c r="Q795" s="18" t="str">
        <f>INDEX(Chapter,MATCH(P795,[1]Chapter!$A$1:$A$681,0),8)</f>
        <v>בטיחות בדרכים</v>
      </c>
      <c r="R795" s="18" t="str">
        <f t="shared" si="99"/>
        <v>7440</v>
      </c>
      <c r="S795" s="18" t="e">
        <f>INDEX(Chapter,MATCH(R795,[1]Chapter!$A$1:$A$681,0),8)</f>
        <v>#N/A</v>
      </c>
      <c r="T795" s="18"/>
      <c r="U795" s="18" t="str">
        <f t="shared" si="100"/>
        <v>7</v>
      </c>
      <c r="V795" s="18" t="str">
        <f>IF($L795&lt;"6",INDEX(Revenue_type,MATCH(U795*1,[1]type!$A$118:$A$168,0),8),INDEX(Expenditure_type,MATCH(U795*1,[1]type!$A$2:$A$117,0),8))</f>
        <v>הוצאות לפעולות</v>
      </c>
      <c r="W795" s="18" t="str">
        <f t="shared" si="101"/>
        <v>75</v>
      </c>
      <c r="X795" s="18" t="str">
        <f>IF($L795&lt;"6",INDEX(Revenue_type,MATCH(W795*1,[1]type!$A$118:$A$168,0),8),INDEX(Expenditure_type,MATCH(W795*1,[1]type!$A$2:$A$117,0),8))</f>
        <v>עבודות קבלניות</v>
      </c>
      <c r="Y795" s="18" t="str">
        <f t="shared" si="102"/>
        <v>750</v>
      </c>
      <c r="Z795" s="18" t="e">
        <f>IF($L795&lt;"6",INDEX(Revenue_type,MATCH(Y795*1,[1]type!$A$118:$A$168,0),8),INDEX(Expenditure_type,MATCH(Y795*1,[1]type!$A$2:$A$117,0),8))</f>
        <v>#N/A</v>
      </c>
    </row>
    <row r="796" spans="1:26" ht="15.75" customHeight="1" outlineLevel="2">
      <c r="A796" s="38">
        <v>751</v>
      </c>
      <c r="B796" s="39">
        <v>744000</v>
      </c>
      <c r="C796">
        <v>1</v>
      </c>
      <c r="D796" t="str">
        <f t="shared" si="103"/>
        <v>1744000.751</v>
      </c>
      <c r="E796" s="42" t="s">
        <v>619</v>
      </c>
      <c r="F796" s="16"/>
      <c r="G796"/>
      <c r="H796" s="17">
        <v>7000</v>
      </c>
      <c r="I796" s="17">
        <v>9995.6</v>
      </c>
      <c r="J796" s="16">
        <v>8399.92</v>
      </c>
      <c r="K796" s="18" t="e">
        <f>INDEX(תקציב_2013,MATCH(D796,'[1]תקציב 2015'!$D$3:$D$5960,0),8)</f>
        <v>#N/A</v>
      </c>
      <c r="L796" s="18" t="str">
        <f t="shared" si="96"/>
        <v>7</v>
      </c>
      <c r="M796" s="18" t="str">
        <f>INDEX(Chapter,MATCH(L796,[1]Chapter!$A$1:$A$681,0),8)</f>
        <v>שירותים מקומיים</v>
      </c>
      <c r="N796" s="18" t="str">
        <f t="shared" si="97"/>
        <v>74</v>
      </c>
      <c r="O796" s="18" t="str">
        <f>INDEX(Chapter,MATCH(N796,[1]Chapter!$A$1:$A$681,0),8)</f>
        <v>נכסים ציבוריים</v>
      </c>
      <c r="P796" s="18" t="str">
        <f t="shared" si="98"/>
        <v>744</v>
      </c>
      <c r="Q796" s="18" t="str">
        <f>INDEX(Chapter,MATCH(P796,[1]Chapter!$A$1:$A$681,0),8)</f>
        <v>בטיחות בדרכים</v>
      </c>
      <c r="R796" s="18" t="str">
        <f t="shared" si="99"/>
        <v>7440</v>
      </c>
      <c r="S796" s="18" t="e">
        <f>INDEX(Chapter,MATCH(R796,[1]Chapter!$A$1:$A$681,0),8)</f>
        <v>#N/A</v>
      </c>
      <c r="T796" s="18"/>
      <c r="U796" s="18" t="str">
        <f t="shared" si="100"/>
        <v>7</v>
      </c>
      <c r="V796" s="18" t="str">
        <f>IF($L796&lt;"6",INDEX(Revenue_type,MATCH(U796*1,[1]type!$A$118:$A$168,0),8),INDEX(Expenditure_type,MATCH(U796*1,[1]type!$A$2:$A$117,0),8))</f>
        <v>הוצאות לפעולות</v>
      </c>
      <c r="W796" s="18" t="str">
        <f t="shared" si="101"/>
        <v>75</v>
      </c>
      <c r="X796" s="18" t="str">
        <f>IF($L796&lt;"6",INDEX(Revenue_type,MATCH(W796*1,[1]type!$A$118:$A$168,0),8),INDEX(Expenditure_type,MATCH(W796*1,[1]type!$A$2:$A$117,0),8))</f>
        <v>עבודות קבלניות</v>
      </c>
      <c r="Y796" s="18" t="str">
        <f t="shared" si="102"/>
        <v>751</v>
      </c>
      <c r="Z796" s="18" t="e">
        <f>IF($L796&lt;"6",INDEX(Revenue_type,MATCH(Y796*1,[1]type!$A$118:$A$168,0),8),INDEX(Expenditure_type,MATCH(Y796*1,[1]type!$A$2:$A$117,0),8))</f>
        <v>#N/A</v>
      </c>
    </row>
    <row r="797" spans="1:26" ht="15.75" customHeight="1" outlineLevel="2">
      <c r="A797" s="38">
        <v>752</v>
      </c>
      <c r="B797" s="39">
        <v>744000</v>
      </c>
      <c r="C797">
        <v>1</v>
      </c>
      <c r="D797" t="str">
        <f t="shared" si="103"/>
        <v>1744000.752</v>
      </c>
      <c r="E797" s="43" t="s">
        <v>620</v>
      </c>
      <c r="F797" s="16"/>
      <c r="G797"/>
      <c r="H797" s="17">
        <v>40000</v>
      </c>
      <c r="I797" s="17">
        <v>39161</v>
      </c>
      <c r="J797" s="16">
        <v>31679</v>
      </c>
      <c r="K797" s="18" t="e">
        <f>INDEX(תקציב_2013,MATCH(D797,'[1]תקציב 2015'!$D$3:$D$5960,0),8)</f>
        <v>#N/A</v>
      </c>
      <c r="L797" s="18" t="str">
        <f t="shared" si="96"/>
        <v>7</v>
      </c>
      <c r="M797" s="18" t="str">
        <f>INDEX(Chapter,MATCH(L797,[1]Chapter!$A$1:$A$681,0),8)</f>
        <v>שירותים מקומיים</v>
      </c>
      <c r="N797" s="18" t="str">
        <f t="shared" si="97"/>
        <v>74</v>
      </c>
      <c r="O797" s="18" t="str">
        <f>INDEX(Chapter,MATCH(N797,[1]Chapter!$A$1:$A$681,0),8)</f>
        <v>נכסים ציבוריים</v>
      </c>
      <c r="P797" s="18" t="str">
        <f t="shared" si="98"/>
        <v>744</v>
      </c>
      <c r="Q797" s="18" t="str">
        <f>INDEX(Chapter,MATCH(P797,[1]Chapter!$A$1:$A$681,0),8)</f>
        <v>בטיחות בדרכים</v>
      </c>
      <c r="R797" s="18" t="str">
        <f t="shared" si="99"/>
        <v>7440</v>
      </c>
      <c r="S797" s="18" t="e">
        <f>INDEX(Chapter,MATCH(R797,[1]Chapter!$A$1:$A$681,0),8)</f>
        <v>#N/A</v>
      </c>
      <c r="T797" s="18"/>
      <c r="U797" s="18" t="str">
        <f t="shared" si="100"/>
        <v>7</v>
      </c>
      <c r="V797" s="18" t="str">
        <f>IF($L797&lt;"6",INDEX(Revenue_type,MATCH(U797*1,[1]type!$A$118:$A$168,0),8),INDEX(Expenditure_type,MATCH(U797*1,[1]type!$A$2:$A$117,0),8))</f>
        <v>הוצאות לפעולות</v>
      </c>
      <c r="W797" s="18" t="str">
        <f t="shared" si="101"/>
        <v>75</v>
      </c>
      <c r="X797" s="18" t="str">
        <f>IF($L797&lt;"6",INDEX(Revenue_type,MATCH(W797*1,[1]type!$A$118:$A$168,0),8),INDEX(Expenditure_type,MATCH(W797*1,[1]type!$A$2:$A$117,0),8))</f>
        <v>עבודות קבלניות</v>
      </c>
      <c r="Y797" s="18" t="str">
        <f t="shared" si="102"/>
        <v>752</v>
      </c>
      <c r="Z797" s="18" t="e">
        <f>IF($L797&lt;"6",INDEX(Revenue_type,MATCH(Y797*1,[1]type!$A$118:$A$168,0),8),INDEX(Expenditure_type,MATCH(Y797*1,[1]type!$A$2:$A$117,0),8))</f>
        <v>#N/A</v>
      </c>
    </row>
    <row r="798" spans="1:26" ht="15.75" customHeight="1" outlineLevel="2">
      <c r="A798" s="38">
        <v>750</v>
      </c>
      <c r="B798" s="39">
        <v>744100</v>
      </c>
      <c r="C798">
        <v>1</v>
      </c>
      <c r="D798" t="str">
        <f t="shared" si="103"/>
        <v>1744100.750</v>
      </c>
      <c r="E798" s="42" t="s">
        <v>542</v>
      </c>
      <c r="F798" s="16"/>
      <c r="G798"/>
      <c r="H798" s="17">
        <v>770000</v>
      </c>
      <c r="I798" s="17">
        <v>816086.65</v>
      </c>
      <c r="J798" s="16">
        <v>764636.02</v>
      </c>
      <c r="K798" s="18" t="e">
        <f>INDEX(תקציב_2013,MATCH(D798,'[1]תקציב 2015'!$D$3:$D$5960,0),8)</f>
        <v>#N/A</v>
      </c>
      <c r="L798" s="18" t="str">
        <f t="shared" si="96"/>
        <v>7</v>
      </c>
      <c r="M798" s="18" t="str">
        <f>INDEX(Chapter,MATCH(L798,[1]Chapter!$A$1:$A$681,0),8)</f>
        <v>שירותים מקומיים</v>
      </c>
      <c r="N798" s="18" t="str">
        <f t="shared" si="97"/>
        <v>74</v>
      </c>
      <c r="O798" s="18" t="str">
        <f>INDEX(Chapter,MATCH(N798,[1]Chapter!$A$1:$A$681,0),8)</f>
        <v>נכסים ציבוריים</v>
      </c>
      <c r="P798" s="18" t="str">
        <f t="shared" si="98"/>
        <v>744</v>
      </c>
      <c r="Q798" s="18" t="str">
        <f>INDEX(Chapter,MATCH(P798,[1]Chapter!$A$1:$A$681,0),8)</f>
        <v>בטיחות בדרכים</v>
      </c>
      <c r="R798" s="18" t="str">
        <f t="shared" si="99"/>
        <v>7441</v>
      </c>
      <c r="S798" s="18" t="str">
        <f>INDEX(Chapter,MATCH(R798,[1]Chapter!$A$1:$A$681,0),8)</f>
        <v>תחזוקת רמזורים ואיי תנועה</v>
      </c>
      <c r="T798" s="18"/>
      <c r="U798" s="18" t="str">
        <f t="shared" si="100"/>
        <v>7</v>
      </c>
      <c r="V798" s="18" t="str">
        <f>IF($L798&lt;"6",INDEX(Revenue_type,MATCH(U798*1,[1]type!$A$118:$A$168,0),8),INDEX(Expenditure_type,MATCH(U798*1,[1]type!$A$2:$A$117,0),8))</f>
        <v>הוצאות לפעולות</v>
      </c>
      <c r="W798" s="18" t="str">
        <f t="shared" si="101"/>
        <v>75</v>
      </c>
      <c r="X798" s="18" t="str">
        <f>IF($L798&lt;"6",INDEX(Revenue_type,MATCH(W798*1,[1]type!$A$118:$A$168,0),8),INDEX(Expenditure_type,MATCH(W798*1,[1]type!$A$2:$A$117,0),8))</f>
        <v>עבודות קבלניות</v>
      </c>
      <c r="Y798" s="18" t="str">
        <f t="shared" si="102"/>
        <v>750</v>
      </c>
      <c r="Z798" s="18" t="e">
        <f>IF($L798&lt;"6",INDEX(Revenue_type,MATCH(Y798*1,[1]type!$A$118:$A$168,0),8),INDEX(Expenditure_type,MATCH(Y798*1,[1]type!$A$2:$A$117,0),8))</f>
        <v>#N/A</v>
      </c>
    </row>
    <row r="799" spans="1:26" ht="15.75" customHeight="1" outlineLevel="2">
      <c r="A799" s="38">
        <v>760</v>
      </c>
      <c r="B799" s="39">
        <v>744100</v>
      </c>
      <c r="C799">
        <v>1</v>
      </c>
      <c r="D799" t="str">
        <f t="shared" si="103"/>
        <v>1744100.760</v>
      </c>
      <c r="E799" s="42" t="s">
        <v>621</v>
      </c>
      <c r="F799" s="16"/>
      <c r="G799"/>
      <c r="H799" s="17">
        <v>105000</v>
      </c>
      <c r="I799" s="17">
        <v>93530.05</v>
      </c>
      <c r="J799" s="16">
        <v>103560.52</v>
      </c>
      <c r="K799" s="18" t="e">
        <f>INDEX(תקציב_2013,MATCH(D799,'[1]תקציב 2015'!$D$3:$D$5960,0),8)</f>
        <v>#N/A</v>
      </c>
      <c r="L799" s="18" t="str">
        <f t="shared" si="96"/>
        <v>7</v>
      </c>
      <c r="M799" s="18" t="str">
        <f>INDEX(Chapter,MATCH(L799,[1]Chapter!$A$1:$A$681,0),8)</f>
        <v>שירותים מקומיים</v>
      </c>
      <c r="N799" s="18" t="str">
        <f t="shared" si="97"/>
        <v>74</v>
      </c>
      <c r="O799" s="18" t="str">
        <f>INDEX(Chapter,MATCH(N799,[1]Chapter!$A$1:$A$681,0),8)</f>
        <v>נכסים ציבוריים</v>
      </c>
      <c r="P799" s="18" t="str">
        <f t="shared" si="98"/>
        <v>744</v>
      </c>
      <c r="Q799" s="18" t="str">
        <f>INDEX(Chapter,MATCH(P799,[1]Chapter!$A$1:$A$681,0),8)</f>
        <v>בטיחות בדרכים</v>
      </c>
      <c r="R799" s="18" t="str">
        <f t="shared" si="99"/>
        <v>7441</v>
      </c>
      <c r="S799" s="18" t="str">
        <f>INDEX(Chapter,MATCH(R799,[1]Chapter!$A$1:$A$681,0),8)</f>
        <v>תחזוקת רמזורים ואיי תנועה</v>
      </c>
      <c r="T799" s="18"/>
      <c r="U799" s="18" t="str">
        <f t="shared" si="100"/>
        <v>7</v>
      </c>
      <c r="V799" s="18" t="str">
        <f>IF($L799&lt;"6",INDEX(Revenue_type,MATCH(U799*1,[1]type!$A$118:$A$168,0),8),INDEX(Expenditure_type,MATCH(U799*1,[1]type!$A$2:$A$117,0),8))</f>
        <v>הוצאות לפעולות</v>
      </c>
      <c r="W799" s="18" t="str">
        <f t="shared" si="101"/>
        <v>76</v>
      </c>
      <c r="X799" s="18" t="str">
        <f>IF($L799&lt;"6",INDEX(Revenue_type,MATCH(W799*1,[1]type!$A$118:$A$168,0),8),INDEX(Expenditure_type,MATCH(W799*1,[1]type!$A$2:$A$117,0),8))</f>
        <v>קניית שירותים מרשויות ומוסדות</v>
      </c>
      <c r="Y799" s="18" t="str">
        <f t="shared" si="102"/>
        <v>760</v>
      </c>
      <c r="Z799" s="18" t="e">
        <f>IF($L799&lt;"6",INDEX(Revenue_type,MATCH(Y799*1,[1]type!$A$118:$A$168,0),8),INDEX(Expenditure_type,MATCH(Y799*1,[1]type!$A$2:$A$117,0),8))</f>
        <v>#N/A</v>
      </c>
    </row>
    <row r="800" spans="1:26" ht="15.75" customHeight="1" outlineLevel="2">
      <c r="A800" s="38">
        <v>750</v>
      </c>
      <c r="B800" s="39">
        <v>745000</v>
      </c>
      <c r="C800">
        <v>1</v>
      </c>
      <c r="D800" t="str">
        <f t="shared" si="103"/>
        <v>1745000.750</v>
      </c>
      <c r="E800" s="41" t="s">
        <v>542</v>
      </c>
      <c r="F800" s="16"/>
      <c r="G800"/>
      <c r="H800" s="17">
        <v>300000</v>
      </c>
      <c r="I800" s="17">
        <v>165188.51999999999</v>
      </c>
      <c r="J800" s="16">
        <v>224566.04</v>
      </c>
      <c r="K800" s="18" t="e">
        <f>INDEX(תקציב_2013,MATCH(D800,'[1]תקציב 2015'!$D$3:$D$5960,0),8)</f>
        <v>#N/A</v>
      </c>
      <c r="L800" s="18" t="str">
        <f t="shared" si="96"/>
        <v>7</v>
      </c>
      <c r="M800" s="18" t="str">
        <f>INDEX(Chapter,MATCH(L800,[1]Chapter!$A$1:$A$681,0),8)</f>
        <v>שירותים מקומיים</v>
      </c>
      <c r="N800" s="18" t="str">
        <f t="shared" si="97"/>
        <v>74</v>
      </c>
      <c r="O800" s="18" t="str">
        <f>INDEX(Chapter,MATCH(N800,[1]Chapter!$A$1:$A$681,0),8)</f>
        <v>נכסים ציבוריים</v>
      </c>
      <c r="P800" s="18" t="str">
        <f t="shared" si="98"/>
        <v>745</v>
      </c>
      <c r="Q800" s="18" t="str">
        <f>INDEX(Chapter,MATCH(P800,[1]Chapter!$A$1:$A$681,0),8)</f>
        <v>תיעול וניקוז</v>
      </c>
      <c r="R800" s="18" t="str">
        <f t="shared" si="99"/>
        <v>7450</v>
      </c>
      <c r="S800" s="18" t="e">
        <f>INDEX(Chapter,MATCH(R800,[1]Chapter!$A$1:$A$681,0),8)</f>
        <v>#N/A</v>
      </c>
      <c r="T800" s="18"/>
      <c r="U800" s="18" t="str">
        <f t="shared" si="100"/>
        <v>7</v>
      </c>
      <c r="V800" s="18" t="str">
        <f>IF($L800&lt;"6",INDEX(Revenue_type,MATCH(U800*1,[1]type!$A$118:$A$168,0),8),INDEX(Expenditure_type,MATCH(U800*1,[1]type!$A$2:$A$117,0),8))</f>
        <v>הוצאות לפעולות</v>
      </c>
      <c r="W800" s="18" t="str">
        <f t="shared" si="101"/>
        <v>75</v>
      </c>
      <c r="X800" s="18" t="str">
        <f>IF($L800&lt;"6",INDEX(Revenue_type,MATCH(W800*1,[1]type!$A$118:$A$168,0),8),INDEX(Expenditure_type,MATCH(W800*1,[1]type!$A$2:$A$117,0),8))</f>
        <v>עבודות קבלניות</v>
      </c>
      <c r="Y800" s="18" t="str">
        <f t="shared" si="102"/>
        <v>750</v>
      </c>
      <c r="Z800" s="18" t="e">
        <f>IF($L800&lt;"6",INDEX(Revenue_type,MATCH(Y800*1,[1]type!$A$118:$A$168,0),8),INDEX(Expenditure_type,MATCH(Y800*1,[1]type!$A$2:$A$117,0),8))</f>
        <v>#N/A</v>
      </c>
    </row>
    <row r="801" spans="1:26" ht="15.75" customHeight="1" outlineLevel="2">
      <c r="A801" s="38">
        <v>830</v>
      </c>
      <c r="B801" s="39">
        <v>745000</v>
      </c>
      <c r="C801">
        <v>1</v>
      </c>
      <c r="D801" t="str">
        <f t="shared" si="103"/>
        <v>1745000.830</v>
      </c>
      <c r="E801" s="41" t="s">
        <v>596</v>
      </c>
      <c r="F801" s="16"/>
      <c r="G801"/>
      <c r="H801" s="17">
        <v>350000</v>
      </c>
      <c r="I801" s="17">
        <v>338702</v>
      </c>
      <c r="J801" s="16">
        <v>230727</v>
      </c>
      <c r="K801" s="18" t="e">
        <f>INDEX(תקציב_2013,MATCH(D801,'[1]תקציב 2015'!$D$3:$D$5960,0),8)</f>
        <v>#N/A</v>
      </c>
      <c r="L801" s="18" t="str">
        <f t="shared" si="96"/>
        <v>7</v>
      </c>
      <c r="M801" s="18" t="str">
        <f>INDEX(Chapter,MATCH(L801,[1]Chapter!$A$1:$A$681,0),8)</f>
        <v>שירותים מקומיים</v>
      </c>
      <c r="N801" s="18" t="str">
        <f t="shared" si="97"/>
        <v>74</v>
      </c>
      <c r="O801" s="18" t="str">
        <f>INDEX(Chapter,MATCH(N801,[1]Chapter!$A$1:$A$681,0),8)</f>
        <v>נכסים ציבוריים</v>
      </c>
      <c r="P801" s="18" t="str">
        <f t="shared" si="98"/>
        <v>745</v>
      </c>
      <c r="Q801" s="18" t="str">
        <f>INDEX(Chapter,MATCH(P801,[1]Chapter!$A$1:$A$681,0),8)</f>
        <v>תיעול וניקוז</v>
      </c>
      <c r="R801" s="18" t="str">
        <f t="shared" si="99"/>
        <v>7450</v>
      </c>
      <c r="S801" s="18" t="e">
        <f>INDEX(Chapter,MATCH(R801,[1]Chapter!$A$1:$A$681,0),8)</f>
        <v>#N/A</v>
      </c>
      <c r="T801" s="18"/>
      <c r="U801" s="18" t="str">
        <f t="shared" si="100"/>
        <v>8</v>
      </c>
      <c r="V801" s="18" t="str">
        <f>IF($L801&lt;"6",INDEX(Revenue_type,MATCH(U801*1,[1]type!$A$118:$A$168,0),8),INDEX(Expenditure_type,MATCH(U801*1,[1]type!$A$2:$A$117,0),8))</f>
        <v>השתתפויות תמיכות ותרומות</v>
      </c>
      <c r="W801" s="18" t="str">
        <f t="shared" si="101"/>
        <v>83</v>
      </c>
      <c r="X801" s="18" t="e">
        <f>IF($L801&lt;"6",INDEX(Revenue_type,MATCH(W801*1,[1]type!$A$118:$A$168,0),8),INDEX(Expenditure_type,MATCH(W801*1,[1]type!$A$2:$A$117,0),8))</f>
        <v>#N/A</v>
      </c>
      <c r="Y801" s="18" t="str">
        <f t="shared" si="102"/>
        <v>830</v>
      </c>
      <c r="Z801" s="18" t="e">
        <f>IF($L801&lt;"6",INDEX(Revenue_type,MATCH(Y801*1,[1]type!$A$118:$A$168,0),8),INDEX(Expenditure_type,MATCH(Y801*1,[1]type!$A$2:$A$117,0),8))</f>
        <v>#N/A</v>
      </c>
    </row>
    <row r="802" spans="1:26" ht="15.75" customHeight="1" outlineLevel="2">
      <c r="A802" s="38">
        <v>110</v>
      </c>
      <c r="B802" s="39">
        <v>746000</v>
      </c>
      <c r="C802">
        <v>1</v>
      </c>
      <c r="D802" t="str">
        <f t="shared" si="103"/>
        <v>1746000.110</v>
      </c>
      <c r="E802" s="42" t="s">
        <v>461</v>
      </c>
      <c r="F802" s="16"/>
      <c r="G802"/>
      <c r="H802" s="17">
        <v>1662000</v>
      </c>
      <c r="I802" s="17">
        <v>1824734.42</v>
      </c>
      <c r="J802" s="16">
        <v>2066629.7</v>
      </c>
      <c r="K802" s="18"/>
      <c r="L802" s="18" t="str">
        <f t="shared" si="96"/>
        <v>7</v>
      </c>
      <c r="M802" s="18" t="str">
        <f>INDEX(Chapter,MATCH(L802,[1]Chapter!$A$1:$A$681,0),8)</f>
        <v>שירותים מקומיים</v>
      </c>
      <c r="N802" s="18" t="str">
        <f t="shared" si="97"/>
        <v>74</v>
      </c>
      <c r="O802" s="18" t="str">
        <f>INDEX(Chapter,MATCH(N802,[1]Chapter!$A$1:$A$681,0),8)</f>
        <v>נכסים ציבוריים</v>
      </c>
      <c r="P802" s="18" t="str">
        <f t="shared" si="98"/>
        <v>746</v>
      </c>
      <c r="Q802" s="18" t="str">
        <f>INDEX(Chapter,MATCH(P802,[1]Chapter!$A$1:$A$681,0),8)</f>
        <v>גנים ונטיעות</v>
      </c>
      <c r="R802" s="18" t="str">
        <f t="shared" si="99"/>
        <v>7460</v>
      </c>
      <c r="S802" s="18" t="e">
        <f>INDEX(Chapter,MATCH(R802,[1]Chapter!$A$1:$A$681,0),8)</f>
        <v>#N/A</v>
      </c>
      <c r="T802" s="18"/>
      <c r="U802" s="18" t="str">
        <f t="shared" si="100"/>
        <v>1</v>
      </c>
      <c r="V802" s="18" t="str">
        <f>IF($L802&lt;"6",INDEX(Revenue_type,MATCH(U802*1,[1]type!$A$118:$A$168,0),8),INDEX(Expenditure_type,MATCH(U802*1,[1]type!$A$2:$A$117,0),8))</f>
        <v>משכורות וש"ע לעובדים לפי תקן</v>
      </c>
      <c r="W802" s="18" t="str">
        <f t="shared" si="101"/>
        <v>11</v>
      </c>
      <c r="X802" s="18" t="str">
        <f>IF($L802&lt;"6",INDEX(Revenue_type,MATCH(W802*1,[1]type!$A$118:$A$168,0),8),INDEX(Expenditure_type,MATCH(W802*1,[1]type!$A$2:$A$117,0),8))</f>
        <v>השכר הקובע</v>
      </c>
      <c r="Y802" s="18" t="str">
        <f t="shared" si="102"/>
        <v>110</v>
      </c>
      <c r="Z802" s="18" t="e">
        <f>IF($L802&lt;"6",INDEX(Revenue_type,MATCH(Y802*1,[1]type!$A$118:$A$168,0),8),INDEX(Expenditure_type,MATCH(Y802*1,[1]type!$A$2:$A$117,0),8))</f>
        <v>#N/A</v>
      </c>
    </row>
    <row r="803" spans="1:26" ht="15.75" customHeight="1" outlineLevel="2">
      <c r="A803" s="38">
        <v>115</v>
      </c>
      <c r="B803" s="39">
        <v>746000</v>
      </c>
      <c r="C803">
        <v>1</v>
      </c>
      <c r="D803" t="str">
        <f t="shared" si="103"/>
        <v>1746000.115</v>
      </c>
      <c r="E803" s="42" t="s">
        <v>433</v>
      </c>
      <c r="F803" s="16"/>
      <c r="G803"/>
      <c r="H803" s="17">
        <v>250000</v>
      </c>
      <c r="I803" s="17">
        <v>193027</v>
      </c>
      <c r="J803" s="16">
        <v>169225</v>
      </c>
      <c r="K803" s="18" t="e">
        <f>INDEX(תקציב_2013,MATCH(D803,'[1]תקציב 2015'!$D$3:$D$5960,0),8)</f>
        <v>#N/A</v>
      </c>
      <c r="L803" s="18" t="str">
        <f t="shared" si="96"/>
        <v>7</v>
      </c>
      <c r="M803" s="18" t="str">
        <f>INDEX(Chapter,MATCH(L803,[1]Chapter!$A$1:$A$681,0),8)</f>
        <v>שירותים מקומיים</v>
      </c>
      <c r="N803" s="18" t="str">
        <f t="shared" si="97"/>
        <v>74</v>
      </c>
      <c r="O803" s="18" t="str">
        <f>INDEX(Chapter,MATCH(N803,[1]Chapter!$A$1:$A$681,0),8)</f>
        <v>נכסים ציבוריים</v>
      </c>
      <c r="P803" s="18" t="str">
        <f t="shared" si="98"/>
        <v>746</v>
      </c>
      <c r="Q803" s="18" t="str">
        <f>INDEX(Chapter,MATCH(P803,[1]Chapter!$A$1:$A$681,0),8)</f>
        <v>גנים ונטיעות</v>
      </c>
      <c r="R803" s="18" t="str">
        <f t="shared" si="99"/>
        <v>7460</v>
      </c>
      <c r="S803" s="18" t="e">
        <f>INDEX(Chapter,MATCH(R803,[1]Chapter!$A$1:$A$681,0),8)</f>
        <v>#N/A</v>
      </c>
      <c r="T803" s="18"/>
      <c r="U803" s="18" t="str">
        <f t="shared" si="100"/>
        <v>1</v>
      </c>
      <c r="V803" s="18" t="str">
        <f>IF($L803&lt;"6",INDEX(Revenue_type,MATCH(U803*1,[1]type!$A$118:$A$168,0),8),INDEX(Expenditure_type,MATCH(U803*1,[1]type!$A$2:$A$117,0),8))</f>
        <v>משכורות וש"ע לעובדים לפי תקן</v>
      </c>
      <c r="W803" s="18" t="str">
        <f t="shared" si="101"/>
        <v>11</v>
      </c>
      <c r="X803" s="18" t="str">
        <f>IF($L803&lt;"6",INDEX(Revenue_type,MATCH(W803*1,[1]type!$A$118:$A$168,0),8),INDEX(Expenditure_type,MATCH(W803*1,[1]type!$A$2:$A$117,0),8))</f>
        <v>השכר הקובע</v>
      </c>
      <c r="Y803" s="18" t="str">
        <f t="shared" si="102"/>
        <v>115</v>
      </c>
      <c r="Z803" s="18" t="e">
        <f>IF($L803&lt;"6",INDEX(Revenue_type,MATCH(Y803*1,[1]type!$A$118:$A$168,0),8),INDEX(Expenditure_type,MATCH(Y803*1,[1]type!$A$2:$A$117,0),8))</f>
        <v>#N/A</v>
      </c>
    </row>
    <row r="804" spans="1:26" ht="15.75" customHeight="1" outlineLevel="2">
      <c r="A804" s="38">
        <v>130</v>
      </c>
      <c r="B804" s="39">
        <v>746000</v>
      </c>
      <c r="C804">
        <v>1</v>
      </c>
      <c r="D804" t="str">
        <f t="shared" si="103"/>
        <v>1746000.130</v>
      </c>
      <c r="E804" s="42" t="s">
        <v>41</v>
      </c>
      <c r="F804" s="16"/>
      <c r="G804"/>
      <c r="H804" s="17">
        <v>120000</v>
      </c>
      <c r="I804" s="17">
        <v>50963.69</v>
      </c>
      <c r="J804" s="16">
        <v>128039.83</v>
      </c>
      <c r="K804" s="18">
        <f>INDEX(תקציב_2013,MATCH(D804,'[1]תקציב 2015'!$D$3:$D$5960,0),8)</f>
        <v>63647</v>
      </c>
      <c r="L804" s="18" t="str">
        <f t="shared" si="96"/>
        <v>7</v>
      </c>
      <c r="M804" s="18" t="str">
        <f>INDEX(Chapter,MATCH(L804,[1]Chapter!$A$1:$A$681,0),8)</f>
        <v>שירותים מקומיים</v>
      </c>
      <c r="N804" s="18" t="str">
        <f t="shared" si="97"/>
        <v>74</v>
      </c>
      <c r="O804" s="18" t="str">
        <f>INDEX(Chapter,MATCH(N804,[1]Chapter!$A$1:$A$681,0),8)</f>
        <v>נכסים ציבוריים</v>
      </c>
      <c r="P804" s="18" t="str">
        <f t="shared" si="98"/>
        <v>746</v>
      </c>
      <c r="Q804" s="18" t="str">
        <f>INDEX(Chapter,MATCH(P804,[1]Chapter!$A$1:$A$681,0),8)</f>
        <v>גנים ונטיעות</v>
      </c>
      <c r="R804" s="18" t="str">
        <f t="shared" si="99"/>
        <v>7460</v>
      </c>
      <c r="S804" s="18" t="e">
        <f>INDEX(Chapter,MATCH(R804,[1]Chapter!$A$1:$A$681,0),8)</f>
        <v>#N/A</v>
      </c>
      <c r="T804" s="18"/>
      <c r="U804" s="18" t="str">
        <f t="shared" si="100"/>
        <v>1</v>
      </c>
      <c r="V804" s="18" t="str">
        <f>IF($L804&lt;"6",INDEX(Revenue_type,MATCH(U804*1,[1]type!$A$118:$A$168,0),8),INDEX(Expenditure_type,MATCH(U804*1,[1]type!$A$2:$A$117,0),8))</f>
        <v>משכורות וש"ע לעובדים לפי תקן</v>
      </c>
      <c r="W804" s="18" t="str">
        <f t="shared" si="101"/>
        <v>13</v>
      </c>
      <c r="X804" s="18" t="str">
        <f>IF($L804&lt;"6",INDEX(Revenue_type,MATCH(W804*1,[1]type!$A$118:$A$168,0),8),INDEX(Expenditure_type,MATCH(W804*1,[1]type!$A$2:$A$117,0),8))</f>
        <v>שעות נוספות</v>
      </c>
      <c r="Y804" s="18" t="str">
        <f t="shared" si="102"/>
        <v>130</v>
      </c>
      <c r="Z804" s="18" t="e">
        <f>IF($L804&lt;"6",INDEX(Revenue_type,MATCH(Y804*1,[1]type!$A$118:$A$168,0),8),INDEX(Expenditure_type,MATCH(Y804*1,[1]type!$A$2:$A$117,0),8))</f>
        <v>#N/A</v>
      </c>
    </row>
    <row r="805" spans="1:26" ht="15.75" customHeight="1" outlineLevel="2">
      <c r="A805" s="38">
        <v>140</v>
      </c>
      <c r="B805" s="39">
        <v>746000</v>
      </c>
      <c r="C805">
        <v>1</v>
      </c>
      <c r="D805" t="str">
        <f t="shared" si="103"/>
        <v>1746000.140</v>
      </c>
      <c r="E805" s="42" t="s">
        <v>56</v>
      </c>
      <c r="F805" s="16"/>
      <c r="G805"/>
      <c r="H805" s="17">
        <v>150000</v>
      </c>
      <c r="I805" s="17">
        <v>155500.39000000001</v>
      </c>
      <c r="J805" s="16">
        <v>189025.69</v>
      </c>
      <c r="K805" s="18">
        <f>INDEX(תקציב_2013,MATCH(D805,'[1]תקציב 2015'!$D$3:$D$5960,0),8)</f>
        <v>572849</v>
      </c>
      <c r="L805" s="18" t="str">
        <f t="shared" si="96"/>
        <v>7</v>
      </c>
      <c r="M805" s="18" t="str">
        <f>INDEX(Chapter,MATCH(L805,[1]Chapter!$A$1:$A$681,0),8)</f>
        <v>שירותים מקומיים</v>
      </c>
      <c r="N805" s="18" t="str">
        <f t="shared" si="97"/>
        <v>74</v>
      </c>
      <c r="O805" s="18" t="str">
        <f>INDEX(Chapter,MATCH(N805,[1]Chapter!$A$1:$A$681,0),8)</f>
        <v>נכסים ציבוריים</v>
      </c>
      <c r="P805" s="18" t="str">
        <f t="shared" si="98"/>
        <v>746</v>
      </c>
      <c r="Q805" s="18" t="str">
        <f>INDEX(Chapter,MATCH(P805,[1]Chapter!$A$1:$A$681,0),8)</f>
        <v>גנים ונטיעות</v>
      </c>
      <c r="R805" s="18" t="str">
        <f t="shared" si="99"/>
        <v>7460</v>
      </c>
      <c r="S805" s="18" t="e">
        <f>INDEX(Chapter,MATCH(R805,[1]Chapter!$A$1:$A$681,0),8)</f>
        <v>#N/A</v>
      </c>
      <c r="T805" s="18"/>
      <c r="U805" s="18" t="str">
        <f t="shared" si="100"/>
        <v>1</v>
      </c>
      <c r="V805" s="18" t="str">
        <f>IF($L805&lt;"6",INDEX(Revenue_type,MATCH(U805*1,[1]type!$A$118:$A$168,0),8),INDEX(Expenditure_type,MATCH(U805*1,[1]type!$A$2:$A$117,0),8))</f>
        <v>משכורות וש"ע לעובדים לפי תקן</v>
      </c>
      <c r="W805" s="18" t="str">
        <f t="shared" si="101"/>
        <v>14</v>
      </c>
      <c r="X805" s="18" t="str">
        <f>IF($L805&lt;"6",INDEX(Revenue_type,MATCH(W805*1,[1]type!$A$118:$A$168,0),8),INDEX(Expenditure_type,MATCH(W805*1,[1]type!$A$2:$A$117,0),8))</f>
        <v>החזר הוצאות</v>
      </c>
      <c r="Y805" s="18" t="str">
        <f t="shared" si="102"/>
        <v>140</v>
      </c>
      <c r="Z805" s="18" t="e">
        <f>IF($L805&lt;"6",INDEX(Revenue_type,MATCH(Y805*1,[1]type!$A$118:$A$168,0),8),INDEX(Expenditure_type,MATCH(Y805*1,[1]type!$A$2:$A$117,0),8))</f>
        <v>#N/A</v>
      </c>
    </row>
    <row r="806" spans="1:26" ht="15.75" customHeight="1" outlineLevel="2">
      <c r="A806" s="38">
        <v>210</v>
      </c>
      <c r="B806" s="39">
        <v>746000</v>
      </c>
      <c r="C806">
        <v>1</v>
      </c>
      <c r="D806" t="str">
        <f t="shared" si="103"/>
        <v>1746000.210</v>
      </c>
      <c r="E806" s="47" t="s">
        <v>476</v>
      </c>
      <c r="F806" s="16"/>
      <c r="G806"/>
      <c r="H806" s="17">
        <v>0</v>
      </c>
      <c r="I806" s="17">
        <v>0</v>
      </c>
      <c r="J806" s="16">
        <v>9613.58</v>
      </c>
      <c r="K806" s="18" t="e">
        <f>INDEX(תקציב_2013,MATCH(D806,'[1]תקציב 2015'!$D$3:$D$5960,0),8)</f>
        <v>#N/A</v>
      </c>
      <c r="L806" s="18" t="str">
        <f t="shared" si="96"/>
        <v>7</v>
      </c>
      <c r="M806" s="18" t="str">
        <f>INDEX(Chapter,MATCH(L806,[1]Chapter!$A$1:$A$681,0),8)</f>
        <v>שירותים מקומיים</v>
      </c>
      <c r="N806" s="18" t="str">
        <f t="shared" si="97"/>
        <v>74</v>
      </c>
      <c r="O806" s="18" t="str">
        <f>INDEX(Chapter,MATCH(N806,[1]Chapter!$A$1:$A$681,0),8)</f>
        <v>נכסים ציבוריים</v>
      </c>
      <c r="P806" s="18" t="str">
        <f t="shared" si="98"/>
        <v>746</v>
      </c>
      <c r="Q806" s="18" t="str">
        <f>INDEX(Chapter,MATCH(P806,[1]Chapter!$A$1:$A$681,0),8)</f>
        <v>גנים ונטיעות</v>
      </c>
      <c r="R806" s="18" t="str">
        <f t="shared" si="99"/>
        <v>7460</v>
      </c>
      <c r="S806" s="18" t="e">
        <f>INDEX(Chapter,MATCH(R806,[1]Chapter!$A$1:$A$681,0),8)</f>
        <v>#N/A</v>
      </c>
      <c r="T806" s="18"/>
      <c r="U806" s="18" t="str">
        <f t="shared" si="100"/>
        <v>2</v>
      </c>
      <c r="V806" s="18" t="str">
        <f>IF($L806&lt;"6",INDEX(Revenue_type,MATCH(U806*1,[1]type!$A$118:$A$168,0),8),INDEX(Expenditure_type,MATCH(U806*1,[1]type!$A$2:$A$117,0),8))</f>
        <v>משכורות וש"ע לעובדים בלי תקן</v>
      </c>
      <c r="W806" s="18" t="str">
        <f t="shared" si="101"/>
        <v>21</v>
      </c>
      <c r="X806" s="18" t="str">
        <f>IF($L806&lt;"6",INDEX(Revenue_type,MATCH(W806*1,[1]type!$A$118:$A$168,0),8),INDEX(Expenditure_type,MATCH(W806*1,[1]type!$A$2:$A$117,0),8))</f>
        <v>השכר הקובע</v>
      </c>
      <c r="Y806" s="18" t="str">
        <f t="shared" si="102"/>
        <v>210</v>
      </c>
      <c r="Z806" s="18" t="e">
        <f>IF($L806&lt;"6",INDEX(Revenue_type,MATCH(Y806*1,[1]type!$A$118:$A$168,0),8),INDEX(Expenditure_type,MATCH(Y806*1,[1]type!$A$2:$A$117,0),8))</f>
        <v>#N/A</v>
      </c>
    </row>
    <row r="807" spans="1:26" ht="15.75" customHeight="1" outlineLevel="2">
      <c r="A807" s="38">
        <v>492</v>
      </c>
      <c r="B807" s="39">
        <v>746000</v>
      </c>
      <c r="C807">
        <v>1</v>
      </c>
      <c r="D807" t="str">
        <f t="shared" si="103"/>
        <v>1746000.492</v>
      </c>
      <c r="E807" s="47" t="s">
        <v>443</v>
      </c>
      <c r="F807" s="16"/>
      <c r="G807"/>
      <c r="H807" s="17">
        <v>95000</v>
      </c>
      <c r="I807" s="17">
        <v>99773</v>
      </c>
      <c r="J807" s="16">
        <v>90488</v>
      </c>
      <c r="K807" s="18" t="e">
        <f>INDEX(תקציב_2013,MATCH(D807,'[1]תקציב 2015'!$D$3:$D$5960,0),8)</f>
        <v>#N/A</v>
      </c>
      <c r="L807" s="18" t="str">
        <f t="shared" si="96"/>
        <v>7</v>
      </c>
      <c r="M807" s="18" t="str">
        <f>INDEX(Chapter,MATCH(L807,[1]Chapter!$A$1:$A$681,0),8)</f>
        <v>שירותים מקומיים</v>
      </c>
      <c r="N807" s="18" t="str">
        <f t="shared" si="97"/>
        <v>74</v>
      </c>
      <c r="O807" s="18" t="str">
        <f>INDEX(Chapter,MATCH(N807,[1]Chapter!$A$1:$A$681,0),8)</f>
        <v>נכסים ציבוריים</v>
      </c>
      <c r="P807" s="18" t="str">
        <f t="shared" si="98"/>
        <v>746</v>
      </c>
      <c r="Q807" s="18" t="str">
        <f>INDEX(Chapter,MATCH(P807,[1]Chapter!$A$1:$A$681,0),8)</f>
        <v>גנים ונטיעות</v>
      </c>
      <c r="R807" s="18" t="str">
        <f t="shared" si="99"/>
        <v>7460</v>
      </c>
      <c r="S807" s="18" t="e">
        <f>INDEX(Chapter,MATCH(R807,[1]Chapter!$A$1:$A$681,0),8)</f>
        <v>#N/A</v>
      </c>
      <c r="T807" s="18"/>
      <c r="U807" s="18" t="str">
        <f t="shared" si="100"/>
        <v>4</v>
      </c>
      <c r="V807" s="18" t="str">
        <f>IF($L807&lt;"6",INDEX(Revenue_type,MATCH(U807*1,[1]type!$A$118:$A$168,0),8),INDEX(Expenditure_type,MATCH(U807*1,[1]type!$A$2:$A$117,0),8))</f>
        <v>אחזקת בינים ואספקת ציוד</v>
      </c>
      <c r="W807" s="18" t="str">
        <f t="shared" si="101"/>
        <v>49</v>
      </c>
      <c r="X807" s="18" t="e">
        <f>IF($L807&lt;"6",INDEX(Revenue_type,MATCH(W807*1,[1]type!$A$118:$A$168,0),8),INDEX(Expenditure_type,MATCH(W807*1,[1]type!$A$2:$A$117,0),8))</f>
        <v>#N/A</v>
      </c>
      <c r="Y807" s="18" t="str">
        <f t="shared" si="102"/>
        <v>492</v>
      </c>
      <c r="Z807" s="18" t="str">
        <f>IF($L807&lt;"6",INDEX(Revenue_type,MATCH(Y807*1,[1]type!$A$118:$A$168,0),8),INDEX(Expenditure_type,MATCH(Y807*1,[1]type!$A$2:$A$117,0),8))</f>
        <v>השתתפות בתקציבי עזר 092</v>
      </c>
    </row>
    <row r="808" spans="1:26" ht="15.75" customHeight="1" outlineLevel="2">
      <c r="A808" s="38">
        <v>720</v>
      </c>
      <c r="B808" s="39">
        <v>746000</v>
      </c>
      <c r="C808">
        <v>1</v>
      </c>
      <c r="D808" t="str">
        <f t="shared" si="103"/>
        <v>1746000.720</v>
      </c>
      <c r="E808" s="42" t="s">
        <v>554</v>
      </c>
      <c r="F808" s="16"/>
      <c r="G808"/>
      <c r="H808" s="17">
        <v>250000</v>
      </c>
      <c r="I808" s="17">
        <v>242005.24</v>
      </c>
      <c r="J808" s="16">
        <v>288813.98</v>
      </c>
      <c r="K808" s="18" t="e">
        <f>INDEX(תקציב_2013,MATCH(D808,'[1]תקציב 2015'!$D$3:$D$5960,0),8)</f>
        <v>#N/A</v>
      </c>
      <c r="L808" s="18" t="str">
        <f t="shared" si="96"/>
        <v>7</v>
      </c>
      <c r="M808" s="18" t="str">
        <f>INDEX(Chapter,MATCH(L808,[1]Chapter!$A$1:$A$681,0),8)</f>
        <v>שירותים מקומיים</v>
      </c>
      <c r="N808" s="18" t="str">
        <f t="shared" si="97"/>
        <v>74</v>
      </c>
      <c r="O808" s="18" t="str">
        <f>INDEX(Chapter,MATCH(N808,[1]Chapter!$A$1:$A$681,0),8)</f>
        <v>נכסים ציבוריים</v>
      </c>
      <c r="P808" s="18" t="str">
        <f t="shared" si="98"/>
        <v>746</v>
      </c>
      <c r="Q808" s="18" t="str">
        <f>INDEX(Chapter,MATCH(P808,[1]Chapter!$A$1:$A$681,0),8)</f>
        <v>גנים ונטיעות</v>
      </c>
      <c r="R808" s="18" t="str">
        <f t="shared" si="99"/>
        <v>7460</v>
      </c>
      <c r="S808" s="18" t="e">
        <f>INDEX(Chapter,MATCH(R808,[1]Chapter!$A$1:$A$681,0),8)</f>
        <v>#N/A</v>
      </c>
      <c r="T808" s="18"/>
      <c r="U808" s="18" t="str">
        <f t="shared" si="100"/>
        <v>7</v>
      </c>
      <c r="V808" s="18" t="str">
        <f>IF($L808&lt;"6",INDEX(Revenue_type,MATCH(U808*1,[1]type!$A$118:$A$168,0),8),INDEX(Expenditure_type,MATCH(U808*1,[1]type!$A$2:$A$117,0),8))</f>
        <v>הוצאות לפעולות</v>
      </c>
      <c r="W808" s="18" t="str">
        <f t="shared" si="101"/>
        <v>72</v>
      </c>
      <c r="X808" s="18" t="str">
        <f>IF($L808&lt;"6",INDEX(Revenue_type,MATCH(W808*1,[1]type!$A$118:$A$168,0),8),INDEX(Expenditure_type,MATCH(W808*1,[1]type!$A$2:$A$117,0),8))</f>
        <v>חומרים</v>
      </c>
      <c r="Y808" s="18" t="str">
        <f t="shared" si="102"/>
        <v>720</v>
      </c>
      <c r="Z808" s="18" t="e">
        <f>IF($L808&lt;"6",INDEX(Revenue_type,MATCH(Y808*1,[1]type!$A$118:$A$168,0),8),INDEX(Expenditure_type,MATCH(Y808*1,[1]type!$A$2:$A$117,0),8))</f>
        <v>#N/A</v>
      </c>
    </row>
    <row r="809" spans="1:26" ht="15.75" customHeight="1" outlineLevel="2">
      <c r="A809" s="38">
        <v>750</v>
      </c>
      <c r="B809" s="39">
        <v>746000</v>
      </c>
      <c r="C809">
        <v>1</v>
      </c>
      <c r="D809" t="str">
        <f t="shared" si="103"/>
        <v>1746000.750</v>
      </c>
      <c r="E809" s="42" t="s">
        <v>542</v>
      </c>
      <c r="F809" s="16"/>
      <c r="G809"/>
      <c r="H809" s="17">
        <v>7000000</v>
      </c>
      <c r="I809" s="17">
        <v>7450325.4500000002</v>
      </c>
      <c r="J809" s="16">
        <v>6580686.5800000001</v>
      </c>
      <c r="K809" s="18" t="e">
        <f>INDEX(תקציב_2013,MATCH(D809,'[1]תקציב 2015'!$D$3:$D$5960,0),8)</f>
        <v>#N/A</v>
      </c>
      <c r="L809" s="18" t="str">
        <f t="shared" si="96"/>
        <v>7</v>
      </c>
      <c r="M809" s="18" t="str">
        <f>INDEX(Chapter,MATCH(L809,[1]Chapter!$A$1:$A$681,0),8)</f>
        <v>שירותים מקומיים</v>
      </c>
      <c r="N809" s="18" t="str">
        <f t="shared" si="97"/>
        <v>74</v>
      </c>
      <c r="O809" s="18" t="str">
        <f>INDEX(Chapter,MATCH(N809,[1]Chapter!$A$1:$A$681,0),8)</f>
        <v>נכסים ציבוריים</v>
      </c>
      <c r="P809" s="18" t="str">
        <f t="shared" si="98"/>
        <v>746</v>
      </c>
      <c r="Q809" s="18" t="str">
        <f>INDEX(Chapter,MATCH(P809,[1]Chapter!$A$1:$A$681,0),8)</f>
        <v>גנים ונטיעות</v>
      </c>
      <c r="R809" s="18" t="str">
        <f t="shared" si="99"/>
        <v>7460</v>
      </c>
      <c r="S809" s="18" t="e">
        <f>INDEX(Chapter,MATCH(R809,[1]Chapter!$A$1:$A$681,0),8)</f>
        <v>#N/A</v>
      </c>
      <c r="T809" s="18"/>
      <c r="U809" s="18" t="str">
        <f t="shared" si="100"/>
        <v>7</v>
      </c>
      <c r="V809" s="18" t="str">
        <f>IF($L809&lt;"6",INDEX(Revenue_type,MATCH(U809*1,[1]type!$A$118:$A$168,0),8),INDEX(Expenditure_type,MATCH(U809*1,[1]type!$A$2:$A$117,0),8))</f>
        <v>הוצאות לפעולות</v>
      </c>
      <c r="W809" s="18" t="str">
        <f t="shared" si="101"/>
        <v>75</v>
      </c>
      <c r="X809" s="18" t="str">
        <f>IF($L809&lt;"6",INDEX(Revenue_type,MATCH(W809*1,[1]type!$A$118:$A$168,0),8),INDEX(Expenditure_type,MATCH(W809*1,[1]type!$A$2:$A$117,0),8))</f>
        <v>עבודות קבלניות</v>
      </c>
      <c r="Y809" s="18" t="str">
        <f t="shared" si="102"/>
        <v>750</v>
      </c>
      <c r="Z809" s="18" t="e">
        <f>IF($L809&lt;"6",INDEX(Revenue_type,MATCH(Y809*1,[1]type!$A$118:$A$168,0),8),INDEX(Expenditure_type,MATCH(Y809*1,[1]type!$A$2:$A$117,0),8))</f>
        <v>#N/A</v>
      </c>
    </row>
    <row r="810" spans="1:26" ht="15.75" customHeight="1" outlineLevel="2">
      <c r="A810" s="38">
        <v>751</v>
      </c>
      <c r="B810" s="39">
        <v>746000</v>
      </c>
      <c r="C810">
        <v>1</v>
      </c>
      <c r="D810" t="str">
        <f t="shared" si="103"/>
        <v>1746000.751</v>
      </c>
      <c r="E810" s="47" t="s">
        <v>622</v>
      </c>
      <c r="F810" s="16"/>
      <c r="G810"/>
      <c r="H810" s="17">
        <v>107000</v>
      </c>
      <c r="I810" s="17">
        <v>51063.27</v>
      </c>
      <c r="J810" s="16">
        <v>106371.14</v>
      </c>
      <c r="K810" s="18"/>
      <c r="L810" s="18" t="str">
        <f t="shared" si="96"/>
        <v>7</v>
      </c>
      <c r="M810" s="18" t="str">
        <f>INDEX(Chapter,MATCH(L810,[1]Chapter!$A$1:$A$681,0),8)</f>
        <v>שירותים מקומיים</v>
      </c>
      <c r="N810" s="18" t="str">
        <f t="shared" si="97"/>
        <v>74</v>
      </c>
      <c r="O810" s="18" t="str">
        <f>INDEX(Chapter,MATCH(N810,[1]Chapter!$A$1:$A$681,0),8)</f>
        <v>נכסים ציבוריים</v>
      </c>
      <c r="P810" s="18" t="str">
        <f t="shared" si="98"/>
        <v>746</v>
      </c>
      <c r="Q810" s="18" t="str">
        <f>INDEX(Chapter,MATCH(P810,[1]Chapter!$A$1:$A$681,0),8)</f>
        <v>גנים ונטיעות</v>
      </c>
      <c r="R810" s="18" t="str">
        <f t="shared" si="99"/>
        <v>7460</v>
      </c>
      <c r="S810" s="18" t="e">
        <f>INDEX(Chapter,MATCH(R810,[1]Chapter!$A$1:$A$681,0),8)</f>
        <v>#N/A</v>
      </c>
      <c r="T810" s="18"/>
      <c r="U810" s="18" t="str">
        <f t="shared" si="100"/>
        <v>7</v>
      </c>
      <c r="V810" s="18" t="str">
        <f>IF($L810&lt;"6",INDEX(Revenue_type,MATCH(U810*1,[1]type!$A$118:$A$168,0),8),INDEX(Expenditure_type,MATCH(U810*1,[1]type!$A$2:$A$117,0),8))</f>
        <v>הוצאות לפעולות</v>
      </c>
      <c r="W810" s="18" t="str">
        <f t="shared" si="101"/>
        <v>75</v>
      </c>
      <c r="X810" s="18" t="str">
        <f>IF($L810&lt;"6",INDEX(Revenue_type,MATCH(W810*1,[1]type!$A$118:$A$168,0),8),INDEX(Expenditure_type,MATCH(W810*1,[1]type!$A$2:$A$117,0),8))</f>
        <v>עבודות קבלניות</v>
      </c>
      <c r="Y810" s="18" t="str">
        <f t="shared" si="102"/>
        <v>751</v>
      </c>
      <c r="Z810" s="18" t="e">
        <f>IF($L810&lt;"6",INDEX(Revenue_type,MATCH(Y810*1,[1]type!$A$118:$A$168,0),8),INDEX(Expenditure_type,MATCH(Y810*1,[1]type!$A$2:$A$117,0),8))</f>
        <v>#N/A</v>
      </c>
    </row>
    <row r="811" spans="1:26" ht="15.75" customHeight="1" outlineLevel="2">
      <c r="A811" s="38">
        <v>752</v>
      </c>
      <c r="B811" s="39">
        <v>746000</v>
      </c>
      <c r="C811">
        <v>1</v>
      </c>
      <c r="D811" t="str">
        <f t="shared" si="103"/>
        <v>1746000.752</v>
      </c>
      <c r="E811" s="42" t="s">
        <v>623</v>
      </c>
      <c r="F811" s="16"/>
      <c r="G811"/>
      <c r="H811" s="17">
        <v>1150000</v>
      </c>
      <c r="I811" s="17"/>
      <c r="J811" s="16"/>
      <c r="K811" s="18"/>
      <c r="L811" s="18" t="str">
        <f t="shared" si="96"/>
        <v>7</v>
      </c>
      <c r="M811" s="18" t="str">
        <f>INDEX(Chapter,MATCH(L811,[1]Chapter!$A$1:$A$681,0),8)</f>
        <v>שירותים מקומיים</v>
      </c>
      <c r="N811" s="18" t="str">
        <f t="shared" si="97"/>
        <v>74</v>
      </c>
      <c r="O811" s="18" t="str">
        <f>INDEX(Chapter,MATCH(N811,[1]Chapter!$A$1:$A$681,0),8)</f>
        <v>נכסים ציבוריים</v>
      </c>
      <c r="P811" s="18" t="str">
        <f t="shared" si="98"/>
        <v>746</v>
      </c>
      <c r="Q811" s="18" t="str">
        <f>INDEX(Chapter,MATCH(P811,[1]Chapter!$A$1:$A$681,0),8)</f>
        <v>גנים ונטיעות</v>
      </c>
      <c r="R811" s="18" t="str">
        <f t="shared" si="99"/>
        <v>7460</v>
      </c>
      <c r="S811" s="18" t="e">
        <f>INDEX(Chapter,MATCH(R811,[1]Chapter!$A$1:$A$681,0),8)</f>
        <v>#N/A</v>
      </c>
      <c r="T811" s="18"/>
      <c r="U811" s="18" t="str">
        <f t="shared" si="100"/>
        <v>7</v>
      </c>
      <c r="V811" s="18" t="str">
        <f>IF($L811&lt;"6",INDEX(Revenue_type,MATCH(U811*1,[1]type!$A$118:$A$168,0),8),INDEX(Expenditure_type,MATCH(U811*1,[1]type!$A$2:$A$117,0),8))</f>
        <v>הוצאות לפעולות</v>
      </c>
      <c r="W811" s="18" t="str">
        <f t="shared" si="101"/>
        <v>75</v>
      </c>
      <c r="X811" s="18" t="str">
        <f>IF($L811&lt;"6",INDEX(Revenue_type,MATCH(W811*1,[1]type!$A$118:$A$168,0),8),INDEX(Expenditure_type,MATCH(W811*1,[1]type!$A$2:$A$117,0),8))</f>
        <v>עבודות קבלניות</v>
      </c>
      <c r="Y811" s="18" t="str">
        <f t="shared" si="102"/>
        <v>752</v>
      </c>
      <c r="Z811" s="18" t="e">
        <f>IF($L811&lt;"6",INDEX(Revenue_type,MATCH(Y811*1,[1]type!$A$118:$A$168,0),8),INDEX(Expenditure_type,MATCH(Y811*1,[1]type!$A$2:$A$117,0),8))</f>
        <v>#N/A</v>
      </c>
    </row>
    <row r="812" spans="1:26" ht="15.75" customHeight="1" outlineLevel="2">
      <c r="A812" s="38">
        <v>753</v>
      </c>
      <c r="B812" s="39">
        <v>746000</v>
      </c>
      <c r="C812">
        <v>1</v>
      </c>
      <c r="D812" t="str">
        <f t="shared" si="103"/>
        <v>1746000.753</v>
      </c>
      <c r="E812" s="47" t="s">
        <v>624</v>
      </c>
      <c r="F812" s="16"/>
      <c r="G812"/>
      <c r="H812" s="17">
        <v>120000</v>
      </c>
      <c r="I812" s="17">
        <v>120933.14</v>
      </c>
      <c r="J812" s="16">
        <v>101916</v>
      </c>
      <c r="K812" s="18"/>
      <c r="L812" s="18" t="str">
        <f t="shared" si="96"/>
        <v>7</v>
      </c>
      <c r="M812" s="18" t="str">
        <f>INDEX(Chapter,MATCH(L812,[1]Chapter!$A$1:$A$681,0),8)</f>
        <v>שירותים מקומיים</v>
      </c>
      <c r="N812" s="18" t="str">
        <f t="shared" si="97"/>
        <v>74</v>
      </c>
      <c r="O812" s="18" t="str">
        <f>INDEX(Chapter,MATCH(N812,[1]Chapter!$A$1:$A$681,0),8)</f>
        <v>נכסים ציבוריים</v>
      </c>
      <c r="P812" s="18" t="str">
        <f t="shared" si="98"/>
        <v>746</v>
      </c>
      <c r="Q812" s="18" t="str">
        <f>INDEX(Chapter,MATCH(P812,[1]Chapter!$A$1:$A$681,0),8)</f>
        <v>גנים ונטיעות</v>
      </c>
      <c r="R812" s="18" t="str">
        <f t="shared" si="99"/>
        <v>7460</v>
      </c>
      <c r="S812" s="18" t="e">
        <f>INDEX(Chapter,MATCH(R812,[1]Chapter!$A$1:$A$681,0),8)</f>
        <v>#N/A</v>
      </c>
      <c r="T812" s="18"/>
      <c r="U812" s="18" t="str">
        <f t="shared" si="100"/>
        <v>7</v>
      </c>
      <c r="V812" s="18" t="str">
        <f>IF($L812&lt;"6",INDEX(Revenue_type,MATCH(U812*1,[1]type!$A$118:$A$168,0),8),INDEX(Expenditure_type,MATCH(U812*1,[1]type!$A$2:$A$117,0),8))</f>
        <v>הוצאות לפעולות</v>
      </c>
      <c r="W812" s="18" t="str">
        <f t="shared" si="101"/>
        <v>75</v>
      </c>
      <c r="X812" s="18" t="str">
        <f>IF($L812&lt;"6",INDEX(Revenue_type,MATCH(W812*1,[1]type!$A$118:$A$168,0),8),INDEX(Expenditure_type,MATCH(W812*1,[1]type!$A$2:$A$117,0),8))</f>
        <v>עבודות קבלניות</v>
      </c>
      <c r="Y812" s="18" t="str">
        <f t="shared" si="102"/>
        <v>753</v>
      </c>
      <c r="Z812" s="18" t="e">
        <f>IF($L812&lt;"6",INDEX(Revenue_type,MATCH(Y812*1,[1]type!$A$118:$A$168,0),8),INDEX(Expenditure_type,MATCH(Y812*1,[1]type!$A$2:$A$117,0),8))</f>
        <v>#N/A</v>
      </c>
    </row>
    <row r="813" spans="1:26" ht="15.75" customHeight="1" outlineLevel="2">
      <c r="A813" s="38">
        <v>780</v>
      </c>
      <c r="B813" s="39">
        <v>746000</v>
      </c>
      <c r="C813">
        <v>1</v>
      </c>
      <c r="D813" t="str">
        <f t="shared" si="103"/>
        <v>1746000.780</v>
      </c>
      <c r="E813" s="47" t="s">
        <v>50</v>
      </c>
      <c r="F813" s="16"/>
      <c r="G813"/>
      <c r="H813" s="17">
        <v>0</v>
      </c>
      <c r="I813" s="17">
        <v>0</v>
      </c>
      <c r="J813" s="16">
        <v>13098</v>
      </c>
      <c r="K813" s="18"/>
      <c r="L813" s="18" t="str">
        <f t="shared" si="96"/>
        <v>7</v>
      </c>
      <c r="M813" s="18" t="str">
        <f>INDEX(Chapter,MATCH(L813,[1]Chapter!$A$1:$A$681,0),8)</f>
        <v>שירותים מקומיים</v>
      </c>
      <c r="N813" s="18" t="str">
        <f t="shared" si="97"/>
        <v>74</v>
      </c>
      <c r="O813" s="18" t="str">
        <f>INDEX(Chapter,MATCH(N813,[1]Chapter!$A$1:$A$681,0),8)</f>
        <v>נכסים ציבוריים</v>
      </c>
      <c r="P813" s="18" t="str">
        <f t="shared" si="98"/>
        <v>746</v>
      </c>
      <c r="Q813" s="18" t="str">
        <f>INDEX(Chapter,MATCH(P813,[1]Chapter!$A$1:$A$681,0),8)</f>
        <v>גנים ונטיעות</v>
      </c>
      <c r="R813" s="18" t="str">
        <f t="shared" si="99"/>
        <v>7460</v>
      </c>
      <c r="S813" s="18" t="e">
        <f>INDEX(Chapter,MATCH(R813,[1]Chapter!$A$1:$A$681,0),8)</f>
        <v>#N/A</v>
      </c>
      <c r="T813" s="18"/>
      <c r="U813" s="18" t="str">
        <f t="shared" si="100"/>
        <v>7</v>
      </c>
      <c r="V813" s="18" t="str">
        <f>IF($L813&lt;"6",INDEX(Revenue_type,MATCH(U813*1,[1]type!$A$118:$A$168,0),8),INDEX(Expenditure_type,MATCH(U813*1,[1]type!$A$2:$A$117,0),8))</f>
        <v>הוצאות לפעולות</v>
      </c>
      <c r="W813" s="18" t="str">
        <f t="shared" si="101"/>
        <v>78</v>
      </c>
      <c r="X813" s="18" t="str">
        <f>IF($L813&lt;"6",INDEX(Revenue_type,MATCH(W813*1,[1]type!$A$118:$A$168,0),8),INDEX(Expenditure_type,MATCH(W813*1,[1]type!$A$2:$A$117,0),8))</f>
        <v>הוצאות שונות</v>
      </c>
      <c r="Y813" s="18" t="str">
        <f t="shared" si="102"/>
        <v>780</v>
      </c>
      <c r="Z813" s="18" t="e">
        <f>IF($L813&lt;"6",INDEX(Revenue_type,MATCH(Y813*1,[1]type!$A$118:$A$168,0),8),INDEX(Expenditure_type,MATCH(Y813*1,[1]type!$A$2:$A$117,0),8))</f>
        <v>#N/A</v>
      </c>
    </row>
    <row r="814" spans="1:26" ht="15.75" customHeight="1" outlineLevel="2">
      <c r="A814" s="38">
        <v>796</v>
      </c>
      <c r="B814" s="39">
        <v>746000</v>
      </c>
      <c r="C814">
        <v>1</v>
      </c>
      <c r="D814" t="str">
        <f t="shared" si="103"/>
        <v>1746000.796</v>
      </c>
      <c r="E814" s="47" t="s">
        <v>617</v>
      </c>
      <c r="F814" s="16"/>
      <c r="G814"/>
      <c r="H814" s="17">
        <v>540000</v>
      </c>
      <c r="I814" s="17">
        <v>525003</v>
      </c>
      <c r="J814" s="16">
        <v>524212</v>
      </c>
      <c r="K814" s="18"/>
      <c r="L814" s="18" t="str">
        <f t="shared" si="96"/>
        <v>7</v>
      </c>
      <c r="M814" s="18" t="str">
        <f>INDEX(Chapter,MATCH(L814,[1]Chapter!$A$1:$A$681,0),8)</f>
        <v>שירותים מקומיים</v>
      </c>
      <c r="N814" s="18" t="str">
        <f t="shared" si="97"/>
        <v>74</v>
      </c>
      <c r="O814" s="18" t="str">
        <f>INDEX(Chapter,MATCH(N814,[1]Chapter!$A$1:$A$681,0),8)</f>
        <v>נכסים ציבוריים</v>
      </c>
      <c r="P814" s="18" t="str">
        <f t="shared" si="98"/>
        <v>746</v>
      </c>
      <c r="Q814" s="18" t="str">
        <f>INDEX(Chapter,MATCH(P814,[1]Chapter!$A$1:$A$681,0),8)</f>
        <v>גנים ונטיעות</v>
      </c>
      <c r="R814" s="18" t="str">
        <f t="shared" si="99"/>
        <v>7460</v>
      </c>
      <c r="S814" s="18" t="e">
        <f>INDEX(Chapter,MATCH(R814,[1]Chapter!$A$1:$A$681,0),8)</f>
        <v>#N/A</v>
      </c>
      <c r="T814" s="18"/>
      <c r="U814" s="18" t="str">
        <f t="shared" si="100"/>
        <v>7</v>
      </c>
      <c r="V814" s="18" t="str">
        <f>IF($L814&lt;"6",INDEX(Revenue_type,MATCH(U814*1,[1]type!$A$118:$A$168,0),8),INDEX(Expenditure_type,MATCH(U814*1,[1]type!$A$2:$A$117,0),8))</f>
        <v>הוצאות לפעולות</v>
      </c>
      <c r="W814" s="18" t="str">
        <f t="shared" si="101"/>
        <v>79</v>
      </c>
      <c r="X814" s="18" t="str">
        <f>IF($L814&lt;"6",INDEX(Revenue_type,MATCH(W814*1,[1]type!$A$118:$A$168,0),8),INDEX(Expenditure_type,MATCH(W814*1,[1]type!$A$2:$A$117,0),8))</f>
        <v>השתתפות בתקציבי עזר 092</v>
      </c>
      <c r="Y814" s="18" t="str">
        <f t="shared" si="102"/>
        <v>796</v>
      </c>
      <c r="Z814" s="18" t="str">
        <f>IF($L814&lt;"6",INDEX(Revenue_type,MATCH(Y814*1,[1]type!$A$118:$A$168,0),8),INDEX(Expenditure_type,MATCH(Y814*1,[1]type!$A$2:$A$117,0),8))</f>
        <v>מוסך תקציבי עזר 096</v>
      </c>
    </row>
    <row r="815" spans="1:26" ht="15.75" customHeight="1" outlineLevel="2">
      <c r="A815" s="38">
        <v>110</v>
      </c>
      <c r="B815" s="39">
        <v>746100</v>
      </c>
      <c r="C815">
        <v>1</v>
      </c>
      <c r="D815" t="str">
        <f t="shared" si="103"/>
        <v>1746100.110</v>
      </c>
      <c r="E815" s="47" t="s">
        <v>625</v>
      </c>
      <c r="F815" s="16"/>
      <c r="G815"/>
      <c r="H815" s="17">
        <v>731000</v>
      </c>
      <c r="I815" s="17">
        <v>819090.44</v>
      </c>
      <c r="J815" s="16">
        <v>718166.51</v>
      </c>
      <c r="K815" s="18"/>
      <c r="L815" s="18" t="str">
        <f t="shared" si="96"/>
        <v>7</v>
      </c>
      <c r="M815" s="18" t="str">
        <f>INDEX(Chapter,MATCH(L815,[1]Chapter!$A$1:$A$681,0),8)</f>
        <v>שירותים מקומיים</v>
      </c>
      <c r="N815" s="18" t="str">
        <f t="shared" si="97"/>
        <v>74</v>
      </c>
      <c r="O815" s="18" t="str">
        <f>INDEX(Chapter,MATCH(N815,[1]Chapter!$A$1:$A$681,0),8)</f>
        <v>נכסים ציבוריים</v>
      </c>
      <c r="P815" s="18" t="str">
        <f t="shared" si="98"/>
        <v>746</v>
      </c>
      <c r="Q815" s="18" t="str">
        <f>INDEX(Chapter,MATCH(P815,[1]Chapter!$A$1:$A$681,0),8)</f>
        <v>גנים ונטיעות</v>
      </c>
      <c r="R815" s="18" t="str">
        <f t="shared" si="99"/>
        <v>7461</v>
      </c>
      <c r="S815" s="18" t="str">
        <f>INDEX(Chapter,MATCH(R815,[1]Chapter!$A$1:$A$681,0),8)</f>
        <v>גינות ציבוריות</v>
      </c>
      <c r="T815" s="18"/>
      <c r="U815" s="18" t="str">
        <f t="shared" si="100"/>
        <v>1</v>
      </c>
      <c r="V815" s="18" t="str">
        <f>IF($L815&lt;"6",INDEX(Revenue_type,MATCH(U815*1,[1]type!$A$118:$A$168,0),8),INDEX(Expenditure_type,MATCH(U815*1,[1]type!$A$2:$A$117,0),8))</f>
        <v>משכורות וש"ע לעובדים לפי תקן</v>
      </c>
      <c r="W815" s="18" t="str">
        <f t="shared" si="101"/>
        <v>11</v>
      </c>
      <c r="X815" s="18" t="str">
        <f>IF($L815&lt;"6",INDEX(Revenue_type,MATCH(W815*1,[1]type!$A$118:$A$168,0),8),INDEX(Expenditure_type,MATCH(W815*1,[1]type!$A$2:$A$117,0),8))</f>
        <v>השכר הקובע</v>
      </c>
      <c r="Y815" s="18" t="str">
        <f t="shared" si="102"/>
        <v>110</v>
      </c>
      <c r="Z815" s="18" t="e">
        <f>IF($L815&lt;"6",INDEX(Revenue_type,MATCH(Y815*1,[1]type!$A$118:$A$168,0),8),INDEX(Expenditure_type,MATCH(Y815*1,[1]type!$A$2:$A$117,0),8))</f>
        <v>#N/A</v>
      </c>
    </row>
    <row r="816" spans="1:26" ht="15.75" customHeight="1" outlineLevel="2">
      <c r="A816" s="38">
        <v>130</v>
      </c>
      <c r="B816" s="39">
        <v>746100</v>
      </c>
      <c r="C816">
        <v>1</v>
      </c>
      <c r="D816" t="str">
        <f t="shared" si="103"/>
        <v>1746100.130</v>
      </c>
      <c r="E816" s="41" t="s">
        <v>41</v>
      </c>
      <c r="F816" s="16"/>
      <c r="G816"/>
      <c r="H816" s="17">
        <v>90000</v>
      </c>
      <c r="I816" s="17">
        <v>81052.92</v>
      </c>
      <c r="J816" s="16">
        <v>97914.34</v>
      </c>
      <c r="K816" s="18" t="e">
        <f>INDEX(תקציב_2013,MATCH(D816,'[1]תקציב 2015'!$D$3:$D$5960,0),8)</f>
        <v>#N/A</v>
      </c>
      <c r="L816" s="18" t="str">
        <f t="shared" si="96"/>
        <v>7</v>
      </c>
      <c r="M816" s="18" t="str">
        <f>INDEX(Chapter,MATCH(L816,[1]Chapter!$A$1:$A$681,0),8)</f>
        <v>שירותים מקומיים</v>
      </c>
      <c r="N816" s="18" t="str">
        <f t="shared" si="97"/>
        <v>74</v>
      </c>
      <c r="O816" s="18" t="str">
        <f>INDEX(Chapter,MATCH(N816,[1]Chapter!$A$1:$A$681,0),8)</f>
        <v>נכסים ציבוריים</v>
      </c>
      <c r="P816" s="18" t="str">
        <f t="shared" si="98"/>
        <v>746</v>
      </c>
      <c r="Q816" s="18" t="str">
        <f>INDEX(Chapter,MATCH(P816,[1]Chapter!$A$1:$A$681,0),8)</f>
        <v>גנים ונטיעות</v>
      </c>
      <c r="R816" s="18" t="str">
        <f t="shared" si="99"/>
        <v>7461</v>
      </c>
      <c r="S816" s="18" t="str">
        <f>INDEX(Chapter,MATCH(R816,[1]Chapter!$A$1:$A$681,0),8)</f>
        <v>גינות ציבוריות</v>
      </c>
      <c r="T816" s="18"/>
      <c r="U816" s="18" t="str">
        <f t="shared" si="100"/>
        <v>1</v>
      </c>
      <c r="V816" s="18" t="str">
        <f>IF($L816&lt;"6",INDEX(Revenue_type,MATCH(U816*1,[1]type!$A$118:$A$168,0),8),INDEX(Expenditure_type,MATCH(U816*1,[1]type!$A$2:$A$117,0),8))</f>
        <v>משכורות וש"ע לעובדים לפי תקן</v>
      </c>
      <c r="W816" s="18" t="str">
        <f t="shared" si="101"/>
        <v>13</v>
      </c>
      <c r="X816" s="18" t="str">
        <f>IF($L816&lt;"6",INDEX(Revenue_type,MATCH(W816*1,[1]type!$A$118:$A$168,0),8),INDEX(Expenditure_type,MATCH(W816*1,[1]type!$A$2:$A$117,0),8))</f>
        <v>שעות נוספות</v>
      </c>
      <c r="Y816" s="18" t="str">
        <f t="shared" si="102"/>
        <v>130</v>
      </c>
      <c r="Z816" s="18" t="e">
        <f>IF($L816&lt;"6",INDEX(Revenue_type,MATCH(Y816*1,[1]type!$A$118:$A$168,0),8),INDEX(Expenditure_type,MATCH(Y816*1,[1]type!$A$2:$A$117,0),8))</f>
        <v>#N/A</v>
      </c>
    </row>
    <row r="817" spans="1:26" ht="15.75" customHeight="1" outlineLevel="2">
      <c r="A817" s="38">
        <v>140</v>
      </c>
      <c r="B817" s="39">
        <v>746100</v>
      </c>
      <c r="C817">
        <v>1</v>
      </c>
      <c r="D817" t="str">
        <f t="shared" si="103"/>
        <v>1746100.140</v>
      </c>
      <c r="E817" s="41" t="s">
        <v>626</v>
      </c>
      <c r="F817" s="16"/>
      <c r="G817"/>
      <c r="H817" s="17">
        <v>100000</v>
      </c>
      <c r="I817" s="17">
        <v>109141.14</v>
      </c>
      <c r="J817" s="16">
        <v>66306.399999999994</v>
      </c>
      <c r="K817" s="18" t="e">
        <f>INDEX(תקציב_2013,MATCH(D817,'[1]תקציב 2015'!$D$3:$D$5960,0),8)</f>
        <v>#N/A</v>
      </c>
      <c r="L817" s="18" t="str">
        <f t="shared" si="96"/>
        <v>7</v>
      </c>
      <c r="M817" s="18" t="str">
        <f>INDEX(Chapter,MATCH(L817,[1]Chapter!$A$1:$A$681,0),8)</f>
        <v>שירותים מקומיים</v>
      </c>
      <c r="N817" s="18" t="str">
        <f t="shared" si="97"/>
        <v>74</v>
      </c>
      <c r="O817" s="18" t="str">
        <f>INDEX(Chapter,MATCH(N817,[1]Chapter!$A$1:$A$681,0),8)</f>
        <v>נכסים ציבוריים</v>
      </c>
      <c r="P817" s="18" t="str">
        <f t="shared" si="98"/>
        <v>746</v>
      </c>
      <c r="Q817" s="18" t="str">
        <f>INDEX(Chapter,MATCH(P817,[1]Chapter!$A$1:$A$681,0),8)</f>
        <v>גנים ונטיעות</v>
      </c>
      <c r="R817" s="18" t="str">
        <f t="shared" si="99"/>
        <v>7461</v>
      </c>
      <c r="S817" s="18" t="str">
        <f>INDEX(Chapter,MATCH(R817,[1]Chapter!$A$1:$A$681,0),8)</f>
        <v>גינות ציבוריות</v>
      </c>
      <c r="T817" s="18"/>
      <c r="U817" s="18" t="str">
        <f t="shared" si="100"/>
        <v>1</v>
      </c>
      <c r="V817" s="18" t="str">
        <f>IF($L817&lt;"6",INDEX(Revenue_type,MATCH(U817*1,[1]type!$A$118:$A$168,0),8),INDEX(Expenditure_type,MATCH(U817*1,[1]type!$A$2:$A$117,0),8))</f>
        <v>משכורות וש"ע לעובדים לפי תקן</v>
      </c>
      <c r="W817" s="18" t="str">
        <f t="shared" si="101"/>
        <v>14</v>
      </c>
      <c r="X817" s="18" t="str">
        <f>IF($L817&lt;"6",INDEX(Revenue_type,MATCH(W817*1,[1]type!$A$118:$A$168,0),8),INDEX(Expenditure_type,MATCH(W817*1,[1]type!$A$2:$A$117,0),8))</f>
        <v>החזר הוצאות</v>
      </c>
      <c r="Y817" s="18" t="str">
        <f t="shared" si="102"/>
        <v>140</v>
      </c>
      <c r="Z817" s="18" t="e">
        <f>IF($L817&lt;"6",INDEX(Revenue_type,MATCH(Y817*1,[1]type!$A$118:$A$168,0),8),INDEX(Expenditure_type,MATCH(Y817*1,[1]type!$A$2:$A$117,0),8))</f>
        <v>#N/A</v>
      </c>
    </row>
    <row r="818" spans="1:26" ht="15.75" customHeight="1" outlineLevel="2">
      <c r="A818" s="38">
        <v>210</v>
      </c>
      <c r="B818" s="39">
        <v>746100</v>
      </c>
      <c r="C818">
        <v>1</v>
      </c>
      <c r="D818" t="str">
        <f t="shared" si="103"/>
        <v>1746100.210</v>
      </c>
      <c r="E818" s="47" t="s">
        <v>627</v>
      </c>
      <c r="F818" s="16"/>
      <c r="G818"/>
      <c r="H818" s="17">
        <v>0</v>
      </c>
      <c r="I818" s="17">
        <v>0</v>
      </c>
      <c r="J818" s="16">
        <v>291.39</v>
      </c>
      <c r="K818" s="18" t="e">
        <f>INDEX(תקציב_2013,MATCH(D818,'[1]תקציב 2015'!$D$3:$D$5960,0),8)</f>
        <v>#N/A</v>
      </c>
      <c r="L818" s="18" t="str">
        <f t="shared" si="96"/>
        <v>7</v>
      </c>
      <c r="M818" s="18" t="str">
        <f>INDEX(Chapter,MATCH(L818,[1]Chapter!$A$1:$A$681,0),8)</f>
        <v>שירותים מקומיים</v>
      </c>
      <c r="N818" s="18" t="str">
        <f t="shared" si="97"/>
        <v>74</v>
      </c>
      <c r="O818" s="18" t="str">
        <f>INDEX(Chapter,MATCH(N818,[1]Chapter!$A$1:$A$681,0),8)</f>
        <v>נכסים ציבוריים</v>
      </c>
      <c r="P818" s="18" t="str">
        <f t="shared" si="98"/>
        <v>746</v>
      </c>
      <c r="Q818" s="18" t="str">
        <f>INDEX(Chapter,MATCH(P818,[1]Chapter!$A$1:$A$681,0),8)</f>
        <v>גנים ונטיעות</v>
      </c>
      <c r="R818" s="18" t="str">
        <f t="shared" si="99"/>
        <v>7461</v>
      </c>
      <c r="S818" s="18" t="str">
        <f>INDEX(Chapter,MATCH(R818,[1]Chapter!$A$1:$A$681,0),8)</f>
        <v>גינות ציבוריות</v>
      </c>
      <c r="T818" s="18"/>
      <c r="U818" s="18" t="str">
        <f t="shared" si="100"/>
        <v>2</v>
      </c>
      <c r="V818" s="18" t="str">
        <f>IF($L818&lt;"6",INDEX(Revenue_type,MATCH(U818*1,[1]type!$A$118:$A$168,0),8),INDEX(Expenditure_type,MATCH(U818*1,[1]type!$A$2:$A$117,0),8))</f>
        <v>משכורות וש"ע לעובדים בלי תקן</v>
      </c>
      <c r="W818" s="18" t="str">
        <f t="shared" si="101"/>
        <v>21</v>
      </c>
      <c r="X818" s="18" t="str">
        <f>IF($L818&lt;"6",INDEX(Revenue_type,MATCH(W818*1,[1]type!$A$118:$A$168,0),8),INDEX(Expenditure_type,MATCH(W818*1,[1]type!$A$2:$A$117,0),8))</f>
        <v>השכר הקובע</v>
      </c>
      <c r="Y818" s="18" t="str">
        <f t="shared" si="102"/>
        <v>210</v>
      </c>
      <c r="Z818" s="18" t="e">
        <f>IF($L818&lt;"6",INDEX(Revenue_type,MATCH(Y818*1,[1]type!$A$118:$A$168,0),8),INDEX(Expenditure_type,MATCH(Y818*1,[1]type!$A$2:$A$117,0),8))</f>
        <v>#N/A</v>
      </c>
    </row>
    <row r="819" spans="1:26" ht="15.75" customHeight="1" outlineLevel="2">
      <c r="A819" s="38">
        <v>430</v>
      </c>
      <c r="B819" s="39">
        <v>746100</v>
      </c>
      <c r="C819">
        <v>1</v>
      </c>
      <c r="D819" t="str">
        <f t="shared" si="103"/>
        <v>1746100.430</v>
      </c>
      <c r="E819" s="42" t="s">
        <v>628</v>
      </c>
      <c r="F819" s="16"/>
      <c r="G819"/>
      <c r="H819" s="17">
        <v>120000</v>
      </c>
      <c r="I819" s="17">
        <v>123699.89</v>
      </c>
      <c r="J819" s="16">
        <v>118395.29</v>
      </c>
      <c r="K819" s="18" t="e">
        <f>INDEX(תקציב_2013,MATCH(D819,'[1]תקציב 2015'!$D$3:$D$5960,0),8)</f>
        <v>#N/A</v>
      </c>
      <c r="L819" s="18" t="str">
        <f t="shared" si="96"/>
        <v>7</v>
      </c>
      <c r="M819" s="18" t="str">
        <f>INDEX(Chapter,MATCH(L819,[1]Chapter!$A$1:$A$681,0),8)</f>
        <v>שירותים מקומיים</v>
      </c>
      <c r="N819" s="18" t="str">
        <f t="shared" si="97"/>
        <v>74</v>
      </c>
      <c r="O819" s="18" t="str">
        <f>INDEX(Chapter,MATCH(N819,[1]Chapter!$A$1:$A$681,0),8)</f>
        <v>נכסים ציבוריים</v>
      </c>
      <c r="P819" s="18" t="str">
        <f t="shared" si="98"/>
        <v>746</v>
      </c>
      <c r="Q819" s="18" t="str">
        <f>INDEX(Chapter,MATCH(P819,[1]Chapter!$A$1:$A$681,0),8)</f>
        <v>גנים ונטיעות</v>
      </c>
      <c r="R819" s="18" t="str">
        <f t="shared" si="99"/>
        <v>7461</v>
      </c>
      <c r="S819" s="18" t="str">
        <f>INDEX(Chapter,MATCH(R819,[1]Chapter!$A$1:$A$681,0),8)</f>
        <v>גינות ציבוריות</v>
      </c>
      <c r="T819" s="18"/>
      <c r="U819" s="18" t="str">
        <f t="shared" si="100"/>
        <v>4</v>
      </c>
      <c r="V819" s="18" t="str">
        <f>IF($L819&lt;"6",INDEX(Revenue_type,MATCH(U819*1,[1]type!$A$118:$A$168,0),8),INDEX(Expenditure_type,MATCH(U819*1,[1]type!$A$2:$A$117,0),8))</f>
        <v>אחזקת בינים ואספקת ציוד</v>
      </c>
      <c r="W819" s="18" t="str">
        <f t="shared" si="101"/>
        <v>43</v>
      </c>
      <c r="X819" s="18" t="str">
        <f>IF($L819&lt;"6",INDEX(Revenue_type,MATCH(W819*1,[1]type!$A$118:$A$168,0),8),INDEX(Expenditure_type,MATCH(W819*1,[1]type!$A$2:$A$117,0),8))</f>
        <v>חשמל, מים וחומרי ניקיון</v>
      </c>
      <c r="Y819" s="18" t="str">
        <f t="shared" si="102"/>
        <v>430</v>
      </c>
      <c r="Z819" s="18" t="e">
        <f>IF($L819&lt;"6",INDEX(Revenue_type,MATCH(Y819*1,[1]type!$A$118:$A$168,0),8),INDEX(Expenditure_type,MATCH(Y819*1,[1]type!$A$2:$A$117,0),8))</f>
        <v>#N/A</v>
      </c>
    </row>
    <row r="820" spans="1:26" ht="15.75" customHeight="1" outlineLevel="2">
      <c r="A820" s="38">
        <v>432</v>
      </c>
      <c r="B820" s="39">
        <v>746100</v>
      </c>
      <c r="C820">
        <v>1</v>
      </c>
      <c r="D820" t="str">
        <f t="shared" si="103"/>
        <v>1746100.432</v>
      </c>
      <c r="E820" s="42" t="s">
        <v>629</v>
      </c>
      <c r="F820" s="16"/>
      <c r="G820"/>
      <c r="H820" s="17">
        <v>870000</v>
      </c>
      <c r="I820" s="17">
        <v>713925.8</v>
      </c>
      <c r="J820" s="16">
        <v>987754</v>
      </c>
      <c r="K820" s="18" t="e">
        <f>INDEX(תקציב_2013,MATCH(D820,'[1]תקציב 2015'!$D$3:$D$5960,0),8)</f>
        <v>#N/A</v>
      </c>
      <c r="L820" s="18" t="str">
        <f t="shared" si="96"/>
        <v>7</v>
      </c>
      <c r="M820" s="18" t="str">
        <f>INDEX(Chapter,MATCH(L820,[1]Chapter!$A$1:$A$681,0),8)</f>
        <v>שירותים מקומיים</v>
      </c>
      <c r="N820" s="18" t="str">
        <f t="shared" si="97"/>
        <v>74</v>
      </c>
      <c r="O820" s="18" t="str">
        <f>INDEX(Chapter,MATCH(N820,[1]Chapter!$A$1:$A$681,0),8)</f>
        <v>נכסים ציבוריים</v>
      </c>
      <c r="P820" s="18" t="str">
        <f t="shared" si="98"/>
        <v>746</v>
      </c>
      <c r="Q820" s="18" t="str">
        <f>INDEX(Chapter,MATCH(P820,[1]Chapter!$A$1:$A$681,0),8)</f>
        <v>גנים ונטיעות</v>
      </c>
      <c r="R820" s="18" t="str">
        <f t="shared" si="99"/>
        <v>7461</v>
      </c>
      <c r="S820" s="18" t="str">
        <f>INDEX(Chapter,MATCH(R820,[1]Chapter!$A$1:$A$681,0),8)</f>
        <v>גינות ציבוריות</v>
      </c>
      <c r="T820" s="18"/>
      <c r="U820" s="18" t="str">
        <f t="shared" si="100"/>
        <v>4</v>
      </c>
      <c r="V820" s="18" t="str">
        <f>IF($L820&lt;"6",INDEX(Revenue_type,MATCH(U820*1,[1]type!$A$118:$A$168,0),8),INDEX(Expenditure_type,MATCH(U820*1,[1]type!$A$2:$A$117,0),8))</f>
        <v>אחזקת בינים ואספקת ציוד</v>
      </c>
      <c r="W820" s="18" t="str">
        <f t="shared" si="101"/>
        <v>43</v>
      </c>
      <c r="X820" s="18" t="str">
        <f>IF($L820&lt;"6",INDEX(Revenue_type,MATCH(W820*1,[1]type!$A$118:$A$168,0),8),INDEX(Expenditure_type,MATCH(W820*1,[1]type!$A$2:$A$117,0),8))</f>
        <v>חשמל, מים וחומרי ניקיון</v>
      </c>
      <c r="Y820" s="18" t="str">
        <f t="shared" si="102"/>
        <v>432</v>
      </c>
      <c r="Z820" s="18" t="str">
        <f>IF($L820&lt;"6",INDEX(Revenue_type,MATCH(Y820*1,[1]type!$A$118:$A$168,0),8),INDEX(Expenditure_type,MATCH(Y820*1,[1]type!$A$2:$A$117,0),8))</f>
        <v>מים</v>
      </c>
    </row>
    <row r="821" spans="1:26" ht="15.75" customHeight="1" outlineLevel="2">
      <c r="A821" s="38">
        <v>470</v>
      </c>
      <c r="B821" s="39">
        <v>746100</v>
      </c>
      <c r="C821">
        <v>1</v>
      </c>
      <c r="D821" t="str">
        <f t="shared" si="103"/>
        <v>1746100.470</v>
      </c>
      <c r="E821" s="41" t="s">
        <v>630</v>
      </c>
      <c r="F821" s="16"/>
      <c r="G821"/>
      <c r="H821" s="17">
        <v>2000</v>
      </c>
      <c r="I821" s="17">
        <v>1125</v>
      </c>
      <c r="J821" s="16">
        <v>2000</v>
      </c>
      <c r="K821" s="18" t="e">
        <f>INDEX(תקציב_2013,MATCH(D821,'[1]תקציב 2015'!$D$3:$D$5960,0),8)</f>
        <v>#N/A</v>
      </c>
      <c r="L821" s="18" t="str">
        <f t="shared" si="96"/>
        <v>7</v>
      </c>
      <c r="M821" s="18" t="str">
        <f>INDEX(Chapter,MATCH(L821,[1]Chapter!$A$1:$A$681,0),8)</f>
        <v>שירותים מקומיים</v>
      </c>
      <c r="N821" s="18" t="str">
        <f t="shared" si="97"/>
        <v>74</v>
      </c>
      <c r="O821" s="18" t="str">
        <f>INDEX(Chapter,MATCH(N821,[1]Chapter!$A$1:$A$681,0),8)</f>
        <v>נכסים ציבוריים</v>
      </c>
      <c r="P821" s="18" t="str">
        <f t="shared" si="98"/>
        <v>746</v>
      </c>
      <c r="Q821" s="18" t="str">
        <f>INDEX(Chapter,MATCH(P821,[1]Chapter!$A$1:$A$681,0),8)</f>
        <v>גנים ונטיעות</v>
      </c>
      <c r="R821" s="18" t="str">
        <f t="shared" si="99"/>
        <v>7461</v>
      </c>
      <c r="S821" s="18" t="str">
        <f>INDEX(Chapter,MATCH(R821,[1]Chapter!$A$1:$A$681,0),8)</f>
        <v>גינות ציבוריות</v>
      </c>
      <c r="T821" s="18"/>
      <c r="U821" s="18" t="str">
        <f t="shared" si="100"/>
        <v>4</v>
      </c>
      <c r="V821" s="18" t="str">
        <f>IF($L821&lt;"6",INDEX(Revenue_type,MATCH(U821*1,[1]type!$A$118:$A$168,0),8),INDEX(Expenditure_type,MATCH(U821*1,[1]type!$A$2:$A$117,0),8))</f>
        <v>אחזקת בינים ואספקת ציוד</v>
      </c>
      <c r="W821" s="18" t="str">
        <f t="shared" si="101"/>
        <v>47</v>
      </c>
      <c r="X821" s="18" t="str">
        <f>IF($L821&lt;"6",INDEX(Revenue_type,MATCH(W821*1,[1]type!$A$118:$A$168,0),8),INDEX(Expenditure_type,MATCH(W821*1,[1]type!$A$2:$A$117,0),8))</f>
        <v>ציוד משרדי מתכלה</v>
      </c>
      <c r="Y821" s="18" t="str">
        <f t="shared" si="102"/>
        <v>470</v>
      </c>
      <c r="Z821" s="18" t="e">
        <f>IF($L821&lt;"6",INDEX(Revenue_type,MATCH(Y821*1,[1]type!$A$118:$A$168,0),8),INDEX(Expenditure_type,MATCH(Y821*1,[1]type!$A$2:$A$117,0),8))</f>
        <v>#N/A</v>
      </c>
    </row>
    <row r="822" spans="1:26" ht="15.75" customHeight="1" outlineLevel="2">
      <c r="A822" s="38">
        <v>511</v>
      </c>
      <c r="B822" s="39">
        <v>746100</v>
      </c>
      <c r="C822">
        <v>1</v>
      </c>
      <c r="D822" t="str">
        <f t="shared" si="103"/>
        <v>1746100.511</v>
      </c>
      <c r="E822" s="51" t="s">
        <v>631</v>
      </c>
      <c r="F822" s="16"/>
      <c r="G822"/>
      <c r="H822" s="17">
        <v>2000</v>
      </c>
      <c r="I822" s="17"/>
      <c r="J822" s="16"/>
      <c r="K822" s="18" t="e">
        <f>INDEX(תקציב_2013,MATCH(D822,'[1]תקציב 2015'!$D$3:$D$5960,0),8)</f>
        <v>#N/A</v>
      </c>
      <c r="L822" s="18" t="str">
        <f t="shared" si="96"/>
        <v>7</v>
      </c>
      <c r="M822" s="18" t="str">
        <f>INDEX(Chapter,MATCH(L822,[1]Chapter!$A$1:$A$681,0),8)</f>
        <v>שירותים מקומיים</v>
      </c>
      <c r="N822" s="18" t="str">
        <f t="shared" si="97"/>
        <v>74</v>
      </c>
      <c r="O822" s="18" t="str">
        <f>INDEX(Chapter,MATCH(N822,[1]Chapter!$A$1:$A$681,0),8)</f>
        <v>נכסים ציבוריים</v>
      </c>
      <c r="P822" s="18" t="str">
        <f t="shared" si="98"/>
        <v>746</v>
      </c>
      <c r="Q822" s="18" t="str">
        <f>INDEX(Chapter,MATCH(P822,[1]Chapter!$A$1:$A$681,0),8)</f>
        <v>גנים ונטיעות</v>
      </c>
      <c r="R822" s="18" t="str">
        <f t="shared" si="99"/>
        <v>7461</v>
      </c>
      <c r="S822" s="18" t="str">
        <f>INDEX(Chapter,MATCH(R822,[1]Chapter!$A$1:$A$681,0),8)</f>
        <v>גינות ציבוריות</v>
      </c>
      <c r="T822" s="18"/>
      <c r="U822" s="18" t="str">
        <f t="shared" si="100"/>
        <v>5</v>
      </c>
      <c r="V822" s="18" t="str">
        <f>IF($L822&lt;"6",INDEX(Revenue_type,MATCH(U822*1,[1]type!$A$118:$A$168,0),8),INDEX(Expenditure_type,MATCH(U822*1,[1]type!$A$2:$A$117,0),8))</f>
        <v>הוצאות מנהליות</v>
      </c>
      <c r="W822" s="18" t="str">
        <f t="shared" si="101"/>
        <v>51</v>
      </c>
      <c r="X822" s="18" t="str">
        <f>IF($L822&lt;"6",INDEX(Revenue_type,MATCH(W822*1,[1]type!$A$118:$A$168,0),8),INDEX(Expenditure_type,MATCH(W822*1,[1]type!$A$2:$A$117,0),8))</f>
        <v>אש"ל וכיבודים</v>
      </c>
      <c r="Y822" s="18" t="str">
        <f t="shared" si="102"/>
        <v>511</v>
      </c>
      <c r="Z822" s="18" t="str">
        <f>IF($L822&lt;"6",INDEX(Revenue_type,MATCH(Y822*1,[1]type!$A$118:$A$168,0),8),INDEX(Expenditure_type,MATCH(Y822*1,[1]type!$A$2:$A$117,0),8))</f>
        <v>אירוח וכיבוד</v>
      </c>
    </row>
    <row r="823" spans="1:26" ht="15.75" customHeight="1" outlineLevel="2">
      <c r="A823" s="38">
        <v>720</v>
      </c>
      <c r="B823" s="39">
        <v>746100</v>
      </c>
      <c r="C823">
        <v>1</v>
      </c>
      <c r="D823" t="str">
        <f t="shared" si="103"/>
        <v>1746100.720</v>
      </c>
      <c r="E823" s="45" t="s">
        <v>632</v>
      </c>
      <c r="F823" s="16"/>
      <c r="G823"/>
      <c r="H823" s="17">
        <v>150000</v>
      </c>
      <c r="I823" s="17">
        <v>95353.4</v>
      </c>
      <c r="J823" s="16">
        <v>92852.19</v>
      </c>
      <c r="K823" s="18" t="e">
        <f>INDEX(תקציב_2013,MATCH(D823,'[1]תקציב 2015'!$D$3:$D$5960,0),8)</f>
        <v>#N/A</v>
      </c>
      <c r="L823" s="18" t="str">
        <f t="shared" si="96"/>
        <v>7</v>
      </c>
      <c r="M823" s="18" t="str">
        <f>INDEX(Chapter,MATCH(L823,[1]Chapter!$A$1:$A$681,0),8)</f>
        <v>שירותים מקומיים</v>
      </c>
      <c r="N823" s="18" t="str">
        <f t="shared" si="97"/>
        <v>74</v>
      </c>
      <c r="O823" s="18" t="str">
        <f>INDEX(Chapter,MATCH(N823,[1]Chapter!$A$1:$A$681,0),8)</f>
        <v>נכסים ציבוריים</v>
      </c>
      <c r="P823" s="18" t="str">
        <f t="shared" si="98"/>
        <v>746</v>
      </c>
      <c r="Q823" s="18" t="str">
        <f>INDEX(Chapter,MATCH(P823,[1]Chapter!$A$1:$A$681,0),8)</f>
        <v>גנים ונטיעות</v>
      </c>
      <c r="R823" s="18" t="str">
        <f t="shared" si="99"/>
        <v>7461</v>
      </c>
      <c r="S823" s="18" t="str">
        <f>INDEX(Chapter,MATCH(R823,[1]Chapter!$A$1:$A$681,0),8)</f>
        <v>גינות ציבוריות</v>
      </c>
      <c r="T823" s="18"/>
      <c r="U823" s="18" t="str">
        <f t="shared" si="100"/>
        <v>7</v>
      </c>
      <c r="V823" s="18" t="str">
        <f>IF($L823&lt;"6",INDEX(Revenue_type,MATCH(U823*1,[1]type!$A$118:$A$168,0),8),INDEX(Expenditure_type,MATCH(U823*1,[1]type!$A$2:$A$117,0),8))</f>
        <v>הוצאות לפעולות</v>
      </c>
      <c r="W823" s="18" t="str">
        <f t="shared" si="101"/>
        <v>72</v>
      </c>
      <c r="X823" s="18" t="str">
        <f>IF($L823&lt;"6",INDEX(Revenue_type,MATCH(W823*1,[1]type!$A$118:$A$168,0),8),INDEX(Expenditure_type,MATCH(W823*1,[1]type!$A$2:$A$117,0),8))</f>
        <v>חומרים</v>
      </c>
      <c r="Y823" s="18" t="str">
        <f t="shared" si="102"/>
        <v>720</v>
      </c>
      <c r="Z823" s="18" t="e">
        <f>IF($L823&lt;"6",INDEX(Revenue_type,MATCH(Y823*1,[1]type!$A$118:$A$168,0),8),INDEX(Expenditure_type,MATCH(Y823*1,[1]type!$A$2:$A$117,0),8))</f>
        <v>#N/A</v>
      </c>
    </row>
    <row r="824" spans="1:26" ht="15.75" customHeight="1" outlineLevel="2">
      <c r="A824" s="52">
        <v>750</v>
      </c>
      <c r="B824" s="39">
        <v>746100</v>
      </c>
      <c r="C824">
        <v>1</v>
      </c>
      <c r="D824" t="str">
        <f t="shared" si="103"/>
        <v>1746100.750</v>
      </c>
      <c r="E824" s="43" t="s">
        <v>633</v>
      </c>
      <c r="F824" s="16"/>
      <c r="G824"/>
      <c r="H824" s="17">
        <v>380000</v>
      </c>
      <c r="I824" s="17">
        <v>357867.66</v>
      </c>
      <c r="J824" s="16">
        <v>331794.96000000002</v>
      </c>
      <c r="K824" s="18"/>
      <c r="L824" s="18" t="str">
        <f t="shared" si="96"/>
        <v>7</v>
      </c>
      <c r="M824" s="18" t="str">
        <f>INDEX(Chapter,MATCH(L824,[1]Chapter!$A$1:$A$681,0),8)</f>
        <v>שירותים מקומיים</v>
      </c>
      <c r="N824" s="18" t="str">
        <f t="shared" si="97"/>
        <v>74</v>
      </c>
      <c r="O824" s="18" t="str">
        <f>INDEX(Chapter,MATCH(N824,[1]Chapter!$A$1:$A$681,0),8)</f>
        <v>נכסים ציבוריים</v>
      </c>
      <c r="P824" s="18" t="str">
        <f t="shared" si="98"/>
        <v>746</v>
      </c>
      <c r="Q824" s="18" t="str">
        <f>INDEX(Chapter,MATCH(P824,[1]Chapter!$A$1:$A$681,0),8)</f>
        <v>גנים ונטיעות</v>
      </c>
      <c r="R824" s="18" t="str">
        <f t="shared" si="99"/>
        <v>7461</v>
      </c>
      <c r="S824" s="18" t="str">
        <f>INDEX(Chapter,MATCH(R824,[1]Chapter!$A$1:$A$681,0),8)</f>
        <v>גינות ציבוריות</v>
      </c>
      <c r="T824" s="18"/>
      <c r="U824" s="18" t="str">
        <f t="shared" si="100"/>
        <v>7</v>
      </c>
      <c r="V824" s="18" t="str">
        <f>IF($L824&lt;"6",INDEX(Revenue_type,MATCH(U824*1,[1]type!$A$118:$A$168,0),8),INDEX(Expenditure_type,MATCH(U824*1,[1]type!$A$2:$A$117,0),8))</f>
        <v>הוצאות לפעולות</v>
      </c>
      <c r="W824" s="18" t="str">
        <f t="shared" si="101"/>
        <v>75</v>
      </c>
      <c r="X824" s="18" t="str">
        <f>IF($L824&lt;"6",INDEX(Revenue_type,MATCH(W824*1,[1]type!$A$118:$A$168,0),8),INDEX(Expenditure_type,MATCH(W824*1,[1]type!$A$2:$A$117,0),8))</f>
        <v>עבודות קבלניות</v>
      </c>
      <c r="Y824" s="18" t="str">
        <f t="shared" si="102"/>
        <v>750</v>
      </c>
      <c r="Z824" s="18" t="e">
        <f>IF($L824&lt;"6",INDEX(Revenue_type,MATCH(Y824*1,[1]type!$A$118:$A$168,0),8),INDEX(Expenditure_type,MATCH(Y824*1,[1]type!$A$2:$A$117,0),8))</f>
        <v>#N/A</v>
      </c>
    </row>
    <row r="825" spans="1:26" ht="15.75" customHeight="1" outlineLevel="2">
      <c r="A825" s="52">
        <v>751</v>
      </c>
      <c r="B825" s="39">
        <v>746100</v>
      </c>
      <c r="C825">
        <v>1</v>
      </c>
      <c r="D825" t="str">
        <f t="shared" si="103"/>
        <v>1746100.751</v>
      </c>
      <c r="E825" s="43" t="s">
        <v>634</v>
      </c>
      <c r="F825" s="16"/>
      <c r="G825"/>
      <c r="H825" s="17">
        <v>0</v>
      </c>
      <c r="I825" s="17">
        <v>0</v>
      </c>
      <c r="J825" s="16">
        <v>0</v>
      </c>
      <c r="K825" s="18" t="e">
        <f>INDEX(תקציב_2013,MATCH(D825,'[1]תקציב 2015'!$D$3:$D$5960,0),8)</f>
        <v>#N/A</v>
      </c>
      <c r="L825" s="18" t="str">
        <f t="shared" si="96"/>
        <v>7</v>
      </c>
      <c r="M825" s="18" t="str">
        <f>INDEX(Chapter,MATCH(L825,[1]Chapter!$A$1:$A$681,0),8)</f>
        <v>שירותים מקומיים</v>
      </c>
      <c r="N825" s="18" t="str">
        <f t="shared" si="97"/>
        <v>74</v>
      </c>
      <c r="O825" s="18" t="str">
        <f>INDEX(Chapter,MATCH(N825,[1]Chapter!$A$1:$A$681,0),8)</f>
        <v>נכסים ציבוריים</v>
      </c>
      <c r="P825" s="18" t="str">
        <f t="shared" si="98"/>
        <v>746</v>
      </c>
      <c r="Q825" s="18" t="str">
        <f>INDEX(Chapter,MATCH(P825,[1]Chapter!$A$1:$A$681,0),8)</f>
        <v>גנים ונטיעות</v>
      </c>
      <c r="R825" s="18" t="str">
        <f t="shared" si="99"/>
        <v>7461</v>
      </c>
      <c r="S825" s="18" t="str">
        <f>INDEX(Chapter,MATCH(R825,[1]Chapter!$A$1:$A$681,0),8)</f>
        <v>גינות ציבוריות</v>
      </c>
      <c r="T825" s="18"/>
      <c r="U825" s="18" t="str">
        <f t="shared" si="100"/>
        <v>7</v>
      </c>
      <c r="V825" s="18" t="str">
        <f>IF($L825&lt;"6",INDEX(Revenue_type,MATCH(U825*1,[1]type!$A$118:$A$168,0),8),INDEX(Expenditure_type,MATCH(U825*1,[1]type!$A$2:$A$117,0),8))</f>
        <v>הוצאות לפעולות</v>
      </c>
      <c r="W825" s="18" t="str">
        <f t="shared" si="101"/>
        <v>75</v>
      </c>
      <c r="X825" s="18" t="str">
        <f>IF($L825&lt;"6",INDEX(Revenue_type,MATCH(W825*1,[1]type!$A$118:$A$168,0),8),INDEX(Expenditure_type,MATCH(W825*1,[1]type!$A$2:$A$117,0),8))</f>
        <v>עבודות קבלניות</v>
      </c>
      <c r="Y825" s="18" t="str">
        <f t="shared" si="102"/>
        <v>751</v>
      </c>
      <c r="Z825" s="18" t="e">
        <f>IF($L825&lt;"6",INDEX(Revenue_type,MATCH(Y825*1,[1]type!$A$118:$A$168,0),8),INDEX(Expenditure_type,MATCH(Y825*1,[1]type!$A$2:$A$117,0),8))</f>
        <v>#N/A</v>
      </c>
    </row>
    <row r="826" spans="1:26" ht="15.75" customHeight="1" outlineLevel="2">
      <c r="A826" s="52">
        <v>752</v>
      </c>
      <c r="B826" s="39">
        <v>746100</v>
      </c>
      <c r="C826">
        <v>1</v>
      </c>
      <c r="D826" t="str">
        <f t="shared" si="103"/>
        <v>1746100.752</v>
      </c>
      <c r="E826" s="43" t="s">
        <v>635</v>
      </c>
      <c r="F826" s="16"/>
      <c r="G826"/>
      <c r="H826" s="17">
        <v>510000</v>
      </c>
      <c r="I826" s="17">
        <v>508424.5</v>
      </c>
      <c r="J826" s="16">
        <v>387934.4</v>
      </c>
      <c r="K826" s="18" t="e">
        <f>INDEX(תקציב_2013,MATCH(D826,'[1]תקציב 2015'!$D$3:$D$5960,0),8)</f>
        <v>#N/A</v>
      </c>
      <c r="L826" s="18" t="str">
        <f t="shared" si="96"/>
        <v>7</v>
      </c>
      <c r="M826" s="18" t="str">
        <f>INDEX(Chapter,MATCH(L826,[1]Chapter!$A$1:$A$681,0),8)</f>
        <v>שירותים מקומיים</v>
      </c>
      <c r="N826" s="18" t="str">
        <f t="shared" si="97"/>
        <v>74</v>
      </c>
      <c r="O826" s="18" t="str">
        <f>INDEX(Chapter,MATCH(N826,[1]Chapter!$A$1:$A$681,0),8)</f>
        <v>נכסים ציבוריים</v>
      </c>
      <c r="P826" s="18" t="str">
        <f t="shared" si="98"/>
        <v>746</v>
      </c>
      <c r="Q826" s="18" t="str">
        <f>INDEX(Chapter,MATCH(P826,[1]Chapter!$A$1:$A$681,0),8)</f>
        <v>גנים ונטיעות</v>
      </c>
      <c r="R826" s="18" t="str">
        <f t="shared" si="99"/>
        <v>7461</v>
      </c>
      <c r="S826" s="18" t="str">
        <f>INDEX(Chapter,MATCH(R826,[1]Chapter!$A$1:$A$681,0),8)</f>
        <v>גינות ציבוריות</v>
      </c>
      <c r="T826" s="18"/>
      <c r="U826" s="18" t="str">
        <f t="shared" si="100"/>
        <v>7</v>
      </c>
      <c r="V826" s="18" t="str">
        <f>IF($L826&lt;"6",INDEX(Revenue_type,MATCH(U826*1,[1]type!$A$118:$A$168,0),8),INDEX(Expenditure_type,MATCH(U826*1,[1]type!$A$2:$A$117,0),8))</f>
        <v>הוצאות לפעולות</v>
      </c>
      <c r="W826" s="18" t="str">
        <f t="shared" si="101"/>
        <v>75</v>
      </c>
      <c r="X826" s="18" t="str">
        <f>IF($L826&lt;"6",INDEX(Revenue_type,MATCH(W826*1,[1]type!$A$118:$A$168,0),8),INDEX(Expenditure_type,MATCH(W826*1,[1]type!$A$2:$A$117,0),8))</f>
        <v>עבודות קבלניות</v>
      </c>
      <c r="Y826" s="18" t="str">
        <f t="shared" si="102"/>
        <v>752</v>
      </c>
      <c r="Z826" s="18" t="e">
        <f>IF($L826&lt;"6",INDEX(Revenue_type,MATCH(Y826*1,[1]type!$A$118:$A$168,0),8),INDEX(Expenditure_type,MATCH(Y826*1,[1]type!$A$2:$A$117,0),8))</f>
        <v>#N/A</v>
      </c>
    </row>
    <row r="827" spans="1:26" ht="15.75" customHeight="1" outlineLevel="2">
      <c r="A827" s="52">
        <v>753</v>
      </c>
      <c r="B827" s="39">
        <v>746100</v>
      </c>
      <c r="C827">
        <v>1</v>
      </c>
      <c r="D827" t="str">
        <f t="shared" si="103"/>
        <v>1746100.753</v>
      </c>
      <c r="E827" s="43" t="s">
        <v>636</v>
      </c>
      <c r="F827" s="16"/>
      <c r="G827"/>
      <c r="H827" s="17">
        <v>1000000</v>
      </c>
      <c r="I827" s="17">
        <v>1075278</v>
      </c>
      <c r="J827" s="16">
        <v>1012000</v>
      </c>
      <c r="K827" s="18" t="e">
        <f>INDEX(תקציב_2013,MATCH(D827,'[1]תקציב 2015'!$D$3:$D$5960,0),8)</f>
        <v>#N/A</v>
      </c>
      <c r="L827" s="18" t="str">
        <f t="shared" si="96"/>
        <v>7</v>
      </c>
      <c r="M827" s="18" t="str">
        <f>INDEX(Chapter,MATCH(L827,[1]Chapter!$A$1:$A$681,0),8)</f>
        <v>שירותים מקומיים</v>
      </c>
      <c r="N827" s="18" t="str">
        <f t="shared" si="97"/>
        <v>74</v>
      </c>
      <c r="O827" s="18" t="str">
        <f>INDEX(Chapter,MATCH(N827,[1]Chapter!$A$1:$A$681,0),8)</f>
        <v>נכסים ציבוריים</v>
      </c>
      <c r="P827" s="18" t="str">
        <f t="shared" si="98"/>
        <v>746</v>
      </c>
      <c r="Q827" s="18" t="str">
        <f>INDEX(Chapter,MATCH(P827,[1]Chapter!$A$1:$A$681,0),8)</f>
        <v>גנים ונטיעות</v>
      </c>
      <c r="R827" s="18" t="str">
        <f t="shared" si="99"/>
        <v>7461</v>
      </c>
      <c r="S827" s="18" t="str">
        <f>INDEX(Chapter,MATCH(R827,[1]Chapter!$A$1:$A$681,0),8)</f>
        <v>גינות ציבוריות</v>
      </c>
      <c r="T827" s="18"/>
      <c r="U827" s="18" t="str">
        <f t="shared" si="100"/>
        <v>7</v>
      </c>
      <c r="V827" s="18" t="str">
        <f>IF($L827&lt;"6",INDEX(Revenue_type,MATCH(U827*1,[1]type!$A$118:$A$168,0),8),INDEX(Expenditure_type,MATCH(U827*1,[1]type!$A$2:$A$117,0),8))</f>
        <v>הוצאות לפעולות</v>
      </c>
      <c r="W827" s="18" t="str">
        <f t="shared" si="101"/>
        <v>75</v>
      </c>
      <c r="X827" s="18" t="str">
        <f>IF($L827&lt;"6",INDEX(Revenue_type,MATCH(W827*1,[1]type!$A$118:$A$168,0),8),INDEX(Expenditure_type,MATCH(W827*1,[1]type!$A$2:$A$117,0),8))</f>
        <v>עבודות קבלניות</v>
      </c>
      <c r="Y827" s="18" t="str">
        <f t="shared" si="102"/>
        <v>753</v>
      </c>
      <c r="Z827" s="18" t="e">
        <f>IF($L827&lt;"6",INDEX(Revenue_type,MATCH(Y827*1,[1]type!$A$118:$A$168,0),8),INDEX(Expenditure_type,MATCH(Y827*1,[1]type!$A$2:$A$117,0),8))</f>
        <v>#N/A</v>
      </c>
    </row>
    <row r="828" spans="1:26" ht="15.75" customHeight="1" outlineLevel="2">
      <c r="A828" s="52">
        <v>754</v>
      </c>
      <c r="B828" s="39">
        <v>746100</v>
      </c>
      <c r="C828">
        <v>1</v>
      </c>
      <c r="D828" t="str">
        <f t="shared" si="103"/>
        <v>1746100.754</v>
      </c>
      <c r="E828" s="43" t="s">
        <v>637</v>
      </c>
      <c r="F828" s="16"/>
      <c r="G828"/>
      <c r="H828" s="17">
        <v>1100000</v>
      </c>
      <c r="I828" s="17">
        <v>1070959.67</v>
      </c>
      <c r="J828" s="16">
        <v>1188128.68</v>
      </c>
      <c r="K828" s="18" t="e">
        <f>INDEX(תקציב_2013,MATCH(D828,'[1]תקציב 2015'!$D$3:$D$5960,0),8)</f>
        <v>#N/A</v>
      </c>
      <c r="L828" s="18" t="str">
        <f t="shared" si="96"/>
        <v>7</v>
      </c>
      <c r="M828" s="18" t="str">
        <f>INDEX(Chapter,MATCH(L828,[1]Chapter!$A$1:$A$681,0),8)</f>
        <v>שירותים מקומיים</v>
      </c>
      <c r="N828" s="18" t="str">
        <f t="shared" si="97"/>
        <v>74</v>
      </c>
      <c r="O828" s="18" t="str">
        <f>INDEX(Chapter,MATCH(N828,[1]Chapter!$A$1:$A$681,0),8)</f>
        <v>נכסים ציבוריים</v>
      </c>
      <c r="P828" s="18" t="str">
        <f t="shared" si="98"/>
        <v>746</v>
      </c>
      <c r="Q828" s="18" t="str">
        <f>INDEX(Chapter,MATCH(P828,[1]Chapter!$A$1:$A$681,0),8)</f>
        <v>גנים ונטיעות</v>
      </c>
      <c r="R828" s="18" t="str">
        <f t="shared" si="99"/>
        <v>7461</v>
      </c>
      <c r="S828" s="18" t="str">
        <f>INDEX(Chapter,MATCH(R828,[1]Chapter!$A$1:$A$681,0),8)</f>
        <v>גינות ציבוריות</v>
      </c>
      <c r="T828" s="18"/>
      <c r="U828" s="18" t="str">
        <f t="shared" si="100"/>
        <v>7</v>
      </c>
      <c r="V828" s="18" t="str">
        <f>IF($L828&lt;"6",INDEX(Revenue_type,MATCH(U828*1,[1]type!$A$118:$A$168,0),8),INDEX(Expenditure_type,MATCH(U828*1,[1]type!$A$2:$A$117,0),8))</f>
        <v>הוצאות לפעולות</v>
      </c>
      <c r="W828" s="18" t="str">
        <f t="shared" si="101"/>
        <v>75</v>
      </c>
      <c r="X828" s="18" t="str">
        <f>IF($L828&lt;"6",INDEX(Revenue_type,MATCH(W828*1,[1]type!$A$118:$A$168,0),8),INDEX(Expenditure_type,MATCH(W828*1,[1]type!$A$2:$A$117,0),8))</f>
        <v>עבודות קבלניות</v>
      </c>
      <c r="Y828" s="18" t="str">
        <f t="shared" si="102"/>
        <v>754</v>
      </c>
      <c r="Z828" s="18" t="e">
        <f>IF($L828&lt;"6",INDEX(Revenue_type,MATCH(Y828*1,[1]type!$A$118:$A$168,0),8),INDEX(Expenditure_type,MATCH(Y828*1,[1]type!$A$2:$A$117,0),8))</f>
        <v>#N/A</v>
      </c>
    </row>
    <row r="829" spans="1:26" ht="15.75" customHeight="1" outlineLevel="2">
      <c r="A829" s="38">
        <v>780</v>
      </c>
      <c r="B829" s="39">
        <v>746100</v>
      </c>
      <c r="C829">
        <v>1</v>
      </c>
      <c r="D829" t="str">
        <f t="shared" si="103"/>
        <v>1746100.780</v>
      </c>
      <c r="E829" s="47" t="s">
        <v>638</v>
      </c>
      <c r="F829" s="16"/>
      <c r="G829"/>
      <c r="H829" s="17">
        <v>47000</v>
      </c>
      <c r="I829" s="17">
        <v>6608</v>
      </c>
      <c r="J829" s="16">
        <v>29686.48</v>
      </c>
      <c r="K829" s="18" t="e">
        <f>INDEX(תקציב_2013,MATCH(D829,'[1]תקציב 2015'!$D$3:$D$5960,0),8)</f>
        <v>#N/A</v>
      </c>
      <c r="L829" s="18" t="str">
        <f t="shared" si="96"/>
        <v>7</v>
      </c>
      <c r="M829" s="18" t="str">
        <f>INDEX(Chapter,MATCH(L829,[1]Chapter!$A$1:$A$681,0),8)</f>
        <v>שירותים מקומיים</v>
      </c>
      <c r="N829" s="18" t="str">
        <f t="shared" si="97"/>
        <v>74</v>
      </c>
      <c r="O829" s="18" t="str">
        <f>INDEX(Chapter,MATCH(N829,[1]Chapter!$A$1:$A$681,0),8)</f>
        <v>נכסים ציבוריים</v>
      </c>
      <c r="P829" s="18" t="str">
        <f t="shared" si="98"/>
        <v>746</v>
      </c>
      <c r="Q829" s="18" t="str">
        <f>INDEX(Chapter,MATCH(P829,[1]Chapter!$A$1:$A$681,0),8)</f>
        <v>גנים ונטיעות</v>
      </c>
      <c r="R829" s="18" t="str">
        <f t="shared" si="99"/>
        <v>7461</v>
      </c>
      <c r="S829" s="18" t="str">
        <f>INDEX(Chapter,MATCH(R829,[1]Chapter!$A$1:$A$681,0),8)</f>
        <v>גינות ציבוריות</v>
      </c>
      <c r="T829" s="18"/>
      <c r="U829" s="18" t="str">
        <f t="shared" si="100"/>
        <v>7</v>
      </c>
      <c r="V829" s="18" t="str">
        <f>IF($L829&lt;"6",INDEX(Revenue_type,MATCH(U829*1,[1]type!$A$118:$A$168,0),8),INDEX(Expenditure_type,MATCH(U829*1,[1]type!$A$2:$A$117,0),8))</f>
        <v>הוצאות לפעולות</v>
      </c>
      <c r="W829" s="18" t="str">
        <f t="shared" si="101"/>
        <v>78</v>
      </c>
      <c r="X829" s="18" t="str">
        <f>IF($L829&lt;"6",INDEX(Revenue_type,MATCH(W829*1,[1]type!$A$118:$A$168,0),8),INDEX(Expenditure_type,MATCH(W829*1,[1]type!$A$2:$A$117,0),8))</f>
        <v>הוצאות שונות</v>
      </c>
      <c r="Y829" s="18" t="str">
        <f t="shared" si="102"/>
        <v>780</v>
      </c>
      <c r="Z829" s="18" t="e">
        <f>IF($L829&lt;"6",INDEX(Revenue_type,MATCH(Y829*1,[1]type!$A$118:$A$168,0),8),INDEX(Expenditure_type,MATCH(Y829*1,[1]type!$A$2:$A$117,0),8))</f>
        <v>#N/A</v>
      </c>
    </row>
    <row r="830" spans="1:26" ht="15.75" customHeight="1" outlineLevel="2">
      <c r="A830" s="38">
        <v>930</v>
      </c>
      <c r="B830" s="39">
        <v>746100</v>
      </c>
      <c r="C830">
        <v>1</v>
      </c>
      <c r="D830" t="str">
        <f t="shared" si="103"/>
        <v>1746100.930</v>
      </c>
      <c r="E830" s="47" t="s">
        <v>94</v>
      </c>
      <c r="F830" s="16"/>
      <c r="G830"/>
      <c r="H830" s="17">
        <v>15000</v>
      </c>
      <c r="I830" s="17">
        <v>30044.400000000001</v>
      </c>
      <c r="J830" s="16">
        <v>5298.2</v>
      </c>
      <c r="K830" s="18" t="e">
        <f>INDEX(תקציב_2013,MATCH(D830,'[1]תקציב 2015'!$D$3:$D$5960,0),8)</f>
        <v>#N/A</v>
      </c>
      <c r="L830" s="18" t="str">
        <f t="shared" si="96"/>
        <v>7</v>
      </c>
      <c r="M830" s="18" t="str">
        <f>INDEX(Chapter,MATCH(L830,[1]Chapter!$A$1:$A$681,0),8)</f>
        <v>שירותים מקומיים</v>
      </c>
      <c r="N830" s="18" t="str">
        <f t="shared" si="97"/>
        <v>74</v>
      </c>
      <c r="O830" s="18" t="str">
        <f>INDEX(Chapter,MATCH(N830,[1]Chapter!$A$1:$A$681,0),8)</f>
        <v>נכסים ציבוריים</v>
      </c>
      <c r="P830" s="18" t="str">
        <f t="shared" si="98"/>
        <v>746</v>
      </c>
      <c r="Q830" s="18" t="str">
        <f>INDEX(Chapter,MATCH(P830,[1]Chapter!$A$1:$A$681,0),8)</f>
        <v>גנים ונטיעות</v>
      </c>
      <c r="R830" s="18" t="str">
        <f t="shared" si="99"/>
        <v>7461</v>
      </c>
      <c r="S830" s="18" t="str">
        <f>INDEX(Chapter,MATCH(R830,[1]Chapter!$A$1:$A$681,0),8)</f>
        <v>גינות ציבוריות</v>
      </c>
      <c r="T830" s="18"/>
      <c r="U830" s="18" t="str">
        <f t="shared" si="100"/>
        <v>9</v>
      </c>
      <c r="V830" s="18" t="str">
        <f>IF($L830&lt;"6",INDEX(Revenue_type,MATCH(U830*1,[1]type!$A$118:$A$168,0),8),INDEX(Expenditure_type,MATCH(U830*1,[1]type!$A$2:$A$117,0),8))</f>
        <v>הוצאות חד פעמיות</v>
      </c>
      <c r="W830" s="18" t="str">
        <f t="shared" si="101"/>
        <v>93</v>
      </c>
      <c r="X830" s="18" t="str">
        <f>IF($L830&lt;"6",INDEX(Revenue_type,MATCH(W830*1,[1]type!$A$118:$A$168,0),8),INDEX(Expenditure_type,MATCH(W830*1,[1]type!$A$2:$A$117,0),8))</f>
        <v>רכישת ציוד יסודי</v>
      </c>
      <c r="Y830" s="18" t="str">
        <f t="shared" si="102"/>
        <v>930</v>
      </c>
      <c r="Z830" s="18" t="e">
        <f>IF($L830&lt;"6",INDEX(Revenue_type,MATCH(Y830*1,[1]type!$A$118:$A$168,0),8),INDEX(Expenditure_type,MATCH(Y830*1,[1]type!$A$2:$A$117,0),8))</f>
        <v>#N/A</v>
      </c>
    </row>
    <row r="831" spans="1:26" ht="15.75" customHeight="1" outlineLevel="2">
      <c r="A831" s="38">
        <v>110</v>
      </c>
      <c r="B831" s="39">
        <v>746101</v>
      </c>
      <c r="C831">
        <v>1</v>
      </c>
      <c r="D831" t="str">
        <f t="shared" si="103"/>
        <v>1746101.110</v>
      </c>
      <c r="E831" s="46" t="s">
        <v>639</v>
      </c>
      <c r="F831" s="16"/>
      <c r="G831"/>
      <c r="H831" s="17">
        <v>417000</v>
      </c>
      <c r="I831" s="17">
        <v>301050.05</v>
      </c>
      <c r="J831" s="16">
        <v>221938.02</v>
      </c>
      <c r="K831" s="18" t="e">
        <f>INDEX(תקציב_2013,MATCH(D831,'[1]תקציב 2015'!$D$3:$D$5960,0),8)</f>
        <v>#N/A</v>
      </c>
      <c r="L831" s="18" t="str">
        <f t="shared" si="96"/>
        <v>7</v>
      </c>
      <c r="M831" s="18" t="str">
        <f>INDEX(Chapter,MATCH(L831,[1]Chapter!$A$1:$A$681,0),8)</f>
        <v>שירותים מקומיים</v>
      </c>
      <c r="N831" s="18" t="str">
        <f t="shared" si="97"/>
        <v>74</v>
      </c>
      <c r="O831" s="18" t="str">
        <f>INDEX(Chapter,MATCH(N831,[1]Chapter!$A$1:$A$681,0),8)</f>
        <v>נכסים ציבוריים</v>
      </c>
      <c r="P831" s="18" t="str">
        <f t="shared" si="98"/>
        <v>746</v>
      </c>
      <c r="Q831" s="18" t="str">
        <f>INDEX(Chapter,MATCH(P831,[1]Chapter!$A$1:$A$681,0),8)</f>
        <v>גנים ונטיעות</v>
      </c>
      <c r="R831" s="18" t="str">
        <f t="shared" si="99"/>
        <v>7461</v>
      </c>
      <c r="S831" s="18" t="str">
        <f>INDEX(Chapter,MATCH(R831,[1]Chapter!$A$1:$A$681,0),8)</f>
        <v>גינות ציבוריות</v>
      </c>
      <c r="T831" s="18"/>
      <c r="U831" s="18" t="str">
        <f t="shared" si="100"/>
        <v>1</v>
      </c>
      <c r="V831" s="18" t="str">
        <f>IF($L831&lt;"6",INDEX(Revenue_type,MATCH(U831*1,[1]type!$A$118:$A$168,0),8),INDEX(Expenditure_type,MATCH(U831*1,[1]type!$A$2:$A$117,0),8))</f>
        <v>משכורות וש"ע לעובדים לפי תקן</v>
      </c>
      <c r="W831" s="18" t="str">
        <f t="shared" si="101"/>
        <v>11</v>
      </c>
      <c r="X831" s="18" t="str">
        <f>IF($L831&lt;"6",INDEX(Revenue_type,MATCH(W831*1,[1]type!$A$118:$A$168,0),8),INDEX(Expenditure_type,MATCH(W831*1,[1]type!$A$2:$A$117,0),8))</f>
        <v>השכר הקובע</v>
      </c>
      <c r="Y831" s="18" t="str">
        <f t="shared" si="102"/>
        <v>110</v>
      </c>
      <c r="Z831" s="18" t="e">
        <f>IF($L831&lt;"6",INDEX(Revenue_type,MATCH(Y831*1,[1]type!$A$118:$A$168,0),8),INDEX(Expenditure_type,MATCH(Y831*1,[1]type!$A$2:$A$117,0),8))</f>
        <v>#N/A</v>
      </c>
    </row>
    <row r="832" spans="1:26" ht="15.75" customHeight="1" outlineLevel="2">
      <c r="A832" s="38">
        <v>130</v>
      </c>
      <c r="B832" s="39">
        <v>746101</v>
      </c>
      <c r="C832">
        <v>1</v>
      </c>
      <c r="D832" t="str">
        <f t="shared" si="103"/>
        <v>1746101.130</v>
      </c>
      <c r="E832" s="47" t="s">
        <v>41</v>
      </c>
      <c r="F832" s="16"/>
      <c r="G832"/>
      <c r="H832" s="17">
        <v>0</v>
      </c>
      <c r="I832" s="17">
        <v>39262.33</v>
      </c>
      <c r="J832" s="16"/>
      <c r="K832" s="18" t="e">
        <f>INDEX(תקציב_2013,MATCH(D832,'[1]תקציב 2015'!$D$3:$D$5960,0),8)</f>
        <v>#N/A</v>
      </c>
      <c r="L832" s="18" t="str">
        <f t="shared" si="96"/>
        <v>7</v>
      </c>
      <c r="M832" s="18" t="str">
        <f>INDEX(Chapter,MATCH(L832,[1]Chapter!$A$1:$A$681,0),8)</f>
        <v>שירותים מקומיים</v>
      </c>
      <c r="N832" s="18" t="str">
        <f t="shared" si="97"/>
        <v>74</v>
      </c>
      <c r="O832" s="18" t="str">
        <f>INDEX(Chapter,MATCH(N832,[1]Chapter!$A$1:$A$681,0),8)</f>
        <v>נכסים ציבוריים</v>
      </c>
      <c r="P832" s="18" t="str">
        <f t="shared" si="98"/>
        <v>746</v>
      </c>
      <c r="Q832" s="18" t="str">
        <f>INDEX(Chapter,MATCH(P832,[1]Chapter!$A$1:$A$681,0),8)</f>
        <v>גנים ונטיעות</v>
      </c>
      <c r="R832" s="18" t="str">
        <f t="shared" si="99"/>
        <v>7461</v>
      </c>
      <c r="S832" s="18" t="str">
        <f>INDEX(Chapter,MATCH(R832,[1]Chapter!$A$1:$A$681,0),8)</f>
        <v>גינות ציבוריות</v>
      </c>
      <c r="T832" s="18"/>
      <c r="U832" s="18" t="str">
        <f t="shared" si="100"/>
        <v>1</v>
      </c>
      <c r="V832" s="18" t="str">
        <f>IF($L832&lt;"6",INDEX(Revenue_type,MATCH(U832*1,[1]type!$A$118:$A$168,0),8),INDEX(Expenditure_type,MATCH(U832*1,[1]type!$A$2:$A$117,0),8))</f>
        <v>משכורות וש"ע לעובדים לפי תקן</v>
      </c>
      <c r="W832" s="18" t="str">
        <f t="shared" si="101"/>
        <v>13</v>
      </c>
      <c r="X832" s="18" t="str">
        <f>IF($L832&lt;"6",INDEX(Revenue_type,MATCH(W832*1,[1]type!$A$118:$A$168,0),8),INDEX(Expenditure_type,MATCH(W832*1,[1]type!$A$2:$A$117,0),8))</f>
        <v>שעות נוספות</v>
      </c>
      <c r="Y832" s="18" t="str">
        <f t="shared" si="102"/>
        <v>130</v>
      </c>
      <c r="Z832" s="18" t="e">
        <f>IF($L832&lt;"6",INDEX(Revenue_type,MATCH(Y832*1,[1]type!$A$118:$A$168,0),8),INDEX(Expenditure_type,MATCH(Y832*1,[1]type!$A$2:$A$117,0),8))</f>
        <v>#N/A</v>
      </c>
    </row>
    <row r="833" spans="1:26" ht="15.75" customHeight="1" outlineLevel="2">
      <c r="A833" s="38">
        <v>140</v>
      </c>
      <c r="B833" s="39">
        <v>746101</v>
      </c>
      <c r="C833">
        <v>1</v>
      </c>
      <c r="D833" t="str">
        <f t="shared" si="103"/>
        <v>1746101.140</v>
      </c>
      <c r="E833" s="47" t="s">
        <v>534</v>
      </c>
      <c r="F833" s="16"/>
      <c r="G833"/>
      <c r="H833" s="17">
        <v>0</v>
      </c>
      <c r="I833" s="17">
        <v>33628.07</v>
      </c>
      <c r="J833" s="16"/>
      <c r="K833" s="18" t="e">
        <f>INDEX(תקציב_2013,MATCH(D833,'[1]תקציב 2015'!$D$3:$D$5960,0),8)</f>
        <v>#N/A</v>
      </c>
      <c r="L833" s="18" t="str">
        <f t="shared" si="96"/>
        <v>7</v>
      </c>
      <c r="M833" s="18" t="str">
        <f>INDEX(Chapter,MATCH(L833,[1]Chapter!$A$1:$A$681,0),8)</f>
        <v>שירותים מקומיים</v>
      </c>
      <c r="N833" s="18" t="str">
        <f t="shared" si="97"/>
        <v>74</v>
      </c>
      <c r="O833" s="18" t="str">
        <f>INDEX(Chapter,MATCH(N833,[1]Chapter!$A$1:$A$681,0),8)</f>
        <v>נכסים ציבוריים</v>
      </c>
      <c r="P833" s="18" t="str">
        <f t="shared" si="98"/>
        <v>746</v>
      </c>
      <c r="Q833" s="18" t="str">
        <f>INDEX(Chapter,MATCH(P833,[1]Chapter!$A$1:$A$681,0),8)</f>
        <v>גנים ונטיעות</v>
      </c>
      <c r="R833" s="18" t="str">
        <f t="shared" si="99"/>
        <v>7461</v>
      </c>
      <c r="S833" s="18" t="str">
        <f>INDEX(Chapter,MATCH(R833,[1]Chapter!$A$1:$A$681,0),8)</f>
        <v>גינות ציבוריות</v>
      </c>
      <c r="T833" s="18"/>
      <c r="U833" s="18" t="str">
        <f t="shared" si="100"/>
        <v>1</v>
      </c>
      <c r="V833" s="18" t="str">
        <f>IF($L833&lt;"6",INDEX(Revenue_type,MATCH(U833*1,[1]type!$A$118:$A$168,0),8),INDEX(Expenditure_type,MATCH(U833*1,[1]type!$A$2:$A$117,0),8))</f>
        <v>משכורות וש"ע לעובדים לפי תקן</v>
      </c>
      <c r="W833" s="18" t="str">
        <f t="shared" si="101"/>
        <v>14</v>
      </c>
      <c r="X833" s="18" t="str">
        <f>IF($L833&lt;"6",INDEX(Revenue_type,MATCH(W833*1,[1]type!$A$118:$A$168,0),8),INDEX(Expenditure_type,MATCH(W833*1,[1]type!$A$2:$A$117,0),8))</f>
        <v>החזר הוצאות</v>
      </c>
      <c r="Y833" s="18" t="str">
        <f t="shared" si="102"/>
        <v>140</v>
      </c>
      <c r="Z833" s="18" t="e">
        <f>IF($L833&lt;"6",INDEX(Revenue_type,MATCH(Y833*1,[1]type!$A$118:$A$168,0),8),INDEX(Expenditure_type,MATCH(Y833*1,[1]type!$A$2:$A$117,0),8))</f>
        <v>#N/A</v>
      </c>
    </row>
    <row r="834" spans="1:26" ht="15.75" customHeight="1" outlineLevel="2">
      <c r="A834" s="38">
        <v>210</v>
      </c>
      <c r="B834" s="39">
        <v>746101</v>
      </c>
      <c r="C834">
        <v>1</v>
      </c>
      <c r="D834" t="str">
        <f t="shared" si="103"/>
        <v>1746101.210</v>
      </c>
      <c r="E834" s="47" t="s">
        <v>639</v>
      </c>
      <c r="F834" s="16"/>
      <c r="G834"/>
      <c r="H834" s="17">
        <v>100000</v>
      </c>
      <c r="I834" s="17">
        <v>56348.54</v>
      </c>
      <c r="J834" s="16">
        <v>28272.62</v>
      </c>
      <c r="K834" s="18" t="e">
        <f>INDEX(תקציב_2013,MATCH(D834,'[1]תקציב 2015'!$D$3:$D$5960,0),8)</f>
        <v>#N/A</v>
      </c>
      <c r="L834" s="18" t="str">
        <f t="shared" si="96"/>
        <v>7</v>
      </c>
      <c r="M834" s="18" t="str">
        <f>INDEX(Chapter,MATCH(L834,[1]Chapter!$A$1:$A$681,0),8)</f>
        <v>שירותים מקומיים</v>
      </c>
      <c r="N834" s="18" t="str">
        <f t="shared" si="97"/>
        <v>74</v>
      </c>
      <c r="O834" s="18" t="str">
        <f>INDEX(Chapter,MATCH(N834,[1]Chapter!$A$1:$A$681,0),8)</f>
        <v>נכסים ציבוריים</v>
      </c>
      <c r="P834" s="18" t="str">
        <f t="shared" si="98"/>
        <v>746</v>
      </c>
      <c r="Q834" s="18" t="str">
        <f>INDEX(Chapter,MATCH(P834,[1]Chapter!$A$1:$A$681,0),8)</f>
        <v>גנים ונטיעות</v>
      </c>
      <c r="R834" s="18" t="str">
        <f t="shared" si="99"/>
        <v>7461</v>
      </c>
      <c r="S834" s="18" t="str">
        <f>INDEX(Chapter,MATCH(R834,[1]Chapter!$A$1:$A$681,0),8)</f>
        <v>גינות ציבוריות</v>
      </c>
      <c r="T834" s="18"/>
      <c r="U834" s="18" t="str">
        <f t="shared" si="100"/>
        <v>2</v>
      </c>
      <c r="V834" s="18" t="str">
        <f>IF($L834&lt;"6",INDEX(Revenue_type,MATCH(U834*1,[1]type!$A$118:$A$168,0),8),INDEX(Expenditure_type,MATCH(U834*1,[1]type!$A$2:$A$117,0),8))</f>
        <v>משכורות וש"ע לעובדים בלי תקן</v>
      </c>
      <c r="W834" s="18" t="str">
        <f t="shared" si="101"/>
        <v>21</v>
      </c>
      <c r="X834" s="18" t="str">
        <f>IF($L834&lt;"6",INDEX(Revenue_type,MATCH(W834*1,[1]type!$A$118:$A$168,0),8),INDEX(Expenditure_type,MATCH(W834*1,[1]type!$A$2:$A$117,0),8))</f>
        <v>השכר הקובע</v>
      </c>
      <c r="Y834" s="18" t="str">
        <f t="shared" si="102"/>
        <v>210</v>
      </c>
      <c r="Z834" s="18" t="e">
        <f>IF($L834&lt;"6",INDEX(Revenue_type,MATCH(Y834*1,[1]type!$A$118:$A$168,0),8),INDEX(Expenditure_type,MATCH(Y834*1,[1]type!$A$2:$A$117,0),8))</f>
        <v>#N/A</v>
      </c>
    </row>
    <row r="835" spans="1:26" ht="15.75" customHeight="1" outlineLevel="2">
      <c r="A835" s="38">
        <v>550</v>
      </c>
      <c r="B835" s="39">
        <v>746101</v>
      </c>
      <c r="C835">
        <v>1</v>
      </c>
      <c r="D835" t="str">
        <f t="shared" si="103"/>
        <v>1746101.550</v>
      </c>
      <c r="E835" s="53" t="s">
        <v>454</v>
      </c>
      <c r="F835" s="16"/>
      <c r="G835"/>
      <c r="H835" s="17">
        <v>25000</v>
      </c>
      <c r="I835" s="17">
        <v>14034.8</v>
      </c>
      <c r="J835" s="16">
        <v>11718.88</v>
      </c>
      <c r="K835" s="18" t="e">
        <f>INDEX(תקציב_2013,MATCH(D835,'[1]תקציב 2015'!$D$3:$D$5960,0),8)</f>
        <v>#N/A</v>
      </c>
      <c r="L835" s="18" t="str">
        <f t="shared" ref="L835:L898" si="104">IF(LEFT($B835,1)*1=0,LEFT($B835,2),LEFT($B835,1))</f>
        <v>7</v>
      </c>
      <c r="M835" s="18" t="str">
        <f>INDEX(Chapter,MATCH(L835,[1]Chapter!$A$1:$A$681,0),8)</f>
        <v>שירותים מקומיים</v>
      </c>
      <c r="N835" s="18" t="str">
        <f t="shared" ref="N835:N898" si="105">IF(LEFT($B835,1)*1=0,LEFT($B835,3),LEFT($B835,2))</f>
        <v>74</v>
      </c>
      <c r="O835" s="18" t="str">
        <f>INDEX(Chapter,MATCH(N835,[1]Chapter!$A$1:$A$681,0),8)</f>
        <v>נכסים ציבוריים</v>
      </c>
      <c r="P835" s="18" t="str">
        <f t="shared" ref="P835:P898" si="106">IF(LEFT($B835,1)*1=0,LEFT($B835,4),LEFT($B835,3))</f>
        <v>746</v>
      </c>
      <c r="Q835" s="18" t="str">
        <f>INDEX(Chapter,MATCH(P835,[1]Chapter!$A$1:$A$681,0),8)</f>
        <v>גנים ונטיעות</v>
      </c>
      <c r="R835" s="18" t="str">
        <f t="shared" ref="R835:R898" si="107">LEFT($B835,4)</f>
        <v>7461</v>
      </c>
      <c r="S835" s="18" t="str">
        <f>INDEX(Chapter,MATCH(R835,[1]Chapter!$A$1:$A$681,0),8)</f>
        <v>גינות ציבוריות</v>
      </c>
      <c r="T835" s="18"/>
      <c r="U835" s="18" t="str">
        <f t="shared" ref="U835:U898" si="108">LEFT($A835,1)</f>
        <v>5</v>
      </c>
      <c r="V835" s="18" t="str">
        <f>IF($L835&lt;"6",INDEX(Revenue_type,MATCH(U835*1,[1]type!$A$118:$A$168,0),8),INDEX(Expenditure_type,MATCH(U835*1,[1]type!$A$2:$A$117,0),8))</f>
        <v>הוצאות מנהליות</v>
      </c>
      <c r="W835" s="18" t="str">
        <f t="shared" ref="W835:W898" si="109">LEFT($A835,2)</f>
        <v>55</v>
      </c>
      <c r="X835" s="18" t="str">
        <f>IF($L835&lt;"6",INDEX(Revenue_type,MATCH(W835*1,[1]type!$A$118:$A$168,0),8),INDEX(Expenditure_type,MATCH(W835*1,[1]type!$A$2:$A$117,0),8))</f>
        <v>הוצאות פרסום</v>
      </c>
      <c r="Y835" s="18" t="str">
        <f t="shared" ref="Y835:Y898" si="110">LEFT($A835,3)</f>
        <v>550</v>
      </c>
      <c r="Z835" s="18" t="e">
        <f>IF($L835&lt;"6",INDEX(Revenue_type,MATCH(Y835*1,[1]type!$A$118:$A$168,0),8),INDEX(Expenditure_type,MATCH(Y835*1,[1]type!$A$2:$A$117,0),8))</f>
        <v>#N/A</v>
      </c>
    </row>
    <row r="836" spans="1:26" ht="15.75" customHeight="1" outlineLevel="2">
      <c r="A836" s="38">
        <v>742</v>
      </c>
      <c r="B836" s="39">
        <v>746101</v>
      </c>
      <c r="C836">
        <v>1</v>
      </c>
      <c r="D836" t="str">
        <f t="shared" ref="D836:D899" si="111">C836&amp;B836&amp;"."&amp;A836</f>
        <v>1746101.742</v>
      </c>
      <c r="E836" s="47" t="s">
        <v>640</v>
      </c>
      <c r="F836" s="16"/>
      <c r="G836"/>
      <c r="H836" s="17">
        <v>250000</v>
      </c>
      <c r="I836" s="17">
        <v>246956.89</v>
      </c>
      <c r="J836" s="16">
        <v>293150.06</v>
      </c>
      <c r="K836" s="18" t="e">
        <f>INDEX(תקציב_2013,MATCH(D836,'[1]תקציב 2015'!$D$3:$D$5960,0),8)</f>
        <v>#N/A</v>
      </c>
      <c r="L836" s="18" t="str">
        <f t="shared" si="104"/>
        <v>7</v>
      </c>
      <c r="M836" s="18" t="str">
        <f>INDEX(Chapter,MATCH(L836,[1]Chapter!$A$1:$A$681,0),8)</f>
        <v>שירותים מקומיים</v>
      </c>
      <c r="N836" s="18" t="str">
        <f t="shared" si="105"/>
        <v>74</v>
      </c>
      <c r="O836" s="18" t="str">
        <f>INDEX(Chapter,MATCH(N836,[1]Chapter!$A$1:$A$681,0),8)</f>
        <v>נכסים ציבוריים</v>
      </c>
      <c r="P836" s="18" t="str">
        <f t="shared" si="106"/>
        <v>746</v>
      </c>
      <c r="Q836" s="18" t="str">
        <f>INDEX(Chapter,MATCH(P836,[1]Chapter!$A$1:$A$681,0),8)</f>
        <v>גנים ונטיעות</v>
      </c>
      <c r="R836" s="18" t="str">
        <f t="shared" si="107"/>
        <v>7461</v>
      </c>
      <c r="S836" s="18" t="str">
        <f>INDEX(Chapter,MATCH(R836,[1]Chapter!$A$1:$A$681,0),8)</f>
        <v>גינות ציבוריות</v>
      </c>
      <c r="T836" s="18"/>
      <c r="U836" s="18" t="str">
        <f t="shared" si="108"/>
        <v>7</v>
      </c>
      <c r="V836" s="18" t="str">
        <f>IF($L836&lt;"6",INDEX(Revenue_type,MATCH(U836*1,[1]type!$A$118:$A$168,0),8),INDEX(Expenditure_type,MATCH(U836*1,[1]type!$A$2:$A$117,0),8))</f>
        <v>הוצאות לפעולות</v>
      </c>
      <c r="W836" s="18" t="str">
        <f t="shared" si="109"/>
        <v>74</v>
      </c>
      <c r="X836" s="18" t="str">
        <f>IF($L836&lt;"6",INDEX(Revenue_type,MATCH(W836*1,[1]type!$A$118:$A$168,0),8),INDEX(Expenditure_type,MATCH(W836*1,[1]type!$A$2:$A$117,0),8))</f>
        <v>כלים, מכשירים וציוד</v>
      </c>
      <c r="Y836" s="18" t="str">
        <f t="shared" si="110"/>
        <v>742</v>
      </c>
      <c r="Z836" s="18" t="str">
        <f>IF($L836&lt;"6",INDEX(Revenue_type,MATCH(Y836*1,[1]type!$A$118:$A$168,0),8),INDEX(Expenditure_type,MATCH(Y836*1,[1]type!$A$2:$A$117,0),8))</f>
        <v>אחזקת כלים, מכשירים וציוד</v>
      </c>
    </row>
    <row r="837" spans="1:26" ht="15.75" customHeight="1" outlineLevel="2">
      <c r="A837" s="38">
        <v>751</v>
      </c>
      <c r="B837" s="39">
        <v>746101</v>
      </c>
      <c r="C837">
        <v>1</v>
      </c>
      <c r="D837" t="str">
        <f t="shared" si="111"/>
        <v>1746101.751</v>
      </c>
      <c r="E837" s="47" t="s">
        <v>641</v>
      </c>
      <c r="F837" s="16"/>
      <c r="G837"/>
      <c r="H837" s="17">
        <v>20000</v>
      </c>
      <c r="I837" s="17">
        <v>9299</v>
      </c>
      <c r="J837" s="16">
        <v>0</v>
      </c>
      <c r="K837" s="18" t="e">
        <f>INDEX(תקציב_2013,MATCH(D837,'[1]תקציב 2015'!$D$3:$D$5960,0),8)</f>
        <v>#N/A</v>
      </c>
      <c r="L837" s="18" t="str">
        <f t="shared" si="104"/>
        <v>7</v>
      </c>
      <c r="M837" s="18" t="str">
        <f>INDEX(Chapter,MATCH(L837,[1]Chapter!$A$1:$A$681,0),8)</f>
        <v>שירותים מקומיים</v>
      </c>
      <c r="N837" s="18" t="str">
        <f t="shared" si="105"/>
        <v>74</v>
      </c>
      <c r="O837" s="18" t="str">
        <f>INDEX(Chapter,MATCH(N837,[1]Chapter!$A$1:$A$681,0),8)</f>
        <v>נכסים ציבוריים</v>
      </c>
      <c r="P837" s="18" t="str">
        <f t="shared" si="106"/>
        <v>746</v>
      </c>
      <c r="Q837" s="18" t="str">
        <f>INDEX(Chapter,MATCH(P837,[1]Chapter!$A$1:$A$681,0),8)</f>
        <v>גנים ונטיעות</v>
      </c>
      <c r="R837" s="18" t="str">
        <f t="shared" si="107"/>
        <v>7461</v>
      </c>
      <c r="S837" s="18" t="str">
        <f>INDEX(Chapter,MATCH(R837,[1]Chapter!$A$1:$A$681,0),8)</f>
        <v>גינות ציבוריות</v>
      </c>
      <c r="T837" s="18"/>
      <c r="U837" s="18" t="str">
        <f t="shared" si="108"/>
        <v>7</v>
      </c>
      <c r="V837" s="18" t="str">
        <f>IF($L837&lt;"6",INDEX(Revenue_type,MATCH(U837*1,[1]type!$A$118:$A$168,0),8),INDEX(Expenditure_type,MATCH(U837*1,[1]type!$A$2:$A$117,0),8))</f>
        <v>הוצאות לפעולות</v>
      </c>
      <c r="W837" s="18" t="str">
        <f t="shared" si="109"/>
        <v>75</v>
      </c>
      <c r="X837" s="18" t="str">
        <f>IF($L837&lt;"6",INDEX(Revenue_type,MATCH(W837*1,[1]type!$A$118:$A$168,0),8),INDEX(Expenditure_type,MATCH(W837*1,[1]type!$A$2:$A$117,0),8))</f>
        <v>עבודות קבלניות</v>
      </c>
      <c r="Y837" s="18" t="str">
        <f t="shared" si="110"/>
        <v>751</v>
      </c>
      <c r="Z837" s="18" t="e">
        <f>IF($L837&lt;"6",INDEX(Revenue_type,MATCH(Y837*1,[1]type!$A$118:$A$168,0),8),INDEX(Expenditure_type,MATCH(Y837*1,[1]type!$A$2:$A$117,0),8))</f>
        <v>#N/A</v>
      </c>
    </row>
    <row r="838" spans="1:26" ht="15.75" customHeight="1" outlineLevel="2">
      <c r="A838" s="38">
        <v>300</v>
      </c>
      <c r="B838" s="39">
        <v>750000</v>
      </c>
      <c r="C838">
        <v>1</v>
      </c>
      <c r="D838" t="str">
        <f t="shared" si="111"/>
        <v>1750000.300</v>
      </c>
      <c r="E838" s="47" t="s">
        <v>431</v>
      </c>
      <c r="F838" s="16"/>
      <c r="G838"/>
      <c r="H838" s="17">
        <v>0</v>
      </c>
      <c r="I838" s="17">
        <v>406.18</v>
      </c>
      <c r="J838" s="16">
        <v>0</v>
      </c>
      <c r="K838" s="18" t="e">
        <f>INDEX(תקציב_2013,MATCH(D838,'[1]תקציב 2015'!$D$3:$D$5960,0),8)</f>
        <v>#N/A</v>
      </c>
      <c r="L838" s="18" t="str">
        <f t="shared" si="104"/>
        <v>7</v>
      </c>
      <c r="M838" s="18" t="str">
        <f>INDEX(Chapter,MATCH(L838,[1]Chapter!$A$1:$A$681,0),8)</f>
        <v>שירותים מקומיים</v>
      </c>
      <c r="N838" s="18" t="str">
        <f t="shared" si="105"/>
        <v>75</v>
      </c>
      <c r="O838" s="18" t="str">
        <f>INDEX(Chapter,MATCH(N838,[1]Chapter!$A$1:$A$681,0),8)</f>
        <v>חגיגות מבצעים ואירועים</v>
      </c>
      <c r="P838" s="18" t="str">
        <f t="shared" si="106"/>
        <v>750</v>
      </c>
      <c r="Q838" s="18" t="e">
        <f>INDEX(Chapter,MATCH(P838,[1]Chapter!$A$1:$A$681,0),8)</f>
        <v>#N/A</v>
      </c>
      <c r="R838" s="18" t="str">
        <f t="shared" si="107"/>
        <v>7500</v>
      </c>
      <c r="S838" s="18" t="e">
        <f>INDEX(Chapter,MATCH(R838,[1]Chapter!$A$1:$A$681,0),8)</f>
        <v>#N/A</v>
      </c>
      <c r="T838" s="18"/>
      <c r="U838" s="18" t="str">
        <f t="shared" si="108"/>
        <v>3</v>
      </c>
      <c r="V838" s="18" t="str">
        <f>IF($L838&lt;"6",INDEX(Revenue_type,MATCH(U838*1,[1]type!$A$118:$A$168,0),8),INDEX(Expenditure_type,MATCH(U838*1,[1]type!$A$2:$A$117,0),8))</f>
        <v>פנסיה ופיצויים</v>
      </c>
      <c r="W838" s="18" t="str">
        <f t="shared" si="109"/>
        <v>30</v>
      </c>
      <c r="X838" s="18" t="e">
        <f>IF($L838&lt;"6",INDEX(Revenue_type,MATCH(W838*1,[1]type!$A$118:$A$168,0),8),INDEX(Expenditure_type,MATCH(W838*1,[1]type!$A$2:$A$117,0),8))</f>
        <v>#N/A</v>
      </c>
      <c r="Y838" s="18" t="str">
        <f t="shared" si="110"/>
        <v>300</v>
      </c>
      <c r="Z838" s="18" t="e">
        <f>IF($L838&lt;"6",INDEX(Revenue_type,MATCH(Y838*1,[1]type!$A$118:$A$168,0),8),INDEX(Expenditure_type,MATCH(Y838*1,[1]type!$A$2:$A$117,0),8))</f>
        <v>#N/A</v>
      </c>
    </row>
    <row r="839" spans="1:26" ht="15.75" customHeight="1" outlineLevel="2">
      <c r="A839" s="38">
        <v>110</v>
      </c>
      <c r="B839" s="39">
        <v>751000</v>
      </c>
      <c r="C839">
        <v>1</v>
      </c>
      <c r="D839" t="str">
        <f t="shared" si="111"/>
        <v>1751000.110</v>
      </c>
      <c r="E839" s="47" t="s">
        <v>40</v>
      </c>
      <c r="F839" s="16"/>
      <c r="G839"/>
      <c r="H839" s="17">
        <v>15000</v>
      </c>
      <c r="I839" s="17">
        <v>12401.78</v>
      </c>
      <c r="J839" s="16">
        <v>13742.24</v>
      </c>
      <c r="K839" s="18" t="e">
        <f>INDEX(תקציב_2013,MATCH(D839,'[1]תקציב 2015'!$D$3:$D$5960,0),8)</f>
        <v>#N/A</v>
      </c>
      <c r="L839" s="18" t="str">
        <f t="shared" si="104"/>
        <v>7</v>
      </c>
      <c r="M839" s="18" t="str">
        <f>INDEX(Chapter,MATCH(L839,[1]Chapter!$A$1:$A$681,0),8)</f>
        <v>שירותים מקומיים</v>
      </c>
      <c r="N839" s="18" t="str">
        <f t="shared" si="105"/>
        <v>75</v>
      </c>
      <c r="O839" s="18" t="str">
        <f>INDEX(Chapter,MATCH(N839,[1]Chapter!$A$1:$A$681,0),8)</f>
        <v>חגיגות מבצעים ואירועים</v>
      </c>
      <c r="P839" s="18" t="str">
        <f t="shared" si="106"/>
        <v>751</v>
      </c>
      <c r="Q839" s="18" t="str">
        <f>INDEX(Chapter,MATCH(P839,[1]Chapter!$A$1:$A$681,0),8)</f>
        <v>חגיגות יום העצמאות</v>
      </c>
      <c r="R839" s="18" t="str">
        <f t="shared" si="107"/>
        <v>7510</v>
      </c>
      <c r="S839" s="18" t="e">
        <f>INDEX(Chapter,MATCH(R839,[1]Chapter!$A$1:$A$681,0),8)</f>
        <v>#N/A</v>
      </c>
      <c r="T839" s="18"/>
      <c r="U839" s="18" t="str">
        <f t="shared" si="108"/>
        <v>1</v>
      </c>
      <c r="V839" s="18" t="str">
        <f>IF($L839&lt;"6",INDEX(Revenue_type,MATCH(U839*1,[1]type!$A$118:$A$168,0),8),INDEX(Expenditure_type,MATCH(U839*1,[1]type!$A$2:$A$117,0),8))</f>
        <v>משכורות וש"ע לעובדים לפי תקן</v>
      </c>
      <c r="W839" s="18" t="str">
        <f t="shared" si="109"/>
        <v>11</v>
      </c>
      <c r="X839" s="18" t="str">
        <f>IF($L839&lt;"6",INDEX(Revenue_type,MATCH(W839*1,[1]type!$A$118:$A$168,0),8),INDEX(Expenditure_type,MATCH(W839*1,[1]type!$A$2:$A$117,0),8))</f>
        <v>השכר הקובע</v>
      </c>
      <c r="Y839" s="18" t="str">
        <f t="shared" si="110"/>
        <v>110</v>
      </c>
      <c r="Z839" s="18" t="e">
        <f>IF($L839&lt;"6",INDEX(Revenue_type,MATCH(Y839*1,[1]type!$A$118:$A$168,0),8),INDEX(Expenditure_type,MATCH(Y839*1,[1]type!$A$2:$A$117,0),8))</f>
        <v>#N/A</v>
      </c>
    </row>
    <row r="840" spans="1:26" ht="15.75" customHeight="1" outlineLevel="2">
      <c r="A840" s="38">
        <v>115</v>
      </c>
      <c r="B840" s="39">
        <v>751000</v>
      </c>
      <c r="C840">
        <v>1</v>
      </c>
      <c r="D840" t="str">
        <f t="shared" si="111"/>
        <v>1751000.115</v>
      </c>
      <c r="E840" s="42" t="s">
        <v>433</v>
      </c>
      <c r="F840" s="16"/>
      <c r="G840"/>
      <c r="H840" s="17">
        <v>220000</v>
      </c>
      <c r="I840" s="17">
        <v>176058</v>
      </c>
      <c r="J840" s="16">
        <v>154382</v>
      </c>
      <c r="K840" s="18" t="e">
        <f>INDEX(תקציב_2013,MATCH(D840,'[1]תקציב 2015'!$D$3:$D$5960,0),8)</f>
        <v>#N/A</v>
      </c>
      <c r="L840" s="18" t="str">
        <f t="shared" si="104"/>
        <v>7</v>
      </c>
      <c r="M840" s="18" t="str">
        <f>INDEX(Chapter,MATCH(L840,[1]Chapter!$A$1:$A$681,0),8)</f>
        <v>שירותים מקומיים</v>
      </c>
      <c r="N840" s="18" t="str">
        <f t="shared" si="105"/>
        <v>75</v>
      </c>
      <c r="O840" s="18" t="str">
        <f>INDEX(Chapter,MATCH(N840,[1]Chapter!$A$1:$A$681,0),8)</f>
        <v>חגיגות מבצעים ואירועים</v>
      </c>
      <c r="P840" s="18" t="str">
        <f t="shared" si="106"/>
        <v>751</v>
      </c>
      <c r="Q840" s="18" t="str">
        <f>INDEX(Chapter,MATCH(P840,[1]Chapter!$A$1:$A$681,0),8)</f>
        <v>חגיגות יום העצמאות</v>
      </c>
      <c r="R840" s="18" t="str">
        <f t="shared" si="107"/>
        <v>7510</v>
      </c>
      <c r="S840" s="18" t="e">
        <f>INDEX(Chapter,MATCH(R840,[1]Chapter!$A$1:$A$681,0),8)</f>
        <v>#N/A</v>
      </c>
      <c r="T840" s="18"/>
      <c r="U840" s="18" t="str">
        <f t="shared" si="108"/>
        <v>1</v>
      </c>
      <c r="V840" s="18" t="str">
        <f>IF($L840&lt;"6",INDEX(Revenue_type,MATCH(U840*1,[1]type!$A$118:$A$168,0),8),INDEX(Expenditure_type,MATCH(U840*1,[1]type!$A$2:$A$117,0),8))</f>
        <v>משכורות וש"ע לעובדים לפי תקן</v>
      </c>
      <c r="W840" s="18" t="str">
        <f t="shared" si="109"/>
        <v>11</v>
      </c>
      <c r="X840" s="18" t="str">
        <f>IF($L840&lt;"6",INDEX(Revenue_type,MATCH(W840*1,[1]type!$A$118:$A$168,0),8),INDEX(Expenditure_type,MATCH(W840*1,[1]type!$A$2:$A$117,0),8))</f>
        <v>השכר הקובע</v>
      </c>
      <c r="Y840" s="18" t="str">
        <f t="shared" si="110"/>
        <v>115</v>
      </c>
      <c r="Z840" s="18" t="e">
        <f>IF($L840&lt;"6",INDEX(Revenue_type,MATCH(Y840*1,[1]type!$A$118:$A$168,0),8),INDEX(Expenditure_type,MATCH(Y840*1,[1]type!$A$2:$A$117,0),8))</f>
        <v>#N/A</v>
      </c>
    </row>
    <row r="841" spans="1:26" ht="15.75" customHeight="1" outlineLevel="2">
      <c r="A841" s="38">
        <v>130</v>
      </c>
      <c r="B841" s="39">
        <v>751000</v>
      </c>
      <c r="C841">
        <v>1</v>
      </c>
      <c r="D841" t="str">
        <f t="shared" si="111"/>
        <v>1751000.130</v>
      </c>
      <c r="E841" s="42" t="s">
        <v>41</v>
      </c>
      <c r="F841" s="16"/>
      <c r="G841"/>
      <c r="H841" s="17">
        <v>55000</v>
      </c>
      <c r="I841" s="17">
        <v>52554.9</v>
      </c>
      <c r="J841" s="16">
        <v>57705.51</v>
      </c>
      <c r="K841" s="18">
        <f>INDEX(תקציב_2013,MATCH(D841,'[1]תקציב 2015'!$D$3:$D$5960,0),8)</f>
        <v>86940</v>
      </c>
      <c r="L841" s="18" t="str">
        <f t="shared" si="104"/>
        <v>7</v>
      </c>
      <c r="M841" s="18" t="str">
        <f>INDEX(Chapter,MATCH(L841,[1]Chapter!$A$1:$A$681,0),8)</f>
        <v>שירותים מקומיים</v>
      </c>
      <c r="N841" s="18" t="str">
        <f t="shared" si="105"/>
        <v>75</v>
      </c>
      <c r="O841" s="18" t="str">
        <f>INDEX(Chapter,MATCH(N841,[1]Chapter!$A$1:$A$681,0),8)</f>
        <v>חגיגות מבצעים ואירועים</v>
      </c>
      <c r="P841" s="18" t="str">
        <f t="shared" si="106"/>
        <v>751</v>
      </c>
      <c r="Q841" s="18" t="str">
        <f>INDEX(Chapter,MATCH(P841,[1]Chapter!$A$1:$A$681,0),8)</f>
        <v>חגיגות יום העצמאות</v>
      </c>
      <c r="R841" s="18" t="str">
        <f t="shared" si="107"/>
        <v>7510</v>
      </c>
      <c r="S841" s="18" t="e">
        <f>INDEX(Chapter,MATCH(R841,[1]Chapter!$A$1:$A$681,0),8)</f>
        <v>#N/A</v>
      </c>
      <c r="T841" s="18"/>
      <c r="U841" s="18" t="str">
        <f t="shared" si="108"/>
        <v>1</v>
      </c>
      <c r="V841" s="18" t="str">
        <f>IF($L841&lt;"6",INDEX(Revenue_type,MATCH(U841*1,[1]type!$A$118:$A$168,0),8),INDEX(Expenditure_type,MATCH(U841*1,[1]type!$A$2:$A$117,0),8))</f>
        <v>משכורות וש"ע לעובדים לפי תקן</v>
      </c>
      <c r="W841" s="18" t="str">
        <f t="shared" si="109"/>
        <v>13</v>
      </c>
      <c r="X841" s="18" t="str">
        <f>IF($L841&lt;"6",INDEX(Revenue_type,MATCH(W841*1,[1]type!$A$118:$A$168,0),8),INDEX(Expenditure_type,MATCH(W841*1,[1]type!$A$2:$A$117,0),8))</f>
        <v>שעות נוספות</v>
      </c>
      <c r="Y841" s="18" t="str">
        <f t="shared" si="110"/>
        <v>130</v>
      </c>
      <c r="Z841" s="18" t="e">
        <f>IF($L841&lt;"6",INDEX(Revenue_type,MATCH(Y841*1,[1]type!$A$118:$A$168,0),8),INDEX(Expenditure_type,MATCH(Y841*1,[1]type!$A$2:$A$117,0),8))</f>
        <v>#N/A</v>
      </c>
    </row>
    <row r="842" spans="1:26" ht="15.75" customHeight="1" outlineLevel="2">
      <c r="A842" s="38">
        <v>210</v>
      </c>
      <c r="B842" s="39">
        <v>751000</v>
      </c>
      <c r="C842">
        <v>1</v>
      </c>
      <c r="D842" t="str">
        <f t="shared" si="111"/>
        <v>1751000.210</v>
      </c>
      <c r="E842" s="42" t="s">
        <v>642</v>
      </c>
      <c r="F842" s="16"/>
      <c r="G842"/>
      <c r="H842" s="17">
        <v>18000</v>
      </c>
      <c r="I842" s="17">
        <v>18669.62</v>
      </c>
      <c r="J842" s="16">
        <v>13377.65</v>
      </c>
      <c r="K842" s="18" t="e">
        <f>INDEX(תקציב_2013,MATCH(D842,'[1]תקציב 2015'!$D$3:$D$5960,0),8)</f>
        <v>#N/A</v>
      </c>
      <c r="L842" s="18" t="str">
        <f t="shared" si="104"/>
        <v>7</v>
      </c>
      <c r="M842" s="18" t="str">
        <f>INDEX(Chapter,MATCH(L842,[1]Chapter!$A$1:$A$681,0),8)</f>
        <v>שירותים מקומיים</v>
      </c>
      <c r="N842" s="18" t="str">
        <f t="shared" si="105"/>
        <v>75</v>
      </c>
      <c r="O842" s="18" t="str">
        <f>INDEX(Chapter,MATCH(N842,[1]Chapter!$A$1:$A$681,0),8)</f>
        <v>חגיגות מבצעים ואירועים</v>
      </c>
      <c r="P842" s="18" t="str">
        <f t="shared" si="106"/>
        <v>751</v>
      </c>
      <c r="Q842" s="18" t="str">
        <f>INDEX(Chapter,MATCH(P842,[1]Chapter!$A$1:$A$681,0),8)</f>
        <v>חגיגות יום העצמאות</v>
      </c>
      <c r="R842" s="18" t="str">
        <f t="shared" si="107"/>
        <v>7510</v>
      </c>
      <c r="S842" s="18" t="e">
        <f>INDEX(Chapter,MATCH(R842,[1]Chapter!$A$1:$A$681,0),8)</f>
        <v>#N/A</v>
      </c>
      <c r="T842" s="18"/>
      <c r="U842" s="18" t="str">
        <f t="shared" si="108"/>
        <v>2</v>
      </c>
      <c r="V842" s="18" t="str">
        <f>IF($L842&lt;"6",INDEX(Revenue_type,MATCH(U842*1,[1]type!$A$118:$A$168,0),8),INDEX(Expenditure_type,MATCH(U842*1,[1]type!$A$2:$A$117,0),8))</f>
        <v>משכורות וש"ע לעובדים בלי תקן</v>
      </c>
      <c r="W842" s="18" t="str">
        <f t="shared" si="109"/>
        <v>21</v>
      </c>
      <c r="X842" s="18" t="str">
        <f>IF($L842&lt;"6",INDEX(Revenue_type,MATCH(W842*1,[1]type!$A$118:$A$168,0),8),INDEX(Expenditure_type,MATCH(W842*1,[1]type!$A$2:$A$117,0),8))</f>
        <v>השכר הקובע</v>
      </c>
      <c r="Y842" s="18" t="str">
        <f t="shared" si="110"/>
        <v>210</v>
      </c>
      <c r="Z842" s="18" t="e">
        <f>IF($L842&lt;"6",INDEX(Revenue_type,MATCH(Y842*1,[1]type!$A$118:$A$168,0),8),INDEX(Expenditure_type,MATCH(Y842*1,[1]type!$A$2:$A$117,0),8))</f>
        <v>#N/A</v>
      </c>
    </row>
    <row r="843" spans="1:26" ht="15.75" customHeight="1" outlineLevel="2">
      <c r="A843" s="38">
        <v>750</v>
      </c>
      <c r="B843" s="39">
        <v>751000</v>
      </c>
      <c r="C843">
        <v>1</v>
      </c>
      <c r="D843" t="str">
        <f t="shared" si="111"/>
        <v>1751000.750</v>
      </c>
      <c r="E843" s="42" t="s">
        <v>643</v>
      </c>
      <c r="F843" s="16"/>
      <c r="G843"/>
      <c r="H843" s="17">
        <v>350000</v>
      </c>
      <c r="I843" s="17">
        <v>200000</v>
      </c>
      <c r="J843" s="16">
        <v>200000</v>
      </c>
      <c r="K843" s="18" t="e">
        <f>INDEX(תקציב_2013,MATCH(D843,'[1]תקציב 2015'!$D$3:$D$5960,0),8)</f>
        <v>#N/A</v>
      </c>
      <c r="L843" s="18" t="str">
        <f t="shared" si="104"/>
        <v>7</v>
      </c>
      <c r="M843" s="18" t="str">
        <f>INDEX(Chapter,MATCH(L843,[1]Chapter!$A$1:$A$681,0),8)</f>
        <v>שירותים מקומיים</v>
      </c>
      <c r="N843" s="18" t="str">
        <f t="shared" si="105"/>
        <v>75</v>
      </c>
      <c r="O843" s="18" t="str">
        <f>INDEX(Chapter,MATCH(N843,[1]Chapter!$A$1:$A$681,0),8)</f>
        <v>חגיגות מבצעים ואירועים</v>
      </c>
      <c r="P843" s="18" t="str">
        <f t="shared" si="106"/>
        <v>751</v>
      </c>
      <c r="Q843" s="18" t="str">
        <f>INDEX(Chapter,MATCH(P843,[1]Chapter!$A$1:$A$681,0),8)</f>
        <v>חגיגות יום העצמאות</v>
      </c>
      <c r="R843" s="18" t="str">
        <f t="shared" si="107"/>
        <v>7510</v>
      </c>
      <c r="S843" s="18" t="e">
        <f>INDEX(Chapter,MATCH(R843,[1]Chapter!$A$1:$A$681,0),8)</f>
        <v>#N/A</v>
      </c>
      <c r="T843" s="18"/>
      <c r="U843" s="18" t="str">
        <f t="shared" si="108"/>
        <v>7</v>
      </c>
      <c r="V843" s="18" t="str">
        <f>IF($L843&lt;"6",INDEX(Revenue_type,MATCH(U843*1,[1]type!$A$118:$A$168,0),8),INDEX(Expenditure_type,MATCH(U843*1,[1]type!$A$2:$A$117,0),8))</f>
        <v>הוצאות לפעולות</v>
      </c>
      <c r="W843" s="18" t="str">
        <f t="shared" si="109"/>
        <v>75</v>
      </c>
      <c r="X843" s="18" t="str">
        <f>IF($L843&lt;"6",INDEX(Revenue_type,MATCH(W843*1,[1]type!$A$118:$A$168,0),8),INDEX(Expenditure_type,MATCH(W843*1,[1]type!$A$2:$A$117,0),8))</f>
        <v>עבודות קבלניות</v>
      </c>
      <c r="Y843" s="18" t="str">
        <f t="shared" si="110"/>
        <v>750</v>
      </c>
      <c r="Z843" s="18" t="e">
        <f>IF($L843&lt;"6",INDEX(Revenue_type,MATCH(Y843*1,[1]type!$A$118:$A$168,0),8),INDEX(Expenditure_type,MATCH(Y843*1,[1]type!$A$2:$A$117,0),8))</f>
        <v>#N/A</v>
      </c>
    </row>
    <row r="844" spans="1:26" ht="15.75" customHeight="1" outlineLevel="2">
      <c r="A844" s="38">
        <v>780</v>
      </c>
      <c r="B844" s="39">
        <v>751000</v>
      </c>
      <c r="C844">
        <v>1</v>
      </c>
      <c r="D844" t="str">
        <f t="shared" si="111"/>
        <v>1751000.780</v>
      </c>
      <c r="E844" s="54" t="s">
        <v>644</v>
      </c>
      <c r="F844" s="16"/>
      <c r="G844"/>
      <c r="H844" s="17">
        <v>1300000</v>
      </c>
      <c r="I844" s="17">
        <v>753718.2</v>
      </c>
      <c r="J844" s="16">
        <v>753748</v>
      </c>
      <c r="K844" s="18">
        <f>INDEX(תקציב_2013,MATCH(D844,'[1]תקציב 2015'!$D$3:$D$5960,0),8)</f>
        <v>1700000</v>
      </c>
      <c r="L844" s="18" t="str">
        <f t="shared" si="104"/>
        <v>7</v>
      </c>
      <c r="M844" s="18" t="str">
        <f>INDEX(Chapter,MATCH(L844,[1]Chapter!$A$1:$A$681,0),8)</f>
        <v>שירותים מקומיים</v>
      </c>
      <c r="N844" s="18" t="str">
        <f t="shared" si="105"/>
        <v>75</v>
      </c>
      <c r="O844" s="18" t="str">
        <f>INDEX(Chapter,MATCH(N844,[1]Chapter!$A$1:$A$681,0),8)</f>
        <v>חגיגות מבצעים ואירועים</v>
      </c>
      <c r="P844" s="18" t="str">
        <f t="shared" si="106"/>
        <v>751</v>
      </c>
      <c r="Q844" s="18" t="str">
        <f>INDEX(Chapter,MATCH(P844,[1]Chapter!$A$1:$A$681,0),8)</f>
        <v>חגיגות יום העצמאות</v>
      </c>
      <c r="R844" s="18" t="str">
        <f t="shared" si="107"/>
        <v>7510</v>
      </c>
      <c r="S844" s="18" t="e">
        <f>INDEX(Chapter,MATCH(R844,[1]Chapter!$A$1:$A$681,0),8)</f>
        <v>#N/A</v>
      </c>
      <c r="T844" s="18"/>
      <c r="U844" s="18" t="str">
        <f t="shared" si="108"/>
        <v>7</v>
      </c>
      <c r="V844" s="18" t="str">
        <f>IF($L844&lt;"6",INDEX(Revenue_type,MATCH(U844*1,[1]type!$A$118:$A$168,0),8),INDEX(Expenditure_type,MATCH(U844*1,[1]type!$A$2:$A$117,0),8))</f>
        <v>הוצאות לפעולות</v>
      </c>
      <c r="W844" s="18" t="str">
        <f t="shared" si="109"/>
        <v>78</v>
      </c>
      <c r="X844" s="18" t="str">
        <f>IF($L844&lt;"6",INDEX(Revenue_type,MATCH(W844*1,[1]type!$A$118:$A$168,0),8),INDEX(Expenditure_type,MATCH(W844*1,[1]type!$A$2:$A$117,0),8))</f>
        <v>הוצאות שונות</v>
      </c>
      <c r="Y844" s="18" t="str">
        <f t="shared" si="110"/>
        <v>780</v>
      </c>
      <c r="Z844" s="18" t="e">
        <f>IF($L844&lt;"6",INDEX(Revenue_type,MATCH(Y844*1,[1]type!$A$118:$A$168,0),8),INDEX(Expenditure_type,MATCH(Y844*1,[1]type!$A$2:$A$117,0),8))</f>
        <v>#N/A</v>
      </c>
    </row>
    <row r="845" spans="1:26" ht="15.75" customHeight="1" outlineLevel="2">
      <c r="A845" s="38">
        <v>781</v>
      </c>
      <c r="B845" s="39">
        <v>751000</v>
      </c>
      <c r="C845">
        <v>1</v>
      </c>
      <c r="D845" t="str">
        <f t="shared" si="111"/>
        <v>1751000.781</v>
      </c>
      <c r="E845" s="47" t="s">
        <v>645</v>
      </c>
      <c r="F845" s="16"/>
      <c r="G845"/>
      <c r="H845" s="17">
        <v>100000</v>
      </c>
      <c r="I845" s="17">
        <v>90381.8</v>
      </c>
      <c r="J845" s="16">
        <v>109936.95</v>
      </c>
      <c r="K845" s="18">
        <f>INDEX(תקציב_2013,MATCH(D845,'[1]תקציב 2015'!$D$3:$D$5960,0),8)</f>
        <v>100</v>
      </c>
      <c r="L845" s="18" t="str">
        <f t="shared" si="104"/>
        <v>7</v>
      </c>
      <c r="M845" s="18" t="str">
        <f>INDEX(Chapter,MATCH(L845,[1]Chapter!$A$1:$A$681,0),8)</f>
        <v>שירותים מקומיים</v>
      </c>
      <c r="N845" s="18" t="str">
        <f t="shared" si="105"/>
        <v>75</v>
      </c>
      <c r="O845" s="18" t="str">
        <f>INDEX(Chapter,MATCH(N845,[1]Chapter!$A$1:$A$681,0),8)</f>
        <v>חגיגות מבצעים ואירועים</v>
      </c>
      <c r="P845" s="18" t="str">
        <f t="shared" si="106"/>
        <v>751</v>
      </c>
      <c r="Q845" s="18" t="str">
        <f>INDEX(Chapter,MATCH(P845,[1]Chapter!$A$1:$A$681,0),8)</f>
        <v>חגיגות יום העצמאות</v>
      </c>
      <c r="R845" s="18" t="str">
        <f t="shared" si="107"/>
        <v>7510</v>
      </c>
      <c r="S845" s="18" t="e">
        <f>INDEX(Chapter,MATCH(R845,[1]Chapter!$A$1:$A$681,0),8)</f>
        <v>#N/A</v>
      </c>
      <c r="T845" s="18"/>
      <c r="U845" s="18" t="str">
        <f t="shared" si="108"/>
        <v>7</v>
      </c>
      <c r="V845" s="18" t="str">
        <f>IF($L845&lt;"6",INDEX(Revenue_type,MATCH(U845*1,[1]type!$A$118:$A$168,0),8),INDEX(Expenditure_type,MATCH(U845*1,[1]type!$A$2:$A$117,0),8))</f>
        <v>הוצאות לפעולות</v>
      </c>
      <c r="W845" s="18" t="str">
        <f t="shared" si="109"/>
        <v>78</v>
      </c>
      <c r="X845" s="18" t="str">
        <f>IF($L845&lt;"6",INDEX(Revenue_type,MATCH(W845*1,[1]type!$A$118:$A$168,0),8),INDEX(Expenditure_type,MATCH(W845*1,[1]type!$A$2:$A$117,0),8))</f>
        <v>הוצאות שונות</v>
      </c>
      <c r="Y845" s="18" t="str">
        <f t="shared" si="110"/>
        <v>781</v>
      </c>
      <c r="Z845" s="18" t="e">
        <f>IF($L845&lt;"6",INDEX(Revenue_type,MATCH(Y845*1,[1]type!$A$118:$A$168,0),8),INDEX(Expenditure_type,MATCH(Y845*1,[1]type!$A$2:$A$117,0),8))</f>
        <v>#N/A</v>
      </c>
    </row>
    <row r="846" spans="1:26" ht="15.75" customHeight="1" outlineLevel="2">
      <c r="A846" s="38">
        <v>798</v>
      </c>
      <c r="B846" s="39">
        <v>751000</v>
      </c>
      <c r="C846">
        <v>1</v>
      </c>
      <c r="D846" t="str">
        <f t="shared" si="111"/>
        <v>1751000.798</v>
      </c>
      <c r="E846" s="47" t="s">
        <v>646</v>
      </c>
      <c r="F846" s="16"/>
      <c r="G846"/>
      <c r="H846" s="17">
        <v>20000</v>
      </c>
      <c r="I846" s="17">
        <v>18890</v>
      </c>
      <c r="J846" s="16">
        <v>166978</v>
      </c>
      <c r="K846" s="18" t="e">
        <f>INDEX(תקציב_2013,MATCH(D846,'[1]תקציב 2015'!$D$3:$D$5960,0),8)</f>
        <v>#N/A</v>
      </c>
      <c r="L846" s="18" t="str">
        <f t="shared" si="104"/>
        <v>7</v>
      </c>
      <c r="M846" s="18" t="str">
        <f>INDEX(Chapter,MATCH(L846,[1]Chapter!$A$1:$A$681,0),8)</f>
        <v>שירותים מקומיים</v>
      </c>
      <c r="N846" s="18" t="str">
        <f t="shared" si="105"/>
        <v>75</v>
      </c>
      <c r="O846" s="18" t="str">
        <f>INDEX(Chapter,MATCH(N846,[1]Chapter!$A$1:$A$681,0),8)</f>
        <v>חגיגות מבצעים ואירועים</v>
      </c>
      <c r="P846" s="18" t="str">
        <f t="shared" si="106"/>
        <v>751</v>
      </c>
      <c r="Q846" s="18" t="str">
        <f>INDEX(Chapter,MATCH(P846,[1]Chapter!$A$1:$A$681,0),8)</f>
        <v>חגיגות יום העצמאות</v>
      </c>
      <c r="R846" s="18" t="str">
        <f t="shared" si="107"/>
        <v>7510</v>
      </c>
      <c r="S846" s="18" t="e">
        <f>INDEX(Chapter,MATCH(R846,[1]Chapter!$A$1:$A$681,0),8)</f>
        <v>#N/A</v>
      </c>
      <c r="T846" s="18"/>
      <c r="U846" s="18" t="str">
        <f t="shared" si="108"/>
        <v>7</v>
      </c>
      <c r="V846" s="18" t="str">
        <f>IF($L846&lt;"6",INDEX(Revenue_type,MATCH(U846*1,[1]type!$A$118:$A$168,0),8),INDEX(Expenditure_type,MATCH(U846*1,[1]type!$A$2:$A$117,0),8))</f>
        <v>הוצאות לפעולות</v>
      </c>
      <c r="W846" s="18" t="str">
        <f t="shared" si="109"/>
        <v>79</v>
      </c>
      <c r="X846" s="18" t="str">
        <f>IF($L846&lt;"6",INDEX(Revenue_type,MATCH(W846*1,[1]type!$A$118:$A$168,0),8),INDEX(Expenditure_type,MATCH(W846*1,[1]type!$A$2:$A$117,0),8))</f>
        <v>השתתפות בתקציבי עזר 092</v>
      </c>
      <c r="Y846" s="18" t="str">
        <f t="shared" si="110"/>
        <v>798</v>
      </c>
      <c r="Z846" s="18" t="e">
        <f>IF($L846&lt;"6",INDEX(Revenue_type,MATCH(Y846*1,[1]type!$A$118:$A$168,0),8),INDEX(Expenditure_type,MATCH(Y846*1,[1]type!$A$2:$A$117,0),8))</f>
        <v>#N/A</v>
      </c>
    </row>
    <row r="847" spans="1:26" ht="15.75" customHeight="1" outlineLevel="2">
      <c r="A847" s="38">
        <v>799</v>
      </c>
      <c r="B847" s="39">
        <v>751000</v>
      </c>
      <c r="C847">
        <v>1</v>
      </c>
      <c r="D847" t="str">
        <f t="shared" si="111"/>
        <v>1751000.799</v>
      </c>
      <c r="E847" s="47" t="s">
        <v>647</v>
      </c>
      <c r="F847" s="16"/>
      <c r="G847"/>
      <c r="H847" s="17">
        <v>58000</v>
      </c>
      <c r="I847" s="17">
        <v>58662</v>
      </c>
      <c r="J847" s="16">
        <v>42572</v>
      </c>
      <c r="K847" s="18" t="e">
        <f>INDEX(תקציב_2013,MATCH(D847,'[1]תקציב 2015'!$D$3:$D$5960,0),8)</f>
        <v>#N/A</v>
      </c>
      <c r="L847" s="18" t="str">
        <f t="shared" si="104"/>
        <v>7</v>
      </c>
      <c r="M847" s="18" t="str">
        <f>INDEX(Chapter,MATCH(L847,[1]Chapter!$A$1:$A$681,0),8)</f>
        <v>שירותים מקומיים</v>
      </c>
      <c r="N847" s="18" t="str">
        <f t="shared" si="105"/>
        <v>75</v>
      </c>
      <c r="O847" s="18" t="str">
        <f>INDEX(Chapter,MATCH(N847,[1]Chapter!$A$1:$A$681,0),8)</f>
        <v>חגיגות מבצעים ואירועים</v>
      </c>
      <c r="P847" s="18" t="str">
        <f t="shared" si="106"/>
        <v>751</v>
      </c>
      <c r="Q847" s="18" t="str">
        <f>INDEX(Chapter,MATCH(P847,[1]Chapter!$A$1:$A$681,0),8)</f>
        <v>חגיגות יום העצמאות</v>
      </c>
      <c r="R847" s="18" t="str">
        <f t="shared" si="107"/>
        <v>7510</v>
      </c>
      <c r="S847" s="18" t="e">
        <f>INDEX(Chapter,MATCH(R847,[1]Chapter!$A$1:$A$681,0),8)</f>
        <v>#N/A</v>
      </c>
      <c r="T847" s="18"/>
      <c r="U847" s="18" t="str">
        <f t="shared" si="108"/>
        <v>7</v>
      </c>
      <c r="V847" s="18" t="str">
        <f>IF($L847&lt;"6",INDEX(Revenue_type,MATCH(U847*1,[1]type!$A$118:$A$168,0),8),INDEX(Expenditure_type,MATCH(U847*1,[1]type!$A$2:$A$117,0),8))</f>
        <v>הוצאות לפעולות</v>
      </c>
      <c r="W847" s="18" t="str">
        <f t="shared" si="109"/>
        <v>79</v>
      </c>
      <c r="X847" s="18" t="str">
        <f>IF($L847&lt;"6",INDEX(Revenue_type,MATCH(W847*1,[1]type!$A$118:$A$168,0),8),INDEX(Expenditure_type,MATCH(W847*1,[1]type!$A$2:$A$117,0),8))</f>
        <v>השתתפות בתקציבי עזר 092</v>
      </c>
      <c r="Y847" s="18" t="str">
        <f t="shared" si="110"/>
        <v>799</v>
      </c>
      <c r="Z847" s="18" t="e">
        <f>IF($L847&lt;"6",INDEX(Revenue_type,MATCH(Y847*1,[1]type!$A$118:$A$168,0),8),INDEX(Expenditure_type,MATCH(Y847*1,[1]type!$A$2:$A$117,0),8))</f>
        <v>#N/A</v>
      </c>
    </row>
    <row r="848" spans="1:26" ht="15.75" customHeight="1" outlineLevel="2">
      <c r="A848" s="38">
        <v>110</v>
      </c>
      <c r="B848" s="39">
        <v>752000</v>
      </c>
      <c r="C848">
        <v>1</v>
      </c>
      <c r="D848" t="str">
        <f t="shared" si="111"/>
        <v>1752000.110</v>
      </c>
      <c r="E848" s="47" t="s">
        <v>461</v>
      </c>
      <c r="F848" s="16"/>
      <c r="G848"/>
      <c r="H848" s="17">
        <v>113000</v>
      </c>
      <c r="I848" s="17">
        <v>128835.52</v>
      </c>
      <c r="J848" s="16">
        <v>129495.99</v>
      </c>
      <c r="K848" s="18"/>
      <c r="L848" s="18" t="str">
        <f t="shared" si="104"/>
        <v>7</v>
      </c>
      <c r="M848" s="18" t="str">
        <f>INDEX(Chapter,MATCH(L848,[1]Chapter!$A$1:$A$681,0),8)</f>
        <v>שירותים מקומיים</v>
      </c>
      <c r="N848" s="18" t="str">
        <f t="shared" si="105"/>
        <v>75</v>
      </c>
      <c r="O848" s="18" t="str">
        <f>INDEX(Chapter,MATCH(N848,[1]Chapter!$A$1:$A$681,0),8)</f>
        <v>חגיגות מבצעים ואירועים</v>
      </c>
      <c r="P848" s="18" t="str">
        <f t="shared" si="106"/>
        <v>752</v>
      </c>
      <c r="Q848" s="18" t="str">
        <f>INDEX(Chapter,MATCH(P848,[1]Chapter!$A$1:$A$681,0),8)</f>
        <v>חגיגות וטכסים אחרים</v>
      </c>
      <c r="R848" s="18" t="str">
        <f t="shared" si="107"/>
        <v>7520</v>
      </c>
      <c r="S848" s="18" t="e">
        <f>INDEX(Chapter,MATCH(R848,[1]Chapter!$A$1:$A$681,0),8)</f>
        <v>#N/A</v>
      </c>
      <c r="T848" s="18"/>
      <c r="U848" s="18" t="str">
        <f t="shared" si="108"/>
        <v>1</v>
      </c>
      <c r="V848" s="18" t="str">
        <f>IF($L848&lt;"6",INDEX(Revenue_type,MATCH(U848*1,[1]type!$A$118:$A$168,0),8),INDEX(Expenditure_type,MATCH(U848*1,[1]type!$A$2:$A$117,0),8))</f>
        <v>משכורות וש"ע לעובדים לפי תקן</v>
      </c>
      <c r="W848" s="18" t="str">
        <f t="shared" si="109"/>
        <v>11</v>
      </c>
      <c r="X848" s="18" t="str">
        <f>IF($L848&lt;"6",INDEX(Revenue_type,MATCH(W848*1,[1]type!$A$118:$A$168,0),8),INDEX(Expenditure_type,MATCH(W848*1,[1]type!$A$2:$A$117,0),8))</f>
        <v>השכר הקובע</v>
      </c>
      <c r="Y848" s="18" t="str">
        <f t="shared" si="110"/>
        <v>110</v>
      </c>
      <c r="Z848" s="18" t="e">
        <f>IF($L848&lt;"6",INDEX(Revenue_type,MATCH(Y848*1,[1]type!$A$118:$A$168,0),8),INDEX(Expenditure_type,MATCH(Y848*1,[1]type!$A$2:$A$117,0),8))</f>
        <v>#N/A</v>
      </c>
    </row>
    <row r="849" spans="1:26" ht="15.75" customHeight="1" outlineLevel="2">
      <c r="A849" s="38">
        <v>130</v>
      </c>
      <c r="B849" s="39">
        <v>752000</v>
      </c>
      <c r="C849">
        <v>1</v>
      </c>
      <c r="D849" t="str">
        <f t="shared" si="111"/>
        <v>1752000.130</v>
      </c>
      <c r="E849" s="42" t="s">
        <v>41</v>
      </c>
      <c r="F849" s="16"/>
      <c r="G849"/>
      <c r="H849" s="17">
        <v>35000</v>
      </c>
      <c r="I849" s="17">
        <v>33602.050000000003</v>
      </c>
      <c r="J849" s="16">
        <v>46917.85</v>
      </c>
      <c r="K849" s="18"/>
      <c r="L849" s="18" t="str">
        <f t="shared" si="104"/>
        <v>7</v>
      </c>
      <c r="M849" s="18" t="str">
        <f>INDEX(Chapter,MATCH(L849,[1]Chapter!$A$1:$A$681,0),8)</f>
        <v>שירותים מקומיים</v>
      </c>
      <c r="N849" s="18" t="str">
        <f t="shared" si="105"/>
        <v>75</v>
      </c>
      <c r="O849" s="18" t="str">
        <f>INDEX(Chapter,MATCH(N849,[1]Chapter!$A$1:$A$681,0),8)</f>
        <v>חגיגות מבצעים ואירועים</v>
      </c>
      <c r="P849" s="18" t="str">
        <f t="shared" si="106"/>
        <v>752</v>
      </c>
      <c r="Q849" s="18" t="str">
        <f>INDEX(Chapter,MATCH(P849,[1]Chapter!$A$1:$A$681,0),8)</f>
        <v>חגיגות וטכסים אחרים</v>
      </c>
      <c r="R849" s="18" t="str">
        <f t="shared" si="107"/>
        <v>7520</v>
      </c>
      <c r="S849" s="18" t="e">
        <f>INDEX(Chapter,MATCH(R849,[1]Chapter!$A$1:$A$681,0),8)</f>
        <v>#N/A</v>
      </c>
      <c r="T849" s="18"/>
      <c r="U849" s="18" t="str">
        <f t="shared" si="108"/>
        <v>1</v>
      </c>
      <c r="V849" s="18" t="str">
        <f>IF($L849&lt;"6",INDEX(Revenue_type,MATCH(U849*1,[1]type!$A$118:$A$168,0),8),INDEX(Expenditure_type,MATCH(U849*1,[1]type!$A$2:$A$117,0),8))</f>
        <v>משכורות וש"ע לעובדים לפי תקן</v>
      </c>
      <c r="W849" s="18" t="str">
        <f t="shared" si="109"/>
        <v>13</v>
      </c>
      <c r="X849" s="18" t="str">
        <f>IF($L849&lt;"6",INDEX(Revenue_type,MATCH(W849*1,[1]type!$A$118:$A$168,0),8),INDEX(Expenditure_type,MATCH(W849*1,[1]type!$A$2:$A$117,0),8))</f>
        <v>שעות נוספות</v>
      </c>
      <c r="Y849" s="18" t="str">
        <f t="shared" si="110"/>
        <v>130</v>
      </c>
      <c r="Z849" s="18" t="e">
        <f>IF($L849&lt;"6",INDEX(Revenue_type,MATCH(Y849*1,[1]type!$A$118:$A$168,0),8),INDEX(Expenditure_type,MATCH(Y849*1,[1]type!$A$2:$A$117,0),8))</f>
        <v>#N/A</v>
      </c>
    </row>
    <row r="850" spans="1:26" ht="15.75" customHeight="1" outlineLevel="2">
      <c r="A850" s="38">
        <v>140</v>
      </c>
      <c r="B850" s="39">
        <v>752000</v>
      </c>
      <c r="C850">
        <v>1</v>
      </c>
      <c r="D850" t="str">
        <f t="shared" si="111"/>
        <v>1752000.140</v>
      </c>
      <c r="E850" s="42" t="s">
        <v>56</v>
      </c>
      <c r="F850" s="16"/>
      <c r="G850"/>
      <c r="H850" s="17">
        <v>20000</v>
      </c>
      <c r="I850" s="17">
        <v>2660.46</v>
      </c>
      <c r="J850" s="16">
        <v>20277.310000000001</v>
      </c>
      <c r="K850" s="18"/>
      <c r="L850" s="18" t="str">
        <f t="shared" si="104"/>
        <v>7</v>
      </c>
      <c r="M850" s="18" t="str">
        <f>INDEX(Chapter,MATCH(L850,[1]Chapter!$A$1:$A$681,0),8)</f>
        <v>שירותים מקומיים</v>
      </c>
      <c r="N850" s="18" t="str">
        <f t="shared" si="105"/>
        <v>75</v>
      </c>
      <c r="O850" s="18" t="str">
        <f>INDEX(Chapter,MATCH(N850,[1]Chapter!$A$1:$A$681,0),8)</f>
        <v>חגיגות מבצעים ואירועים</v>
      </c>
      <c r="P850" s="18" t="str">
        <f t="shared" si="106"/>
        <v>752</v>
      </c>
      <c r="Q850" s="18" t="str">
        <f>INDEX(Chapter,MATCH(P850,[1]Chapter!$A$1:$A$681,0),8)</f>
        <v>חגיגות וטכסים אחרים</v>
      </c>
      <c r="R850" s="18" t="str">
        <f t="shared" si="107"/>
        <v>7520</v>
      </c>
      <c r="S850" s="18" t="e">
        <f>INDEX(Chapter,MATCH(R850,[1]Chapter!$A$1:$A$681,0),8)</f>
        <v>#N/A</v>
      </c>
      <c r="T850" s="18"/>
      <c r="U850" s="18" t="str">
        <f t="shared" si="108"/>
        <v>1</v>
      </c>
      <c r="V850" s="18" t="str">
        <f>IF($L850&lt;"6",INDEX(Revenue_type,MATCH(U850*1,[1]type!$A$118:$A$168,0),8),INDEX(Expenditure_type,MATCH(U850*1,[1]type!$A$2:$A$117,0),8))</f>
        <v>משכורות וש"ע לעובדים לפי תקן</v>
      </c>
      <c r="W850" s="18" t="str">
        <f t="shared" si="109"/>
        <v>14</v>
      </c>
      <c r="X850" s="18" t="str">
        <f>IF($L850&lt;"6",INDEX(Revenue_type,MATCH(W850*1,[1]type!$A$118:$A$168,0),8),INDEX(Expenditure_type,MATCH(W850*1,[1]type!$A$2:$A$117,0),8))</f>
        <v>החזר הוצאות</v>
      </c>
      <c r="Y850" s="18" t="str">
        <f t="shared" si="110"/>
        <v>140</v>
      </c>
      <c r="Z850" s="18" t="e">
        <f>IF($L850&lt;"6",INDEX(Revenue_type,MATCH(Y850*1,[1]type!$A$118:$A$168,0),8),INDEX(Expenditure_type,MATCH(Y850*1,[1]type!$A$2:$A$117,0),8))</f>
        <v>#N/A</v>
      </c>
    </row>
    <row r="851" spans="1:26" ht="15.75" customHeight="1" outlineLevel="2">
      <c r="A851" s="38">
        <v>210</v>
      </c>
      <c r="B851" s="39">
        <v>752000</v>
      </c>
      <c r="C851">
        <v>1</v>
      </c>
      <c r="D851" t="str">
        <f t="shared" si="111"/>
        <v>1752000.210</v>
      </c>
      <c r="E851" s="47" t="s">
        <v>476</v>
      </c>
      <c r="F851" s="16"/>
      <c r="G851"/>
      <c r="H851" s="17">
        <v>100000</v>
      </c>
      <c r="I851" s="17">
        <v>150845.59</v>
      </c>
      <c r="J851" s="16">
        <v>55650.61</v>
      </c>
      <c r="K851" s="18"/>
      <c r="L851" s="18" t="str">
        <f t="shared" si="104"/>
        <v>7</v>
      </c>
      <c r="M851" s="18" t="str">
        <f>INDEX(Chapter,MATCH(L851,[1]Chapter!$A$1:$A$681,0),8)</f>
        <v>שירותים מקומיים</v>
      </c>
      <c r="N851" s="18" t="str">
        <f t="shared" si="105"/>
        <v>75</v>
      </c>
      <c r="O851" s="18" t="str">
        <f>INDEX(Chapter,MATCH(N851,[1]Chapter!$A$1:$A$681,0),8)</f>
        <v>חגיגות מבצעים ואירועים</v>
      </c>
      <c r="P851" s="18" t="str">
        <f t="shared" si="106"/>
        <v>752</v>
      </c>
      <c r="Q851" s="18" t="str">
        <f>INDEX(Chapter,MATCH(P851,[1]Chapter!$A$1:$A$681,0),8)</f>
        <v>חגיגות וטכסים אחרים</v>
      </c>
      <c r="R851" s="18" t="str">
        <f t="shared" si="107"/>
        <v>7520</v>
      </c>
      <c r="S851" s="18" t="e">
        <f>INDEX(Chapter,MATCH(R851,[1]Chapter!$A$1:$A$681,0),8)</f>
        <v>#N/A</v>
      </c>
      <c r="T851" s="18"/>
      <c r="U851" s="18" t="str">
        <f t="shared" si="108"/>
        <v>2</v>
      </c>
      <c r="V851" s="18" t="str">
        <f>IF($L851&lt;"6",INDEX(Revenue_type,MATCH(U851*1,[1]type!$A$118:$A$168,0),8),INDEX(Expenditure_type,MATCH(U851*1,[1]type!$A$2:$A$117,0),8))</f>
        <v>משכורות וש"ע לעובדים בלי תקן</v>
      </c>
      <c r="W851" s="18" t="str">
        <f t="shared" si="109"/>
        <v>21</v>
      </c>
      <c r="X851" s="18" t="str">
        <f>IF($L851&lt;"6",INDEX(Revenue_type,MATCH(W851*1,[1]type!$A$118:$A$168,0),8),INDEX(Expenditure_type,MATCH(W851*1,[1]type!$A$2:$A$117,0),8))</f>
        <v>השכר הקובע</v>
      </c>
      <c r="Y851" s="18" t="str">
        <f t="shared" si="110"/>
        <v>210</v>
      </c>
      <c r="Z851" s="18" t="e">
        <f>IF($L851&lt;"6",INDEX(Revenue_type,MATCH(Y851*1,[1]type!$A$118:$A$168,0),8),INDEX(Expenditure_type,MATCH(Y851*1,[1]type!$A$2:$A$117,0),8))</f>
        <v>#N/A</v>
      </c>
    </row>
    <row r="852" spans="1:26" ht="15.75" customHeight="1" outlineLevel="2">
      <c r="A852" s="38">
        <v>550</v>
      </c>
      <c r="B852" s="39">
        <v>752000</v>
      </c>
      <c r="C852">
        <v>1</v>
      </c>
      <c r="D852" t="str">
        <f t="shared" si="111"/>
        <v>1752000.550</v>
      </c>
      <c r="E852" s="47" t="s">
        <v>648</v>
      </c>
      <c r="F852" s="16"/>
      <c r="G852"/>
      <c r="H852" s="17">
        <v>70000</v>
      </c>
      <c r="I852" s="17">
        <v>57598</v>
      </c>
      <c r="J852" s="16">
        <v>69965</v>
      </c>
      <c r="K852" s="18"/>
      <c r="L852" s="18" t="str">
        <f t="shared" si="104"/>
        <v>7</v>
      </c>
      <c r="M852" s="18" t="str">
        <f>INDEX(Chapter,MATCH(L852,[1]Chapter!$A$1:$A$681,0),8)</f>
        <v>שירותים מקומיים</v>
      </c>
      <c r="N852" s="18" t="str">
        <f t="shared" si="105"/>
        <v>75</v>
      </c>
      <c r="O852" s="18" t="str">
        <f>INDEX(Chapter,MATCH(N852,[1]Chapter!$A$1:$A$681,0),8)</f>
        <v>חגיגות מבצעים ואירועים</v>
      </c>
      <c r="P852" s="18" t="str">
        <f t="shared" si="106"/>
        <v>752</v>
      </c>
      <c r="Q852" s="18" t="str">
        <f>INDEX(Chapter,MATCH(P852,[1]Chapter!$A$1:$A$681,0),8)</f>
        <v>חגיגות וטכסים אחרים</v>
      </c>
      <c r="R852" s="18" t="str">
        <f t="shared" si="107"/>
        <v>7520</v>
      </c>
      <c r="S852" s="18" t="e">
        <f>INDEX(Chapter,MATCH(R852,[1]Chapter!$A$1:$A$681,0),8)</f>
        <v>#N/A</v>
      </c>
      <c r="T852" s="18"/>
      <c r="U852" s="18" t="str">
        <f t="shared" si="108"/>
        <v>5</v>
      </c>
      <c r="V852" s="18" t="str">
        <f>IF($L852&lt;"6",INDEX(Revenue_type,MATCH(U852*1,[1]type!$A$118:$A$168,0),8),INDEX(Expenditure_type,MATCH(U852*1,[1]type!$A$2:$A$117,0),8))</f>
        <v>הוצאות מנהליות</v>
      </c>
      <c r="W852" s="18" t="str">
        <f t="shared" si="109"/>
        <v>55</v>
      </c>
      <c r="X852" s="18" t="str">
        <f>IF($L852&lt;"6",INDEX(Revenue_type,MATCH(W852*1,[1]type!$A$118:$A$168,0),8),INDEX(Expenditure_type,MATCH(W852*1,[1]type!$A$2:$A$117,0),8))</f>
        <v>הוצאות פרסום</v>
      </c>
      <c r="Y852" s="18" t="str">
        <f t="shared" si="110"/>
        <v>550</v>
      </c>
      <c r="Z852" s="18" t="e">
        <f>IF($L852&lt;"6",INDEX(Revenue_type,MATCH(Y852*1,[1]type!$A$118:$A$168,0),8),INDEX(Expenditure_type,MATCH(Y852*1,[1]type!$A$2:$A$117,0),8))</f>
        <v>#N/A</v>
      </c>
    </row>
    <row r="853" spans="1:26" ht="15.75" customHeight="1" outlineLevel="2">
      <c r="A853" s="55">
        <v>750</v>
      </c>
      <c r="B853" s="56">
        <v>752000</v>
      </c>
      <c r="C853">
        <v>1</v>
      </c>
      <c r="D853" t="str">
        <f t="shared" si="111"/>
        <v>1752000.750</v>
      </c>
      <c r="E853" s="47" t="s">
        <v>649</v>
      </c>
      <c r="F853" s="16"/>
      <c r="G853"/>
      <c r="H853" s="17">
        <v>22000</v>
      </c>
      <c r="I853" s="17">
        <v>21713</v>
      </c>
      <c r="J853" s="16">
        <v>21713</v>
      </c>
      <c r="K853" s="18"/>
      <c r="L853" s="18" t="str">
        <f t="shared" si="104"/>
        <v>7</v>
      </c>
      <c r="M853" s="18" t="str">
        <f>INDEX(Chapter,MATCH(L853,[1]Chapter!$A$1:$A$681,0),8)</f>
        <v>שירותים מקומיים</v>
      </c>
      <c r="N853" s="18" t="str">
        <f t="shared" si="105"/>
        <v>75</v>
      </c>
      <c r="O853" s="18" t="str">
        <f>INDEX(Chapter,MATCH(N853,[1]Chapter!$A$1:$A$681,0),8)</f>
        <v>חגיגות מבצעים ואירועים</v>
      </c>
      <c r="P853" s="18" t="str">
        <f t="shared" si="106"/>
        <v>752</v>
      </c>
      <c r="Q853" s="18" t="str">
        <f>INDEX(Chapter,MATCH(P853,[1]Chapter!$A$1:$A$681,0),8)</f>
        <v>חגיגות וטכסים אחרים</v>
      </c>
      <c r="R853" s="18" t="str">
        <f t="shared" si="107"/>
        <v>7520</v>
      </c>
      <c r="S853" s="18" t="e">
        <f>INDEX(Chapter,MATCH(R853,[1]Chapter!$A$1:$A$681,0),8)</f>
        <v>#N/A</v>
      </c>
      <c r="T853" s="18"/>
      <c r="U853" s="18" t="str">
        <f t="shared" si="108"/>
        <v>7</v>
      </c>
      <c r="V853" s="18" t="str">
        <f>IF($L853&lt;"6",INDEX(Revenue_type,MATCH(U853*1,[1]type!$A$118:$A$168,0),8),INDEX(Expenditure_type,MATCH(U853*1,[1]type!$A$2:$A$117,0),8))</f>
        <v>הוצאות לפעולות</v>
      </c>
      <c r="W853" s="18" t="str">
        <f t="shared" si="109"/>
        <v>75</v>
      </c>
      <c r="X853" s="18" t="str">
        <f>IF($L853&lt;"6",INDEX(Revenue_type,MATCH(W853*1,[1]type!$A$118:$A$168,0),8),INDEX(Expenditure_type,MATCH(W853*1,[1]type!$A$2:$A$117,0),8))</f>
        <v>עבודות קבלניות</v>
      </c>
      <c r="Y853" s="18" t="str">
        <f t="shared" si="110"/>
        <v>750</v>
      </c>
      <c r="Z853" s="18" t="e">
        <f>IF($L853&lt;"6",INDEX(Revenue_type,MATCH(Y853*1,[1]type!$A$118:$A$168,0),8),INDEX(Expenditure_type,MATCH(Y853*1,[1]type!$A$2:$A$117,0),8))</f>
        <v>#N/A</v>
      </c>
    </row>
    <row r="854" spans="1:26" ht="15.75" customHeight="1" outlineLevel="2">
      <c r="A854" s="38">
        <v>780</v>
      </c>
      <c r="B854" s="39">
        <v>752000</v>
      </c>
      <c r="C854">
        <v>1</v>
      </c>
      <c r="D854" t="str">
        <f t="shared" si="111"/>
        <v>1752000.780</v>
      </c>
      <c r="E854" s="43" t="s">
        <v>650</v>
      </c>
      <c r="F854" s="16"/>
      <c r="G854"/>
      <c r="H854" s="17">
        <v>1050000</v>
      </c>
      <c r="I854" s="17">
        <v>933342.28</v>
      </c>
      <c r="J854" s="16">
        <v>865215.2</v>
      </c>
      <c r="K854" s="18">
        <f>INDEX(תקציב_2013,MATCH(D854,'[1]תקציב 2015'!$D$3:$D$5960,0),8)</f>
        <v>812236</v>
      </c>
      <c r="L854" s="18" t="str">
        <f t="shared" si="104"/>
        <v>7</v>
      </c>
      <c r="M854" s="18" t="str">
        <f>INDEX(Chapter,MATCH(L854,[1]Chapter!$A$1:$A$681,0),8)</f>
        <v>שירותים מקומיים</v>
      </c>
      <c r="N854" s="18" t="str">
        <f t="shared" si="105"/>
        <v>75</v>
      </c>
      <c r="O854" s="18" t="str">
        <f>INDEX(Chapter,MATCH(N854,[1]Chapter!$A$1:$A$681,0),8)</f>
        <v>חגיגות מבצעים ואירועים</v>
      </c>
      <c r="P854" s="18" t="str">
        <f t="shared" si="106"/>
        <v>752</v>
      </c>
      <c r="Q854" s="18" t="str">
        <f>INDEX(Chapter,MATCH(P854,[1]Chapter!$A$1:$A$681,0),8)</f>
        <v>חגיגות וטכסים אחרים</v>
      </c>
      <c r="R854" s="18" t="str">
        <f t="shared" si="107"/>
        <v>7520</v>
      </c>
      <c r="S854" s="18" t="e">
        <f>INDEX(Chapter,MATCH(R854,[1]Chapter!$A$1:$A$681,0),8)</f>
        <v>#N/A</v>
      </c>
      <c r="T854" s="18"/>
      <c r="U854" s="18" t="str">
        <f t="shared" si="108"/>
        <v>7</v>
      </c>
      <c r="V854" s="18" t="str">
        <f>IF($L854&lt;"6",INDEX(Revenue_type,MATCH(U854*1,[1]type!$A$118:$A$168,0),8),INDEX(Expenditure_type,MATCH(U854*1,[1]type!$A$2:$A$117,0),8))</f>
        <v>הוצאות לפעולות</v>
      </c>
      <c r="W854" s="18" t="str">
        <f t="shared" si="109"/>
        <v>78</v>
      </c>
      <c r="X854" s="18" t="str">
        <f>IF($L854&lt;"6",INDEX(Revenue_type,MATCH(W854*1,[1]type!$A$118:$A$168,0),8),INDEX(Expenditure_type,MATCH(W854*1,[1]type!$A$2:$A$117,0),8))</f>
        <v>הוצאות שונות</v>
      </c>
      <c r="Y854" s="18" t="str">
        <f t="shared" si="110"/>
        <v>780</v>
      </c>
      <c r="Z854" s="18" t="e">
        <f>IF($L854&lt;"6",INDEX(Revenue_type,MATCH(Y854*1,[1]type!$A$118:$A$168,0),8),INDEX(Expenditure_type,MATCH(Y854*1,[1]type!$A$2:$A$117,0),8))</f>
        <v>#N/A</v>
      </c>
    </row>
    <row r="855" spans="1:26" ht="15.75" customHeight="1" outlineLevel="2">
      <c r="A855" s="38">
        <v>781</v>
      </c>
      <c r="B855" s="39">
        <v>752000</v>
      </c>
      <c r="C855">
        <v>1</v>
      </c>
      <c r="D855" t="str">
        <f t="shared" si="111"/>
        <v>1752000.781</v>
      </c>
      <c r="E855" s="43" t="s">
        <v>50</v>
      </c>
      <c r="F855" s="16"/>
      <c r="G855"/>
      <c r="H855" s="17">
        <v>50000</v>
      </c>
      <c r="I855" s="17">
        <v>49868.9</v>
      </c>
      <c r="J855" s="16">
        <v>47409.3</v>
      </c>
      <c r="K855" s="18">
        <f>INDEX(תקציב_2013,MATCH(D855,'[1]תקציב 2015'!$D$3:$D$5960,0),8)</f>
        <v>100000</v>
      </c>
      <c r="L855" s="18" t="str">
        <f t="shared" si="104"/>
        <v>7</v>
      </c>
      <c r="M855" s="18" t="str">
        <f>INDEX(Chapter,MATCH(L855,[1]Chapter!$A$1:$A$681,0),8)</f>
        <v>שירותים מקומיים</v>
      </c>
      <c r="N855" s="18" t="str">
        <f t="shared" si="105"/>
        <v>75</v>
      </c>
      <c r="O855" s="18" t="str">
        <f>INDEX(Chapter,MATCH(N855,[1]Chapter!$A$1:$A$681,0),8)</f>
        <v>חגיגות מבצעים ואירועים</v>
      </c>
      <c r="P855" s="18" t="str">
        <f t="shared" si="106"/>
        <v>752</v>
      </c>
      <c r="Q855" s="18" t="str">
        <f>INDEX(Chapter,MATCH(P855,[1]Chapter!$A$1:$A$681,0),8)</f>
        <v>חגיגות וטכסים אחרים</v>
      </c>
      <c r="R855" s="18" t="str">
        <f t="shared" si="107"/>
        <v>7520</v>
      </c>
      <c r="S855" s="18" t="e">
        <f>INDEX(Chapter,MATCH(R855,[1]Chapter!$A$1:$A$681,0),8)</f>
        <v>#N/A</v>
      </c>
      <c r="T855" s="18"/>
      <c r="U855" s="18" t="str">
        <f t="shared" si="108"/>
        <v>7</v>
      </c>
      <c r="V855" s="18" t="str">
        <f>IF($L855&lt;"6",INDEX(Revenue_type,MATCH(U855*1,[1]type!$A$118:$A$168,0),8),INDEX(Expenditure_type,MATCH(U855*1,[1]type!$A$2:$A$117,0),8))</f>
        <v>הוצאות לפעולות</v>
      </c>
      <c r="W855" s="18" t="str">
        <f t="shared" si="109"/>
        <v>78</v>
      </c>
      <c r="X855" s="18" t="str">
        <f>IF($L855&lt;"6",INDEX(Revenue_type,MATCH(W855*1,[1]type!$A$118:$A$168,0),8),INDEX(Expenditure_type,MATCH(W855*1,[1]type!$A$2:$A$117,0),8))</f>
        <v>הוצאות שונות</v>
      </c>
      <c r="Y855" s="18" t="str">
        <f t="shared" si="110"/>
        <v>781</v>
      </c>
      <c r="Z855" s="18" t="e">
        <f>IF($L855&lt;"6",INDEX(Revenue_type,MATCH(Y855*1,[1]type!$A$118:$A$168,0),8),INDEX(Expenditure_type,MATCH(Y855*1,[1]type!$A$2:$A$117,0),8))</f>
        <v>#N/A</v>
      </c>
    </row>
    <row r="856" spans="1:26" ht="15.75" customHeight="1" outlineLevel="2">
      <c r="A856" s="38">
        <v>782</v>
      </c>
      <c r="B856" s="39">
        <v>752000</v>
      </c>
      <c r="C856">
        <v>1</v>
      </c>
      <c r="D856" t="str">
        <f t="shared" si="111"/>
        <v>1752000.782</v>
      </c>
      <c r="E856" s="47" t="s">
        <v>135</v>
      </c>
      <c r="F856" s="16"/>
      <c r="G856"/>
      <c r="H856" s="17">
        <v>0</v>
      </c>
      <c r="I856" s="17">
        <v>0</v>
      </c>
      <c r="J856" s="16">
        <v>0</v>
      </c>
      <c r="K856" s="18">
        <f>INDEX(תקציב_2013,MATCH(D856,'[1]תקציב 2015'!$D$3:$D$5960,0),8)</f>
        <v>100</v>
      </c>
      <c r="L856" s="18" t="str">
        <f t="shared" si="104"/>
        <v>7</v>
      </c>
      <c r="M856" s="18" t="str">
        <f>INDEX(Chapter,MATCH(L856,[1]Chapter!$A$1:$A$681,0),8)</f>
        <v>שירותים מקומיים</v>
      </c>
      <c r="N856" s="18" t="str">
        <f t="shared" si="105"/>
        <v>75</v>
      </c>
      <c r="O856" s="18" t="str">
        <f>INDEX(Chapter,MATCH(N856,[1]Chapter!$A$1:$A$681,0),8)</f>
        <v>חגיגות מבצעים ואירועים</v>
      </c>
      <c r="P856" s="18" t="str">
        <f t="shared" si="106"/>
        <v>752</v>
      </c>
      <c r="Q856" s="18" t="str">
        <f>INDEX(Chapter,MATCH(P856,[1]Chapter!$A$1:$A$681,0),8)</f>
        <v>חגיגות וטכסים אחרים</v>
      </c>
      <c r="R856" s="18" t="str">
        <f t="shared" si="107"/>
        <v>7520</v>
      </c>
      <c r="S856" s="18" t="e">
        <f>INDEX(Chapter,MATCH(R856,[1]Chapter!$A$1:$A$681,0),8)</f>
        <v>#N/A</v>
      </c>
      <c r="T856" s="18"/>
      <c r="U856" s="18" t="str">
        <f t="shared" si="108"/>
        <v>7</v>
      </c>
      <c r="V856" s="18" t="str">
        <f>IF($L856&lt;"6",INDEX(Revenue_type,MATCH(U856*1,[1]type!$A$118:$A$168,0),8),INDEX(Expenditure_type,MATCH(U856*1,[1]type!$A$2:$A$117,0),8))</f>
        <v>הוצאות לפעולות</v>
      </c>
      <c r="W856" s="18" t="str">
        <f t="shared" si="109"/>
        <v>78</v>
      </c>
      <c r="X856" s="18" t="str">
        <f>IF($L856&lt;"6",INDEX(Revenue_type,MATCH(W856*1,[1]type!$A$118:$A$168,0),8),INDEX(Expenditure_type,MATCH(W856*1,[1]type!$A$2:$A$117,0),8))</f>
        <v>הוצאות שונות</v>
      </c>
      <c r="Y856" s="18" t="str">
        <f t="shared" si="110"/>
        <v>782</v>
      </c>
      <c r="Z856" s="18" t="e">
        <f>IF($L856&lt;"6",INDEX(Revenue_type,MATCH(Y856*1,[1]type!$A$118:$A$168,0),8),INDEX(Expenditure_type,MATCH(Y856*1,[1]type!$A$2:$A$117,0),8))</f>
        <v>#N/A</v>
      </c>
    </row>
    <row r="857" spans="1:26" ht="15.75" customHeight="1" outlineLevel="2">
      <c r="A857" s="38">
        <v>783</v>
      </c>
      <c r="B857" s="39">
        <v>752000</v>
      </c>
      <c r="C857">
        <v>1</v>
      </c>
      <c r="D857" t="str">
        <f t="shared" si="111"/>
        <v>1752000.783</v>
      </c>
      <c r="E857" s="47" t="s">
        <v>651</v>
      </c>
      <c r="F857" s="16"/>
      <c r="G857"/>
      <c r="H857" s="17">
        <v>0</v>
      </c>
      <c r="I857" s="17">
        <v>0</v>
      </c>
      <c r="J857" s="16">
        <v>0</v>
      </c>
      <c r="K857" s="18">
        <f>INDEX(תקציב_2013,MATCH(D857,'[1]תקציב 2015'!$D$3:$D$5960,0),8)</f>
        <v>93000</v>
      </c>
      <c r="L857" s="18" t="str">
        <f t="shared" si="104"/>
        <v>7</v>
      </c>
      <c r="M857" s="18" t="str">
        <f>INDEX(Chapter,MATCH(L857,[1]Chapter!$A$1:$A$681,0),8)</f>
        <v>שירותים מקומיים</v>
      </c>
      <c r="N857" s="18" t="str">
        <f t="shared" si="105"/>
        <v>75</v>
      </c>
      <c r="O857" s="18" t="str">
        <f>INDEX(Chapter,MATCH(N857,[1]Chapter!$A$1:$A$681,0),8)</f>
        <v>חגיגות מבצעים ואירועים</v>
      </c>
      <c r="P857" s="18" t="str">
        <f t="shared" si="106"/>
        <v>752</v>
      </c>
      <c r="Q857" s="18" t="str">
        <f>INDEX(Chapter,MATCH(P857,[1]Chapter!$A$1:$A$681,0),8)</f>
        <v>חגיגות וטכסים אחרים</v>
      </c>
      <c r="R857" s="18" t="str">
        <f t="shared" si="107"/>
        <v>7520</v>
      </c>
      <c r="S857" s="18" t="e">
        <f>INDEX(Chapter,MATCH(R857,[1]Chapter!$A$1:$A$681,0),8)</f>
        <v>#N/A</v>
      </c>
      <c r="T857" s="18"/>
      <c r="U857" s="18" t="str">
        <f t="shared" si="108"/>
        <v>7</v>
      </c>
      <c r="V857" s="18" t="str">
        <f>IF($L857&lt;"6",INDEX(Revenue_type,MATCH(U857*1,[1]type!$A$118:$A$168,0),8),INDEX(Expenditure_type,MATCH(U857*1,[1]type!$A$2:$A$117,0),8))</f>
        <v>הוצאות לפעולות</v>
      </c>
      <c r="W857" s="18" t="str">
        <f t="shared" si="109"/>
        <v>78</v>
      </c>
      <c r="X857" s="18" t="str">
        <f>IF($L857&lt;"6",INDEX(Revenue_type,MATCH(W857*1,[1]type!$A$118:$A$168,0),8),INDEX(Expenditure_type,MATCH(W857*1,[1]type!$A$2:$A$117,0),8))</f>
        <v>הוצאות שונות</v>
      </c>
      <c r="Y857" s="18" t="str">
        <f t="shared" si="110"/>
        <v>783</v>
      </c>
      <c r="Z857" s="18" t="e">
        <f>IF($L857&lt;"6",INDEX(Revenue_type,MATCH(Y857*1,[1]type!$A$118:$A$168,0),8),INDEX(Expenditure_type,MATCH(Y857*1,[1]type!$A$2:$A$117,0),8))</f>
        <v>#N/A</v>
      </c>
    </row>
    <row r="858" spans="1:26" ht="15.75" customHeight="1" outlineLevel="2">
      <c r="A858" s="38">
        <v>110</v>
      </c>
      <c r="B858" s="39">
        <v>752100</v>
      </c>
      <c r="C858">
        <v>1</v>
      </c>
      <c r="D858" t="str">
        <f t="shared" si="111"/>
        <v>1752100.110</v>
      </c>
      <c r="E858" s="47" t="s">
        <v>652</v>
      </c>
      <c r="F858" s="16"/>
      <c r="G858"/>
      <c r="H858" s="17">
        <v>367000</v>
      </c>
      <c r="I858" s="17">
        <v>330683.53000000003</v>
      </c>
      <c r="J858" s="16">
        <v>413492.52</v>
      </c>
      <c r="K858" s="18" t="e">
        <f>INDEX(תקציב_2013,MATCH(D858,'[1]תקציב 2015'!$D$3:$D$5960,0),8)</f>
        <v>#N/A</v>
      </c>
      <c r="L858" s="18" t="str">
        <f t="shared" si="104"/>
        <v>7</v>
      </c>
      <c r="M858" s="18" t="str">
        <f>INDEX(Chapter,MATCH(L858,[1]Chapter!$A$1:$A$681,0),8)</f>
        <v>שירותים מקומיים</v>
      </c>
      <c r="N858" s="18" t="str">
        <f t="shared" si="105"/>
        <v>75</v>
      </c>
      <c r="O858" s="18" t="str">
        <f>INDEX(Chapter,MATCH(N858,[1]Chapter!$A$1:$A$681,0),8)</f>
        <v>חגיגות מבצעים ואירועים</v>
      </c>
      <c r="P858" s="18" t="str">
        <f t="shared" si="106"/>
        <v>752</v>
      </c>
      <c r="Q858" s="18" t="str">
        <f>INDEX(Chapter,MATCH(P858,[1]Chapter!$A$1:$A$681,0),8)</f>
        <v>חגיגות וטכסים אחרים</v>
      </c>
      <c r="R858" s="18" t="str">
        <f t="shared" si="107"/>
        <v>7521</v>
      </c>
      <c r="S858" s="18" t="e">
        <f>INDEX(Chapter,MATCH(R858,[1]Chapter!$A$1:$A$681,0),8)</f>
        <v>#N/A</v>
      </c>
      <c r="T858" s="18"/>
      <c r="U858" s="18" t="str">
        <f t="shared" si="108"/>
        <v>1</v>
      </c>
      <c r="V858" s="18" t="str">
        <f>IF($L858&lt;"6",INDEX(Revenue_type,MATCH(U858*1,[1]type!$A$118:$A$168,0),8),INDEX(Expenditure_type,MATCH(U858*1,[1]type!$A$2:$A$117,0),8))</f>
        <v>משכורות וש"ע לעובדים לפי תקן</v>
      </c>
      <c r="W858" s="18" t="str">
        <f t="shared" si="109"/>
        <v>11</v>
      </c>
      <c r="X858" s="18" t="str">
        <f>IF($L858&lt;"6",INDEX(Revenue_type,MATCH(W858*1,[1]type!$A$118:$A$168,0),8),INDEX(Expenditure_type,MATCH(W858*1,[1]type!$A$2:$A$117,0),8))</f>
        <v>השכר הקובע</v>
      </c>
      <c r="Y858" s="18" t="str">
        <f t="shared" si="110"/>
        <v>110</v>
      </c>
      <c r="Z858" s="18" t="e">
        <f>IF($L858&lt;"6",INDEX(Revenue_type,MATCH(Y858*1,[1]type!$A$118:$A$168,0),8),INDEX(Expenditure_type,MATCH(Y858*1,[1]type!$A$2:$A$117,0),8))</f>
        <v>#N/A</v>
      </c>
    </row>
    <row r="859" spans="1:26" ht="15.75" customHeight="1" outlineLevel="2">
      <c r="A859" s="38">
        <v>130</v>
      </c>
      <c r="B859" s="39">
        <v>752100</v>
      </c>
      <c r="C859">
        <v>1</v>
      </c>
      <c r="D859" t="str">
        <f t="shared" si="111"/>
        <v>1752100.130</v>
      </c>
      <c r="E859" s="47" t="s">
        <v>41</v>
      </c>
      <c r="F859" s="16"/>
      <c r="G859"/>
      <c r="H859" s="17">
        <v>10000</v>
      </c>
      <c r="I859" s="17">
        <v>15914.38</v>
      </c>
      <c r="J859" s="16">
        <v>42223.54</v>
      </c>
      <c r="K859" s="18" t="e">
        <f>INDEX(תקציב_2013,MATCH(D859,'[1]תקציב 2015'!$D$3:$D$5960,0),8)</f>
        <v>#N/A</v>
      </c>
      <c r="L859" s="18" t="str">
        <f t="shared" si="104"/>
        <v>7</v>
      </c>
      <c r="M859" s="18" t="str">
        <f>INDEX(Chapter,MATCH(L859,[1]Chapter!$A$1:$A$681,0),8)</f>
        <v>שירותים מקומיים</v>
      </c>
      <c r="N859" s="18" t="str">
        <f t="shared" si="105"/>
        <v>75</v>
      </c>
      <c r="O859" s="18" t="str">
        <f>INDEX(Chapter,MATCH(N859,[1]Chapter!$A$1:$A$681,0),8)</f>
        <v>חגיגות מבצעים ואירועים</v>
      </c>
      <c r="P859" s="18" t="str">
        <f t="shared" si="106"/>
        <v>752</v>
      </c>
      <c r="Q859" s="18" t="str">
        <f>INDEX(Chapter,MATCH(P859,[1]Chapter!$A$1:$A$681,0),8)</f>
        <v>חגיגות וטכסים אחרים</v>
      </c>
      <c r="R859" s="18" t="str">
        <f t="shared" si="107"/>
        <v>7521</v>
      </c>
      <c r="S859" s="18" t="e">
        <f>INDEX(Chapter,MATCH(R859,[1]Chapter!$A$1:$A$681,0),8)</f>
        <v>#N/A</v>
      </c>
      <c r="T859" s="18"/>
      <c r="U859" s="18" t="str">
        <f t="shared" si="108"/>
        <v>1</v>
      </c>
      <c r="V859" s="18" t="str">
        <f>IF($L859&lt;"6",INDEX(Revenue_type,MATCH(U859*1,[1]type!$A$118:$A$168,0),8),INDEX(Expenditure_type,MATCH(U859*1,[1]type!$A$2:$A$117,0),8))</f>
        <v>משכורות וש"ע לעובדים לפי תקן</v>
      </c>
      <c r="W859" s="18" t="str">
        <f t="shared" si="109"/>
        <v>13</v>
      </c>
      <c r="X859" s="18" t="str">
        <f>IF($L859&lt;"6",INDEX(Revenue_type,MATCH(W859*1,[1]type!$A$118:$A$168,0),8),INDEX(Expenditure_type,MATCH(W859*1,[1]type!$A$2:$A$117,0),8))</f>
        <v>שעות נוספות</v>
      </c>
      <c r="Y859" s="18" t="str">
        <f t="shared" si="110"/>
        <v>130</v>
      </c>
      <c r="Z859" s="18" t="e">
        <f>IF($L859&lt;"6",INDEX(Revenue_type,MATCH(Y859*1,[1]type!$A$118:$A$168,0),8),INDEX(Expenditure_type,MATCH(Y859*1,[1]type!$A$2:$A$117,0),8))</f>
        <v>#N/A</v>
      </c>
    </row>
    <row r="860" spans="1:26" ht="15.75" customHeight="1" outlineLevel="2">
      <c r="A860" s="38">
        <v>140</v>
      </c>
      <c r="B860" s="39">
        <v>752100</v>
      </c>
      <c r="C860">
        <v>1</v>
      </c>
      <c r="D860" t="str">
        <f t="shared" si="111"/>
        <v>1752100.140</v>
      </c>
      <c r="E860" s="42" t="s">
        <v>534</v>
      </c>
      <c r="F860" s="16"/>
      <c r="G860"/>
      <c r="H860" s="17">
        <v>80000</v>
      </c>
      <c r="I860" s="17">
        <v>46756.68</v>
      </c>
      <c r="J860" s="16">
        <v>44971.38</v>
      </c>
      <c r="K860" s="18" t="e">
        <f>INDEX(תקציב_2013,MATCH(D860,'[1]תקציב 2015'!$D$3:$D$5960,0),8)</f>
        <v>#N/A</v>
      </c>
      <c r="L860" s="18" t="str">
        <f t="shared" si="104"/>
        <v>7</v>
      </c>
      <c r="M860" s="18" t="str">
        <f>INDEX(Chapter,MATCH(L860,[1]Chapter!$A$1:$A$681,0),8)</f>
        <v>שירותים מקומיים</v>
      </c>
      <c r="N860" s="18" t="str">
        <f t="shared" si="105"/>
        <v>75</v>
      </c>
      <c r="O860" s="18" t="str">
        <f>INDEX(Chapter,MATCH(N860,[1]Chapter!$A$1:$A$681,0),8)</f>
        <v>חגיגות מבצעים ואירועים</v>
      </c>
      <c r="P860" s="18" t="str">
        <f t="shared" si="106"/>
        <v>752</v>
      </c>
      <c r="Q860" s="18" t="str">
        <f>INDEX(Chapter,MATCH(P860,[1]Chapter!$A$1:$A$681,0),8)</f>
        <v>חגיגות וטכסים אחרים</v>
      </c>
      <c r="R860" s="18" t="str">
        <f t="shared" si="107"/>
        <v>7521</v>
      </c>
      <c r="S860" s="18" t="e">
        <f>INDEX(Chapter,MATCH(R860,[1]Chapter!$A$1:$A$681,0),8)</f>
        <v>#N/A</v>
      </c>
      <c r="T860" s="18"/>
      <c r="U860" s="18" t="str">
        <f t="shared" si="108"/>
        <v>1</v>
      </c>
      <c r="V860" s="18" t="str">
        <f>IF($L860&lt;"6",INDEX(Revenue_type,MATCH(U860*1,[1]type!$A$118:$A$168,0),8),INDEX(Expenditure_type,MATCH(U860*1,[1]type!$A$2:$A$117,0),8))</f>
        <v>משכורות וש"ע לעובדים לפי תקן</v>
      </c>
      <c r="W860" s="18" t="str">
        <f t="shared" si="109"/>
        <v>14</v>
      </c>
      <c r="X860" s="18" t="str">
        <f>IF($L860&lt;"6",INDEX(Revenue_type,MATCH(W860*1,[1]type!$A$118:$A$168,0),8),INDEX(Expenditure_type,MATCH(W860*1,[1]type!$A$2:$A$117,0),8))</f>
        <v>החזר הוצאות</v>
      </c>
      <c r="Y860" s="18" t="str">
        <f t="shared" si="110"/>
        <v>140</v>
      </c>
      <c r="Z860" s="18" t="e">
        <f>IF($L860&lt;"6",INDEX(Revenue_type,MATCH(Y860*1,[1]type!$A$118:$A$168,0),8),INDEX(Expenditure_type,MATCH(Y860*1,[1]type!$A$2:$A$117,0),8))</f>
        <v>#N/A</v>
      </c>
    </row>
    <row r="861" spans="1:26" ht="15.75" customHeight="1" outlineLevel="2">
      <c r="A861" s="38">
        <v>210</v>
      </c>
      <c r="B861" s="39">
        <v>752100</v>
      </c>
      <c r="C861">
        <v>1</v>
      </c>
      <c r="D861" t="str">
        <f t="shared" si="111"/>
        <v>1752100.210</v>
      </c>
      <c r="E861" s="47" t="s">
        <v>476</v>
      </c>
      <c r="F861" s="16"/>
      <c r="G861"/>
      <c r="H861" s="17">
        <v>0</v>
      </c>
      <c r="I861" s="17">
        <v>10956.34</v>
      </c>
      <c r="J861" s="16">
        <v>1338.66</v>
      </c>
      <c r="K861" s="18" t="e">
        <f>INDEX(תקציב_2013,MATCH(D861,'[1]תקציב 2015'!$D$3:$D$5960,0),8)</f>
        <v>#N/A</v>
      </c>
      <c r="L861" s="18" t="str">
        <f t="shared" si="104"/>
        <v>7</v>
      </c>
      <c r="M861" s="18" t="str">
        <f>INDEX(Chapter,MATCH(L861,[1]Chapter!$A$1:$A$681,0),8)</f>
        <v>שירותים מקומיים</v>
      </c>
      <c r="N861" s="18" t="str">
        <f t="shared" si="105"/>
        <v>75</v>
      </c>
      <c r="O861" s="18" t="str">
        <f>INDEX(Chapter,MATCH(N861,[1]Chapter!$A$1:$A$681,0),8)</f>
        <v>חגיגות מבצעים ואירועים</v>
      </c>
      <c r="P861" s="18" t="str">
        <f t="shared" si="106"/>
        <v>752</v>
      </c>
      <c r="Q861" s="18" t="str">
        <f>INDEX(Chapter,MATCH(P861,[1]Chapter!$A$1:$A$681,0),8)</f>
        <v>חגיגות וטכסים אחרים</v>
      </c>
      <c r="R861" s="18" t="str">
        <f t="shared" si="107"/>
        <v>7521</v>
      </c>
      <c r="S861" s="18" t="e">
        <f>INDEX(Chapter,MATCH(R861,[1]Chapter!$A$1:$A$681,0),8)</f>
        <v>#N/A</v>
      </c>
      <c r="T861" s="18"/>
      <c r="U861" s="18" t="str">
        <f t="shared" si="108"/>
        <v>2</v>
      </c>
      <c r="V861" s="18" t="str">
        <f>IF($L861&lt;"6",INDEX(Revenue_type,MATCH(U861*1,[1]type!$A$118:$A$168,0),8),INDEX(Expenditure_type,MATCH(U861*1,[1]type!$A$2:$A$117,0),8))</f>
        <v>משכורות וש"ע לעובדים בלי תקן</v>
      </c>
      <c r="W861" s="18" t="str">
        <f t="shared" si="109"/>
        <v>21</v>
      </c>
      <c r="X861" s="18" t="str">
        <f>IF($L861&lt;"6",INDEX(Revenue_type,MATCH(W861*1,[1]type!$A$118:$A$168,0),8),INDEX(Expenditure_type,MATCH(W861*1,[1]type!$A$2:$A$117,0),8))</f>
        <v>השכר הקובע</v>
      </c>
      <c r="Y861" s="18" t="str">
        <f t="shared" si="110"/>
        <v>210</v>
      </c>
      <c r="Z861" s="18" t="e">
        <f>IF($L861&lt;"6",INDEX(Revenue_type,MATCH(Y861*1,[1]type!$A$118:$A$168,0),8),INDEX(Expenditure_type,MATCH(Y861*1,[1]type!$A$2:$A$117,0),8))</f>
        <v>#N/A</v>
      </c>
    </row>
    <row r="862" spans="1:26" ht="15.75" customHeight="1" outlineLevel="2">
      <c r="A862" s="38">
        <v>782</v>
      </c>
      <c r="B862" s="39">
        <v>752100</v>
      </c>
      <c r="C862">
        <v>1</v>
      </c>
      <c r="D862" t="str">
        <f t="shared" si="111"/>
        <v>1752100.782</v>
      </c>
      <c r="E862" s="54" t="s">
        <v>135</v>
      </c>
      <c r="F862" s="16"/>
      <c r="G862"/>
      <c r="H862" s="17">
        <v>200000</v>
      </c>
      <c r="I862" s="17">
        <v>155249.70000000001</v>
      </c>
      <c r="J862" s="16">
        <v>184192.04</v>
      </c>
      <c r="K862" s="18" t="e">
        <f>INDEX(תקציב_2013,MATCH(D862,'[1]תקציב 2015'!$D$3:$D$5960,0),8)</f>
        <v>#N/A</v>
      </c>
      <c r="L862" s="18" t="str">
        <f t="shared" si="104"/>
        <v>7</v>
      </c>
      <c r="M862" s="18" t="str">
        <f>INDEX(Chapter,MATCH(L862,[1]Chapter!$A$1:$A$681,0),8)</f>
        <v>שירותים מקומיים</v>
      </c>
      <c r="N862" s="18" t="str">
        <f t="shared" si="105"/>
        <v>75</v>
      </c>
      <c r="O862" s="18" t="str">
        <f>INDEX(Chapter,MATCH(N862,[1]Chapter!$A$1:$A$681,0),8)</f>
        <v>חגיגות מבצעים ואירועים</v>
      </c>
      <c r="P862" s="18" t="str">
        <f t="shared" si="106"/>
        <v>752</v>
      </c>
      <c r="Q862" s="18" t="str">
        <f>INDEX(Chapter,MATCH(P862,[1]Chapter!$A$1:$A$681,0),8)</f>
        <v>חגיגות וטכסים אחרים</v>
      </c>
      <c r="R862" s="18" t="str">
        <f t="shared" si="107"/>
        <v>7521</v>
      </c>
      <c r="S862" s="18" t="e">
        <f>INDEX(Chapter,MATCH(R862,[1]Chapter!$A$1:$A$681,0),8)</f>
        <v>#N/A</v>
      </c>
      <c r="T862" s="18"/>
      <c r="U862" s="18" t="str">
        <f t="shared" si="108"/>
        <v>7</v>
      </c>
      <c r="V862" s="18" t="str">
        <f>IF($L862&lt;"6",INDEX(Revenue_type,MATCH(U862*1,[1]type!$A$118:$A$168,0),8),INDEX(Expenditure_type,MATCH(U862*1,[1]type!$A$2:$A$117,0),8))</f>
        <v>הוצאות לפעולות</v>
      </c>
      <c r="W862" s="18" t="str">
        <f t="shared" si="109"/>
        <v>78</v>
      </c>
      <c r="X862" s="18" t="str">
        <f>IF($L862&lt;"6",INDEX(Revenue_type,MATCH(W862*1,[1]type!$A$118:$A$168,0),8),INDEX(Expenditure_type,MATCH(W862*1,[1]type!$A$2:$A$117,0),8))</f>
        <v>הוצאות שונות</v>
      </c>
      <c r="Y862" s="18" t="str">
        <f t="shared" si="110"/>
        <v>782</v>
      </c>
      <c r="Z862" s="18" t="e">
        <f>IF($L862&lt;"6",INDEX(Revenue_type,MATCH(Y862*1,[1]type!$A$118:$A$168,0),8),INDEX(Expenditure_type,MATCH(Y862*1,[1]type!$A$2:$A$117,0),8))</f>
        <v>#N/A</v>
      </c>
    </row>
    <row r="863" spans="1:26" ht="15.75" customHeight="1" outlineLevel="2">
      <c r="A863" s="38">
        <v>430</v>
      </c>
      <c r="B863" s="39">
        <v>753000</v>
      </c>
      <c r="C863">
        <v>1</v>
      </c>
      <c r="D863" t="str">
        <f t="shared" si="111"/>
        <v>1753000.430</v>
      </c>
      <c r="E863" s="42" t="s">
        <v>653</v>
      </c>
      <c r="F863" s="16"/>
      <c r="G863"/>
      <c r="H863" s="17">
        <v>5000</v>
      </c>
      <c r="I863" s="17">
        <v>3239.38</v>
      </c>
      <c r="J863" s="16">
        <v>4136.8500000000004</v>
      </c>
      <c r="K863" s="18" t="e">
        <f>INDEX(תקציב_2013,MATCH(D863,'[1]תקציב 2015'!$D$3:$D$5960,0),8)</f>
        <v>#N/A</v>
      </c>
      <c r="L863" s="18" t="str">
        <f t="shared" si="104"/>
        <v>7</v>
      </c>
      <c r="M863" s="18" t="str">
        <f>INDEX(Chapter,MATCH(L863,[1]Chapter!$A$1:$A$681,0),8)</f>
        <v>שירותים מקומיים</v>
      </c>
      <c r="N863" s="18" t="str">
        <f t="shared" si="105"/>
        <v>75</v>
      </c>
      <c r="O863" s="18" t="str">
        <f>INDEX(Chapter,MATCH(N863,[1]Chapter!$A$1:$A$681,0),8)</f>
        <v>חגיגות מבצעים ואירועים</v>
      </c>
      <c r="P863" s="18" t="str">
        <f t="shared" si="106"/>
        <v>753</v>
      </c>
      <c r="Q863" s="18" t="str">
        <f>INDEX(Chapter,MATCH(P863,[1]Chapter!$A$1:$A$681,0),8)</f>
        <v>פעולות אימוץ</v>
      </c>
      <c r="R863" s="18" t="str">
        <f t="shared" si="107"/>
        <v>7530</v>
      </c>
      <c r="S863" s="18" t="e">
        <f>INDEX(Chapter,MATCH(R863,[1]Chapter!$A$1:$A$681,0),8)</f>
        <v>#N/A</v>
      </c>
      <c r="T863" s="18"/>
      <c r="U863" s="18" t="str">
        <f t="shared" si="108"/>
        <v>4</v>
      </c>
      <c r="V863" s="18" t="str">
        <f>IF($L863&lt;"6",INDEX(Revenue_type,MATCH(U863*1,[1]type!$A$118:$A$168,0),8),INDEX(Expenditure_type,MATCH(U863*1,[1]type!$A$2:$A$117,0),8))</f>
        <v>אחזקת בינים ואספקת ציוד</v>
      </c>
      <c r="W863" s="18" t="str">
        <f t="shared" si="109"/>
        <v>43</v>
      </c>
      <c r="X863" s="18" t="str">
        <f>IF($L863&lt;"6",INDEX(Revenue_type,MATCH(W863*1,[1]type!$A$118:$A$168,0),8),INDEX(Expenditure_type,MATCH(W863*1,[1]type!$A$2:$A$117,0),8))</f>
        <v>חשמל, מים וחומרי ניקיון</v>
      </c>
      <c r="Y863" s="18" t="str">
        <f t="shared" si="110"/>
        <v>430</v>
      </c>
      <c r="Z863" s="18" t="e">
        <f>IF($L863&lt;"6",INDEX(Revenue_type,MATCH(Y863*1,[1]type!$A$118:$A$168,0),8),INDEX(Expenditure_type,MATCH(Y863*1,[1]type!$A$2:$A$117,0),8))</f>
        <v>#N/A</v>
      </c>
    </row>
    <row r="864" spans="1:26" ht="15.75" customHeight="1" outlineLevel="2">
      <c r="A864" s="38">
        <v>820</v>
      </c>
      <c r="B864" s="39">
        <v>753000</v>
      </c>
      <c r="C864">
        <v>1</v>
      </c>
      <c r="D864" t="str">
        <f t="shared" si="111"/>
        <v>1753000.820</v>
      </c>
      <c r="E864" s="42" t="s">
        <v>654</v>
      </c>
      <c r="F864" s="16"/>
      <c r="G864"/>
      <c r="H864" s="17">
        <v>12000</v>
      </c>
      <c r="I864" s="17">
        <v>11998</v>
      </c>
      <c r="J864" s="16">
        <v>11600</v>
      </c>
      <c r="K864" s="18" t="e">
        <f>INDEX(תקציב_2013,MATCH(D864,'[1]תקציב 2015'!$D$3:$D$5960,0),8)</f>
        <v>#N/A</v>
      </c>
      <c r="L864" s="18" t="str">
        <f t="shared" si="104"/>
        <v>7</v>
      </c>
      <c r="M864" s="18" t="str">
        <f>INDEX(Chapter,MATCH(L864,[1]Chapter!$A$1:$A$681,0),8)</f>
        <v>שירותים מקומיים</v>
      </c>
      <c r="N864" s="18" t="str">
        <f t="shared" si="105"/>
        <v>75</v>
      </c>
      <c r="O864" s="18" t="str">
        <f>INDEX(Chapter,MATCH(N864,[1]Chapter!$A$1:$A$681,0),8)</f>
        <v>חגיגות מבצעים ואירועים</v>
      </c>
      <c r="P864" s="18" t="str">
        <f t="shared" si="106"/>
        <v>753</v>
      </c>
      <c r="Q864" s="18" t="str">
        <f>INDEX(Chapter,MATCH(P864,[1]Chapter!$A$1:$A$681,0),8)</f>
        <v>פעולות אימוץ</v>
      </c>
      <c r="R864" s="18" t="str">
        <f t="shared" si="107"/>
        <v>7530</v>
      </c>
      <c r="S864" s="18" t="e">
        <f>INDEX(Chapter,MATCH(R864,[1]Chapter!$A$1:$A$681,0),8)</f>
        <v>#N/A</v>
      </c>
      <c r="T864" s="18"/>
      <c r="U864" s="18" t="str">
        <f t="shared" si="108"/>
        <v>8</v>
      </c>
      <c r="V864" s="18" t="str">
        <f>IF($L864&lt;"6",INDEX(Revenue_type,MATCH(U864*1,[1]type!$A$118:$A$168,0),8),INDEX(Expenditure_type,MATCH(U864*1,[1]type!$A$2:$A$117,0),8))</f>
        <v>השתתפויות תמיכות ותרומות</v>
      </c>
      <c r="W864" s="18" t="str">
        <f t="shared" si="109"/>
        <v>82</v>
      </c>
      <c r="X864" s="18" t="str">
        <f>IF($L864&lt;"6",INDEX(Revenue_type,MATCH(W864*1,[1]type!$A$118:$A$168,0),8),INDEX(Expenditure_type,MATCH(W864*1,[1]type!$A$2:$A$117,0),8))</f>
        <v>הקצבות בהמלצת ועדת הקצבות</v>
      </c>
      <c r="Y864" s="18" t="str">
        <f t="shared" si="110"/>
        <v>820</v>
      </c>
      <c r="Z864" s="18" t="e">
        <f>IF($L864&lt;"6",INDEX(Revenue_type,MATCH(Y864*1,[1]type!$A$118:$A$168,0),8),INDEX(Expenditure_type,MATCH(Y864*1,[1]type!$A$2:$A$117,0),8))</f>
        <v>#N/A</v>
      </c>
    </row>
    <row r="865" spans="1:26" ht="15.75" customHeight="1" outlineLevel="2">
      <c r="A865" s="38">
        <v>780</v>
      </c>
      <c r="B865" s="39">
        <v>754000</v>
      </c>
      <c r="C865">
        <v>1</v>
      </c>
      <c r="D865" t="str">
        <f t="shared" si="111"/>
        <v>1754000.780</v>
      </c>
      <c r="E865" s="47" t="s">
        <v>655</v>
      </c>
      <c r="F865" s="16"/>
      <c r="G865"/>
      <c r="H865" s="17">
        <v>80000</v>
      </c>
      <c r="I865" s="17">
        <v>80290.64</v>
      </c>
      <c r="J865" s="16">
        <v>49035.3</v>
      </c>
      <c r="K865" s="18">
        <f>INDEX(תקציב_2013,MATCH(D865,'[1]תקציב 2015'!$D$3:$D$5960,0),8)</f>
        <v>44000</v>
      </c>
      <c r="L865" s="18" t="str">
        <f t="shared" si="104"/>
        <v>7</v>
      </c>
      <c r="M865" s="18" t="str">
        <f>INDEX(Chapter,MATCH(L865,[1]Chapter!$A$1:$A$681,0),8)</f>
        <v>שירותים מקומיים</v>
      </c>
      <c r="N865" s="18" t="str">
        <f t="shared" si="105"/>
        <v>75</v>
      </c>
      <c r="O865" s="18" t="str">
        <f>INDEX(Chapter,MATCH(N865,[1]Chapter!$A$1:$A$681,0),8)</f>
        <v>חגיגות מבצעים ואירועים</v>
      </c>
      <c r="P865" s="18" t="str">
        <f t="shared" si="106"/>
        <v>754</v>
      </c>
      <c r="Q865" s="18" t="str">
        <f>INDEX(Chapter,MATCH(P865,[1]Chapter!$A$1:$A$681,0),8)</f>
        <v>קשרים בינלאומיים</v>
      </c>
      <c r="R865" s="18" t="str">
        <f t="shared" si="107"/>
        <v>7540</v>
      </c>
      <c r="S865" s="18" t="e">
        <f>INDEX(Chapter,MATCH(R865,[1]Chapter!$A$1:$A$681,0),8)</f>
        <v>#N/A</v>
      </c>
      <c r="T865" s="18"/>
      <c r="U865" s="18" t="str">
        <f t="shared" si="108"/>
        <v>7</v>
      </c>
      <c r="V865" s="18" t="str">
        <f>IF($L865&lt;"6",INDEX(Revenue_type,MATCH(U865*1,[1]type!$A$118:$A$168,0),8),INDEX(Expenditure_type,MATCH(U865*1,[1]type!$A$2:$A$117,0),8))</f>
        <v>הוצאות לפעולות</v>
      </c>
      <c r="W865" s="18" t="str">
        <f t="shared" si="109"/>
        <v>78</v>
      </c>
      <c r="X865" s="18" t="str">
        <f>IF($L865&lt;"6",INDEX(Revenue_type,MATCH(W865*1,[1]type!$A$118:$A$168,0),8),INDEX(Expenditure_type,MATCH(W865*1,[1]type!$A$2:$A$117,0),8))</f>
        <v>הוצאות שונות</v>
      </c>
      <c r="Y865" s="18" t="str">
        <f t="shared" si="110"/>
        <v>780</v>
      </c>
      <c r="Z865" s="18" t="e">
        <f>IF($L865&lt;"6",INDEX(Revenue_type,MATCH(Y865*1,[1]type!$A$118:$A$168,0),8),INDEX(Expenditure_type,MATCH(Y865*1,[1]type!$A$2:$A$117,0),8))</f>
        <v>#N/A</v>
      </c>
    </row>
    <row r="866" spans="1:26" ht="15.75" customHeight="1" outlineLevel="2">
      <c r="A866" s="38">
        <v>300</v>
      </c>
      <c r="B866" s="39">
        <v>760000</v>
      </c>
      <c r="C866">
        <v>1</v>
      </c>
      <c r="D866" t="str">
        <f t="shared" si="111"/>
        <v>1760000.300</v>
      </c>
      <c r="E866" s="42" t="s">
        <v>431</v>
      </c>
      <c r="F866" s="16"/>
      <c r="G866"/>
      <c r="H866" s="17">
        <v>0</v>
      </c>
      <c r="I866" s="17">
        <v>248.66</v>
      </c>
      <c r="J866" s="16">
        <v>0</v>
      </c>
      <c r="K866" s="18" t="e">
        <f>INDEX(תקציב_2013,MATCH(D866,'[1]תקציב 2015'!$D$3:$D$5960,0),8)</f>
        <v>#N/A</v>
      </c>
      <c r="L866" s="18" t="str">
        <f t="shared" si="104"/>
        <v>7</v>
      </c>
      <c r="M866" s="18" t="str">
        <f>INDEX(Chapter,MATCH(L866,[1]Chapter!$A$1:$A$681,0),8)</f>
        <v>שירותים מקומיים</v>
      </c>
      <c r="N866" s="18" t="str">
        <f t="shared" si="105"/>
        <v>76</v>
      </c>
      <c r="O866" s="18" t="str">
        <f>INDEX(Chapter,MATCH(N866,[1]Chapter!$A$1:$A$681,0),8)</f>
        <v>שירותים עירוניים שונים</v>
      </c>
      <c r="P866" s="18" t="str">
        <f t="shared" si="106"/>
        <v>760</v>
      </c>
      <c r="Q866" s="18" t="e">
        <f>INDEX(Chapter,MATCH(P866,[1]Chapter!$A$1:$A$681,0),8)</f>
        <v>#N/A</v>
      </c>
      <c r="R866" s="18" t="str">
        <f t="shared" si="107"/>
        <v>7600</v>
      </c>
      <c r="S866" s="18" t="e">
        <f>INDEX(Chapter,MATCH(R866,[1]Chapter!$A$1:$A$681,0),8)</f>
        <v>#N/A</v>
      </c>
      <c r="T866" s="18"/>
      <c r="U866" s="18" t="str">
        <f t="shared" si="108"/>
        <v>3</v>
      </c>
      <c r="V866" s="18" t="str">
        <f>IF($L866&lt;"6",INDEX(Revenue_type,MATCH(U866*1,[1]type!$A$118:$A$168,0),8),INDEX(Expenditure_type,MATCH(U866*1,[1]type!$A$2:$A$117,0),8))</f>
        <v>פנסיה ופיצויים</v>
      </c>
      <c r="W866" s="18" t="str">
        <f t="shared" si="109"/>
        <v>30</v>
      </c>
      <c r="X866" s="18" t="e">
        <f>IF($L866&lt;"6",INDEX(Revenue_type,MATCH(W866*1,[1]type!$A$118:$A$168,0),8),INDEX(Expenditure_type,MATCH(W866*1,[1]type!$A$2:$A$117,0),8))</f>
        <v>#N/A</v>
      </c>
      <c r="Y866" s="18" t="str">
        <f t="shared" si="110"/>
        <v>300</v>
      </c>
      <c r="Z866" s="18" t="e">
        <f>IF($L866&lt;"6",INDEX(Revenue_type,MATCH(Y866*1,[1]type!$A$118:$A$168,0),8),INDEX(Expenditure_type,MATCH(Y866*1,[1]type!$A$2:$A$117,0),8))</f>
        <v>#N/A</v>
      </c>
    </row>
    <row r="867" spans="1:26" ht="15.75" customHeight="1" outlineLevel="2">
      <c r="A867" s="38">
        <v>110</v>
      </c>
      <c r="B867" s="39">
        <v>761000</v>
      </c>
      <c r="C867">
        <v>1</v>
      </c>
      <c r="D867" t="str">
        <f t="shared" si="111"/>
        <v>1761000.110</v>
      </c>
      <c r="E867" s="42" t="s">
        <v>656</v>
      </c>
      <c r="F867" s="16"/>
      <c r="G867"/>
      <c r="H867" s="17">
        <v>570000</v>
      </c>
      <c r="I867" s="17">
        <v>556763.77</v>
      </c>
      <c r="J867" s="16">
        <v>516137.11</v>
      </c>
      <c r="K867" s="18">
        <f>INDEX(תקציב_2013,MATCH(D867,'[1]תקציב 2015'!$D$3:$D$5960,0),8)</f>
        <v>2357153</v>
      </c>
      <c r="L867" s="18" t="str">
        <f t="shared" si="104"/>
        <v>7</v>
      </c>
      <c r="M867" s="18" t="str">
        <f>INDEX(Chapter,MATCH(L867,[1]Chapter!$A$1:$A$681,0),8)</f>
        <v>שירותים מקומיים</v>
      </c>
      <c r="N867" s="18" t="str">
        <f t="shared" si="105"/>
        <v>76</v>
      </c>
      <c r="O867" s="18" t="str">
        <f>INDEX(Chapter,MATCH(N867,[1]Chapter!$A$1:$A$681,0),8)</f>
        <v>שירותים עירוניים שונים</v>
      </c>
      <c r="P867" s="18" t="str">
        <f t="shared" si="106"/>
        <v>761</v>
      </c>
      <c r="Q867" s="18" t="str">
        <f>INDEX(Chapter,MATCH(P867,[1]Chapter!$A$1:$A$681,0),8)</f>
        <v>מוקד עירוני</v>
      </c>
      <c r="R867" s="18" t="str">
        <f t="shared" si="107"/>
        <v>7610</v>
      </c>
      <c r="S867" s="18" t="e">
        <f>INDEX(Chapter,MATCH(R867,[1]Chapter!$A$1:$A$681,0),8)</f>
        <v>#N/A</v>
      </c>
      <c r="T867" s="18"/>
      <c r="U867" s="18" t="str">
        <f t="shared" si="108"/>
        <v>1</v>
      </c>
      <c r="V867" s="18" t="str">
        <f>IF($L867&lt;"6",INDEX(Revenue_type,MATCH(U867*1,[1]type!$A$118:$A$168,0),8),INDEX(Expenditure_type,MATCH(U867*1,[1]type!$A$2:$A$117,0),8))</f>
        <v>משכורות וש"ע לעובדים לפי תקן</v>
      </c>
      <c r="W867" s="18" t="str">
        <f t="shared" si="109"/>
        <v>11</v>
      </c>
      <c r="X867" s="18" t="str">
        <f>IF($L867&lt;"6",INDEX(Revenue_type,MATCH(W867*1,[1]type!$A$118:$A$168,0),8),INDEX(Expenditure_type,MATCH(W867*1,[1]type!$A$2:$A$117,0),8))</f>
        <v>השכר הקובע</v>
      </c>
      <c r="Y867" s="18" t="str">
        <f t="shared" si="110"/>
        <v>110</v>
      </c>
      <c r="Z867" s="18" t="e">
        <f>IF($L867&lt;"6",INDEX(Revenue_type,MATCH(Y867*1,[1]type!$A$118:$A$168,0),8),INDEX(Expenditure_type,MATCH(Y867*1,[1]type!$A$2:$A$117,0),8))</f>
        <v>#N/A</v>
      </c>
    </row>
    <row r="868" spans="1:26" ht="15.75" customHeight="1" outlineLevel="2">
      <c r="A868" s="38">
        <v>130</v>
      </c>
      <c r="B868" s="39">
        <v>761000</v>
      </c>
      <c r="C868">
        <v>1</v>
      </c>
      <c r="D868" t="str">
        <f t="shared" si="111"/>
        <v>1761000.130</v>
      </c>
      <c r="E868" s="42" t="s">
        <v>657</v>
      </c>
      <c r="F868" s="16"/>
      <c r="G868"/>
      <c r="H868" s="17">
        <v>91000</v>
      </c>
      <c r="I868" s="17">
        <v>67142.27</v>
      </c>
      <c r="J868" s="16">
        <v>85152.01</v>
      </c>
      <c r="K868" s="18">
        <f>INDEX(תקציב_2013,MATCH(D868,'[1]תקציב 2015'!$D$3:$D$5960,0),8)</f>
        <v>27160</v>
      </c>
      <c r="L868" s="18" t="str">
        <f t="shared" si="104"/>
        <v>7</v>
      </c>
      <c r="M868" s="18" t="str">
        <f>INDEX(Chapter,MATCH(L868,[1]Chapter!$A$1:$A$681,0),8)</f>
        <v>שירותים מקומיים</v>
      </c>
      <c r="N868" s="18" t="str">
        <f t="shared" si="105"/>
        <v>76</v>
      </c>
      <c r="O868" s="18" t="str">
        <f>INDEX(Chapter,MATCH(N868,[1]Chapter!$A$1:$A$681,0),8)</f>
        <v>שירותים עירוניים שונים</v>
      </c>
      <c r="P868" s="18" t="str">
        <f t="shared" si="106"/>
        <v>761</v>
      </c>
      <c r="Q868" s="18" t="str">
        <f>INDEX(Chapter,MATCH(P868,[1]Chapter!$A$1:$A$681,0),8)</f>
        <v>מוקד עירוני</v>
      </c>
      <c r="R868" s="18" t="str">
        <f t="shared" si="107"/>
        <v>7610</v>
      </c>
      <c r="S868" s="18" t="e">
        <f>INDEX(Chapter,MATCH(R868,[1]Chapter!$A$1:$A$681,0),8)</f>
        <v>#N/A</v>
      </c>
      <c r="T868" s="18"/>
      <c r="U868" s="18" t="str">
        <f t="shared" si="108"/>
        <v>1</v>
      </c>
      <c r="V868" s="18" t="str">
        <f>IF($L868&lt;"6",INDEX(Revenue_type,MATCH(U868*1,[1]type!$A$118:$A$168,0),8),INDEX(Expenditure_type,MATCH(U868*1,[1]type!$A$2:$A$117,0),8))</f>
        <v>משכורות וש"ע לעובדים לפי תקן</v>
      </c>
      <c r="W868" s="18" t="str">
        <f t="shared" si="109"/>
        <v>13</v>
      </c>
      <c r="X868" s="18" t="str">
        <f>IF($L868&lt;"6",INDEX(Revenue_type,MATCH(W868*1,[1]type!$A$118:$A$168,0),8),INDEX(Expenditure_type,MATCH(W868*1,[1]type!$A$2:$A$117,0),8))</f>
        <v>שעות נוספות</v>
      </c>
      <c r="Y868" s="18" t="str">
        <f t="shared" si="110"/>
        <v>130</v>
      </c>
      <c r="Z868" s="18" t="e">
        <f>IF($L868&lt;"6",INDEX(Revenue_type,MATCH(Y868*1,[1]type!$A$118:$A$168,0),8),INDEX(Expenditure_type,MATCH(Y868*1,[1]type!$A$2:$A$117,0),8))</f>
        <v>#N/A</v>
      </c>
    </row>
    <row r="869" spans="1:26" ht="15.75" customHeight="1" outlineLevel="2">
      <c r="A869" s="38">
        <v>140</v>
      </c>
      <c r="B869" s="39">
        <v>761000</v>
      </c>
      <c r="C869">
        <v>1</v>
      </c>
      <c r="D869" t="str">
        <f t="shared" si="111"/>
        <v>1761000.140</v>
      </c>
      <c r="E869" s="43" t="s">
        <v>658</v>
      </c>
      <c r="F869" s="16"/>
      <c r="G869"/>
      <c r="H869" s="17">
        <v>35000</v>
      </c>
      <c r="I869" s="17">
        <v>35054.04</v>
      </c>
      <c r="J869" s="16">
        <v>34622.230000000003</v>
      </c>
      <c r="K869" s="18">
        <f>INDEX(תקציב_2013,MATCH(D869,'[1]תקציב 2015'!$D$3:$D$5960,0),8)</f>
        <v>162569</v>
      </c>
      <c r="L869" s="18" t="str">
        <f t="shared" si="104"/>
        <v>7</v>
      </c>
      <c r="M869" s="18" t="str">
        <f>INDEX(Chapter,MATCH(L869,[1]Chapter!$A$1:$A$681,0),8)</f>
        <v>שירותים מקומיים</v>
      </c>
      <c r="N869" s="18" t="str">
        <f t="shared" si="105"/>
        <v>76</v>
      </c>
      <c r="O869" s="18" t="str">
        <f>INDEX(Chapter,MATCH(N869,[1]Chapter!$A$1:$A$681,0),8)</f>
        <v>שירותים עירוניים שונים</v>
      </c>
      <c r="P869" s="18" t="str">
        <f t="shared" si="106"/>
        <v>761</v>
      </c>
      <c r="Q869" s="18" t="str">
        <f>INDEX(Chapter,MATCH(P869,[1]Chapter!$A$1:$A$681,0),8)</f>
        <v>מוקד עירוני</v>
      </c>
      <c r="R869" s="18" t="str">
        <f t="shared" si="107"/>
        <v>7610</v>
      </c>
      <c r="S869" s="18" t="e">
        <f>INDEX(Chapter,MATCH(R869,[1]Chapter!$A$1:$A$681,0),8)</f>
        <v>#N/A</v>
      </c>
      <c r="T869" s="18"/>
      <c r="U869" s="18" t="str">
        <f t="shared" si="108"/>
        <v>1</v>
      </c>
      <c r="V869" s="18" t="str">
        <f>IF($L869&lt;"6",INDEX(Revenue_type,MATCH(U869*1,[1]type!$A$118:$A$168,0),8),INDEX(Expenditure_type,MATCH(U869*1,[1]type!$A$2:$A$117,0),8))</f>
        <v>משכורות וש"ע לעובדים לפי תקן</v>
      </c>
      <c r="W869" s="18" t="str">
        <f t="shared" si="109"/>
        <v>14</v>
      </c>
      <c r="X869" s="18" t="str">
        <f>IF($L869&lt;"6",INDEX(Revenue_type,MATCH(W869*1,[1]type!$A$118:$A$168,0),8),INDEX(Expenditure_type,MATCH(W869*1,[1]type!$A$2:$A$117,0),8))</f>
        <v>החזר הוצאות</v>
      </c>
      <c r="Y869" s="18" t="str">
        <f t="shared" si="110"/>
        <v>140</v>
      </c>
      <c r="Z869" s="18" t="e">
        <f>IF($L869&lt;"6",INDEX(Revenue_type,MATCH(Y869*1,[1]type!$A$118:$A$168,0),8),INDEX(Expenditure_type,MATCH(Y869*1,[1]type!$A$2:$A$117,0),8))</f>
        <v>#N/A</v>
      </c>
    </row>
    <row r="870" spans="1:26" ht="15.75" customHeight="1" outlineLevel="2">
      <c r="A870" s="38">
        <v>210</v>
      </c>
      <c r="B870" s="39">
        <v>761000</v>
      </c>
      <c r="C870">
        <v>1</v>
      </c>
      <c r="D870" t="str">
        <f t="shared" si="111"/>
        <v>1761000.210</v>
      </c>
      <c r="E870" s="43" t="s">
        <v>659</v>
      </c>
      <c r="F870" s="16"/>
      <c r="G870"/>
      <c r="H870" s="17">
        <v>728000</v>
      </c>
      <c r="I870" s="17">
        <v>549353</v>
      </c>
      <c r="J870" s="16">
        <v>741292.56</v>
      </c>
      <c r="K870" s="18" t="e">
        <f>INDEX(תקציב_2013,MATCH(D870,'[1]תקציב 2015'!$D$3:$D$5960,0),8)</f>
        <v>#N/A</v>
      </c>
      <c r="L870" s="18" t="str">
        <f t="shared" si="104"/>
        <v>7</v>
      </c>
      <c r="M870" s="18" t="str">
        <f>INDEX(Chapter,MATCH(L870,[1]Chapter!$A$1:$A$681,0),8)</f>
        <v>שירותים מקומיים</v>
      </c>
      <c r="N870" s="18" t="str">
        <f t="shared" si="105"/>
        <v>76</v>
      </c>
      <c r="O870" s="18" t="str">
        <f>INDEX(Chapter,MATCH(N870,[1]Chapter!$A$1:$A$681,0),8)</f>
        <v>שירותים עירוניים שונים</v>
      </c>
      <c r="P870" s="18" t="str">
        <f t="shared" si="106"/>
        <v>761</v>
      </c>
      <c r="Q870" s="18" t="str">
        <f>INDEX(Chapter,MATCH(P870,[1]Chapter!$A$1:$A$681,0),8)</f>
        <v>מוקד עירוני</v>
      </c>
      <c r="R870" s="18" t="str">
        <f t="shared" si="107"/>
        <v>7610</v>
      </c>
      <c r="S870" s="18" t="e">
        <f>INDEX(Chapter,MATCH(R870,[1]Chapter!$A$1:$A$681,0),8)</f>
        <v>#N/A</v>
      </c>
      <c r="T870" s="18"/>
      <c r="U870" s="18" t="str">
        <f t="shared" si="108"/>
        <v>2</v>
      </c>
      <c r="V870" s="18" t="str">
        <f>IF($L870&lt;"6",INDEX(Revenue_type,MATCH(U870*1,[1]type!$A$118:$A$168,0),8),INDEX(Expenditure_type,MATCH(U870*1,[1]type!$A$2:$A$117,0),8))</f>
        <v>משכורות וש"ע לעובדים בלי תקן</v>
      </c>
      <c r="W870" s="18" t="str">
        <f t="shared" si="109"/>
        <v>21</v>
      </c>
      <c r="X870" s="18" t="str">
        <f>IF($L870&lt;"6",INDEX(Revenue_type,MATCH(W870*1,[1]type!$A$118:$A$168,0),8),INDEX(Expenditure_type,MATCH(W870*1,[1]type!$A$2:$A$117,0),8))</f>
        <v>השכר הקובע</v>
      </c>
      <c r="Y870" s="18" t="str">
        <f t="shared" si="110"/>
        <v>210</v>
      </c>
      <c r="Z870" s="18" t="e">
        <f>IF($L870&lt;"6",INDEX(Revenue_type,MATCH(Y870*1,[1]type!$A$118:$A$168,0),8),INDEX(Expenditure_type,MATCH(Y870*1,[1]type!$A$2:$A$117,0),8))</f>
        <v>#N/A</v>
      </c>
    </row>
    <row r="871" spans="1:26" ht="15.75" customHeight="1" outlineLevel="2">
      <c r="A871" s="38">
        <v>520</v>
      </c>
      <c r="B871" s="39">
        <v>761000</v>
      </c>
      <c r="C871">
        <v>1</v>
      </c>
      <c r="D871" t="str">
        <f t="shared" si="111"/>
        <v>1761000.520</v>
      </c>
      <c r="E871" s="47" t="s">
        <v>660</v>
      </c>
      <c r="F871" s="16"/>
      <c r="G871"/>
      <c r="H871" s="17">
        <v>20000</v>
      </c>
      <c r="I871" s="17">
        <v>19939.5</v>
      </c>
      <c r="J871" s="16"/>
      <c r="K871" s="18" t="e">
        <f>INDEX(תקציב_2013,MATCH(D871,'[1]תקציב 2015'!$D$3:$D$5960,0),8)</f>
        <v>#N/A</v>
      </c>
      <c r="L871" s="18" t="str">
        <f t="shared" si="104"/>
        <v>7</v>
      </c>
      <c r="M871" s="18" t="str">
        <f>INDEX(Chapter,MATCH(L871,[1]Chapter!$A$1:$A$681,0),8)</f>
        <v>שירותים מקומיים</v>
      </c>
      <c r="N871" s="18" t="str">
        <f t="shared" si="105"/>
        <v>76</v>
      </c>
      <c r="O871" s="18" t="str">
        <f>INDEX(Chapter,MATCH(N871,[1]Chapter!$A$1:$A$681,0),8)</f>
        <v>שירותים עירוניים שונים</v>
      </c>
      <c r="P871" s="18" t="str">
        <f t="shared" si="106"/>
        <v>761</v>
      </c>
      <c r="Q871" s="18" t="str">
        <f>INDEX(Chapter,MATCH(P871,[1]Chapter!$A$1:$A$681,0),8)</f>
        <v>מוקד עירוני</v>
      </c>
      <c r="R871" s="18" t="str">
        <f t="shared" si="107"/>
        <v>7610</v>
      </c>
      <c r="S871" s="18" t="e">
        <f>INDEX(Chapter,MATCH(R871,[1]Chapter!$A$1:$A$681,0),8)</f>
        <v>#N/A</v>
      </c>
      <c r="T871" s="18"/>
      <c r="U871" s="18" t="str">
        <f t="shared" si="108"/>
        <v>5</v>
      </c>
      <c r="V871" s="18" t="str">
        <f>IF($L871&lt;"6",INDEX(Revenue_type,MATCH(U871*1,[1]type!$A$118:$A$168,0),8),INDEX(Expenditure_type,MATCH(U871*1,[1]type!$A$2:$A$117,0),8))</f>
        <v>הוצאות מנהליות</v>
      </c>
      <c r="W871" s="18" t="str">
        <f t="shared" si="109"/>
        <v>52</v>
      </c>
      <c r="X871" s="18" t="str">
        <f>IF($L871&lt;"6",INDEX(Revenue_type,MATCH(W871*1,[1]type!$A$118:$A$168,0),8),INDEX(Expenditure_type,MATCH(W871*1,[1]type!$A$2:$A$117,0),8))</f>
        <v>השתלמויות וספרות מקצועית</v>
      </c>
      <c r="Y871" s="18" t="str">
        <f t="shared" si="110"/>
        <v>520</v>
      </c>
      <c r="Z871" s="18" t="e">
        <f>IF($L871&lt;"6",INDEX(Revenue_type,MATCH(Y871*1,[1]type!$A$118:$A$168,0),8),INDEX(Expenditure_type,MATCH(Y871*1,[1]type!$A$2:$A$117,0),8))</f>
        <v>#N/A</v>
      </c>
    </row>
    <row r="872" spans="1:26" ht="15.75" customHeight="1" outlineLevel="2">
      <c r="A872" s="38">
        <v>780</v>
      </c>
      <c r="B872" s="39">
        <v>761000</v>
      </c>
      <c r="C872">
        <v>1</v>
      </c>
      <c r="D872" t="str">
        <f t="shared" si="111"/>
        <v>1761000.780</v>
      </c>
      <c r="E872" s="47" t="s">
        <v>661</v>
      </c>
      <c r="F872" s="16"/>
      <c r="G872"/>
      <c r="H872" s="17">
        <v>12000</v>
      </c>
      <c r="I872" s="17">
        <v>4943</v>
      </c>
      <c r="J872" s="16">
        <v>4541.5</v>
      </c>
      <c r="K872" s="18" t="e">
        <f>INDEX(תקציב_2013,MATCH(D872,'[1]תקציב 2015'!$D$3:$D$5960,0),8)</f>
        <v>#N/A</v>
      </c>
      <c r="L872" s="18" t="str">
        <f t="shared" si="104"/>
        <v>7</v>
      </c>
      <c r="M872" s="18" t="str">
        <f>INDEX(Chapter,MATCH(L872,[1]Chapter!$A$1:$A$681,0),8)</f>
        <v>שירותים מקומיים</v>
      </c>
      <c r="N872" s="18" t="str">
        <f t="shared" si="105"/>
        <v>76</v>
      </c>
      <c r="O872" s="18" t="str">
        <f>INDEX(Chapter,MATCH(N872,[1]Chapter!$A$1:$A$681,0),8)</f>
        <v>שירותים עירוניים שונים</v>
      </c>
      <c r="P872" s="18" t="str">
        <f t="shared" si="106"/>
        <v>761</v>
      </c>
      <c r="Q872" s="18" t="str">
        <f>INDEX(Chapter,MATCH(P872,[1]Chapter!$A$1:$A$681,0),8)</f>
        <v>מוקד עירוני</v>
      </c>
      <c r="R872" s="18" t="str">
        <f t="shared" si="107"/>
        <v>7610</v>
      </c>
      <c r="S872" s="18" t="e">
        <f>INDEX(Chapter,MATCH(R872,[1]Chapter!$A$1:$A$681,0),8)</f>
        <v>#N/A</v>
      </c>
      <c r="T872" s="18"/>
      <c r="U872" s="18" t="str">
        <f t="shared" si="108"/>
        <v>7</v>
      </c>
      <c r="V872" s="18" t="str">
        <f>IF($L872&lt;"6",INDEX(Revenue_type,MATCH(U872*1,[1]type!$A$118:$A$168,0),8),INDEX(Expenditure_type,MATCH(U872*1,[1]type!$A$2:$A$117,0),8))</f>
        <v>הוצאות לפעולות</v>
      </c>
      <c r="W872" s="18" t="str">
        <f t="shared" si="109"/>
        <v>78</v>
      </c>
      <c r="X872" s="18" t="str">
        <f>IF($L872&lt;"6",INDEX(Revenue_type,MATCH(W872*1,[1]type!$A$118:$A$168,0),8),INDEX(Expenditure_type,MATCH(W872*1,[1]type!$A$2:$A$117,0),8))</f>
        <v>הוצאות שונות</v>
      </c>
      <c r="Y872" s="18" t="str">
        <f t="shared" si="110"/>
        <v>780</v>
      </c>
      <c r="Z872" s="18" t="e">
        <f>IF($L872&lt;"6",INDEX(Revenue_type,MATCH(Y872*1,[1]type!$A$118:$A$168,0),8),INDEX(Expenditure_type,MATCH(Y872*1,[1]type!$A$2:$A$117,0),8))</f>
        <v>#N/A</v>
      </c>
    </row>
    <row r="873" spans="1:26" ht="15.75" customHeight="1" outlineLevel="2">
      <c r="A873" s="38">
        <v>930</v>
      </c>
      <c r="B873" s="39">
        <v>761000</v>
      </c>
      <c r="C873">
        <v>1</v>
      </c>
      <c r="D873" t="str">
        <f t="shared" si="111"/>
        <v>1761000.930</v>
      </c>
      <c r="E873" s="42" t="s">
        <v>88</v>
      </c>
      <c r="F873" s="16"/>
      <c r="G873"/>
      <c r="H873" s="17">
        <v>0</v>
      </c>
      <c r="I873" s="17">
        <v>0</v>
      </c>
      <c r="J873" s="16">
        <v>0</v>
      </c>
      <c r="K873" s="18" t="e">
        <f>INDEX(תקציב_2013,MATCH(D873,'[1]תקציב 2015'!$D$3:$D$5960,0),8)</f>
        <v>#N/A</v>
      </c>
      <c r="L873" s="18" t="str">
        <f t="shared" si="104"/>
        <v>7</v>
      </c>
      <c r="M873" s="18" t="str">
        <f>INDEX(Chapter,MATCH(L873,[1]Chapter!$A$1:$A$681,0),8)</f>
        <v>שירותים מקומיים</v>
      </c>
      <c r="N873" s="18" t="str">
        <f t="shared" si="105"/>
        <v>76</v>
      </c>
      <c r="O873" s="18" t="str">
        <f>INDEX(Chapter,MATCH(N873,[1]Chapter!$A$1:$A$681,0),8)</f>
        <v>שירותים עירוניים שונים</v>
      </c>
      <c r="P873" s="18" t="str">
        <f t="shared" si="106"/>
        <v>761</v>
      </c>
      <c r="Q873" s="18" t="str">
        <f>INDEX(Chapter,MATCH(P873,[1]Chapter!$A$1:$A$681,0),8)</f>
        <v>מוקד עירוני</v>
      </c>
      <c r="R873" s="18" t="str">
        <f t="shared" si="107"/>
        <v>7610</v>
      </c>
      <c r="S873" s="18" t="e">
        <f>INDEX(Chapter,MATCH(R873,[1]Chapter!$A$1:$A$681,0),8)</f>
        <v>#N/A</v>
      </c>
      <c r="T873" s="18"/>
      <c r="U873" s="18" t="str">
        <f t="shared" si="108"/>
        <v>9</v>
      </c>
      <c r="V873" s="18" t="str">
        <f>IF($L873&lt;"6",INDEX(Revenue_type,MATCH(U873*1,[1]type!$A$118:$A$168,0),8),INDEX(Expenditure_type,MATCH(U873*1,[1]type!$A$2:$A$117,0),8))</f>
        <v>הוצאות חד פעמיות</v>
      </c>
      <c r="W873" s="18" t="str">
        <f t="shared" si="109"/>
        <v>93</v>
      </c>
      <c r="X873" s="18" t="str">
        <f>IF($L873&lt;"6",INDEX(Revenue_type,MATCH(W873*1,[1]type!$A$118:$A$168,0),8),INDEX(Expenditure_type,MATCH(W873*1,[1]type!$A$2:$A$117,0),8))</f>
        <v>רכישת ציוד יסודי</v>
      </c>
      <c r="Y873" s="18" t="str">
        <f t="shared" si="110"/>
        <v>930</v>
      </c>
      <c r="Z873" s="18" t="e">
        <f>IF($L873&lt;"6",INDEX(Revenue_type,MATCH(Y873*1,[1]type!$A$118:$A$168,0),8),INDEX(Expenditure_type,MATCH(Y873*1,[1]type!$A$2:$A$117,0),8))</f>
        <v>#N/A</v>
      </c>
    </row>
    <row r="874" spans="1:26" ht="15.75" customHeight="1" outlineLevel="2">
      <c r="A874" s="38">
        <v>110</v>
      </c>
      <c r="B874" s="39">
        <v>762000</v>
      </c>
      <c r="C874">
        <v>1</v>
      </c>
      <c r="D874" t="str">
        <f t="shared" si="111"/>
        <v>1762000.110</v>
      </c>
      <c r="E874" s="42" t="s">
        <v>662</v>
      </c>
      <c r="F874" s="16"/>
      <c r="G874"/>
      <c r="H874" s="17">
        <v>1054000</v>
      </c>
      <c r="I874" s="17">
        <v>980827.47</v>
      </c>
      <c r="J874" s="16">
        <v>632131.30000000005</v>
      </c>
      <c r="K874" s="18">
        <f>INDEX(תקציב_2013,MATCH(D874,'[1]תקציב 2015'!$D$3:$D$5960,0),8)</f>
        <v>130894</v>
      </c>
      <c r="L874" s="18" t="str">
        <f t="shared" si="104"/>
        <v>7</v>
      </c>
      <c r="M874" s="18" t="str">
        <f>INDEX(Chapter,MATCH(L874,[1]Chapter!$A$1:$A$681,0),8)</f>
        <v>שירותים מקומיים</v>
      </c>
      <c r="N874" s="18" t="str">
        <f t="shared" si="105"/>
        <v>76</v>
      </c>
      <c r="O874" s="18" t="str">
        <f>INDEX(Chapter,MATCH(N874,[1]Chapter!$A$1:$A$681,0),8)</f>
        <v>שירותים עירוניים שונים</v>
      </c>
      <c r="P874" s="18" t="str">
        <f t="shared" si="106"/>
        <v>762</v>
      </c>
      <c r="Q874" s="18" t="str">
        <f>INDEX(Chapter,MATCH(P874,[1]Chapter!$A$1:$A$681,0),8)</f>
        <v>מידע לציבור</v>
      </c>
      <c r="R874" s="18" t="str">
        <f t="shared" si="107"/>
        <v>7620</v>
      </c>
      <c r="S874" s="18" t="e">
        <f>INDEX(Chapter,MATCH(R874,[1]Chapter!$A$1:$A$681,0),8)</f>
        <v>#N/A</v>
      </c>
      <c r="T874" s="18"/>
      <c r="U874" s="18" t="str">
        <f t="shared" si="108"/>
        <v>1</v>
      </c>
      <c r="V874" s="18" t="str">
        <f>IF($L874&lt;"6",INDEX(Revenue_type,MATCH(U874*1,[1]type!$A$118:$A$168,0),8),INDEX(Expenditure_type,MATCH(U874*1,[1]type!$A$2:$A$117,0),8))</f>
        <v>משכורות וש"ע לעובדים לפי תקן</v>
      </c>
      <c r="W874" s="18" t="str">
        <f t="shared" si="109"/>
        <v>11</v>
      </c>
      <c r="X874" s="18" t="str">
        <f>IF($L874&lt;"6",INDEX(Revenue_type,MATCH(W874*1,[1]type!$A$118:$A$168,0),8),INDEX(Expenditure_type,MATCH(W874*1,[1]type!$A$2:$A$117,0),8))</f>
        <v>השכר הקובע</v>
      </c>
      <c r="Y874" s="18" t="str">
        <f t="shared" si="110"/>
        <v>110</v>
      </c>
      <c r="Z874" s="18" t="e">
        <f>IF($L874&lt;"6",INDEX(Revenue_type,MATCH(Y874*1,[1]type!$A$118:$A$168,0),8),INDEX(Expenditure_type,MATCH(Y874*1,[1]type!$A$2:$A$117,0),8))</f>
        <v>#N/A</v>
      </c>
    </row>
    <row r="875" spans="1:26" ht="15.75" customHeight="1" outlineLevel="2">
      <c r="A875" s="38">
        <v>130</v>
      </c>
      <c r="B875" s="39">
        <v>762000</v>
      </c>
      <c r="C875">
        <v>1</v>
      </c>
      <c r="D875" t="str">
        <f t="shared" si="111"/>
        <v>1762000.130</v>
      </c>
      <c r="E875" s="42" t="s">
        <v>663</v>
      </c>
      <c r="F875" s="16"/>
      <c r="G875"/>
      <c r="H875" s="17">
        <v>70000</v>
      </c>
      <c r="I875" s="17">
        <v>131885.46</v>
      </c>
      <c r="J875" s="16">
        <v>60102.25</v>
      </c>
      <c r="K875" s="18">
        <f>INDEX(תקציב_2013,MATCH(D875,'[1]תקציב 2015'!$D$3:$D$5960,0),8)</f>
        <v>2071</v>
      </c>
      <c r="L875" s="18" t="str">
        <f t="shared" si="104"/>
        <v>7</v>
      </c>
      <c r="M875" s="18" t="str">
        <f>INDEX(Chapter,MATCH(L875,[1]Chapter!$A$1:$A$681,0),8)</f>
        <v>שירותים מקומיים</v>
      </c>
      <c r="N875" s="18" t="str">
        <f t="shared" si="105"/>
        <v>76</v>
      </c>
      <c r="O875" s="18" t="str">
        <f>INDEX(Chapter,MATCH(N875,[1]Chapter!$A$1:$A$681,0),8)</f>
        <v>שירותים עירוניים שונים</v>
      </c>
      <c r="P875" s="18" t="str">
        <f t="shared" si="106"/>
        <v>762</v>
      </c>
      <c r="Q875" s="18" t="str">
        <f>INDEX(Chapter,MATCH(P875,[1]Chapter!$A$1:$A$681,0),8)</f>
        <v>מידע לציבור</v>
      </c>
      <c r="R875" s="18" t="str">
        <f t="shared" si="107"/>
        <v>7620</v>
      </c>
      <c r="S875" s="18" t="e">
        <f>INDEX(Chapter,MATCH(R875,[1]Chapter!$A$1:$A$681,0),8)</f>
        <v>#N/A</v>
      </c>
      <c r="T875" s="18"/>
      <c r="U875" s="18" t="str">
        <f t="shared" si="108"/>
        <v>1</v>
      </c>
      <c r="V875" s="18" t="str">
        <f>IF($L875&lt;"6",INDEX(Revenue_type,MATCH(U875*1,[1]type!$A$118:$A$168,0),8),INDEX(Expenditure_type,MATCH(U875*1,[1]type!$A$2:$A$117,0),8))</f>
        <v>משכורות וש"ע לעובדים לפי תקן</v>
      </c>
      <c r="W875" s="18" t="str">
        <f t="shared" si="109"/>
        <v>13</v>
      </c>
      <c r="X875" s="18" t="str">
        <f>IF($L875&lt;"6",INDEX(Revenue_type,MATCH(W875*1,[1]type!$A$118:$A$168,0),8),INDEX(Expenditure_type,MATCH(W875*1,[1]type!$A$2:$A$117,0),8))</f>
        <v>שעות נוספות</v>
      </c>
      <c r="Y875" s="18" t="str">
        <f t="shared" si="110"/>
        <v>130</v>
      </c>
      <c r="Z875" s="18" t="e">
        <f>IF($L875&lt;"6",INDEX(Revenue_type,MATCH(Y875*1,[1]type!$A$118:$A$168,0),8),INDEX(Expenditure_type,MATCH(Y875*1,[1]type!$A$2:$A$117,0),8))</f>
        <v>#N/A</v>
      </c>
    </row>
    <row r="876" spans="1:26" ht="15.75" customHeight="1" outlineLevel="2">
      <c r="A876" s="38">
        <v>140</v>
      </c>
      <c r="B876" s="39">
        <v>762000</v>
      </c>
      <c r="C876">
        <v>1</v>
      </c>
      <c r="D876" t="str">
        <f t="shared" si="111"/>
        <v>1762000.140</v>
      </c>
      <c r="E876" s="47" t="s">
        <v>534</v>
      </c>
      <c r="F876" s="16"/>
      <c r="G876"/>
      <c r="H876" s="17">
        <v>120000</v>
      </c>
      <c r="I876" s="17">
        <v>105346.17</v>
      </c>
      <c r="J876" s="16">
        <v>61822.28</v>
      </c>
      <c r="K876" s="18">
        <f>INDEX(תקציב_2013,MATCH(D876,'[1]תקציב 2015'!$D$3:$D$5960,0),8)</f>
        <v>28265</v>
      </c>
      <c r="L876" s="18" t="str">
        <f t="shared" si="104"/>
        <v>7</v>
      </c>
      <c r="M876" s="18" t="str">
        <f>INDEX(Chapter,MATCH(L876,[1]Chapter!$A$1:$A$681,0),8)</f>
        <v>שירותים מקומיים</v>
      </c>
      <c r="N876" s="18" t="str">
        <f t="shared" si="105"/>
        <v>76</v>
      </c>
      <c r="O876" s="18" t="str">
        <f>INDEX(Chapter,MATCH(N876,[1]Chapter!$A$1:$A$681,0),8)</f>
        <v>שירותים עירוניים שונים</v>
      </c>
      <c r="P876" s="18" t="str">
        <f t="shared" si="106"/>
        <v>762</v>
      </c>
      <c r="Q876" s="18" t="str">
        <f>INDEX(Chapter,MATCH(P876,[1]Chapter!$A$1:$A$681,0),8)</f>
        <v>מידע לציבור</v>
      </c>
      <c r="R876" s="18" t="str">
        <f t="shared" si="107"/>
        <v>7620</v>
      </c>
      <c r="S876" s="18" t="e">
        <f>INDEX(Chapter,MATCH(R876,[1]Chapter!$A$1:$A$681,0),8)</f>
        <v>#N/A</v>
      </c>
      <c r="T876" s="18"/>
      <c r="U876" s="18" t="str">
        <f t="shared" si="108"/>
        <v>1</v>
      </c>
      <c r="V876" s="18" t="str">
        <f>IF($L876&lt;"6",INDEX(Revenue_type,MATCH(U876*1,[1]type!$A$118:$A$168,0),8),INDEX(Expenditure_type,MATCH(U876*1,[1]type!$A$2:$A$117,0),8))</f>
        <v>משכורות וש"ע לעובדים לפי תקן</v>
      </c>
      <c r="W876" s="18" t="str">
        <f t="shared" si="109"/>
        <v>14</v>
      </c>
      <c r="X876" s="18" t="str">
        <f>IF($L876&lt;"6",INDEX(Revenue_type,MATCH(W876*1,[1]type!$A$118:$A$168,0),8),INDEX(Expenditure_type,MATCH(W876*1,[1]type!$A$2:$A$117,0),8))</f>
        <v>החזר הוצאות</v>
      </c>
      <c r="Y876" s="18" t="str">
        <f t="shared" si="110"/>
        <v>140</v>
      </c>
      <c r="Z876" s="18" t="e">
        <f>IF($L876&lt;"6",INDEX(Revenue_type,MATCH(Y876*1,[1]type!$A$118:$A$168,0),8),INDEX(Expenditure_type,MATCH(Y876*1,[1]type!$A$2:$A$117,0),8))</f>
        <v>#N/A</v>
      </c>
    </row>
    <row r="877" spans="1:26" ht="15.75" customHeight="1" outlineLevel="2">
      <c r="A877" s="38">
        <v>550</v>
      </c>
      <c r="B877" s="39">
        <v>762000</v>
      </c>
      <c r="C877">
        <v>1</v>
      </c>
      <c r="D877" t="str">
        <f t="shared" si="111"/>
        <v>1762000.550</v>
      </c>
      <c r="E877" s="42" t="s">
        <v>513</v>
      </c>
      <c r="F877" s="16"/>
      <c r="G877"/>
      <c r="H877" s="17">
        <v>10000</v>
      </c>
      <c r="I877" s="17">
        <v>10000</v>
      </c>
      <c r="J877" s="16"/>
      <c r="K877" s="18">
        <f>INDEX(תקציב_2013,MATCH(D877,'[1]תקציב 2015'!$D$3:$D$5960,0),8)</f>
        <v>2000</v>
      </c>
      <c r="L877" s="18" t="str">
        <f t="shared" si="104"/>
        <v>7</v>
      </c>
      <c r="M877" s="18" t="str">
        <f>INDEX(Chapter,MATCH(L877,[1]Chapter!$A$1:$A$681,0),8)</f>
        <v>שירותים מקומיים</v>
      </c>
      <c r="N877" s="18" t="str">
        <f t="shared" si="105"/>
        <v>76</v>
      </c>
      <c r="O877" s="18" t="str">
        <f>INDEX(Chapter,MATCH(N877,[1]Chapter!$A$1:$A$681,0),8)</f>
        <v>שירותים עירוניים שונים</v>
      </c>
      <c r="P877" s="18" t="str">
        <f t="shared" si="106"/>
        <v>762</v>
      </c>
      <c r="Q877" s="18" t="str">
        <f>INDEX(Chapter,MATCH(P877,[1]Chapter!$A$1:$A$681,0),8)</f>
        <v>מידע לציבור</v>
      </c>
      <c r="R877" s="18" t="str">
        <f t="shared" si="107"/>
        <v>7620</v>
      </c>
      <c r="S877" s="18" t="e">
        <f>INDEX(Chapter,MATCH(R877,[1]Chapter!$A$1:$A$681,0),8)</f>
        <v>#N/A</v>
      </c>
      <c r="T877" s="18"/>
      <c r="U877" s="18" t="str">
        <f t="shared" si="108"/>
        <v>5</v>
      </c>
      <c r="V877" s="18" t="str">
        <f>IF($L877&lt;"6",INDEX(Revenue_type,MATCH(U877*1,[1]type!$A$118:$A$168,0),8),INDEX(Expenditure_type,MATCH(U877*1,[1]type!$A$2:$A$117,0),8))</f>
        <v>הוצאות מנהליות</v>
      </c>
      <c r="W877" s="18" t="str">
        <f t="shared" si="109"/>
        <v>55</v>
      </c>
      <c r="X877" s="18" t="str">
        <f>IF($L877&lt;"6",INDEX(Revenue_type,MATCH(W877*1,[1]type!$A$118:$A$168,0),8),INDEX(Expenditure_type,MATCH(W877*1,[1]type!$A$2:$A$117,0),8))</f>
        <v>הוצאות פרסום</v>
      </c>
      <c r="Y877" s="18" t="str">
        <f t="shared" si="110"/>
        <v>550</v>
      </c>
      <c r="Z877" s="18" t="e">
        <f>IF($L877&lt;"6",INDEX(Revenue_type,MATCH(Y877*1,[1]type!$A$118:$A$168,0),8),INDEX(Expenditure_type,MATCH(Y877*1,[1]type!$A$2:$A$117,0),8))</f>
        <v>#N/A</v>
      </c>
    </row>
    <row r="878" spans="1:26" ht="15.75" customHeight="1" outlineLevel="2">
      <c r="A878" s="38">
        <v>780</v>
      </c>
      <c r="B878" s="39">
        <v>762000</v>
      </c>
      <c r="C878">
        <v>1</v>
      </c>
      <c r="D878" t="str">
        <f t="shared" si="111"/>
        <v>1762000.780</v>
      </c>
      <c r="E878" s="47" t="s">
        <v>664</v>
      </c>
      <c r="F878" s="16"/>
      <c r="G878"/>
      <c r="H878" s="17">
        <v>67000</v>
      </c>
      <c r="I878" s="17">
        <v>33599.699999999997</v>
      </c>
      <c r="J878" s="16"/>
      <c r="K878" s="18" t="e">
        <f>INDEX(תקציב_2013,MATCH(D878,'[1]תקציב 2015'!$D$3:$D$5960,0),8)</f>
        <v>#N/A</v>
      </c>
      <c r="L878" s="18" t="str">
        <f t="shared" si="104"/>
        <v>7</v>
      </c>
      <c r="M878" s="18" t="str">
        <f>INDEX(Chapter,MATCH(L878,[1]Chapter!$A$1:$A$681,0),8)</f>
        <v>שירותים מקומיים</v>
      </c>
      <c r="N878" s="18" t="str">
        <f t="shared" si="105"/>
        <v>76</v>
      </c>
      <c r="O878" s="18" t="str">
        <f>INDEX(Chapter,MATCH(N878,[1]Chapter!$A$1:$A$681,0),8)</f>
        <v>שירותים עירוניים שונים</v>
      </c>
      <c r="P878" s="18" t="str">
        <f t="shared" si="106"/>
        <v>762</v>
      </c>
      <c r="Q878" s="18" t="str">
        <f>INDEX(Chapter,MATCH(P878,[1]Chapter!$A$1:$A$681,0),8)</f>
        <v>מידע לציבור</v>
      </c>
      <c r="R878" s="18" t="str">
        <f t="shared" si="107"/>
        <v>7620</v>
      </c>
      <c r="S878" s="18" t="e">
        <f>INDEX(Chapter,MATCH(R878,[1]Chapter!$A$1:$A$681,0),8)</f>
        <v>#N/A</v>
      </c>
      <c r="T878" s="18"/>
      <c r="U878" s="18" t="str">
        <f t="shared" si="108"/>
        <v>7</v>
      </c>
      <c r="V878" s="18" t="str">
        <f>IF($L878&lt;"6",INDEX(Revenue_type,MATCH(U878*1,[1]type!$A$118:$A$168,0),8),INDEX(Expenditure_type,MATCH(U878*1,[1]type!$A$2:$A$117,0),8))</f>
        <v>הוצאות לפעולות</v>
      </c>
      <c r="W878" s="18" t="str">
        <f t="shared" si="109"/>
        <v>78</v>
      </c>
      <c r="X878" s="18" t="str">
        <f>IF($L878&lt;"6",INDEX(Revenue_type,MATCH(W878*1,[1]type!$A$118:$A$168,0),8),INDEX(Expenditure_type,MATCH(W878*1,[1]type!$A$2:$A$117,0),8))</f>
        <v>הוצאות שונות</v>
      </c>
      <c r="Y878" s="18" t="str">
        <f t="shared" si="110"/>
        <v>780</v>
      </c>
      <c r="Z878" s="18" t="e">
        <f>IF($L878&lt;"6",INDEX(Revenue_type,MATCH(Y878*1,[1]type!$A$118:$A$168,0),8),INDEX(Expenditure_type,MATCH(Y878*1,[1]type!$A$2:$A$117,0),8))</f>
        <v>#N/A</v>
      </c>
    </row>
    <row r="879" spans="1:26" ht="15.75" customHeight="1" outlineLevel="2">
      <c r="A879" s="38">
        <v>781</v>
      </c>
      <c r="B879" s="39">
        <v>762000</v>
      </c>
      <c r="C879">
        <v>1</v>
      </c>
      <c r="D879" t="str">
        <f t="shared" si="111"/>
        <v>1762000.781</v>
      </c>
      <c r="E879" s="47" t="s">
        <v>449</v>
      </c>
      <c r="F879" s="16"/>
      <c r="G879"/>
      <c r="H879" s="17">
        <v>50000</v>
      </c>
      <c r="I879" s="17">
        <v>18140.02</v>
      </c>
      <c r="J879" s="16"/>
      <c r="K879" s="18" t="e">
        <f>INDEX(תקציב_2013,MATCH(D879,'[1]תקציב 2015'!$D$3:$D$5960,0),8)</f>
        <v>#N/A</v>
      </c>
      <c r="L879" s="18" t="str">
        <f t="shared" si="104"/>
        <v>7</v>
      </c>
      <c r="M879" s="18" t="str">
        <f>INDEX(Chapter,MATCH(L879,[1]Chapter!$A$1:$A$681,0),8)</f>
        <v>שירותים מקומיים</v>
      </c>
      <c r="N879" s="18" t="str">
        <f t="shared" si="105"/>
        <v>76</v>
      </c>
      <c r="O879" s="18" t="str">
        <f>INDEX(Chapter,MATCH(N879,[1]Chapter!$A$1:$A$681,0),8)</f>
        <v>שירותים עירוניים שונים</v>
      </c>
      <c r="P879" s="18" t="str">
        <f t="shared" si="106"/>
        <v>762</v>
      </c>
      <c r="Q879" s="18" t="str">
        <f>INDEX(Chapter,MATCH(P879,[1]Chapter!$A$1:$A$681,0),8)</f>
        <v>מידע לציבור</v>
      </c>
      <c r="R879" s="18" t="str">
        <f t="shared" si="107"/>
        <v>7620</v>
      </c>
      <c r="S879" s="18" t="e">
        <f>INDEX(Chapter,MATCH(R879,[1]Chapter!$A$1:$A$681,0),8)</f>
        <v>#N/A</v>
      </c>
      <c r="T879" s="18"/>
      <c r="U879" s="18" t="str">
        <f t="shared" si="108"/>
        <v>7</v>
      </c>
      <c r="V879" s="18" t="str">
        <f>IF($L879&lt;"6",INDEX(Revenue_type,MATCH(U879*1,[1]type!$A$118:$A$168,0),8),INDEX(Expenditure_type,MATCH(U879*1,[1]type!$A$2:$A$117,0),8))</f>
        <v>הוצאות לפעולות</v>
      </c>
      <c r="W879" s="18" t="str">
        <f t="shared" si="109"/>
        <v>78</v>
      </c>
      <c r="X879" s="18" t="str">
        <f>IF($L879&lt;"6",INDEX(Revenue_type,MATCH(W879*1,[1]type!$A$118:$A$168,0),8),INDEX(Expenditure_type,MATCH(W879*1,[1]type!$A$2:$A$117,0),8))</f>
        <v>הוצאות שונות</v>
      </c>
      <c r="Y879" s="18" t="str">
        <f t="shared" si="110"/>
        <v>781</v>
      </c>
      <c r="Z879" s="18" t="e">
        <f>IF($L879&lt;"6",INDEX(Revenue_type,MATCH(Y879*1,[1]type!$A$118:$A$168,0),8),INDEX(Expenditure_type,MATCH(Y879*1,[1]type!$A$2:$A$117,0),8))</f>
        <v>#N/A</v>
      </c>
    </row>
    <row r="880" spans="1:26" ht="15.75" customHeight="1" outlineLevel="2">
      <c r="A880" s="38">
        <v>420</v>
      </c>
      <c r="B880" s="39">
        <v>764000</v>
      </c>
      <c r="C880">
        <v>1</v>
      </c>
      <c r="D880" t="str">
        <f t="shared" si="111"/>
        <v>1764000.420</v>
      </c>
      <c r="E880" s="42" t="s">
        <v>665</v>
      </c>
      <c r="F880" s="16"/>
      <c r="G880"/>
      <c r="H880" s="17">
        <v>270000</v>
      </c>
      <c r="I880" s="17">
        <v>630770</v>
      </c>
      <c r="J880" s="16">
        <v>479790</v>
      </c>
      <c r="K880" s="18" t="e">
        <f>INDEX(תקציב_2013,MATCH(D880,'[1]תקציב 2015'!$D$3:$D$5960,0),8)</f>
        <v>#N/A</v>
      </c>
      <c r="L880" s="18" t="str">
        <f t="shared" si="104"/>
        <v>7</v>
      </c>
      <c r="M880" s="18" t="str">
        <f>INDEX(Chapter,MATCH(L880,[1]Chapter!$A$1:$A$681,0),8)</f>
        <v>שירותים מקומיים</v>
      </c>
      <c r="N880" s="18" t="str">
        <f t="shared" si="105"/>
        <v>76</v>
      </c>
      <c r="O880" s="18" t="str">
        <f>INDEX(Chapter,MATCH(N880,[1]Chapter!$A$1:$A$681,0),8)</f>
        <v>שירותים עירוניים שונים</v>
      </c>
      <c r="P880" s="18" t="str">
        <f t="shared" si="106"/>
        <v>764</v>
      </c>
      <c r="Q880" s="18" t="str">
        <f>INDEX(Chapter,MATCH(P880,[1]Chapter!$A$1:$A$681,0),8)</f>
        <v>תרבות הדיור</v>
      </c>
      <c r="R880" s="18" t="str">
        <f t="shared" si="107"/>
        <v>7640</v>
      </c>
      <c r="S880" s="18" t="e">
        <f>INDEX(Chapter,MATCH(R880,[1]Chapter!$A$1:$A$681,0),8)</f>
        <v>#N/A</v>
      </c>
      <c r="T880" s="18"/>
      <c r="U880" s="18" t="str">
        <f t="shared" si="108"/>
        <v>4</v>
      </c>
      <c r="V880" s="18" t="str">
        <f>IF($L880&lt;"6",INDEX(Revenue_type,MATCH(U880*1,[1]type!$A$118:$A$168,0),8),INDEX(Expenditure_type,MATCH(U880*1,[1]type!$A$2:$A$117,0),8))</f>
        <v>אחזקת בינים ואספקת ציוד</v>
      </c>
      <c r="W880" s="18" t="str">
        <f t="shared" si="109"/>
        <v>42</v>
      </c>
      <c r="X880" s="18" t="str">
        <f>IF($L880&lt;"6",INDEX(Revenue_type,MATCH(W880*1,[1]type!$A$118:$A$168,0),8),INDEX(Expenditure_type,MATCH(W880*1,[1]type!$A$2:$A$117,0),8))</f>
        <v>תחזוקת מבנים</v>
      </c>
      <c r="Y880" s="18" t="str">
        <f t="shared" si="110"/>
        <v>420</v>
      </c>
      <c r="Z880" s="18" t="e">
        <f>IF($L880&lt;"6",INDEX(Revenue_type,MATCH(Y880*1,[1]type!$A$118:$A$168,0),8),INDEX(Expenditure_type,MATCH(Y880*1,[1]type!$A$2:$A$117,0),8))</f>
        <v>#N/A</v>
      </c>
    </row>
    <row r="881" spans="1:26" ht="15.75" customHeight="1" outlineLevel="2">
      <c r="A881" s="38">
        <v>750</v>
      </c>
      <c r="B881" s="39">
        <v>764000</v>
      </c>
      <c r="C881">
        <v>1</v>
      </c>
      <c r="D881" t="str">
        <f t="shared" si="111"/>
        <v>1764000.750</v>
      </c>
      <c r="E881" s="47" t="s">
        <v>542</v>
      </c>
      <c r="F881" s="16"/>
      <c r="G881"/>
      <c r="H881" s="17">
        <v>125000</v>
      </c>
      <c r="I881" s="17">
        <v>84475.21</v>
      </c>
      <c r="J881" s="16">
        <v>111513.23</v>
      </c>
      <c r="K881" s="18" t="e">
        <f>INDEX(תקציב_2013,MATCH(D881,'[1]תקציב 2015'!$D$3:$D$5960,0),8)</f>
        <v>#N/A</v>
      </c>
      <c r="L881" s="18" t="str">
        <f t="shared" si="104"/>
        <v>7</v>
      </c>
      <c r="M881" s="18" t="str">
        <f>INDEX(Chapter,MATCH(L881,[1]Chapter!$A$1:$A$681,0),8)</f>
        <v>שירותים מקומיים</v>
      </c>
      <c r="N881" s="18" t="str">
        <f t="shared" si="105"/>
        <v>76</v>
      </c>
      <c r="O881" s="18" t="str">
        <f>INDEX(Chapter,MATCH(N881,[1]Chapter!$A$1:$A$681,0),8)</f>
        <v>שירותים עירוניים שונים</v>
      </c>
      <c r="P881" s="18" t="str">
        <f t="shared" si="106"/>
        <v>764</v>
      </c>
      <c r="Q881" s="18" t="str">
        <f>INDEX(Chapter,MATCH(P881,[1]Chapter!$A$1:$A$681,0),8)</f>
        <v>תרבות הדיור</v>
      </c>
      <c r="R881" s="18" t="str">
        <f t="shared" si="107"/>
        <v>7640</v>
      </c>
      <c r="S881" s="18" t="e">
        <f>INDEX(Chapter,MATCH(R881,[1]Chapter!$A$1:$A$681,0),8)</f>
        <v>#N/A</v>
      </c>
      <c r="T881" s="18"/>
      <c r="U881" s="18" t="str">
        <f t="shared" si="108"/>
        <v>7</v>
      </c>
      <c r="V881" s="18" t="str">
        <f>IF($L881&lt;"6",INDEX(Revenue_type,MATCH(U881*1,[1]type!$A$118:$A$168,0),8),INDEX(Expenditure_type,MATCH(U881*1,[1]type!$A$2:$A$117,0),8))</f>
        <v>הוצאות לפעולות</v>
      </c>
      <c r="W881" s="18" t="str">
        <f t="shared" si="109"/>
        <v>75</v>
      </c>
      <c r="X881" s="18" t="str">
        <f>IF($L881&lt;"6",INDEX(Revenue_type,MATCH(W881*1,[1]type!$A$118:$A$168,0),8),INDEX(Expenditure_type,MATCH(W881*1,[1]type!$A$2:$A$117,0),8))</f>
        <v>עבודות קבלניות</v>
      </c>
      <c r="Y881" s="18" t="str">
        <f t="shared" si="110"/>
        <v>750</v>
      </c>
      <c r="Z881" s="18" t="e">
        <f>IF($L881&lt;"6",INDEX(Revenue_type,MATCH(Y881*1,[1]type!$A$118:$A$168,0),8),INDEX(Expenditure_type,MATCH(Y881*1,[1]type!$A$2:$A$117,0),8))</f>
        <v>#N/A</v>
      </c>
    </row>
    <row r="882" spans="1:26" ht="15.75" customHeight="1" outlineLevel="2">
      <c r="A882" s="38">
        <v>115</v>
      </c>
      <c r="B882" s="39">
        <v>765000</v>
      </c>
      <c r="C882">
        <v>1</v>
      </c>
      <c r="D882" t="str">
        <f t="shared" si="111"/>
        <v>1765000.115</v>
      </c>
      <c r="E882" s="45" t="s">
        <v>433</v>
      </c>
      <c r="F882" s="16"/>
      <c r="G882"/>
      <c r="H882" s="17">
        <v>75000</v>
      </c>
      <c r="I882" s="17">
        <v>74624</v>
      </c>
      <c r="J882" s="16">
        <v>69392</v>
      </c>
      <c r="K882" s="18" t="e">
        <f>INDEX(תקציב_2013,MATCH(D882,'[1]תקציב 2015'!$D$3:$D$5960,0),8)</f>
        <v>#N/A</v>
      </c>
      <c r="L882" s="18" t="str">
        <f t="shared" si="104"/>
        <v>7</v>
      </c>
      <c r="M882" s="18" t="str">
        <f>INDEX(Chapter,MATCH(L882,[1]Chapter!$A$1:$A$681,0),8)</f>
        <v>שירותים מקומיים</v>
      </c>
      <c r="N882" s="18" t="str">
        <f t="shared" si="105"/>
        <v>76</v>
      </c>
      <c r="O882" s="18" t="str">
        <f>INDEX(Chapter,MATCH(N882,[1]Chapter!$A$1:$A$681,0),8)</f>
        <v>שירותים עירוניים שונים</v>
      </c>
      <c r="P882" s="18" t="str">
        <f t="shared" si="106"/>
        <v>765</v>
      </c>
      <c r="Q882" s="18" t="str">
        <f>INDEX(Chapter,MATCH(P882,[1]Chapter!$A$1:$A$681,0),8)</f>
        <v>מוסדות כלליים</v>
      </c>
      <c r="R882" s="18" t="str">
        <f t="shared" si="107"/>
        <v>7650</v>
      </c>
      <c r="S882" s="18" t="e">
        <f>INDEX(Chapter,MATCH(R882,[1]Chapter!$A$1:$A$681,0),8)</f>
        <v>#N/A</v>
      </c>
      <c r="T882" s="18"/>
      <c r="U882" s="18" t="str">
        <f t="shared" si="108"/>
        <v>1</v>
      </c>
      <c r="V882" s="18" t="str">
        <f>IF($L882&lt;"6",INDEX(Revenue_type,MATCH(U882*1,[1]type!$A$118:$A$168,0),8),INDEX(Expenditure_type,MATCH(U882*1,[1]type!$A$2:$A$117,0),8))</f>
        <v>משכורות וש"ע לעובדים לפי תקן</v>
      </c>
      <c r="W882" s="18" t="str">
        <f t="shared" si="109"/>
        <v>11</v>
      </c>
      <c r="X882" s="18" t="str">
        <f>IF($L882&lt;"6",INDEX(Revenue_type,MATCH(W882*1,[1]type!$A$118:$A$168,0),8),INDEX(Expenditure_type,MATCH(W882*1,[1]type!$A$2:$A$117,0),8))</f>
        <v>השכר הקובע</v>
      </c>
      <c r="Y882" s="18" t="str">
        <f t="shared" si="110"/>
        <v>115</v>
      </c>
      <c r="Z882" s="18" t="e">
        <f>IF($L882&lt;"6",INDEX(Revenue_type,MATCH(Y882*1,[1]type!$A$118:$A$168,0),8),INDEX(Expenditure_type,MATCH(Y882*1,[1]type!$A$2:$A$117,0),8))</f>
        <v>#N/A</v>
      </c>
    </row>
    <row r="883" spans="1:26" ht="15.75" customHeight="1" outlineLevel="2">
      <c r="A883" s="38">
        <v>720</v>
      </c>
      <c r="B883" s="39">
        <v>765000</v>
      </c>
      <c r="C883">
        <v>1</v>
      </c>
      <c r="D883" t="str">
        <f t="shared" si="111"/>
        <v>1765000.720</v>
      </c>
      <c r="E883" s="47" t="s">
        <v>666</v>
      </c>
      <c r="F883" s="16"/>
      <c r="G883"/>
      <c r="H883" s="17">
        <v>10000</v>
      </c>
      <c r="I883" s="17">
        <v>3170</v>
      </c>
      <c r="J883" s="16">
        <v>8754</v>
      </c>
      <c r="K883" s="18" t="e">
        <f>INDEX(תקציב_2013,MATCH(D883,'[1]תקציב 2015'!$D$3:$D$5960,0),8)</f>
        <v>#N/A</v>
      </c>
      <c r="L883" s="18" t="str">
        <f t="shared" si="104"/>
        <v>7</v>
      </c>
      <c r="M883" s="18" t="str">
        <f>INDEX(Chapter,MATCH(L883,[1]Chapter!$A$1:$A$681,0),8)</f>
        <v>שירותים מקומיים</v>
      </c>
      <c r="N883" s="18" t="str">
        <f t="shared" si="105"/>
        <v>76</v>
      </c>
      <c r="O883" s="18" t="str">
        <f>INDEX(Chapter,MATCH(N883,[1]Chapter!$A$1:$A$681,0),8)</f>
        <v>שירותים עירוניים שונים</v>
      </c>
      <c r="P883" s="18" t="str">
        <f t="shared" si="106"/>
        <v>765</v>
      </c>
      <c r="Q883" s="18" t="str">
        <f>INDEX(Chapter,MATCH(P883,[1]Chapter!$A$1:$A$681,0),8)</f>
        <v>מוסדות כלליים</v>
      </c>
      <c r="R883" s="18" t="str">
        <f t="shared" si="107"/>
        <v>7650</v>
      </c>
      <c r="S883" s="18" t="e">
        <f>INDEX(Chapter,MATCH(R883,[1]Chapter!$A$1:$A$681,0),8)</f>
        <v>#N/A</v>
      </c>
      <c r="T883" s="18"/>
      <c r="U883" s="18" t="str">
        <f t="shared" si="108"/>
        <v>7</v>
      </c>
      <c r="V883" s="18" t="str">
        <f>IF($L883&lt;"6",INDEX(Revenue_type,MATCH(U883*1,[1]type!$A$118:$A$168,0),8),INDEX(Expenditure_type,MATCH(U883*1,[1]type!$A$2:$A$117,0),8))</f>
        <v>הוצאות לפעולות</v>
      </c>
      <c r="W883" s="18" t="str">
        <f t="shared" si="109"/>
        <v>72</v>
      </c>
      <c r="X883" s="18" t="str">
        <f>IF($L883&lt;"6",INDEX(Revenue_type,MATCH(W883*1,[1]type!$A$118:$A$168,0),8),INDEX(Expenditure_type,MATCH(W883*1,[1]type!$A$2:$A$117,0),8))</f>
        <v>חומרים</v>
      </c>
      <c r="Y883" s="18" t="str">
        <f t="shared" si="110"/>
        <v>720</v>
      </c>
      <c r="Z883" s="18" t="e">
        <f>IF($L883&lt;"6",INDEX(Revenue_type,MATCH(Y883*1,[1]type!$A$118:$A$168,0),8),INDEX(Expenditure_type,MATCH(Y883*1,[1]type!$A$2:$A$117,0),8))</f>
        <v>#N/A</v>
      </c>
    </row>
    <row r="884" spans="1:26" ht="15.75" customHeight="1" outlineLevel="2">
      <c r="A884" s="38">
        <v>780</v>
      </c>
      <c r="B884" s="39">
        <v>765000</v>
      </c>
      <c r="C884">
        <v>1</v>
      </c>
      <c r="D884" t="str">
        <f t="shared" si="111"/>
        <v>1765000.780</v>
      </c>
      <c r="E884" s="51" t="s">
        <v>667</v>
      </c>
      <c r="F884" s="16"/>
      <c r="G884"/>
      <c r="H884" s="17">
        <v>190000</v>
      </c>
      <c r="I884" s="17">
        <v>143706</v>
      </c>
      <c r="J884" s="16">
        <v>160564</v>
      </c>
      <c r="K884" s="18" t="e">
        <f>INDEX(תקציב_2013,MATCH(D884,'[1]תקציב 2015'!$D$3:$D$5960,0),8)</f>
        <v>#N/A</v>
      </c>
      <c r="L884" s="18" t="str">
        <f t="shared" si="104"/>
        <v>7</v>
      </c>
      <c r="M884" s="18" t="str">
        <f>INDEX(Chapter,MATCH(L884,[1]Chapter!$A$1:$A$681,0),8)</f>
        <v>שירותים מקומיים</v>
      </c>
      <c r="N884" s="18" t="str">
        <f t="shared" si="105"/>
        <v>76</v>
      </c>
      <c r="O884" s="18" t="str">
        <f>INDEX(Chapter,MATCH(N884,[1]Chapter!$A$1:$A$681,0),8)</f>
        <v>שירותים עירוניים שונים</v>
      </c>
      <c r="P884" s="18" t="str">
        <f t="shared" si="106"/>
        <v>765</v>
      </c>
      <c r="Q884" s="18" t="str">
        <f>INDEX(Chapter,MATCH(P884,[1]Chapter!$A$1:$A$681,0),8)</f>
        <v>מוסדות כלליים</v>
      </c>
      <c r="R884" s="18" t="str">
        <f t="shared" si="107"/>
        <v>7650</v>
      </c>
      <c r="S884" s="18" t="e">
        <f>INDEX(Chapter,MATCH(R884,[1]Chapter!$A$1:$A$681,0),8)</f>
        <v>#N/A</v>
      </c>
      <c r="T884" s="18"/>
      <c r="U884" s="18" t="str">
        <f t="shared" si="108"/>
        <v>7</v>
      </c>
      <c r="V884" s="18" t="str">
        <f>IF($L884&lt;"6",INDEX(Revenue_type,MATCH(U884*1,[1]type!$A$118:$A$168,0),8),INDEX(Expenditure_type,MATCH(U884*1,[1]type!$A$2:$A$117,0),8))</f>
        <v>הוצאות לפעולות</v>
      </c>
      <c r="W884" s="18" t="str">
        <f t="shared" si="109"/>
        <v>78</v>
      </c>
      <c r="X884" s="18" t="str">
        <f>IF($L884&lt;"6",INDEX(Revenue_type,MATCH(W884*1,[1]type!$A$118:$A$168,0),8),INDEX(Expenditure_type,MATCH(W884*1,[1]type!$A$2:$A$117,0),8))</f>
        <v>הוצאות שונות</v>
      </c>
      <c r="Y884" s="18" t="str">
        <f t="shared" si="110"/>
        <v>780</v>
      </c>
      <c r="Z884" s="18" t="e">
        <f>IF($L884&lt;"6",INDEX(Revenue_type,MATCH(Y884*1,[1]type!$A$118:$A$168,0),8),INDEX(Expenditure_type,MATCH(Y884*1,[1]type!$A$2:$A$117,0),8))</f>
        <v>#N/A</v>
      </c>
    </row>
    <row r="885" spans="1:26" ht="15.75" customHeight="1" outlineLevel="2">
      <c r="A885" s="38">
        <v>810</v>
      </c>
      <c r="B885" s="39">
        <v>765000</v>
      </c>
      <c r="C885">
        <v>1</v>
      </c>
      <c r="D885" t="str">
        <f t="shared" si="111"/>
        <v>1765000.810</v>
      </c>
      <c r="E885" s="47" t="s">
        <v>668</v>
      </c>
      <c r="F885" s="16"/>
      <c r="G885"/>
      <c r="H885" s="17">
        <v>275000</v>
      </c>
      <c r="I885" s="17">
        <v>301846</v>
      </c>
      <c r="J885" s="16">
        <v>259200</v>
      </c>
      <c r="K885" s="18">
        <f>INDEX(תקציב_2013,MATCH(D885,'[1]תקציב 2015'!$D$3:$D$5960,0),8)</f>
        <v>95000</v>
      </c>
      <c r="L885" s="18" t="str">
        <f t="shared" si="104"/>
        <v>7</v>
      </c>
      <c r="M885" s="18" t="str">
        <f>INDEX(Chapter,MATCH(L885,[1]Chapter!$A$1:$A$681,0),8)</f>
        <v>שירותים מקומיים</v>
      </c>
      <c r="N885" s="18" t="str">
        <f t="shared" si="105"/>
        <v>76</v>
      </c>
      <c r="O885" s="18" t="str">
        <f>INDEX(Chapter,MATCH(N885,[1]Chapter!$A$1:$A$681,0),8)</f>
        <v>שירותים עירוניים שונים</v>
      </c>
      <c r="P885" s="18" t="str">
        <f t="shared" si="106"/>
        <v>765</v>
      </c>
      <c r="Q885" s="18" t="str">
        <f>INDEX(Chapter,MATCH(P885,[1]Chapter!$A$1:$A$681,0),8)</f>
        <v>מוסדות כלליים</v>
      </c>
      <c r="R885" s="18" t="str">
        <f t="shared" si="107"/>
        <v>7650</v>
      </c>
      <c r="S885" s="18" t="e">
        <f>INDEX(Chapter,MATCH(R885,[1]Chapter!$A$1:$A$681,0),8)</f>
        <v>#N/A</v>
      </c>
      <c r="T885" s="18"/>
      <c r="U885" s="18" t="str">
        <f t="shared" si="108"/>
        <v>8</v>
      </c>
      <c r="V885" s="18" t="str">
        <f>IF($L885&lt;"6",INDEX(Revenue_type,MATCH(U885*1,[1]type!$A$118:$A$168,0),8),INDEX(Expenditure_type,MATCH(U885*1,[1]type!$A$2:$A$117,0),8))</f>
        <v>השתתפויות תמיכות ותרומות</v>
      </c>
      <c r="W885" s="18" t="str">
        <f t="shared" si="109"/>
        <v>81</v>
      </c>
      <c r="X885" s="18" t="str">
        <f>IF($L885&lt;"6",INDEX(Revenue_type,MATCH(W885*1,[1]type!$A$118:$A$168,0),8),INDEX(Expenditure_type,MATCH(W885*1,[1]type!$A$2:$A$117,0),8))</f>
        <v>השתתפויות ותרומות למוסדות עפ"י חוק והסכמים</v>
      </c>
      <c r="Y885" s="18" t="str">
        <f t="shared" si="110"/>
        <v>810</v>
      </c>
      <c r="Z885" s="18" t="e">
        <f>IF($L885&lt;"6",INDEX(Revenue_type,MATCH(Y885*1,[1]type!$A$118:$A$168,0),8),INDEX(Expenditure_type,MATCH(Y885*1,[1]type!$A$2:$A$117,0),8))</f>
        <v>#N/A</v>
      </c>
    </row>
    <row r="886" spans="1:26" ht="15.75" customHeight="1" outlineLevel="2">
      <c r="A886" s="38">
        <v>820</v>
      </c>
      <c r="B886" s="39">
        <v>765000</v>
      </c>
      <c r="C886">
        <v>1</v>
      </c>
      <c r="D886" t="str">
        <f t="shared" si="111"/>
        <v>1765000.820</v>
      </c>
      <c r="E886" s="47" t="s">
        <v>669</v>
      </c>
      <c r="F886" s="16"/>
      <c r="G886"/>
      <c r="H886" s="17">
        <v>450000</v>
      </c>
      <c r="I886" s="17">
        <v>419066</v>
      </c>
      <c r="J886" s="16">
        <v>391383</v>
      </c>
      <c r="K886" s="18">
        <f>INDEX(תקציב_2013,MATCH(D886,'[1]תקציב 2015'!$D$3:$D$5960,0),8)</f>
        <v>55000</v>
      </c>
      <c r="L886" s="18" t="str">
        <f t="shared" si="104"/>
        <v>7</v>
      </c>
      <c r="M886" s="18" t="str">
        <f>INDEX(Chapter,MATCH(L886,[1]Chapter!$A$1:$A$681,0),8)</f>
        <v>שירותים מקומיים</v>
      </c>
      <c r="N886" s="18" t="str">
        <f t="shared" si="105"/>
        <v>76</v>
      </c>
      <c r="O886" s="18" t="str">
        <f>INDEX(Chapter,MATCH(N886,[1]Chapter!$A$1:$A$681,0),8)</f>
        <v>שירותים עירוניים שונים</v>
      </c>
      <c r="P886" s="18" t="str">
        <f t="shared" si="106"/>
        <v>765</v>
      </c>
      <c r="Q886" s="18" t="str">
        <f>INDEX(Chapter,MATCH(P886,[1]Chapter!$A$1:$A$681,0),8)</f>
        <v>מוסדות כלליים</v>
      </c>
      <c r="R886" s="18" t="str">
        <f t="shared" si="107"/>
        <v>7650</v>
      </c>
      <c r="S886" s="18" t="e">
        <f>INDEX(Chapter,MATCH(R886,[1]Chapter!$A$1:$A$681,0),8)</f>
        <v>#N/A</v>
      </c>
      <c r="T886" s="18"/>
      <c r="U886" s="18" t="str">
        <f t="shared" si="108"/>
        <v>8</v>
      </c>
      <c r="V886" s="18" t="str">
        <f>IF($L886&lt;"6",INDEX(Revenue_type,MATCH(U886*1,[1]type!$A$118:$A$168,0),8),INDEX(Expenditure_type,MATCH(U886*1,[1]type!$A$2:$A$117,0),8))</f>
        <v>השתתפויות תמיכות ותרומות</v>
      </c>
      <c r="W886" s="18" t="str">
        <f t="shared" si="109"/>
        <v>82</v>
      </c>
      <c r="X886" s="18" t="str">
        <f>IF($L886&lt;"6",INDEX(Revenue_type,MATCH(W886*1,[1]type!$A$118:$A$168,0),8),INDEX(Expenditure_type,MATCH(W886*1,[1]type!$A$2:$A$117,0),8))</f>
        <v>הקצבות בהמלצת ועדת הקצבות</v>
      </c>
      <c r="Y886" s="18" t="str">
        <f t="shared" si="110"/>
        <v>820</v>
      </c>
      <c r="Z886" s="18" t="e">
        <f>IF($L886&lt;"6",INDEX(Revenue_type,MATCH(Y886*1,[1]type!$A$118:$A$168,0),8),INDEX(Expenditure_type,MATCH(Y886*1,[1]type!$A$2:$A$117,0),8))</f>
        <v>#N/A</v>
      </c>
    </row>
    <row r="887" spans="1:26" ht="15.75" customHeight="1" outlineLevel="2">
      <c r="A887" s="38">
        <v>821</v>
      </c>
      <c r="B887" s="39">
        <v>765000</v>
      </c>
      <c r="C887">
        <v>1</v>
      </c>
      <c r="D887" t="str">
        <f t="shared" si="111"/>
        <v>1765000.821</v>
      </c>
      <c r="E887" s="42" t="s">
        <v>670</v>
      </c>
      <c r="F887" s="16"/>
      <c r="G887"/>
      <c r="H887" s="17">
        <v>60000</v>
      </c>
      <c r="I887" s="17">
        <v>59916</v>
      </c>
      <c r="J887" s="16">
        <v>37800</v>
      </c>
      <c r="K887" s="18">
        <f>INDEX(תקציב_2013,MATCH(D887,'[1]תקציב 2015'!$D$3:$D$5960,0),8)</f>
        <v>0</v>
      </c>
      <c r="L887" s="18" t="str">
        <f t="shared" si="104"/>
        <v>7</v>
      </c>
      <c r="M887" s="18" t="str">
        <f>INDEX(Chapter,MATCH(L887,[1]Chapter!$A$1:$A$681,0),8)</f>
        <v>שירותים מקומיים</v>
      </c>
      <c r="N887" s="18" t="str">
        <f t="shared" si="105"/>
        <v>76</v>
      </c>
      <c r="O887" s="18" t="str">
        <f>INDEX(Chapter,MATCH(N887,[1]Chapter!$A$1:$A$681,0),8)</f>
        <v>שירותים עירוניים שונים</v>
      </c>
      <c r="P887" s="18" t="str">
        <f t="shared" si="106"/>
        <v>765</v>
      </c>
      <c r="Q887" s="18" t="str">
        <f>INDEX(Chapter,MATCH(P887,[1]Chapter!$A$1:$A$681,0),8)</f>
        <v>מוסדות כלליים</v>
      </c>
      <c r="R887" s="18" t="str">
        <f t="shared" si="107"/>
        <v>7650</v>
      </c>
      <c r="S887" s="18" t="e">
        <f>INDEX(Chapter,MATCH(R887,[1]Chapter!$A$1:$A$681,0),8)</f>
        <v>#N/A</v>
      </c>
      <c r="T887" s="18"/>
      <c r="U887" s="18" t="str">
        <f t="shared" si="108"/>
        <v>8</v>
      </c>
      <c r="V887" s="18" t="str">
        <f>IF($L887&lt;"6",INDEX(Revenue_type,MATCH(U887*1,[1]type!$A$118:$A$168,0),8),INDEX(Expenditure_type,MATCH(U887*1,[1]type!$A$2:$A$117,0),8))</f>
        <v>השתתפויות תמיכות ותרומות</v>
      </c>
      <c r="W887" s="18" t="str">
        <f t="shared" si="109"/>
        <v>82</v>
      </c>
      <c r="X887" s="18" t="str">
        <f>IF($L887&lt;"6",INDEX(Revenue_type,MATCH(W887*1,[1]type!$A$118:$A$168,0),8),INDEX(Expenditure_type,MATCH(W887*1,[1]type!$A$2:$A$117,0),8))</f>
        <v>הקצבות בהמלצת ועדת הקצבות</v>
      </c>
      <c r="Y887" s="18" t="str">
        <f t="shared" si="110"/>
        <v>821</v>
      </c>
      <c r="Z887" s="18" t="e">
        <f>IF($L887&lt;"6",INDEX(Revenue_type,MATCH(Y887*1,[1]type!$A$118:$A$168,0),8),INDEX(Expenditure_type,MATCH(Y887*1,[1]type!$A$2:$A$117,0),8))</f>
        <v>#N/A</v>
      </c>
    </row>
    <row r="888" spans="1:26" ht="15.75" customHeight="1" outlineLevel="2">
      <c r="A888" s="38">
        <v>440</v>
      </c>
      <c r="B888" s="39">
        <v>767000</v>
      </c>
      <c r="C888">
        <v>1</v>
      </c>
      <c r="D888" t="str">
        <f t="shared" si="111"/>
        <v>1767000.440</v>
      </c>
      <c r="E888" s="42" t="s">
        <v>671</v>
      </c>
      <c r="F888" s="16"/>
      <c r="G888"/>
      <c r="H888" s="17">
        <v>895000</v>
      </c>
      <c r="I888" s="17">
        <v>932642.5</v>
      </c>
      <c r="J888" s="16">
        <v>784383</v>
      </c>
      <c r="K888" s="18">
        <f>INDEX(תקציב_2013,MATCH(D888,'[1]תקציב 2015'!$D$3:$D$5960,0),8)</f>
        <v>1230100</v>
      </c>
      <c r="L888" s="18" t="str">
        <f t="shared" si="104"/>
        <v>7</v>
      </c>
      <c r="M888" s="18" t="str">
        <f>INDEX(Chapter,MATCH(L888,[1]Chapter!$A$1:$A$681,0),8)</f>
        <v>שירותים מקומיים</v>
      </c>
      <c r="N888" s="18" t="str">
        <f t="shared" si="105"/>
        <v>76</v>
      </c>
      <c r="O888" s="18" t="str">
        <f>INDEX(Chapter,MATCH(N888,[1]Chapter!$A$1:$A$681,0),8)</f>
        <v>שירותים עירוניים שונים</v>
      </c>
      <c r="P888" s="18" t="str">
        <f t="shared" si="106"/>
        <v>767</v>
      </c>
      <c r="Q888" s="18" t="str">
        <f>INDEX(Chapter,MATCH(P888,[1]Chapter!$A$1:$A$681,0),8)</f>
        <v>בטוח אלמנטרי לרשות</v>
      </c>
      <c r="R888" s="18" t="str">
        <f t="shared" si="107"/>
        <v>7670</v>
      </c>
      <c r="S888" s="18" t="e">
        <f>INDEX(Chapter,MATCH(R888,[1]Chapter!$A$1:$A$681,0),8)</f>
        <v>#N/A</v>
      </c>
      <c r="T888" s="18"/>
      <c r="U888" s="18" t="str">
        <f t="shared" si="108"/>
        <v>4</v>
      </c>
      <c r="V888" s="18" t="str">
        <f>IF($L888&lt;"6",INDEX(Revenue_type,MATCH(U888*1,[1]type!$A$118:$A$168,0),8),INDEX(Expenditure_type,MATCH(U888*1,[1]type!$A$2:$A$117,0),8))</f>
        <v>אחזקת בינים ואספקת ציוד</v>
      </c>
      <c r="W888" s="18" t="str">
        <f t="shared" si="109"/>
        <v>44</v>
      </c>
      <c r="X888" s="18" t="str">
        <f>IF($L888&lt;"6",INDEX(Revenue_type,MATCH(W888*1,[1]type!$A$118:$A$168,0),8),INDEX(Expenditure_type,MATCH(W888*1,[1]type!$A$2:$A$117,0),8))</f>
        <v>ביטוח</v>
      </c>
      <c r="Y888" s="18" t="str">
        <f t="shared" si="110"/>
        <v>440</v>
      </c>
      <c r="Z888" s="18" t="e">
        <f>IF($L888&lt;"6",INDEX(Revenue_type,MATCH(Y888*1,[1]type!$A$118:$A$168,0),8),INDEX(Expenditure_type,MATCH(Y888*1,[1]type!$A$2:$A$117,0),8))</f>
        <v>#N/A</v>
      </c>
    </row>
    <row r="889" spans="1:26" ht="15.75" customHeight="1" outlineLevel="2">
      <c r="A889" s="38">
        <v>442</v>
      </c>
      <c r="B889" s="39">
        <v>767000</v>
      </c>
      <c r="C889">
        <v>1</v>
      </c>
      <c r="D889" t="str">
        <f t="shared" si="111"/>
        <v>1767000.442</v>
      </c>
      <c r="E889" s="47" t="s">
        <v>672</v>
      </c>
      <c r="F889" s="16"/>
      <c r="G889"/>
      <c r="H889" s="17">
        <v>1400000</v>
      </c>
      <c r="I889" s="17">
        <v>1978715.5</v>
      </c>
      <c r="J889" s="16">
        <v>1225856</v>
      </c>
      <c r="K889" s="18" t="e">
        <f>INDEX(תקציב_2013,MATCH(D889,'[1]תקציב 2015'!$D$3:$D$5960,0),8)</f>
        <v>#N/A</v>
      </c>
      <c r="L889" s="18" t="str">
        <f t="shared" si="104"/>
        <v>7</v>
      </c>
      <c r="M889" s="18" t="str">
        <f>INDEX(Chapter,MATCH(L889,[1]Chapter!$A$1:$A$681,0),8)</f>
        <v>שירותים מקומיים</v>
      </c>
      <c r="N889" s="18" t="str">
        <f t="shared" si="105"/>
        <v>76</v>
      </c>
      <c r="O889" s="18" t="str">
        <f>INDEX(Chapter,MATCH(N889,[1]Chapter!$A$1:$A$681,0),8)</f>
        <v>שירותים עירוניים שונים</v>
      </c>
      <c r="P889" s="18" t="str">
        <f t="shared" si="106"/>
        <v>767</v>
      </c>
      <c r="Q889" s="18" t="str">
        <f>INDEX(Chapter,MATCH(P889,[1]Chapter!$A$1:$A$681,0),8)</f>
        <v>בטוח אלמנטרי לרשות</v>
      </c>
      <c r="R889" s="18" t="str">
        <f t="shared" si="107"/>
        <v>7670</v>
      </c>
      <c r="S889" s="18" t="e">
        <f>INDEX(Chapter,MATCH(R889,[1]Chapter!$A$1:$A$681,0),8)</f>
        <v>#N/A</v>
      </c>
      <c r="T889" s="18"/>
      <c r="U889" s="18" t="str">
        <f t="shared" si="108"/>
        <v>4</v>
      </c>
      <c r="V889" s="18" t="str">
        <f>IF($L889&lt;"6",INDEX(Revenue_type,MATCH(U889*1,[1]type!$A$118:$A$168,0),8),INDEX(Expenditure_type,MATCH(U889*1,[1]type!$A$2:$A$117,0),8))</f>
        <v>אחזקת בינים ואספקת ציוד</v>
      </c>
      <c r="W889" s="18" t="str">
        <f t="shared" si="109"/>
        <v>44</v>
      </c>
      <c r="X889" s="18" t="str">
        <f>IF($L889&lt;"6",INDEX(Revenue_type,MATCH(W889*1,[1]type!$A$118:$A$168,0),8),INDEX(Expenditure_type,MATCH(W889*1,[1]type!$A$2:$A$117,0),8))</f>
        <v>ביטוח</v>
      </c>
      <c r="Y889" s="18" t="str">
        <f t="shared" si="110"/>
        <v>442</v>
      </c>
      <c r="Z889" s="18" t="str">
        <f>IF($L889&lt;"6",INDEX(Revenue_type,MATCH(Y889*1,[1]type!$A$118:$A$168,0),8),INDEX(Expenditure_type,MATCH(Y889*1,[1]type!$A$2:$A$117,0),8))</f>
        <v>שיפור עבור נזקים</v>
      </c>
    </row>
    <row r="890" spans="1:26" ht="15.75" customHeight="1" outlineLevel="2">
      <c r="A890" s="38">
        <v>750</v>
      </c>
      <c r="B890" s="39">
        <v>767000</v>
      </c>
      <c r="C890">
        <v>1</v>
      </c>
      <c r="D890" t="str">
        <f t="shared" si="111"/>
        <v>1767000.750</v>
      </c>
      <c r="E890" s="47" t="s">
        <v>673</v>
      </c>
      <c r="F890" s="16"/>
      <c r="G890"/>
      <c r="H890" s="17">
        <v>220000</v>
      </c>
      <c r="I890" s="17">
        <v>163039.17000000001</v>
      </c>
      <c r="J890" s="16">
        <v>169024.12</v>
      </c>
      <c r="K890" s="18">
        <f>INDEX(תקציב_2013,MATCH(D890,'[1]תקציב 2015'!$D$3:$D$5960,0),8)</f>
        <v>160000</v>
      </c>
      <c r="L890" s="18" t="str">
        <f t="shared" si="104"/>
        <v>7</v>
      </c>
      <c r="M890" s="18" t="str">
        <f>INDEX(Chapter,MATCH(L890,[1]Chapter!$A$1:$A$681,0),8)</f>
        <v>שירותים מקומיים</v>
      </c>
      <c r="N890" s="18" t="str">
        <f t="shared" si="105"/>
        <v>76</v>
      </c>
      <c r="O890" s="18" t="str">
        <f>INDEX(Chapter,MATCH(N890,[1]Chapter!$A$1:$A$681,0),8)</f>
        <v>שירותים עירוניים שונים</v>
      </c>
      <c r="P890" s="18" t="str">
        <f t="shared" si="106"/>
        <v>767</v>
      </c>
      <c r="Q890" s="18" t="str">
        <f>INDEX(Chapter,MATCH(P890,[1]Chapter!$A$1:$A$681,0),8)</f>
        <v>בטוח אלמנטרי לרשות</v>
      </c>
      <c r="R890" s="18" t="str">
        <f t="shared" si="107"/>
        <v>7670</v>
      </c>
      <c r="S890" s="18" t="e">
        <f>INDEX(Chapter,MATCH(R890,[1]Chapter!$A$1:$A$681,0),8)</f>
        <v>#N/A</v>
      </c>
      <c r="T890" s="18"/>
      <c r="U890" s="18" t="str">
        <f t="shared" si="108"/>
        <v>7</v>
      </c>
      <c r="V890" s="18" t="str">
        <f>IF($L890&lt;"6",INDEX(Revenue_type,MATCH(U890*1,[1]type!$A$118:$A$168,0),8),INDEX(Expenditure_type,MATCH(U890*1,[1]type!$A$2:$A$117,0),8))</f>
        <v>הוצאות לפעולות</v>
      </c>
      <c r="W890" s="18" t="str">
        <f t="shared" si="109"/>
        <v>75</v>
      </c>
      <c r="X890" s="18" t="str">
        <f>IF($L890&lt;"6",INDEX(Revenue_type,MATCH(W890*1,[1]type!$A$118:$A$168,0),8),INDEX(Expenditure_type,MATCH(W890*1,[1]type!$A$2:$A$117,0),8))</f>
        <v>עבודות קבלניות</v>
      </c>
      <c r="Y890" s="18" t="str">
        <f t="shared" si="110"/>
        <v>750</v>
      </c>
      <c r="Z890" s="18" t="e">
        <f>IF($L890&lt;"6",INDEX(Revenue_type,MATCH(Y890*1,[1]type!$A$118:$A$168,0),8),INDEX(Expenditure_type,MATCH(Y890*1,[1]type!$A$2:$A$117,0),8))</f>
        <v>#N/A</v>
      </c>
    </row>
    <row r="891" spans="1:26" ht="15.75" customHeight="1" outlineLevel="2">
      <c r="A891" s="38">
        <v>780</v>
      </c>
      <c r="B891" s="39">
        <v>769000</v>
      </c>
      <c r="C891">
        <v>1</v>
      </c>
      <c r="D891" t="str">
        <f t="shared" si="111"/>
        <v>1769000.780</v>
      </c>
      <c r="E891" s="47" t="s">
        <v>50</v>
      </c>
      <c r="F891" s="16"/>
      <c r="G891"/>
      <c r="H891" s="17">
        <v>0</v>
      </c>
      <c r="I891" s="17">
        <v>0</v>
      </c>
      <c r="J891" s="16">
        <v>1290</v>
      </c>
      <c r="K891" s="18" t="e">
        <f>INDEX(תקציב_2013,MATCH(D891,'[1]תקציב 2015'!$D$3:$D$5960,0),8)</f>
        <v>#N/A</v>
      </c>
      <c r="L891" s="18" t="str">
        <f t="shared" si="104"/>
        <v>7</v>
      </c>
      <c r="M891" s="18" t="str">
        <f>INDEX(Chapter,MATCH(L891,[1]Chapter!$A$1:$A$681,0),8)</f>
        <v>שירותים מקומיים</v>
      </c>
      <c r="N891" s="18" t="str">
        <f t="shared" si="105"/>
        <v>76</v>
      </c>
      <c r="O891" s="18" t="str">
        <f>INDEX(Chapter,MATCH(N891,[1]Chapter!$A$1:$A$681,0),8)</f>
        <v>שירותים עירוניים שונים</v>
      </c>
      <c r="P891" s="18" t="str">
        <f t="shared" si="106"/>
        <v>769</v>
      </c>
      <c r="Q891" s="18" t="str">
        <f>INDEX(Chapter,MATCH(P891,[1]Chapter!$A$1:$A$681,0),8)</f>
        <v>שירותים שונים</v>
      </c>
      <c r="R891" s="18" t="str">
        <f t="shared" si="107"/>
        <v>7690</v>
      </c>
      <c r="S891" s="18" t="e">
        <f>INDEX(Chapter,MATCH(R891,[1]Chapter!$A$1:$A$681,0),8)</f>
        <v>#N/A</v>
      </c>
      <c r="T891" s="18"/>
      <c r="U891" s="18" t="str">
        <f t="shared" si="108"/>
        <v>7</v>
      </c>
      <c r="V891" s="18" t="str">
        <f>IF($L891&lt;"6",INDEX(Revenue_type,MATCH(U891*1,[1]type!$A$118:$A$168,0),8),INDEX(Expenditure_type,MATCH(U891*1,[1]type!$A$2:$A$117,0),8))</f>
        <v>הוצאות לפעולות</v>
      </c>
      <c r="W891" s="18" t="str">
        <f t="shared" si="109"/>
        <v>78</v>
      </c>
      <c r="X891" s="18" t="str">
        <f>IF($L891&lt;"6",INDEX(Revenue_type,MATCH(W891*1,[1]type!$A$118:$A$168,0),8),INDEX(Expenditure_type,MATCH(W891*1,[1]type!$A$2:$A$117,0),8))</f>
        <v>הוצאות שונות</v>
      </c>
      <c r="Y891" s="18" t="str">
        <f t="shared" si="110"/>
        <v>780</v>
      </c>
      <c r="Z891" s="18" t="e">
        <f>IF($L891&lt;"6",INDEX(Revenue_type,MATCH(Y891*1,[1]type!$A$118:$A$168,0),8),INDEX(Expenditure_type,MATCH(Y891*1,[1]type!$A$2:$A$117,0),8))</f>
        <v>#N/A</v>
      </c>
    </row>
    <row r="892" spans="1:26" ht="15.75" customHeight="1" outlineLevel="2">
      <c r="A892" s="38">
        <v>930</v>
      </c>
      <c r="B892" s="39">
        <v>769000</v>
      </c>
      <c r="C892">
        <v>1</v>
      </c>
      <c r="D892" t="str">
        <f t="shared" si="111"/>
        <v>1769000.930</v>
      </c>
      <c r="E892" s="47" t="s">
        <v>674</v>
      </c>
      <c r="F892" s="16"/>
      <c r="G892"/>
      <c r="H892" s="17">
        <v>4000</v>
      </c>
      <c r="I892" s="17">
        <v>0</v>
      </c>
      <c r="J892" s="16">
        <v>0</v>
      </c>
      <c r="K892" s="18">
        <f>INDEX(תקציב_2013,MATCH(D892,'[1]תקציב 2015'!$D$3:$D$5960,0),8)</f>
        <v>14000</v>
      </c>
      <c r="L892" s="18" t="str">
        <f t="shared" si="104"/>
        <v>7</v>
      </c>
      <c r="M892" s="18" t="str">
        <f>INDEX(Chapter,MATCH(L892,[1]Chapter!$A$1:$A$681,0),8)</f>
        <v>שירותים מקומיים</v>
      </c>
      <c r="N892" s="18" t="str">
        <f t="shared" si="105"/>
        <v>76</v>
      </c>
      <c r="O892" s="18" t="str">
        <f>INDEX(Chapter,MATCH(N892,[1]Chapter!$A$1:$A$681,0),8)</f>
        <v>שירותים עירוניים שונים</v>
      </c>
      <c r="P892" s="18" t="str">
        <f t="shared" si="106"/>
        <v>769</v>
      </c>
      <c r="Q892" s="18" t="str">
        <f>INDEX(Chapter,MATCH(P892,[1]Chapter!$A$1:$A$681,0),8)</f>
        <v>שירותים שונים</v>
      </c>
      <c r="R892" s="18" t="str">
        <f t="shared" si="107"/>
        <v>7690</v>
      </c>
      <c r="S892" s="18" t="e">
        <f>INDEX(Chapter,MATCH(R892,[1]Chapter!$A$1:$A$681,0),8)</f>
        <v>#N/A</v>
      </c>
      <c r="T892" s="18"/>
      <c r="U892" s="18" t="str">
        <f t="shared" si="108"/>
        <v>9</v>
      </c>
      <c r="V892" s="18" t="str">
        <f>IF($L892&lt;"6",INDEX(Revenue_type,MATCH(U892*1,[1]type!$A$118:$A$168,0),8),INDEX(Expenditure_type,MATCH(U892*1,[1]type!$A$2:$A$117,0),8))</f>
        <v>הוצאות חד פעמיות</v>
      </c>
      <c r="W892" s="18" t="str">
        <f t="shared" si="109"/>
        <v>93</v>
      </c>
      <c r="X892" s="18" t="str">
        <f>IF($L892&lt;"6",INDEX(Revenue_type,MATCH(W892*1,[1]type!$A$118:$A$168,0),8),INDEX(Expenditure_type,MATCH(W892*1,[1]type!$A$2:$A$117,0),8))</f>
        <v>רכישת ציוד יסודי</v>
      </c>
      <c r="Y892" s="18" t="str">
        <f t="shared" si="110"/>
        <v>930</v>
      </c>
      <c r="Z892" s="18" t="e">
        <f>IF($L892&lt;"6",INDEX(Revenue_type,MATCH(Y892*1,[1]type!$A$118:$A$168,0),8),INDEX(Expenditure_type,MATCH(Y892*1,[1]type!$A$2:$A$117,0),8))</f>
        <v>#N/A</v>
      </c>
    </row>
    <row r="893" spans="1:26" ht="15.75" customHeight="1" outlineLevel="2">
      <c r="A893" s="38">
        <v>810</v>
      </c>
      <c r="B893" s="39">
        <v>782000</v>
      </c>
      <c r="C893">
        <v>1</v>
      </c>
      <c r="D893" t="str">
        <f t="shared" si="111"/>
        <v>1782000.810</v>
      </c>
      <c r="E893" s="42" t="s">
        <v>675</v>
      </c>
      <c r="F893" s="16"/>
      <c r="G893"/>
      <c r="H893" s="17">
        <v>40000</v>
      </c>
      <c r="I893" s="17">
        <v>36846</v>
      </c>
      <c r="J893" s="16">
        <v>19779.5</v>
      </c>
      <c r="K893" s="18" t="e">
        <f>INDEX(תקציב_2013,MATCH(D893,'[1]תקציב 2015'!$D$3:$D$5960,0),8)</f>
        <v>#N/A</v>
      </c>
      <c r="L893" s="18" t="str">
        <f t="shared" si="104"/>
        <v>7</v>
      </c>
      <c r="M893" s="18" t="str">
        <f>INDEX(Chapter,MATCH(L893,[1]Chapter!$A$1:$A$681,0),8)</f>
        <v>שירותים מקומיים</v>
      </c>
      <c r="N893" s="18" t="str">
        <f t="shared" si="105"/>
        <v>78</v>
      </c>
      <c r="O893" s="18" t="str">
        <f>INDEX(Chapter,MATCH(N893,[1]Chapter!$A$1:$A$681,0),8)</f>
        <v>פיקוח עירוני</v>
      </c>
      <c r="P893" s="18" t="str">
        <f t="shared" si="106"/>
        <v>782</v>
      </c>
      <c r="Q893" s="18" t="str">
        <f>INDEX(Chapter,MATCH(P893,[1]Chapter!$A$1:$A$681,0),8)</f>
        <v>בית משפט עירוני</v>
      </c>
      <c r="R893" s="18" t="str">
        <f t="shared" si="107"/>
        <v>7820</v>
      </c>
      <c r="S893" s="18" t="e">
        <f>INDEX(Chapter,MATCH(R893,[1]Chapter!$A$1:$A$681,0),8)</f>
        <v>#N/A</v>
      </c>
      <c r="T893" s="18"/>
      <c r="U893" s="18" t="str">
        <f t="shared" si="108"/>
        <v>8</v>
      </c>
      <c r="V893" s="18" t="str">
        <f>IF($L893&lt;"6",INDEX(Revenue_type,MATCH(U893*1,[1]type!$A$118:$A$168,0),8),INDEX(Expenditure_type,MATCH(U893*1,[1]type!$A$2:$A$117,0),8))</f>
        <v>השתתפויות תמיכות ותרומות</v>
      </c>
      <c r="W893" s="18" t="str">
        <f t="shared" si="109"/>
        <v>81</v>
      </c>
      <c r="X893" s="18" t="str">
        <f>IF($L893&lt;"6",INDEX(Revenue_type,MATCH(W893*1,[1]type!$A$118:$A$168,0),8),INDEX(Expenditure_type,MATCH(W893*1,[1]type!$A$2:$A$117,0),8))</f>
        <v>השתתפויות ותרומות למוסדות עפ"י חוק והסכמים</v>
      </c>
      <c r="Y893" s="18" t="str">
        <f t="shared" si="110"/>
        <v>810</v>
      </c>
      <c r="Z893" s="18" t="e">
        <f>IF($L893&lt;"6",INDEX(Revenue_type,MATCH(Y893*1,[1]type!$A$118:$A$168,0),8),INDEX(Expenditure_type,MATCH(Y893*1,[1]type!$A$2:$A$117,0),8))</f>
        <v>#N/A</v>
      </c>
    </row>
    <row r="894" spans="1:26" ht="15.75" customHeight="1" outlineLevel="2">
      <c r="A894" s="38">
        <v>300</v>
      </c>
      <c r="B894" s="39">
        <v>790000</v>
      </c>
      <c r="C894">
        <v>1</v>
      </c>
      <c r="D894" t="str">
        <f t="shared" si="111"/>
        <v>1790000.300</v>
      </c>
      <c r="E894" s="42" t="s">
        <v>431</v>
      </c>
      <c r="F894" s="16"/>
      <c r="G894"/>
      <c r="H894" s="17">
        <v>0</v>
      </c>
      <c r="I894" s="17">
        <v>0</v>
      </c>
      <c r="J894" s="16">
        <v>0</v>
      </c>
      <c r="K894" s="18" t="e">
        <f>INDEX(תקציב_2013,MATCH(D894,'[1]תקציב 2015'!$D$3:$D$5960,0),8)</f>
        <v>#N/A</v>
      </c>
      <c r="L894" s="18" t="str">
        <f t="shared" si="104"/>
        <v>7</v>
      </c>
      <c r="M894" s="18" t="str">
        <f>INDEX(Chapter,MATCH(L894,[1]Chapter!$A$1:$A$681,0),8)</f>
        <v>שירותים מקומיים</v>
      </c>
      <c r="N894" s="18" t="str">
        <f t="shared" si="105"/>
        <v>79</v>
      </c>
      <c r="O894" s="18" t="str">
        <f>INDEX(Chapter,MATCH(N894,[1]Chapter!$A$1:$A$681,0),8)</f>
        <v>שירותים חקלאיים</v>
      </c>
      <c r="P894" s="18" t="str">
        <f t="shared" si="106"/>
        <v>790</v>
      </c>
      <c r="Q894" s="18" t="e">
        <f>INDEX(Chapter,MATCH(P894,[1]Chapter!$A$1:$A$681,0),8)</f>
        <v>#N/A</v>
      </c>
      <c r="R894" s="18" t="str">
        <f t="shared" si="107"/>
        <v>7900</v>
      </c>
      <c r="S894" s="18" t="e">
        <f>INDEX(Chapter,MATCH(R894,[1]Chapter!$A$1:$A$681,0),8)</f>
        <v>#N/A</v>
      </c>
      <c r="T894" s="18"/>
      <c r="U894" s="18" t="str">
        <f t="shared" si="108"/>
        <v>3</v>
      </c>
      <c r="V894" s="18" t="str">
        <f>IF($L894&lt;"6",INDEX(Revenue_type,MATCH(U894*1,[1]type!$A$118:$A$168,0),8),INDEX(Expenditure_type,MATCH(U894*1,[1]type!$A$2:$A$117,0),8))</f>
        <v>פנסיה ופיצויים</v>
      </c>
      <c r="W894" s="18" t="str">
        <f t="shared" si="109"/>
        <v>30</v>
      </c>
      <c r="X894" s="18" t="e">
        <f>IF($L894&lt;"6",INDEX(Revenue_type,MATCH(W894*1,[1]type!$A$118:$A$168,0),8),INDEX(Expenditure_type,MATCH(W894*1,[1]type!$A$2:$A$117,0),8))</f>
        <v>#N/A</v>
      </c>
      <c r="Y894" s="18" t="str">
        <f t="shared" si="110"/>
        <v>300</v>
      </c>
      <c r="Z894" s="18" t="e">
        <f>IF($L894&lt;"6",INDEX(Revenue_type,MATCH(Y894*1,[1]type!$A$118:$A$168,0),8),INDEX(Expenditure_type,MATCH(Y894*1,[1]type!$A$2:$A$117,0),8))</f>
        <v>#N/A</v>
      </c>
    </row>
    <row r="895" spans="1:26" ht="15.75" customHeight="1" outlineLevel="2">
      <c r="A895" s="38">
        <v>110</v>
      </c>
      <c r="B895" s="39">
        <v>791000</v>
      </c>
      <c r="C895">
        <v>1</v>
      </c>
      <c r="D895" t="str">
        <f t="shared" si="111"/>
        <v>1791000.110</v>
      </c>
      <c r="E895" s="47" t="s">
        <v>461</v>
      </c>
      <c r="F895" s="16"/>
      <c r="G895"/>
      <c r="H895" s="17">
        <v>116000</v>
      </c>
      <c r="I895" s="17">
        <v>109367.56</v>
      </c>
      <c r="J895" s="16">
        <v>107269.53</v>
      </c>
      <c r="K895" s="18" t="e">
        <f>INDEX(תקציב_2013,MATCH(D895,'[1]תקציב 2015'!$D$3:$D$5960,0),8)</f>
        <v>#N/A</v>
      </c>
      <c r="L895" s="18" t="str">
        <f t="shared" si="104"/>
        <v>7</v>
      </c>
      <c r="M895" s="18" t="str">
        <f>INDEX(Chapter,MATCH(L895,[1]Chapter!$A$1:$A$681,0),8)</f>
        <v>שירותים מקומיים</v>
      </c>
      <c r="N895" s="18" t="str">
        <f t="shared" si="105"/>
        <v>79</v>
      </c>
      <c r="O895" s="18" t="str">
        <f>INDEX(Chapter,MATCH(N895,[1]Chapter!$A$1:$A$681,0),8)</f>
        <v>שירותים חקלאיים</v>
      </c>
      <c r="P895" s="18" t="str">
        <f t="shared" si="106"/>
        <v>791</v>
      </c>
      <c r="Q895" s="18" t="str">
        <f>INDEX(Chapter,MATCH(P895,[1]Chapter!$A$1:$A$681,0),8)</f>
        <v>מינהל שירותים חקלאים</v>
      </c>
      <c r="R895" s="18" t="str">
        <f t="shared" si="107"/>
        <v>7910</v>
      </c>
      <c r="S895" s="18" t="e">
        <f>INDEX(Chapter,MATCH(R895,[1]Chapter!$A$1:$A$681,0),8)</f>
        <v>#N/A</v>
      </c>
      <c r="T895" s="18"/>
      <c r="U895" s="18" t="str">
        <f t="shared" si="108"/>
        <v>1</v>
      </c>
      <c r="V895" s="18" t="str">
        <f>IF($L895&lt;"6",INDEX(Revenue_type,MATCH(U895*1,[1]type!$A$118:$A$168,0),8),INDEX(Expenditure_type,MATCH(U895*1,[1]type!$A$2:$A$117,0),8))</f>
        <v>משכורות וש"ע לעובדים לפי תקן</v>
      </c>
      <c r="W895" s="18" t="str">
        <f t="shared" si="109"/>
        <v>11</v>
      </c>
      <c r="X895" s="18" t="str">
        <f>IF($L895&lt;"6",INDEX(Revenue_type,MATCH(W895*1,[1]type!$A$118:$A$168,0),8),INDEX(Expenditure_type,MATCH(W895*1,[1]type!$A$2:$A$117,0),8))</f>
        <v>השכר הקובע</v>
      </c>
      <c r="Y895" s="18" t="str">
        <f t="shared" si="110"/>
        <v>110</v>
      </c>
      <c r="Z895" s="18" t="e">
        <f>IF($L895&lt;"6",INDEX(Revenue_type,MATCH(Y895*1,[1]type!$A$118:$A$168,0),8),INDEX(Expenditure_type,MATCH(Y895*1,[1]type!$A$2:$A$117,0),8))</f>
        <v>#N/A</v>
      </c>
    </row>
    <row r="896" spans="1:26" ht="15.75" customHeight="1" outlineLevel="2">
      <c r="A896" s="38">
        <v>115</v>
      </c>
      <c r="B896" s="39">
        <v>791000</v>
      </c>
      <c r="C896">
        <v>1</v>
      </c>
      <c r="D896" t="str">
        <f t="shared" si="111"/>
        <v>1791000.115</v>
      </c>
      <c r="E896" s="47" t="s">
        <v>676</v>
      </c>
      <c r="F896" s="16"/>
      <c r="G896"/>
      <c r="H896" s="17">
        <v>70000</v>
      </c>
      <c r="I896" s="17">
        <v>60694</v>
      </c>
      <c r="J896" s="16">
        <v>53888</v>
      </c>
      <c r="K896" s="18" t="e">
        <f>INDEX(תקציב_2013,MATCH(D896,'[1]תקציב 2015'!$D$3:$D$5960,0),8)</f>
        <v>#N/A</v>
      </c>
      <c r="L896" s="18" t="str">
        <f t="shared" si="104"/>
        <v>7</v>
      </c>
      <c r="M896" s="18" t="str">
        <f>INDEX(Chapter,MATCH(L896,[1]Chapter!$A$1:$A$681,0),8)</f>
        <v>שירותים מקומיים</v>
      </c>
      <c r="N896" s="18" t="str">
        <f t="shared" si="105"/>
        <v>79</v>
      </c>
      <c r="O896" s="18" t="str">
        <f>INDEX(Chapter,MATCH(N896,[1]Chapter!$A$1:$A$681,0),8)</f>
        <v>שירותים חקלאיים</v>
      </c>
      <c r="P896" s="18" t="str">
        <f t="shared" si="106"/>
        <v>791</v>
      </c>
      <c r="Q896" s="18" t="str">
        <f>INDEX(Chapter,MATCH(P896,[1]Chapter!$A$1:$A$681,0),8)</f>
        <v>מינהל שירותים חקלאים</v>
      </c>
      <c r="R896" s="18" t="str">
        <f t="shared" si="107"/>
        <v>7910</v>
      </c>
      <c r="S896" s="18" t="e">
        <f>INDEX(Chapter,MATCH(R896,[1]Chapter!$A$1:$A$681,0),8)</f>
        <v>#N/A</v>
      </c>
      <c r="T896" s="18"/>
      <c r="U896" s="18" t="str">
        <f t="shared" si="108"/>
        <v>1</v>
      </c>
      <c r="V896" s="18" t="str">
        <f>IF($L896&lt;"6",INDEX(Revenue_type,MATCH(U896*1,[1]type!$A$118:$A$168,0),8),INDEX(Expenditure_type,MATCH(U896*1,[1]type!$A$2:$A$117,0),8))</f>
        <v>משכורות וש"ע לעובדים לפי תקן</v>
      </c>
      <c r="W896" s="18" t="str">
        <f t="shared" si="109"/>
        <v>11</v>
      </c>
      <c r="X896" s="18" t="str">
        <f>IF($L896&lt;"6",INDEX(Revenue_type,MATCH(W896*1,[1]type!$A$118:$A$168,0),8),INDEX(Expenditure_type,MATCH(W896*1,[1]type!$A$2:$A$117,0),8))</f>
        <v>השכר הקובע</v>
      </c>
      <c r="Y896" s="18" t="str">
        <f t="shared" si="110"/>
        <v>115</v>
      </c>
      <c r="Z896" s="18" t="e">
        <f>IF($L896&lt;"6",INDEX(Revenue_type,MATCH(Y896*1,[1]type!$A$118:$A$168,0),8),INDEX(Expenditure_type,MATCH(Y896*1,[1]type!$A$2:$A$117,0),8))</f>
        <v>#N/A</v>
      </c>
    </row>
    <row r="897" spans="1:26" ht="15.75" customHeight="1" outlineLevel="2">
      <c r="A897" s="38">
        <v>130</v>
      </c>
      <c r="B897" s="39">
        <v>791000</v>
      </c>
      <c r="C897">
        <v>1</v>
      </c>
      <c r="D897" t="str">
        <f t="shared" si="111"/>
        <v>1791000.130</v>
      </c>
      <c r="E897" s="47" t="s">
        <v>41</v>
      </c>
      <c r="F897" s="16"/>
      <c r="G897"/>
      <c r="H897" s="17">
        <v>0</v>
      </c>
      <c r="I897" s="17">
        <v>1239.21</v>
      </c>
      <c r="J897" s="16"/>
      <c r="K897" s="18" t="e">
        <f>INDEX(תקציב_2013,MATCH(D897,'[1]תקציב 2015'!$D$3:$D$5960,0),8)</f>
        <v>#N/A</v>
      </c>
      <c r="L897" s="18" t="str">
        <f t="shared" si="104"/>
        <v>7</v>
      </c>
      <c r="M897" s="18" t="str">
        <f>INDEX(Chapter,MATCH(L897,[1]Chapter!$A$1:$A$681,0),8)</f>
        <v>שירותים מקומיים</v>
      </c>
      <c r="N897" s="18" t="str">
        <f t="shared" si="105"/>
        <v>79</v>
      </c>
      <c r="O897" s="18" t="str">
        <f>INDEX(Chapter,MATCH(N897,[1]Chapter!$A$1:$A$681,0),8)</f>
        <v>שירותים חקלאיים</v>
      </c>
      <c r="P897" s="18" t="str">
        <f t="shared" si="106"/>
        <v>791</v>
      </c>
      <c r="Q897" s="18" t="str">
        <f>INDEX(Chapter,MATCH(P897,[1]Chapter!$A$1:$A$681,0),8)</f>
        <v>מינהל שירותים חקלאים</v>
      </c>
      <c r="R897" s="18" t="str">
        <f t="shared" si="107"/>
        <v>7910</v>
      </c>
      <c r="S897" s="18" t="e">
        <f>INDEX(Chapter,MATCH(R897,[1]Chapter!$A$1:$A$681,0),8)</f>
        <v>#N/A</v>
      </c>
      <c r="T897" s="18"/>
      <c r="U897" s="18" t="str">
        <f t="shared" si="108"/>
        <v>1</v>
      </c>
      <c r="V897" s="18" t="str">
        <f>IF($L897&lt;"6",INDEX(Revenue_type,MATCH(U897*1,[1]type!$A$118:$A$168,0),8),INDEX(Expenditure_type,MATCH(U897*1,[1]type!$A$2:$A$117,0),8))</f>
        <v>משכורות וש"ע לעובדים לפי תקן</v>
      </c>
      <c r="W897" s="18" t="str">
        <f t="shared" si="109"/>
        <v>13</v>
      </c>
      <c r="X897" s="18" t="str">
        <f>IF($L897&lt;"6",INDEX(Revenue_type,MATCH(W897*1,[1]type!$A$118:$A$168,0),8),INDEX(Expenditure_type,MATCH(W897*1,[1]type!$A$2:$A$117,0),8))</f>
        <v>שעות נוספות</v>
      </c>
      <c r="Y897" s="18" t="str">
        <f t="shared" si="110"/>
        <v>130</v>
      </c>
      <c r="Z897" s="18" t="e">
        <f>IF($L897&lt;"6",INDEX(Revenue_type,MATCH(Y897*1,[1]type!$A$118:$A$168,0),8),INDEX(Expenditure_type,MATCH(Y897*1,[1]type!$A$2:$A$117,0),8))</f>
        <v>#N/A</v>
      </c>
    </row>
    <row r="898" spans="1:26" ht="15.75" customHeight="1" outlineLevel="2">
      <c r="A898" s="38">
        <v>140</v>
      </c>
      <c r="B898" s="39">
        <v>791000</v>
      </c>
      <c r="C898">
        <v>1</v>
      </c>
      <c r="D898" t="str">
        <f t="shared" si="111"/>
        <v>1791000.140</v>
      </c>
      <c r="E898" s="42" t="s">
        <v>56</v>
      </c>
      <c r="F898" s="16"/>
      <c r="G898"/>
      <c r="H898" s="17">
        <v>7000</v>
      </c>
      <c r="I898" s="17">
        <v>7147.68</v>
      </c>
      <c r="J898" s="16">
        <v>7147.68</v>
      </c>
      <c r="K898" s="18" t="e">
        <f>INDEX(תקציב_2013,MATCH(D898,'[1]תקציב 2015'!$D$3:$D$5960,0),8)</f>
        <v>#N/A</v>
      </c>
      <c r="L898" s="18" t="str">
        <f t="shared" si="104"/>
        <v>7</v>
      </c>
      <c r="M898" s="18" t="str">
        <f>INDEX(Chapter,MATCH(L898,[1]Chapter!$A$1:$A$681,0),8)</f>
        <v>שירותים מקומיים</v>
      </c>
      <c r="N898" s="18" t="str">
        <f t="shared" si="105"/>
        <v>79</v>
      </c>
      <c r="O898" s="18" t="str">
        <f>INDEX(Chapter,MATCH(N898,[1]Chapter!$A$1:$A$681,0),8)</f>
        <v>שירותים חקלאיים</v>
      </c>
      <c r="P898" s="18" t="str">
        <f t="shared" si="106"/>
        <v>791</v>
      </c>
      <c r="Q898" s="18" t="str">
        <f>INDEX(Chapter,MATCH(P898,[1]Chapter!$A$1:$A$681,0),8)</f>
        <v>מינהל שירותים חקלאים</v>
      </c>
      <c r="R898" s="18" t="str">
        <f t="shared" si="107"/>
        <v>7910</v>
      </c>
      <c r="S898" s="18" t="e">
        <f>INDEX(Chapter,MATCH(R898,[1]Chapter!$A$1:$A$681,0),8)</f>
        <v>#N/A</v>
      </c>
      <c r="T898" s="18"/>
      <c r="U898" s="18" t="str">
        <f t="shared" si="108"/>
        <v>1</v>
      </c>
      <c r="V898" s="18" t="str">
        <f>IF($L898&lt;"6",INDEX(Revenue_type,MATCH(U898*1,[1]type!$A$118:$A$168,0),8),INDEX(Expenditure_type,MATCH(U898*1,[1]type!$A$2:$A$117,0),8))</f>
        <v>משכורות וש"ע לעובדים לפי תקן</v>
      </c>
      <c r="W898" s="18" t="str">
        <f t="shared" si="109"/>
        <v>14</v>
      </c>
      <c r="X898" s="18" t="str">
        <f>IF($L898&lt;"6",INDEX(Revenue_type,MATCH(W898*1,[1]type!$A$118:$A$168,0),8),INDEX(Expenditure_type,MATCH(W898*1,[1]type!$A$2:$A$117,0),8))</f>
        <v>החזר הוצאות</v>
      </c>
      <c r="Y898" s="18" t="str">
        <f t="shared" si="110"/>
        <v>140</v>
      </c>
      <c r="Z898" s="18" t="e">
        <f>IF($L898&lt;"6",INDEX(Revenue_type,MATCH(Y898*1,[1]type!$A$118:$A$168,0),8),INDEX(Expenditure_type,MATCH(Y898*1,[1]type!$A$2:$A$117,0),8))</f>
        <v>#N/A</v>
      </c>
    </row>
    <row r="899" spans="1:26" ht="15.75" customHeight="1" outlineLevel="2">
      <c r="A899" s="38">
        <v>492</v>
      </c>
      <c r="B899" s="39">
        <v>791000</v>
      </c>
      <c r="C899">
        <v>1</v>
      </c>
      <c r="D899" t="str">
        <f t="shared" si="111"/>
        <v>1791000.492</v>
      </c>
      <c r="E899" s="43" t="s">
        <v>443</v>
      </c>
      <c r="F899" s="16"/>
      <c r="G899"/>
      <c r="H899" s="17">
        <v>25000</v>
      </c>
      <c r="I899" s="17">
        <v>23983</v>
      </c>
      <c r="J899" s="16">
        <v>23918</v>
      </c>
      <c r="K899" s="18" t="e">
        <f>INDEX(תקציב_2013,MATCH(D899,'[1]תקציב 2015'!$D$3:$D$5960,0),8)</f>
        <v>#N/A</v>
      </c>
      <c r="L899" s="18" t="str">
        <f t="shared" ref="L899:L962" si="112">IF(LEFT($B899,1)*1=0,LEFT($B899,2),LEFT($B899,1))</f>
        <v>7</v>
      </c>
      <c r="M899" s="18" t="str">
        <f>INDEX(Chapter,MATCH(L899,[1]Chapter!$A$1:$A$681,0),8)</f>
        <v>שירותים מקומיים</v>
      </c>
      <c r="N899" s="18" t="str">
        <f t="shared" ref="N899:N962" si="113">IF(LEFT($B899,1)*1=0,LEFT($B899,3),LEFT($B899,2))</f>
        <v>79</v>
      </c>
      <c r="O899" s="18" t="str">
        <f>INDEX(Chapter,MATCH(N899,[1]Chapter!$A$1:$A$681,0),8)</f>
        <v>שירותים חקלאיים</v>
      </c>
      <c r="P899" s="18" t="str">
        <f t="shared" ref="P899:P962" si="114">IF(LEFT($B899,1)*1=0,LEFT($B899,4),LEFT($B899,3))</f>
        <v>791</v>
      </c>
      <c r="Q899" s="18" t="str">
        <f>INDEX(Chapter,MATCH(P899,[1]Chapter!$A$1:$A$681,0),8)</f>
        <v>מינהל שירותים חקלאים</v>
      </c>
      <c r="R899" s="18" t="str">
        <f t="shared" ref="R899:R962" si="115">LEFT($B899,4)</f>
        <v>7910</v>
      </c>
      <c r="S899" s="18" t="e">
        <f>INDEX(Chapter,MATCH(R899,[1]Chapter!$A$1:$A$681,0),8)</f>
        <v>#N/A</v>
      </c>
      <c r="T899" s="18"/>
      <c r="U899" s="18" t="str">
        <f t="shared" ref="U899:U962" si="116">LEFT($A899,1)</f>
        <v>4</v>
      </c>
      <c r="V899" s="18" t="str">
        <f>IF($L899&lt;"6",INDEX(Revenue_type,MATCH(U899*1,[1]type!$A$118:$A$168,0),8),INDEX(Expenditure_type,MATCH(U899*1,[1]type!$A$2:$A$117,0),8))</f>
        <v>אחזקת בינים ואספקת ציוד</v>
      </c>
      <c r="W899" s="18" t="str">
        <f t="shared" ref="W899:W962" si="117">LEFT($A899,2)</f>
        <v>49</v>
      </c>
      <c r="X899" s="18" t="e">
        <f>IF($L899&lt;"6",INDEX(Revenue_type,MATCH(W899*1,[1]type!$A$118:$A$168,0),8),INDEX(Expenditure_type,MATCH(W899*1,[1]type!$A$2:$A$117,0),8))</f>
        <v>#N/A</v>
      </c>
      <c r="Y899" s="18" t="str">
        <f t="shared" ref="Y899:Y962" si="118">LEFT($A899,3)</f>
        <v>492</v>
      </c>
      <c r="Z899" s="18" t="str">
        <f>IF($L899&lt;"6",INDEX(Revenue_type,MATCH(Y899*1,[1]type!$A$118:$A$168,0),8),INDEX(Expenditure_type,MATCH(Y899*1,[1]type!$A$2:$A$117,0),8))</f>
        <v>השתתפות בתקציבי עזר 092</v>
      </c>
    </row>
    <row r="900" spans="1:26" ht="15.75" customHeight="1" outlineLevel="2">
      <c r="A900" s="38">
        <v>780</v>
      </c>
      <c r="B900" s="39">
        <v>792000</v>
      </c>
      <c r="C900">
        <v>1</v>
      </c>
      <c r="D900" t="str">
        <f t="shared" ref="D900:D963" si="119">C900&amp;B900&amp;"."&amp;A900</f>
        <v>1792000.780</v>
      </c>
      <c r="E900" s="57" t="s">
        <v>677</v>
      </c>
      <c r="F900" s="16"/>
      <c r="G900"/>
      <c r="H900" s="17">
        <v>5000</v>
      </c>
      <c r="I900" s="17">
        <v>0</v>
      </c>
      <c r="J900" s="16">
        <v>0</v>
      </c>
      <c r="K900" s="18" t="e">
        <f>INDEX(תקציב_2013,MATCH(D900,'[1]תקציב 2015'!$D$3:$D$5960,0),8)</f>
        <v>#N/A</v>
      </c>
      <c r="L900" s="18" t="str">
        <f t="shared" si="112"/>
        <v>7</v>
      </c>
      <c r="M900" s="18" t="str">
        <f>INDEX(Chapter,MATCH(L900,[1]Chapter!$A$1:$A$681,0),8)</f>
        <v>שירותים מקומיים</v>
      </c>
      <c r="N900" s="18" t="str">
        <f t="shared" si="113"/>
        <v>79</v>
      </c>
      <c r="O900" s="18" t="str">
        <f>INDEX(Chapter,MATCH(N900,[1]Chapter!$A$1:$A$681,0),8)</f>
        <v>שירותים חקלאיים</v>
      </c>
      <c r="P900" s="18" t="str">
        <f t="shared" si="114"/>
        <v>792</v>
      </c>
      <c r="Q900" s="18" t="str">
        <f>INDEX(Chapter,MATCH(P900,[1]Chapter!$A$1:$A$681,0),8)</f>
        <v>שרות השדה</v>
      </c>
      <c r="R900" s="18" t="str">
        <f t="shared" si="115"/>
        <v>7920</v>
      </c>
      <c r="S900" s="18" t="e">
        <f>INDEX(Chapter,MATCH(R900,[1]Chapter!$A$1:$A$681,0),8)</f>
        <v>#N/A</v>
      </c>
      <c r="T900" s="18"/>
      <c r="U900" s="18" t="str">
        <f t="shared" si="116"/>
        <v>7</v>
      </c>
      <c r="V900" s="18" t="str">
        <f>IF($L900&lt;"6",INDEX(Revenue_type,MATCH(U900*1,[1]type!$A$118:$A$168,0),8),INDEX(Expenditure_type,MATCH(U900*1,[1]type!$A$2:$A$117,0),8))</f>
        <v>הוצאות לפעולות</v>
      </c>
      <c r="W900" s="18" t="str">
        <f t="shared" si="117"/>
        <v>78</v>
      </c>
      <c r="X900" s="18" t="str">
        <f>IF($L900&lt;"6",INDEX(Revenue_type,MATCH(W900*1,[1]type!$A$118:$A$168,0),8),INDEX(Expenditure_type,MATCH(W900*1,[1]type!$A$2:$A$117,0),8))</f>
        <v>הוצאות שונות</v>
      </c>
      <c r="Y900" s="18" t="str">
        <f t="shared" si="118"/>
        <v>780</v>
      </c>
      <c r="Z900" s="18" t="e">
        <f>IF($L900&lt;"6",INDEX(Revenue_type,MATCH(Y900*1,[1]type!$A$118:$A$168,0),8),INDEX(Expenditure_type,MATCH(Y900*1,[1]type!$A$2:$A$117,0),8))</f>
        <v>#N/A</v>
      </c>
    </row>
    <row r="901" spans="1:26" ht="15.75" customHeight="1" outlineLevel="2">
      <c r="A901" s="38">
        <v>780</v>
      </c>
      <c r="B901" s="39">
        <v>797000</v>
      </c>
      <c r="C901">
        <v>1</v>
      </c>
      <c r="D901" t="str">
        <f t="shared" si="119"/>
        <v>1797000.780</v>
      </c>
      <c r="E901" s="42" t="s">
        <v>678</v>
      </c>
      <c r="F901" s="16"/>
      <c r="G901"/>
      <c r="H901" s="17">
        <v>5000</v>
      </c>
      <c r="I901" s="17">
        <v>0</v>
      </c>
      <c r="J901" s="16">
        <v>0</v>
      </c>
      <c r="K901" s="18" t="e">
        <f>INDEX(תקציב_2013,MATCH(D901,'[1]תקציב 2015'!$D$3:$D$5960,0),8)</f>
        <v>#N/A</v>
      </c>
      <c r="L901" s="18" t="str">
        <f t="shared" si="112"/>
        <v>7</v>
      </c>
      <c r="M901" s="18" t="str">
        <f>INDEX(Chapter,MATCH(L901,[1]Chapter!$A$1:$A$681,0),8)</f>
        <v>שירותים מקומיים</v>
      </c>
      <c r="N901" s="18" t="str">
        <f t="shared" si="113"/>
        <v>79</v>
      </c>
      <c r="O901" s="18" t="str">
        <f>INDEX(Chapter,MATCH(N901,[1]Chapter!$A$1:$A$681,0),8)</f>
        <v>שירותים חקלאיים</v>
      </c>
      <c r="P901" s="18" t="str">
        <f t="shared" si="114"/>
        <v>797</v>
      </c>
      <c r="Q901" s="18" t="str">
        <f>INDEX(Chapter,MATCH(P901,[1]Chapter!$A$1:$A$681,0),8)</f>
        <v>שמירת שדות</v>
      </c>
      <c r="R901" s="18" t="str">
        <f t="shared" si="115"/>
        <v>7970</v>
      </c>
      <c r="S901" s="18" t="e">
        <f>INDEX(Chapter,MATCH(R901,[1]Chapter!$A$1:$A$681,0),8)</f>
        <v>#N/A</v>
      </c>
      <c r="T901" s="18"/>
      <c r="U901" s="18" t="str">
        <f t="shared" si="116"/>
        <v>7</v>
      </c>
      <c r="V901" s="18" t="str">
        <f>IF($L901&lt;"6",INDEX(Revenue_type,MATCH(U901*1,[1]type!$A$118:$A$168,0),8),INDEX(Expenditure_type,MATCH(U901*1,[1]type!$A$2:$A$117,0),8))</f>
        <v>הוצאות לפעולות</v>
      </c>
      <c r="W901" s="18" t="str">
        <f t="shared" si="117"/>
        <v>78</v>
      </c>
      <c r="X901" s="18" t="str">
        <f>IF($L901&lt;"6",INDEX(Revenue_type,MATCH(W901*1,[1]type!$A$118:$A$168,0),8),INDEX(Expenditure_type,MATCH(W901*1,[1]type!$A$2:$A$117,0),8))</f>
        <v>הוצאות שונות</v>
      </c>
      <c r="Y901" s="18" t="str">
        <f t="shared" si="118"/>
        <v>780</v>
      </c>
      <c r="Z901" s="18" t="e">
        <f>IF($L901&lt;"6",INDEX(Revenue_type,MATCH(Y901*1,[1]type!$A$118:$A$168,0),8),INDEX(Expenditure_type,MATCH(Y901*1,[1]type!$A$2:$A$117,0),8))</f>
        <v>#N/A</v>
      </c>
    </row>
    <row r="902" spans="1:26" ht="15.75" customHeight="1" outlineLevel="2">
      <c r="A902" s="58">
        <v>780</v>
      </c>
      <c r="B902" s="59">
        <v>805020</v>
      </c>
      <c r="C902">
        <v>1</v>
      </c>
      <c r="D902" t="str">
        <f t="shared" si="119"/>
        <v>1805020.780</v>
      </c>
      <c r="E902" s="60" t="s">
        <v>679</v>
      </c>
      <c r="F902" s="16"/>
      <c r="G902"/>
      <c r="H902" s="17">
        <v>0</v>
      </c>
      <c r="I902" s="17">
        <v>0</v>
      </c>
      <c r="J902" s="16">
        <v>0</v>
      </c>
      <c r="K902" s="18" t="e">
        <f>INDEX(תקציב_2013,MATCH(D902,'[1]תקציב 2015'!$D$3:$D$5960,0),8)</f>
        <v>#N/A</v>
      </c>
      <c r="L902" s="18" t="str">
        <f t="shared" si="112"/>
        <v>8</v>
      </c>
      <c r="M902" s="18" t="str">
        <f>INDEX(Chapter,MATCH(L902,[1]Chapter!$A$1:$A$681,0),8)</f>
        <v>שירותים ממלכתיים</v>
      </c>
      <c r="N902" s="18" t="str">
        <f t="shared" si="113"/>
        <v>80</v>
      </c>
      <c r="O902" s="18" t="e">
        <f>INDEX(Chapter,MATCH(N902,[1]Chapter!$A$1:$A$681,0),8)</f>
        <v>#N/A</v>
      </c>
      <c r="P902" s="18" t="str">
        <f t="shared" si="114"/>
        <v>805</v>
      </c>
      <c r="Q902" s="18" t="e">
        <f>INDEX(Chapter,MATCH(P902,[1]Chapter!$A$1:$A$681,0),8)</f>
        <v>#N/A</v>
      </c>
      <c r="R902" s="18" t="str">
        <f t="shared" si="115"/>
        <v>8050</v>
      </c>
      <c r="S902" s="18" t="e">
        <f>INDEX(Chapter,MATCH(R902,[1]Chapter!$A$1:$A$681,0),8)</f>
        <v>#N/A</v>
      </c>
      <c r="T902" s="18"/>
      <c r="U902" s="18" t="str">
        <f t="shared" si="116"/>
        <v>7</v>
      </c>
      <c r="V902" s="18" t="str">
        <f>IF($L902&lt;"6",INDEX(Revenue_type,MATCH(U902*1,[1]type!$A$118:$A$168,0),8),INDEX(Expenditure_type,MATCH(U902*1,[1]type!$A$2:$A$117,0),8))</f>
        <v>הוצאות לפעולות</v>
      </c>
      <c r="W902" s="18" t="str">
        <f t="shared" si="117"/>
        <v>78</v>
      </c>
      <c r="X902" s="18" t="str">
        <f>IF($L902&lt;"6",INDEX(Revenue_type,MATCH(W902*1,[1]type!$A$118:$A$168,0),8),INDEX(Expenditure_type,MATCH(W902*1,[1]type!$A$2:$A$117,0),8))</f>
        <v>הוצאות שונות</v>
      </c>
      <c r="Y902" s="18" t="str">
        <f t="shared" si="118"/>
        <v>780</v>
      </c>
      <c r="Z902" s="18" t="e">
        <f>IF($L902&lt;"6",INDEX(Revenue_type,MATCH(Y902*1,[1]type!$A$118:$A$168,0),8),INDEX(Expenditure_type,MATCH(Y902*1,[1]type!$A$2:$A$117,0),8))</f>
        <v>#N/A</v>
      </c>
    </row>
    <row r="903" spans="1:26" ht="15.75" customHeight="1" outlineLevel="2">
      <c r="A903" s="58">
        <v>300</v>
      </c>
      <c r="B903" s="59">
        <v>810000</v>
      </c>
      <c r="C903">
        <v>1</v>
      </c>
      <c r="D903" t="str">
        <f t="shared" si="119"/>
        <v>1810000.300</v>
      </c>
      <c r="E903" s="61" t="s">
        <v>431</v>
      </c>
      <c r="F903" s="16"/>
      <c r="G903"/>
      <c r="H903" s="17">
        <v>0</v>
      </c>
      <c r="I903" s="17">
        <v>-758367.01</v>
      </c>
      <c r="J903" s="16">
        <v>-44852</v>
      </c>
      <c r="K903" s="18" t="e">
        <f>INDEX(תקציב_2013,MATCH(D903,'[1]תקציב 2015'!$D$3:$D$5960,0),8)</f>
        <v>#N/A</v>
      </c>
      <c r="L903" s="18" t="str">
        <f t="shared" si="112"/>
        <v>8</v>
      </c>
      <c r="M903" s="18" t="str">
        <f>INDEX(Chapter,MATCH(L903,[1]Chapter!$A$1:$A$681,0),8)</f>
        <v>שירותים ממלכתיים</v>
      </c>
      <c r="N903" s="18" t="str">
        <f t="shared" si="113"/>
        <v>81</v>
      </c>
      <c r="O903" s="18" t="str">
        <f>INDEX(Chapter,MATCH(N903,[1]Chapter!$A$1:$A$681,0),8)</f>
        <v>חינוך</v>
      </c>
      <c r="P903" s="18" t="str">
        <f t="shared" si="114"/>
        <v>810</v>
      </c>
      <c r="Q903" s="18" t="e">
        <f>INDEX(Chapter,MATCH(P903,[1]Chapter!$A$1:$A$681,0),8)</f>
        <v>#N/A</v>
      </c>
      <c r="R903" s="18" t="str">
        <f t="shared" si="115"/>
        <v>8100</v>
      </c>
      <c r="S903" s="18" t="e">
        <f>INDEX(Chapter,MATCH(R903,[1]Chapter!$A$1:$A$681,0),8)</f>
        <v>#N/A</v>
      </c>
      <c r="T903" s="18"/>
      <c r="U903" s="18" t="str">
        <f t="shared" si="116"/>
        <v>3</v>
      </c>
      <c r="V903" s="18" t="str">
        <f>IF($L903&lt;"6",INDEX(Revenue_type,MATCH(U903*1,[1]type!$A$118:$A$168,0),8),INDEX(Expenditure_type,MATCH(U903*1,[1]type!$A$2:$A$117,0),8))</f>
        <v>פנסיה ופיצויים</v>
      </c>
      <c r="W903" s="18" t="str">
        <f t="shared" si="117"/>
        <v>30</v>
      </c>
      <c r="X903" s="18" t="e">
        <f>IF($L903&lt;"6",INDEX(Revenue_type,MATCH(W903*1,[1]type!$A$118:$A$168,0),8),INDEX(Expenditure_type,MATCH(W903*1,[1]type!$A$2:$A$117,0),8))</f>
        <v>#N/A</v>
      </c>
      <c r="Y903" s="18" t="str">
        <f t="shared" si="118"/>
        <v>300</v>
      </c>
      <c r="Z903" s="18" t="e">
        <f>IF($L903&lt;"6",INDEX(Revenue_type,MATCH(Y903*1,[1]type!$A$118:$A$168,0),8),INDEX(Expenditure_type,MATCH(Y903*1,[1]type!$A$2:$A$117,0),8))</f>
        <v>#N/A</v>
      </c>
    </row>
    <row r="904" spans="1:26" ht="15.75" customHeight="1" outlineLevel="2">
      <c r="A904" s="38">
        <v>110</v>
      </c>
      <c r="B904" s="39">
        <v>811000</v>
      </c>
      <c r="C904">
        <v>1</v>
      </c>
      <c r="D904" t="str">
        <f t="shared" si="119"/>
        <v>1811000.110</v>
      </c>
      <c r="E904" s="57" t="s">
        <v>461</v>
      </c>
      <c r="F904" s="16"/>
      <c r="G904"/>
      <c r="H904" s="17">
        <v>2887000</v>
      </c>
      <c r="I904" s="17">
        <v>2691735.03</v>
      </c>
      <c r="J904" s="16">
        <v>2602474.9500000002</v>
      </c>
      <c r="K904" s="18">
        <f>INDEX(תקציב_2013,MATCH(D904,'[1]תקציב 2015'!$D$3:$D$5960,0),8)</f>
        <v>1030994</v>
      </c>
      <c r="L904" s="18" t="str">
        <f t="shared" si="112"/>
        <v>8</v>
      </c>
      <c r="M904" s="18" t="str">
        <f>INDEX(Chapter,MATCH(L904,[1]Chapter!$A$1:$A$681,0),8)</f>
        <v>שירותים ממלכתיים</v>
      </c>
      <c r="N904" s="18" t="str">
        <f t="shared" si="113"/>
        <v>81</v>
      </c>
      <c r="O904" s="18" t="str">
        <f>INDEX(Chapter,MATCH(N904,[1]Chapter!$A$1:$A$681,0),8)</f>
        <v>חינוך</v>
      </c>
      <c r="P904" s="18" t="str">
        <f t="shared" si="114"/>
        <v>811</v>
      </c>
      <c r="Q904" s="18" t="str">
        <f>INDEX(Chapter,MATCH(P904,[1]Chapter!$A$1:$A$681,0),8)</f>
        <v>מינהל החינוך</v>
      </c>
      <c r="R904" s="18" t="str">
        <f t="shared" si="115"/>
        <v>8110</v>
      </c>
      <c r="S904" s="18" t="e">
        <f>INDEX(Chapter,MATCH(R904,[1]Chapter!$A$1:$A$681,0),8)</f>
        <v>#N/A</v>
      </c>
      <c r="T904" s="18"/>
      <c r="U904" s="18" t="str">
        <f t="shared" si="116"/>
        <v>1</v>
      </c>
      <c r="V904" s="18" t="str">
        <f>IF($L904&lt;"6",INDEX(Revenue_type,MATCH(U904*1,[1]type!$A$118:$A$168,0),8),INDEX(Expenditure_type,MATCH(U904*1,[1]type!$A$2:$A$117,0),8))</f>
        <v>משכורות וש"ע לעובדים לפי תקן</v>
      </c>
      <c r="W904" s="18" t="str">
        <f t="shared" si="117"/>
        <v>11</v>
      </c>
      <c r="X904" s="18" t="str">
        <f>IF($L904&lt;"6",INDEX(Revenue_type,MATCH(W904*1,[1]type!$A$118:$A$168,0),8),INDEX(Expenditure_type,MATCH(W904*1,[1]type!$A$2:$A$117,0),8))</f>
        <v>השכר הקובע</v>
      </c>
      <c r="Y904" s="18" t="str">
        <f t="shared" si="118"/>
        <v>110</v>
      </c>
      <c r="Z904" s="18" t="e">
        <f>IF($L904&lt;"6",INDEX(Revenue_type,MATCH(Y904*1,[1]type!$A$118:$A$168,0),8),INDEX(Expenditure_type,MATCH(Y904*1,[1]type!$A$2:$A$117,0),8))</f>
        <v>#N/A</v>
      </c>
    </row>
    <row r="905" spans="1:26" ht="15.75" customHeight="1" outlineLevel="2">
      <c r="A905" s="38">
        <v>115</v>
      </c>
      <c r="B905" s="39">
        <v>811000</v>
      </c>
      <c r="C905">
        <v>1</v>
      </c>
      <c r="D905" t="str">
        <f t="shared" si="119"/>
        <v>1811000.115</v>
      </c>
      <c r="E905" s="57" t="s">
        <v>433</v>
      </c>
      <c r="F905" s="16"/>
      <c r="G905"/>
      <c r="H905" s="17">
        <v>80000</v>
      </c>
      <c r="I905" s="17">
        <v>44774</v>
      </c>
      <c r="J905" s="16">
        <v>37627</v>
      </c>
      <c r="K905" s="18" t="e">
        <f>INDEX(תקציב_2013,MATCH(D905,'[1]תקציב 2015'!$D$3:$D$5960,0),8)</f>
        <v>#N/A</v>
      </c>
      <c r="L905" s="18" t="str">
        <f t="shared" si="112"/>
        <v>8</v>
      </c>
      <c r="M905" s="18" t="str">
        <f>INDEX(Chapter,MATCH(L905,[1]Chapter!$A$1:$A$681,0),8)</f>
        <v>שירותים ממלכתיים</v>
      </c>
      <c r="N905" s="18" t="str">
        <f t="shared" si="113"/>
        <v>81</v>
      </c>
      <c r="O905" s="18" t="str">
        <f>INDEX(Chapter,MATCH(N905,[1]Chapter!$A$1:$A$681,0),8)</f>
        <v>חינוך</v>
      </c>
      <c r="P905" s="18" t="str">
        <f t="shared" si="114"/>
        <v>811</v>
      </c>
      <c r="Q905" s="18" t="str">
        <f>INDEX(Chapter,MATCH(P905,[1]Chapter!$A$1:$A$681,0),8)</f>
        <v>מינהל החינוך</v>
      </c>
      <c r="R905" s="18" t="str">
        <f t="shared" si="115"/>
        <v>8110</v>
      </c>
      <c r="S905" s="18" t="e">
        <f>INDEX(Chapter,MATCH(R905,[1]Chapter!$A$1:$A$681,0),8)</f>
        <v>#N/A</v>
      </c>
      <c r="T905" s="18"/>
      <c r="U905" s="18" t="str">
        <f t="shared" si="116"/>
        <v>1</v>
      </c>
      <c r="V905" s="18" t="str">
        <f>IF($L905&lt;"6",INDEX(Revenue_type,MATCH(U905*1,[1]type!$A$118:$A$168,0),8),INDEX(Expenditure_type,MATCH(U905*1,[1]type!$A$2:$A$117,0),8))</f>
        <v>משכורות וש"ע לעובדים לפי תקן</v>
      </c>
      <c r="W905" s="18" t="str">
        <f t="shared" si="117"/>
        <v>11</v>
      </c>
      <c r="X905" s="18" t="str">
        <f>IF($L905&lt;"6",INDEX(Revenue_type,MATCH(W905*1,[1]type!$A$118:$A$168,0),8),INDEX(Expenditure_type,MATCH(W905*1,[1]type!$A$2:$A$117,0),8))</f>
        <v>השכר הקובע</v>
      </c>
      <c r="Y905" s="18" t="str">
        <f t="shared" si="118"/>
        <v>115</v>
      </c>
      <c r="Z905" s="18" t="e">
        <f>IF($L905&lt;"6",INDEX(Revenue_type,MATCH(Y905*1,[1]type!$A$118:$A$168,0),8),INDEX(Expenditure_type,MATCH(Y905*1,[1]type!$A$2:$A$117,0),8))</f>
        <v>#N/A</v>
      </c>
    </row>
    <row r="906" spans="1:26" ht="15.75" customHeight="1" outlineLevel="2">
      <c r="A906" s="38">
        <v>130</v>
      </c>
      <c r="B906" s="39">
        <v>811000</v>
      </c>
      <c r="C906">
        <v>1</v>
      </c>
      <c r="D906" t="str">
        <f t="shared" si="119"/>
        <v>1811000.130</v>
      </c>
      <c r="E906" s="57" t="s">
        <v>41</v>
      </c>
      <c r="F906" s="16"/>
      <c r="G906"/>
      <c r="H906" s="17">
        <v>350000</v>
      </c>
      <c r="I906" s="17">
        <v>407551.97</v>
      </c>
      <c r="J906" s="16">
        <v>403691.08</v>
      </c>
      <c r="K906" s="18">
        <f>INDEX(תקציב_2013,MATCH(D906,'[1]תקציב 2015'!$D$3:$D$5960,0),8)</f>
        <v>2648</v>
      </c>
      <c r="L906" s="18" t="str">
        <f t="shared" si="112"/>
        <v>8</v>
      </c>
      <c r="M906" s="18" t="str">
        <f>INDEX(Chapter,MATCH(L906,[1]Chapter!$A$1:$A$681,0),8)</f>
        <v>שירותים ממלכתיים</v>
      </c>
      <c r="N906" s="18" t="str">
        <f t="shared" si="113"/>
        <v>81</v>
      </c>
      <c r="O906" s="18" t="str">
        <f>INDEX(Chapter,MATCH(N906,[1]Chapter!$A$1:$A$681,0),8)</f>
        <v>חינוך</v>
      </c>
      <c r="P906" s="18" t="str">
        <f t="shared" si="114"/>
        <v>811</v>
      </c>
      <c r="Q906" s="18" t="str">
        <f>INDEX(Chapter,MATCH(P906,[1]Chapter!$A$1:$A$681,0),8)</f>
        <v>מינהל החינוך</v>
      </c>
      <c r="R906" s="18" t="str">
        <f t="shared" si="115"/>
        <v>8110</v>
      </c>
      <c r="S906" s="18" t="e">
        <f>INDEX(Chapter,MATCH(R906,[1]Chapter!$A$1:$A$681,0),8)</f>
        <v>#N/A</v>
      </c>
      <c r="T906" s="18"/>
      <c r="U906" s="18" t="str">
        <f t="shared" si="116"/>
        <v>1</v>
      </c>
      <c r="V906" s="18" t="str">
        <f>IF($L906&lt;"6",INDEX(Revenue_type,MATCH(U906*1,[1]type!$A$118:$A$168,0),8),INDEX(Expenditure_type,MATCH(U906*1,[1]type!$A$2:$A$117,0),8))</f>
        <v>משכורות וש"ע לעובדים לפי תקן</v>
      </c>
      <c r="W906" s="18" t="str">
        <f t="shared" si="117"/>
        <v>13</v>
      </c>
      <c r="X906" s="18" t="str">
        <f>IF($L906&lt;"6",INDEX(Revenue_type,MATCH(W906*1,[1]type!$A$118:$A$168,0),8),INDEX(Expenditure_type,MATCH(W906*1,[1]type!$A$2:$A$117,0),8))</f>
        <v>שעות נוספות</v>
      </c>
      <c r="Y906" s="18" t="str">
        <f t="shared" si="118"/>
        <v>130</v>
      </c>
      <c r="Z906" s="18" t="e">
        <f>IF($L906&lt;"6",INDEX(Revenue_type,MATCH(Y906*1,[1]type!$A$118:$A$168,0),8),INDEX(Expenditure_type,MATCH(Y906*1,[1]type!$A$2:$A$117,0),8))</f>
        <v>#N/A</v>
      </c>
    </row>
    <row r="907" spans="1:26" ht="15.75" customHeight="1" outlineLevel="2">
      <c r="A907" s="38">
        <v>140</v>
      </c>
      <c r="B907" s="39">
        <v>811000</v>
      </c>
      <c r="C907">
        <v>1</v>
      </c>
      <c r="D907" t="str">
        <f t="shared" si="119"/>
        <v>1811000.140</v>
      </c>
      <c r="E907" s="57" t="s">
        <v>56</v>
      </c>
      <c r="F907" s="16"/>
      <c r="G907"/>
      <c r="H907" s="17">
        <v>210000</v>
      </c>
      <c r="I907" s="17">
        <v>251167.4</v>
      </c>
      <c r="J907" s="16">
        <v>205132.93</v>
      </c>
      <c r="K907" s="18">
        <f>INDEX(תקציב_2013,MATCH(D907,'[1]תקציב 2015'!$D$3:$D$5960,0),8)</f>
        <v>180197</v>
      </c>
      <c r="L907" s="18" t="str">
        <f t="shared" si="112"/>
        <v>8</v>
      </c>
      <c r="M907" s="18" t="str">
        <f>INDEX(Chapter,MATCH(L907,[1]Chapter!$A$1:$A$681,0),8)</f>
        <v>שירותים ממלכתיים</v>
      </c>
      <c r="N907" s="18" t="str">
        <f t="shared" si="113"/>
        <v>81</v>
      </c>
      <c r="O907" s="18" t="str">
        <f>INDEX(Chapter,MATCH(N907,[1]Chapter!$A$1:$A$681,0),8)</f>
        <v>חינוך</v>
      </c>
      <c r="P907" s="18" t="str">
        <f t="shared" si="114"/>
        <v>811</v>
      </c>
      <c r="Q907" s="18" t="str">
        <f>INDEX(Chapter,MATCH(P907,[1]Chapter!$A$1:$A$681,0),8)</f>
        <v>מינהל החינוך</v>
      </c>
      <c r="R907" s="18" t="str">
        <f t="shared" si="115"/>
        <v>8110</v>
      </c>
      <c r="S907" s="18" t="e">
        <f>INDEX(Chapter,MATCH(R907,[1]Chapter!$A$1:$A$681,0),8)</f>
        <v>#N/A</v>
      </c>
      <c r="T907" s="18"/>
      <c r="U907" s="18" t="str">
        <f t="shared" si="116"/>
        <v>1</v>
      </c>
      <c r="V907" s="18" t="str">
        <f>IF($L907&lt;"6",INDEX(Revenue_type,MATCH(U907*1,[1]type!$A$118:$A$168,0),8),INDEX(Expenditure_type,MATCH(U907*1,[1]type!$A$2:$A$117,0),8))</f>
        <v>משכורות וש"ע לעובדים לפי תקן</v>
      </c>
      <c r="W907" s="18" t="str">
        <f t="shared" si="117"/>
        <v>14</v>
      </c>
      <c r="X907" s="18" t="str">
        <f>IF($L907&lt;"6",INDEX(Revenue_type,MATCH(W907*1,[1]type!$A$118:$A$168,0),8),INDEX(Expenditure_type,MATCH(W907*1,[1]type!$A$2:$A$117,0),8))</f>
        <v>החזר הוצאות</v>
      </c>
      <c r="Y907" s="18" t="str">
        <f t="shared" si="118"/>
        <v>140</v>
      </c>
      <c r="Z907" s="18" t="e">
        <f>IF($L907&lt;"6",INDEX(Revenue_type,MATCH(Y907*1,[1]type!$A$118:$A$168,0),8),INDEX(Expenditure_type,MATCH(Y907*1,[1]type!$A$2:$A$117,0),8))</f>
        <v>#N/A</v>
      </c>
    </row>
    <row r="908" spans="1:26" ht="15.75" customHeight="1" outlineLevel="2">
      <c r="A908" s="38">
        <v>210</v>
      </c>
      <c r="B908" s="39">
        <v>811000</v>
      </c>
      <c r="C908">
        <v>1</v>
      </c>
      <c r="D908" t="str">
        <f t="shared" si="119"/>
        <v>1811000.210</v>
      </c>
      <c r="E908" s="43" t="s">
        <v>476</v>
      </c>
      <c r="F908" s="16"/>
      <c r="G908"/>
      <c r="H908" s="17">
        <v>0</v>
      </c>
      <c r="I908" s="17">
        <v>75929.100000000006</v>
      </c>
      <c r="J908" s="16">
        <v>47040.7</v>
      </c>
      <c r="K908" s="18" t="e">
        <f>INDEX(תקציב_2013,MATCH(D908,'[1]תקציב 2015'!$D$3:$D$5960,0),8)</f>
        <v>#N/A</v>
      </c>
      <c r="L908" s="18" t="str">
        <f t="shared" si="112"/>
        <v>8</v>
      </c>
      <c r="M908" s="18" t="str">
        <f>INDEX(Chapter,MATCH(L908,[1]Chapter!$A$1:$A$681,0),8)</f>
        <v>שירותים ממלכתיים</v>
      </c>
      <c r="N908" s="18" t="str">
        <f t="shared" si="113"/>
        <v>81</v>
      </c>
      <c r="O908" s="18" t="str">
        <f>INDEX(Chapter,MATCH(N908,[1]Chapter!$A$1:$A$681,0),8)</f>
        <v>חינוך</v>
      </c>
      <c r="P908" s="18" t="str">
        <f t="shared" si="114"/>
        <v>811</v>
      </c>
      <c r="Q908" s="18" t="str">
        <f>INDEX(Chapter,MATCH(P908,[1]Chapter!$A$1:$A$681,0),8)</f>
        <v>מינהל החינוך</v>
      </c>
      <c r="R908" s="18" t="str">
        <f t="shared" si="115"/>
        <v>8110</v>
      </c>
      <c r="S908" s="18" t="e">
        <f>INDEX(Chapter,MATCH(R908,[1]Chapter!$A$1:$A$681,0),8)</f>
        <v>#N/A</v>
      </c>
      <c r="T908" s="18"/>
      <c r="U908" s="18" t="str">
        <f t="shared" si="116"/>
        <v>2</v>
      </c>
      <c r="V908" s="18" t="str">
        <f>IF($L908&lt;"6",INDEX(Revenue_type,MATCH(U908*1,[1]type!$A$118:$A$168,0),8),INDEX(Expenditure_type,MATCH(U908*1,[1]type!$A$2:$A$117,0),8))</f>
        <v>משכורות וש"ע לעובדים בלי תקן</v>
      </c>
      <c r="W908" s="18" t="str">
        <f t="shared" si="117"/>
        <v>21</v>
      </c>
      <c r="X908" s="18" t="str">
        <f>IF($L908&lt;"6",INDEX(Revenue_type,MATCH(W908*1,[1]type!$A$118:$A$168,0),8),INDEX(Expenditure_type,MATCH(W908*1,[1]type!$A$2:$A$117,0),8))</f>
        <v>השכר הקובע</v>
      </c>
      <c r="Y908" s="18" t="str">
        <f t="shared" si="118"/>
        <v>210</v>
      </c>
      <c r="Z908" s="18" t="e">
        <f>IF($L908&lt;"6",INDEX(Revenue_type,MATCH(Y908*1,[1]type!$A$118:$A$168,0),8),INDEX(Expenditure_type,MATCH(Y908*1,[1]type!$A$2:$A$117,0),8))</f>
        <v>#N/A</v>
      </c>
    </row>
    <row r="909" spans="1:26" ht="15.75" customHeight="1" outlineLevel="2">
      <c r="A909" s="38">
        <v>440</v>
      </c>
      <c r="B909" s="39">
        <v>811000</v>
      </c>
      <c r="C909">
        <v>1</v>
      </c>
      <c r="D909" t="str">
        <f t="shared" si="119"/>
        <v>1811000.440</v>
      </c>
      <c r="E909" s="43" t="s">
        <v>680</v>
      </c>
      <c r="F909" s="16"/>
      <c r="G909"/>
      <c r="H909" s="17">
        <v>84000</v>
      </c>
      <c r="I909" s="17">
        <v>26233.18</v>
      </c>
      <c r="J909" s="16">
        <v>16617.939999999999</v>
      </c>
      <c r="K909" s="18" t="e">
        <f>INDEX(תקציב_2013,MATCH(D909,'[1]תקציב 2015'!$D$3:$D$5960,0),8)</f>
        <v>#N/A</v>
      </c>
      <c r="L909" s="18" t="str">
        <f t="shared" si="112"/>
        <v>8</v>
      </c>
      <c r="M909" s="18" t="str">
        <f>INDEX(Chapter,MATCH(L909,[1]Chapter!$A$1:$A$681,0),8)</f>
        <v>שירותים ממלכתיים</v>
      </c>
      <c r="N909" s="18" t="str">
        <f t="shared" si="113"/>
        <v>81</v>
      </c>
      <c r="O909" s="18" t="str">
        <f>INDEX(Chapter,MATCH(N909,[1]Chapter!$A$1:$A$681,0),8)</f>
        <v>חינוך</v>
      </c>
      <c r="P909" s="18" t="str">
        <f t="shared" si="114"/>
        <v>811</v>
      </c>
      <c r="Q909" s="18" t="str">
        <f>INDEX(Chapter,MATCH(P909,[1]Chapter!$A$1:$A$681,0),8)</f>
        <v>מינהל החינוך</v>
      </c>
      <c r="R909" s="18" t="str">
        <f t="shared" si="115"/>
        <v>8110</v>
      </c>
      <c r="S909" s="18" t="e">
        <f>INDEX(Chapter,MATCH(R909,[1]Chapter!$A$1:$A$681,0),8)</f>
        <v>#N/A</v>
      </c>
      <c r="T909" s="18"/>
      <c r="U909" s="18" t="str">
        <f t="shared" si="116"/>
        <v>4</v>
      </c>
      <c r="V909" s="18" t="str">
        <f>IF($L909&lt;"6",INDEX(Revenue_type,MATCH(U909*1,[1]type!$A$118:$A$168,0),8),INDEX(Expenditure_type,MATCH(U909*1,[1]type!$A$2:$A$117,0),8))</f>
        <v>אחזקת בינים ואספקת ציוד</v>
      </c>
      <c r="W909" s="18" t="str">
        <f t="shared" si="117"/>
        <v>44</v>
      </c>
      <c r="X909" s="18" t="str">
        <f>IF($L909&lt;"6",INDEX(Revenue_type,MATCH(W909*1,[1]type!$A$118:$A$168,0),8),INDEX(Expenditure_type,MATCH(W909*1,[1]type!$A$2:$A$117,0),8))</f>
        <v>ביטוח</v>
      </c>
      <c r="Y909" s="18" t="str">
        <f t="shared" si="118"/>
        <v>440</v>
      </c>
      <c r="Z909" s="18" t="e">
        <f>IF($L909&lt;"6",INDEX(Revenue_type,MATCH(Y909*1,[1]type!$A$118:$A$168,0),8),INDEX(Expenditure_type,MATCH(Y909*1,[1]type!$A$2:$A$117,0),8))</f>
        <v>#N/A</v>
      </c>
    </row>
    <row r="910" spans="1:26" ht="15.75" customHeight="1" outlineLevel="2">
      <c r="A910" s="38">
        <v>450</v>
      </c>
      <c r="B910" s="39">
        <v>811000</v>
      </c>
      <c r="C910">
        <v>1</v>
      </c>
      <c r="D910" t="str">
        <f t="shared" si="119"/>
        <v>1811000.450</v>
      </c>
      <c r="E910" s="43" t="s">
        <v>470</v>
      </c>
      <c r="F910" s="16"/>
      <c r="G910"/>
      <c r="H910" s="17">
        <v>0</v>
      </c>
      <c r="I910" s="17">
        <v>0</v>
      </c>
      <c r="J910" s="16">
        <v>0</v>
      </c>
      <c r="K910" s="18" t="e">
        <f>INDEX(תקציב_2013,MATCH(D910,'[1]תקציב 2015'!$D$3:$D$5960,0),8)</f>
        <v>#N/A</v>
      </c>
      <c r="L910" s="18" t="str">
        <f t="shared" si="112"/>
        <v>8</v>
      </c>
      <c r="M910" s="18" t="str">
        <f>INDEX(Chapter,MATCH(L910,[1]Chapter!$A$1:$A$681,0),8)</f>
        <v>שירותים ממלכתיים</v>
      </c>
      <c r="N910" s="18" t="str">
        <f t="shared" si="113"/>
        <v>81</v>
      </c>
      <c r="O910" s="18" t="str">
        <f>INDEX(Chapter,MATCH(N910,[1]Chapter!$A$1:$A$681,0),8)</f>
        <v>חינוך</v>
      </c>
      <c r="P910" s="18" t="str">
        <f t="shared" si="114"/>
        <v>811</v>
      </c>
      <c r="Q910" s="18" t="str">
        <f>INDEX(Chapter,MATCH(P910,[1]Chapter!$A$1:$A$681,0),8)</f>
        <v>מינהל החינוך</v>
      </c>
      <c r="R910" s="18" t="str">
        <f t="shared" si="115"/>
        <v>8110</v>
      </c>
      <c r="S910" s="18" t="e">
        <f>INDEX(Chapter,MATCH(R910,[1]Chapter!$A$1:$A$681,0),8)</f>
        <v>#N/A</v>
      </c>
      <c r="T910" s="18"/>
      <c r="U910" s="18" t="str">
        <f t="shared" si="116"/>
        <v>4</v>
      </c>
      <c r="V910" s="18" t="str">
        <f>IF($L910&lt;"6",INDEX(Revenue_type,MATCH(U910*1,[1]type!$A$118:$A$168,0),8),INDEX(Expenditure_type,MATCH(U910*1,[1]type!$A$2:$A$117,0),8))</f>
        <v>אחזקת בינים ואספקת ציוד</v>
      </c>
      <c r="W910" s="18" t="str">
        <f t="shared" si="117"/>
        <v>45</v>
      </c>
      <c r="X910" s="18" t="str">
        <f>IF($L910&lt;"6",INDEX(Revenue_type,MATCH(W910*1,[1]type!$A$118:$A$168,0),8),INDEX(Expenditure_type,MATCH(W910*1,[1]type!$A$2:$A$117,0),8))</f>
        <v>ריהוט והחזקתו</v>
      </c>
      <c r="Y910" s="18" t="str">
        <f t="shared" si="118"/>
        <v>450</v>
      </c>
      <c r="Z910" s="18" t="e">
        <f>IF($L910&lt;"6",INDEX(Revenue_type,MATCH(Y910*1,[1]type!$A$118:$A$168,0),8),INDEX(Expenditure_type,MATCH(Y910*1,[1]type!$A$2:$A$117,0),8))</f>
        <v>#N/A</v>
      </c>
    </row>
    <row r="911" spans="1:26" ht="15.75" customHeight="1" outlineLevel="2">
      <c r="A911" s="38">
        <v>492</v>
      </c>
      <c r="B911" s="39">
        <v>811000</v>
      </c>
      <c r="C911">
        <v>1</v>
      </c>
      <c r="D911" t="str">
        <f t="shared" si="119"/>
        <v>1811000.492</v>
      </c>
      <c r="E911" s="43" t="s">
        <v>443</v>
      </c>
      <c r="F911" s="16"/>
      <c r="G911"/>
      <c r="H911" s="17">
        <v>70000</v>
      </c>
      <c r="I911" s="17">
        <v>67155</v>
      </c>
      <c r="J911" s="16">
        <v>52518</v>
      </c>
      <c r="K911" s="18" t="e">
        <f>INDEX(תקציב_2013,MATCH(D911,'[1]תקציב 2015'!$D$3:$D$5960,0),8)</f>
        <v>#N/A</v>
      </c>
      <c r="L911" s="18" t="str">
        <f t="shared" si="112"/>
        <v>8</v>
      </c>
      <c r="M911" s="18" t="str">
        <f>INDEX(Chapter,MATCH(L911,[1]Chapter!$A$1:$A$681,0),8)</f>
        <v>שירותים ממלכתיים</v>
      </c>
      <c r="N911" s="18" t="str">
        <f t="shared" si="113"/>
        <v>81</v>
      </c>
      <c r="O911" s="18" t="str">
        <f>INDEX(Chapter,MATCH(N911,[1]Chapter!$A$1:$A$681,0),8)</f>
        <v>חינוך</v>
      </c>
      <c r="P911" s="18" t="str">
        <f t="shared" si="114"/>
        <v>811</v>
      </c>
      <c r="Q911" s="18" t="str">
        <f>INDEX(Chapter,MATCH(P911,[1]Chapter!$A$1:$A$681,0),8)</f>
        <v>מינהל החינוך</v>
      </c>
      <c r="R911" s="18" t="str">
        <f t="shared" si="115"/>
        <v>8110</v>
      </c>
      <c r="S911" s="18" t="e">
        <f>INDEX(Chapter,MATCH(R911,[1]Chapter!$A$1:$A$681,0),8)</f>
        <v>#N/A</v>
      </c>
      <c r="T911" s="18"/>
      <c r="U911" s="18" t="str">
        <f t="shared" si="116"/>
        <v>4</v>
      </c>
      <c r="V911" s="18" t="str">
        <f>IF($L911&lt;"6",INDEX(Revenue_type,MATCH(U911*1,[1]type!$A$118:$A$168,0),8),INDEX(Expenditure_type,MATCH(U911*1,[1]type!$A$2:$A$117,0),8))</f>
        <v>אחזקת בינים ואספקת ציוד</v>
      </c>
      <c r="W911" s="18" t="str">
        <f t="shared" si="117"/>
        <v>49</v>
      </c>
      <c r="X911" s="18" t="e">
        <f>IF($L911&lt;"6",INDEX(Revenue_type,MATCH(W911*1,[1]type!$A$118:$A$168,0),8),INDEX(Expenditure_type,MATCH(W911*1,[1]type!$A$2:$A$117,0),8))</f>
        <v>#N/A</v>
      </c>
      <c r="Y911" s="18" t="str">
        <f t="shared" si="118"/>
        <v>492</v>
      </c>
      <c r="Z911" s="18" t="str">
        <f>IF($L911&lt;"6",INDEX(Revenue_type,MATCH(Y911*1,[1]type!$A$118:$A$168,0),8),INDEX(Expenditure_type,MATCH(Y911*1,[1]type!$A$2:$A$117,0),8))</f>
        <v>השתתפות בתקציבי עזר 092</v>
      </c>
    </row>
    <row r="912" spans="1:26" ht="15.75" customHeight="1" outlineLevel="2">
      <c r="A912" s="38">
        <v>511</v>
      </c>
      <c r="B912" s="39">
        <v>811000</v>
      </c>
      <c r="C912">
        <v>1</v>
      </c>
      <c r="D912" t="str">
        <f t="shared" si="119"/>
        <v>1811000.511</v>
      </c>
      <c r="E912" s="51" t="s">
        <v>681</v>
      </c>
      <c r="F912" s="16"/>
      <c r="G912"/>
      <c r="H912" s="17">
        <v>10000</v>
      </c>
      <c r="I912" s="17">
        <v>5520</v>
      </c>
      <c r="J912" s="16">
        <v>3600</v>
      </c>
      <c r="K912" s="18">
        <f>INDEX(תקציב_2013,MATCH(D912,'[1]תקציב 2015'!$D$3:$D$5960,0),8)</f>
        <v>19000</v>
      </c>
      <c r="L912" s="18" t="str">
        <f t="shared" si="112"/>
        <v>8</v>
      </c>
      <c r="M912" s="18" t="str">
        <f>INDEX(Chapter,MATCH(L912,[1]Chapter!$A$1:$A$681,0),8)</f>
        <v>שירותים ממלכתיים</v>
      </c>
      <c r="N912" s="18" t="str">
        <f t="shared" si="113"/>
        <v>81</v>
      </c>
      <c r="O912" s="18" t="str">
        <f>INDEX(Chapter,MATCH(N912,[1]Chapter!$A$1:$A$681,0),8)</f>
        <v>חינוך</v>
      </c>
      <c r="P912" s="18" t="str">
        <f t="shared" si="114"/>
        <v>811</v>
      </c>
      <c r="Q912" s="18" t="str">
        <f>INDEX(Chapter,MATCH(P912,[1]Chapter!$A$1:$A$681,0),8)</f>
        <v>מינהל החינוך</v>
      </c>
      <c r="R912" s="18" t="str">
        <f t="shared" si="115"/>
        <v>8110</v>
      </c>
      <c r="S912" s="18" t="e">
        <f>INDEX(Chapter,MATCH(R912,[1]Chapter!$A$1:$A$681,0),8)</f>
        <v>#N/A</v>
      </c>
      <c r="T912" s="18"/>
      <c r="U912" s="18" t="str">
        <f t="shared" si="116"/>
        <v>5</v>
      </c>
      <c r="V912" s="18" t="str">
        <f>IF($L912&lt;"6",INDEX(Revenue_type,MATCH(U912*1,[1]type!$A$118:$A$168,0),8),INDEX(Expenditure_type,MATCH(U912*1,[1]type!$A$2:$A$117,0),8))</f>
        <v>הוצאות מנהליות</v>
      </c>
      <c r="W912" s="18" t="str">
        <f t="shared" si="117"/>
        <v>51</v>
      </c>
      <c r="X912" s="18" t="str">
        <f>IF($L912&lt;"6",INDEX(Revenue_type,MATCH(W912*1,[1]type!$A$118:$A$168,0),8),INDEX(Expenditure_type,MATCH(W912*1,[1]type!$A$2:$A$117,0),8))</f>
        <v>אש"ל וכיבודים</v>
      </c>
      <c r="Y912" s="18" t="str">
        <f t="shared" si="118"/>
        <v>511</v>
      </c>
      <c r="Z912" s="18" t="str">
        <f>IF($L912&lt;"6",INDEX(Revenue_type,MATCH(Y912*1,[1]type!$A$118:$A$168,0),8),INDEX(Expenditure_type,MATCH(Y912*1,[1]type!$A$2:$A$117,0),8))</f>
        <v>אירוח וכיבוד</v>
      </c>
    </row>
    <row r="913" spans="1:26" ht="15.75" customHeight="1" outlineLevel="2">
      <c r="A913" s="38">
        <v>522</v>
      </c>
      <c r="B913" s="39">
        <v>811000</v>
      </c>
      <c r="C913">
        <v>1</v>
      </c>
      <c r="D913" t="str">
        <f t="shared" si="119"/>
        <v>1811000.522</v>
      </c>
      <c r="E913" s="43" t="s">
        <v>682</v>
      </c>
      <c r="F913" s="16"/>
      <c r="G913"/>
      <c r="H913" s="17">
        <v>5000</v>
      </c>
      <c r="I913" s="17">
        <v>361.2</v>
      </c>
      <c r="J913" s="16">
        <v>823</v>
      </c>
      <c r="K913" s="18">
        <f>INDEX(תקציב_2013,MATCH(D913,'[1]תקציב 2015'!$D$3:$D$5960,0),8)</f>
        <v>3000</v>
      </c>
      <c r="L913" s="18" t="str">
        <f t="shared" si="112"/>
        <v>8</v>
      </c>
      <c r="M913" s="18" t="str">
        <f>INDEX(Chapter,MATCH(L913,[1]Chapter!$A$1:$A$681,0),8)</f>
        <v>שירותים ממלכתיים</v>
      </c>
      <c r="N913" s="18" t="str">
        <f t="shared" si="113"/>
        <v>81</v>
      </c>
      <c r="O913" s="18" t="str">
        <f>INDEX(Chapter,MATCH(N913,[1]Chapter!$A$1:$A$681,0),8)</f>
        <v>חינוך</v>
      </c>
      <c r="P913" s="18" t="str">
        <f t="shared" si="114"/>
        <v>811</v>
      </c>
      <c r="Q913" s="18" t="str">
        <f>INDEX(Chapter,MATCH(P913,[1]Chapter!$A$1:$A$681,0),8)</f>
        <v>מינהל החינוך</v>
      </c>
      <c r="R913" s="18" t="str">
        <f t="shared" si="115"/>
        <v>8110</v>
      </c>
      <c r="S913" s="18" t="e">
        <f>INDEX(Chapter,MATCH(R913,[1]Chapter!$A$1:$A$681,0),8)</f>
        <v>#N/A</v>
      </c>
      <c r="T913" s="18"/>
      <c r="U913" s="18" t="str">
        <f t="shared" si="116"/>
        <v>5</v>
      </c>
      <c r="V913" s="18" t="str">
        <f>IF($L913&lt;"6",INDEX(Revenue_type,MATCH(U913*1,[1]type!$A$118:$A$168,0),8),INDEX(Expenditure_type,MATCH(U913*1,[1]type!$A$2:$A$117,0),8))</f>
        <v>הוצאות מנהליות</v>
      </c>
      <c r="W913" s="18" t="str">
        <f t="shared" si="117"/>
        <v>52</v>
      </c>
      <c r="X913" s="18" t="str">
        <f>IF($L913&lt;"6",INDEX(Revenue_type,MATCH(W913*1,[1]type!$A$118:$A$168,0),8),INDEX(Expenditure_type,MATCH(W913*1,[1]type!$A$2:$A$117,0),8))</f>
        <v>השתלמויות וספרות מקצועית</v>
      </c>
      <c r="Y913" s="18" t="str">
        <f t="shared" si="118"/>
        <v>522</v>
      </c>
      <c r="Z913" s="18" t="str">
        <f>IF($L913&lt;"6",INDEX(Revenue_type,MATCH(Y913*1,[1]type!$A$118:$A$168,0),8),INDEX(Expenditure_type,MATCH(Y913*1,[1]type!$A$2:$A$117,0),8))</f>
        <v>ספרות מקצועית ועיתונות</v>
      </c>
    </row>
    <row r="914" spans="1:26" ht="15.75" customHeight="1" outlineLevel="2">
      <c r="A914" s="38">
        <v>550</v>
      </c>
      <c r="B914" s="39">
        <v>811000</v>
      </c>
      <c r="C914">
        <v>1</v>
      </c>
      <c r="D914" t="str">
        <f t="shared" si="119"/>
        <v>1811000.550</v>
      </c>
      <c r="E914" s="43" t="s">
        <v>454</v>
      </c>
      <c r="F914" s="16"/>
      <c r="G914"/>
      <c r="H914" s="17">
        <v>78000</v>
      </c>
      <c r="I914" s="17">
        <v>76313.03</v>
      </c>
      <c r="J914" s="16">
        <v>46581.37</v>
      </c>
      <c r="K914" s="18">
        <f>INDEX(תקציב_2013,MATCH(D914,'[1]תקציב 2015'!$D$3:$D$5960,0),8)</f>
        <v>57000</v>
      </c>
      <c r="L914" s="18" t="str">
        <f t="shared" si="112"/>
        <v>8</v>
      </c>
      <c r="M914" s="18" t="str">
        <f>INDEX(Chapter,MATCH(L914,[1]Chapter!$A$1:$A$681,0),8)</f>
        <v>שירותים ממלכתיים</v>
      </c>
      <c r="N914" s="18" t="str">
        <f t="shared" si="113"/>
        <v>81</v>
      </c>
      <c r="O914" s="18" t="str">
        <f>INDEX(Chapter,MATCH(N914,[1]Chapter!$A$1:$A$681,0),8)</f>
        <v>חינוך</v>
      </c>
      <c r="P914" s="18" t="str">
        <f t="shared" si="114"/>
        <v>811</v>
      </c>
      <c r="Q914" s="18" t="str">
        <f>INDEX(Chapter,MATCH(P914,[1]Chapter!$A$1:$A$681,0),8)</f>
        <v>מינהל החינוך</v>
      </c>
      <c r="R914" s="18" t="str">
        <f t="shared" si="115"/>
        <v>8110</v>
      </c>
      <c r="S914" s="18" t="e">
        <f>INDEX(Chapter,MATCH(R914,[1]Chapter!$A$1:$A$681,0),8)</f>
        <v>#N/A</v>
      </c>
      <c r="T914" s="18"/>
      <c r="U914" s="18" t="str">
        <f t="shared" si="116"/>
        <v>5</v>
      </c>
      <c r="V914" s="18" t="str">
        <f>IF($L914&lt;"6",INDEX(Revenue_type,MATCH(U914*1,[1]type!$A$118:$A$168,0),8),INDEX(Expenditure_type,MATCH(U914*1,[1]type!$A$2:$A$117,0),8))</f>
        <v>הוצאות מנהליות</v>
      </c>
      <c r="W914" s="18" t="str">
        <f t="shared" si="117"/>
        <v>55</v>
      </c>
      <c r="X914" s="18" t="str">
        <f>IF($L914&lt;"6",INDEX(Revenue_type,MATCH(W914*1,[1]type!$A$118:$A$168,0),8),INDEX(Expenditure_type,MATCH(W914*1,[1]type!$A$2:$A$117,0),8))</f>
        <v>הוצאות פרסום</v>
      </c>
      <c r="Y914" s="18" t="str">
        <f t="shared" si="118"/>
        <v>550</v>
      </c>
      <c r="Z914" s="18" t="e">
        <f>IF($L914&lt;"6",INDEX(Revenue_type,MATCH(Y914*1,[1]type!$A$118:$A$168,0),8),INDEX(Expenditure_type,MATCH(Y914*1,[1]type!$A$2:$A$117,0),8))</f>
        <v>#N/A</v>
      </c>
    </row>
    <row r="915" spans="1:26" ht="15.75" customHeight="1" outlineLevel="2">
      <c r="A915" s="38">
        <v>570</v>
      </c>
      <c r="B915" s="39">
        <v>811000</v>
      </c>
      <c r="C915">
        <v>1</v>
      </c>
      <c r="D915" t="str">
        <f t="shared" si="119"/>
        <v>1811000.570</v>
      </c>
      <c r="E915" s="43" t="s">
        <v>683</v>
      </c>
      <c r="F915" s="16"/>
      <c r="G915"/>
      <c r="H915" s="17">
        <v>1260000</v>
      </c>
      <c r="I915" s="17">
        <v>1208401.23</v>
      </c>
      <c r="J915" s="16">
        <v>920109.37</v>
      </c>
      <c r="K915" s="18" t="e">
        <f>INDEX(תקציב_2013,MATCH(D915,'[1]תקציב 2015'!$D$3:$D$5960,0),8)</f>
        <v>#N/A</v>
      </c>
      <c r="L915" s="18" t="str">
        <f t="shared" si="112"/>
        <v>8</v>
      </c>
      <c r="M915" s="18" t="str">
        <f>INDEX(Chapter,MATCH(L915,[1]Chapter!$A$1:$A$681,0),8)</f>
        <v>שירותים ממלכתיים</v>
      </c>
      <c r="N915" s="18" t="str">
        <f t="shared" si="113"/>
        <v>81</v>
      </c>
      <c r="O915" s="18" t="str">
        <f>INDEX(Chapter,MATCH(N915,[1]Chapter!$A$1:$A$681,0),8)</f>
        <v>חינוך</v>
      </c>
      <c r="P915" s="18" t="str">
        <f t="shared" si="114"/>
        <v>811</v>
      </c>
      <c r="Q915" s="18" t="str">
        <f>INDEX(Chapter,MATCH(P915,[1]Chapter!$A$1:$A$681,0),8)</f>
        <v>מינהל החינוך</v>
      </c>
      <c r="R915" s="18" t="str">
        <f t="shared" si="115"/>
        <v>8110</v>
      </c>
      <c r="S915" s="18" t="e">
        <f>INDEX(Chapter,MATCH(R915,[1]Chapter!$A$1:$A$681,0),8)</f>
        <v>#N/A</v>
      </c>
      <c r="T915" s="18"/>
      <c r="U915" s="18" t="str">
        <f t="shared" si="116"/>
        <v>5</v>
      </c>
      <c r="V915" s="18" t="str">
        <f>IF($L915&lt;"6",INDEX(Revenue_type,MATCH(U915*1,[1]type!$A$118:$A$168,0),8),INDEX(Expenditure_type,MATCH(U915*1,[1]type!$A$2:$A$117,0),8))</f>
        <v>הוצאות מנהליות</v>
      </c>
      <c r="W915" s="18" t="str">
        <f t="shared" si="117"/>
        <v>57</v>
      </c>
      <c r="X915" s="18" t="str">
        <f>IF($L915&lt;"6",INDEX(Revenue_type,MATCH(W915*1,[1]type!$A$118:$A$168,0),8),INDEX(Expenditure_type,MATCH(W915*1,[1]type!$A$2:$A$117,0),8))</f>
        <v>מיכון ועיבוד נתונים</v>
      </c>
      <c r="Y915" s="18" t="str">
        <f t="shared" si="118"/>
        <v>570</v>
      </c>
      <c r="Z915" s="18" t="e">
        <f>IF($L915&lt;"6",INDEX(Revenue_type,MATCH(Y915*1,[1]type!$A$118:$A$168,0),8),INDEX(Expenditure_type,MATCH(Y915*1,[1]type!$A$2:$A$117,0),8))</f>
        <v>#N/A</v>
      </c>
    </row>
    <row r="916" spans="1:26" ht="15.75" customHeight="1" outlineLevel="2">
      <c r="A916" s="38">
        <v>593</v>
      </c>
      <c r="B916" s="39">
        <v>811000</v>
      </c>
      <c r="C916">
        <v>1</v>
      </c>
      <c r="D916" t="str">
        <f t="shared" si="119"/>
        <v>1811000.593</v>
      </c>
      <c r="E916" s="43" t="s">
        <v>505</v>
      </c>
      <c r="F916" s="16"/>
      <c r="G916"/>
      <c r="H916" s="17">
        <v>160000</v>
      </c>
      <c r="I916" s="17">
        <v>158362</v>
      </c>
      <c r="J916" s="16">
        <v>157856</v>
      </c>
      <c r="K916" s="18" t="e">
        <f>INDEX(תקציב_2013,MATCH(D916,'[1]תקציב 2015'!$D$3:$D$5960,0),8)</f>
        <v>#N/A</v>
      </c>
      <c r="L916" s="18" t="str">
        <f t="shared" si="112"/>
        <v>8</v>
      </c>
      <c r="M916" s="18" t="str">
        <f>INDEX(Chapter,MATCH(L916,[1]Chapter!$A$1:$A$681,0),8)</f>
        <v>שירותים ממלכתיים</v>
      </c>
      <c r="N916" s="18" t="str">
        <f t="shared" si="113"/>
        <v>81</v>
      </c>
      <c r="O916" s="18" t="str">
        <f>INDEX(Chapter,MATCH(N916,[1]Chapter!$A$1:$A$681,0),8)</f>
        <v>חינוך</v>
      </c>
      <c r="P916" s="18" t="str">
        <f t="shared" si="114"/>
        <v>811</v>
      </c>
      <c r="Q916" s="18" t="str">
        <f>INDEX(Chapter,MATCH(P916,[1]Chapter!$A$1:$A$681,0),8)</f>
        <v>מינהל החינוך</v>
      </c>
      <c r="R916" s="18" t="str">
        <f t="shared" si="115"/>
        <v>8110</v>
      </c>
      <c r="S916" s="18" t="e">
        <f>INDEX(Chapter,MATCH(R916,[1]Chapter!$A$1:$A$681,0),8)</f>
        <v>#N/A</v>
      </c>
      <c r="T916" s="18"/>
      <c r="U916" s="18" t="str">
        <f t="shared" si="116"/>
        <v>5</v>
      </c>
      <c r="V916" s="18" t="str">
        <f>IF($L916&lt;"6",INDEX(Revenue_type,MATCH(U916*1,[1]type!$A$118:$A$168,0),8),INDEX(Expenditure_type,MATCH(U916*1,[1]type!$A$2:$A$117,0),8))</f>
        <v>הוצאות מנהליות</v>
      </c>
      <c r="W916" s="18" t="str">
        <f t="shared" si="117"/>
        <v>59</v>
      </c>
      <c r="X916" s="18" t="str">
        <f>IF($L916&lt;"6",INDEX(Revenue_type,MATCH(W916*1,[1]type!$A$118:$A$168,0),8),INDEX(Expenditure_type,MATCH(W916*1,[1]type!$A$2:$A$117,0),8))</f>
        <v>השתתפות בתקציבי עזר 092</v>
      </c>
      <c r="Y916" s="18" t="str">
        <f t="shared" si="118"/>
        <v>593</v>
      </c>
      <c r="Z916" s="18" t="str">
        <f>IF($L916&lt;"6",INDEX(Revenue_type,MATCH(Y916*1,[1]type!$A$118:$A$168,0),8),INDEX(Expenditure_type,MATCH(Y916*1,[1]type!$A$2:$A$117,0),8))</f>
        <v>מיכון ת"ע 093</v>
      </c>
    </row>
    <row r="917" spans="1:26" ht="15.75" customHeight="1" outlineLevel="2">
      <c r="A917" s="38">
        <v>750</v>
      </c>
      <c r="B917" s="39">
        <v>811000</v>
      </c>
      <c r="C917">
        <v>1</v>
      </c>
      <c r="D917" t="str">
        <f t="shared" si="119"/>
        <v>1811000.750</v>
      </c>
      <c r="E917" s="43" t="s">
        <v>684</v>
      </c>
      <c r="F917" s="16"/>
      <c r="G917"/>
      <c r="H917" s="17">
        <v>200000</v>
      </c>
      <c r="I917" s="17">
        <v>72325</v>
      </c>
      <c r="J917" s="16">
        <v>88974</v>
      </c>
      <c r="K917" s="18">
        <f>INDEX(תקציב_2013,MATCH(D917,'[1]תקציב 2015'!$D$3:$D$5960,0),8)</f>
        <v>150000</v>
      </c>
      <c r="L917" s="18" t="str">
        <f t="shared" si="112"/>
        <v>8</v>
      </c>
      <c r="M917" s="18" t="str">
        <f>INDEX(Chapter,MATCH(L917,[1]Chapter!$A$1:$A$681,0),8)</f>
        <v>שירותים ממלכתיים</v>
      </c>
      <c r="N917" s="18" t="str">
        <f t="shared" si="113"/>
        <v>81</v>
      </c>
      <c r="O917" s="18" t="str">
        <f>INDEX(Chapter,MATCH(N917,[1]Chapter!$A$1:$A$681,0),8)</f>
        <v>חינוך</v>
      </c>
      <c r="P917" s="18" t="str">
        <f t="shared" si="114"/>
        <v>811</v>
      </c>
      <c r="Q917" s="18" t="str">
        <f>INDEX(Chapter,MATCH(P917,[1]Chapter!$A$1:$A$681,0),8)</f>
        <v>מינהל החינוך</v>
      </c>
      <c r="R917" s="18" t="str">
        <f t="shared" si="115"/>
        <v>8110</v>
      </c>
      <c r="S917" s="18" t="e">
        <f>INDEX(Chapter,MATCH(R917,[1]Chapter!$A$1:$A$681,0),8)</f>
        <v>#N/A</v>
      </c>
      <c r="T917" s="18"/>
      <c r="U917" s="18" t="str">
        <f t="shared" si="116"/>
        <v>7</v>
      </c>
      <c r="V917" s="18" t="str">
        <f>IF($L917&lt;"6",INDEX(Revenue_type,MATCH(U917*1,[1]type!$A$118:$A$168,0),8),INDEX(Expenditure_type,MATCH(U917*1,[1]type!$A$2:$A$117,0),8))</f>
        <v>הוצאות לפעולות</v>
      </c>
      <c r="W917" s="18" t="str">
        <f t="shared" si="117"/>
        <v>75</v>
      </c>
      <c r="X917" s="18" t="str">
        <f>IF($L917&lt;"6",INDEX(Revenue_type,MATCH(W917*1,[1]type!$A$118:$A$168,0),8),INDEX(Expenditure_type,MATCH(W917*1,[1]type!$A$2:$A$117,0),8))</f>
        <v>עבודות קבלניות</v>
      </c>
      <c r="Y917" s="18" t="str">
        <f t="shared" si="118"/>
        <v>750</v>
      </c>
      <c r="Z917" s="18" t="e">
        <f>IF($L917&lt;"6",INDEX(Revenue_type,MATCH(Y917*1,[1]type!$A$118:$A$168,0),8),INDEX(Expenditure_type,MATCH(Y917*1,[1]type!$A$2:$A$117,0),8))</f>
        <v>#N/A</v>
      </c>
    </row>
    <row r="918" spans="1:26" ht="15.75" customHeight="1" outlineLevel="2">
      <c r="A918" s="38">
        <v>751</v>
      </c>
      <c r="B918" s="39">
        <v>811000</v>
      </c>
      <c r="C918">
        <v>1</v>
      </c>
      <c r="D918" t="str">
        <f t="shared" si="119"/>
        <v>1811000.751</v>
      </c>
      <c r="E918" s="43" t="s">
        <v>685</v>
      </c>
      <c r="F918" s="16"/>
      <c r="G918"/>
      <c r="H918" s="17">
        <v>312000</v>
      </c>
      <c r="I918" s="17">
        <v>243000</v>
      </c>
      <c r="J918" s="16">
        <v>225000</v>
      </c>
      <c r="K918" s="18" t="e">
        <f>INDEX(תקציב_2013,MATCH(D918,'[1]תקציב 2015'!$D$3:$D$5960,0),8)</f>
        <v>#N/A</v>
      </c>
      <c r="L918" s="18" t="str">
        <f t="shared" si="112"/>
        <v>8</v>
      </c>
      <c r="M918" s="18" t="str">
        <f>INDEX(Chapter,MATCH(L918,[1]Chapter!$A$1:$A$681,0),8)</f>
        <v>שירותים ממלכתיים</v>
      </c>
      <c r="N918" s="18" t="str">
        <f t="shared" si="113"/>
        <v>81</v>
      </c>
      <c r="O918" s="18" t="str">
        <f>INDEX(Chapter,MATCH(N918,[1]Chapter!$A$1:$A$681,0),8)</f>
        <v>חינוך</v>
      </c>
      <c r="P918" s="18" t="str">
        <f t="shared" si="114"/>
        <v>811</v>
      </c>
      <c r="Q918" s="18" t="str">
        <f>INDEX(Chapter,MATCH(P918,[1]Chapter!$A$1:$A$681,0),8)</f>
        <v>מינהל החינוך</v>
      </c>
      <c r="R918" s="18" t="str">
        <f t="shared" si="115"/>
        <v>8110</v>
      </c>
      <c r="S918" s="18" t="e">
        <f>INDEX(Chapter,MATCH(R918,[1]Chapter!$A$1:$A$681,0),8)</f>
        <v>#N/A</v>
      </c>
      <c r="T918" s="18"/>
      <c r="U918" s="18" t="str">
        <f t="shared" si="116"/>
        <v>7</v>
      </c>
      <c r="V918" s="18" t="str">
        <f>IF($L918&lt;"6",INDEX(Revenue_type,MATCH(U918*1,[1]type!$A$118:$A$168,0),8),INDEX(Expenditure_type,MATCH(U918*1,[1]type!$A$2:$A$117,0),8))</f>
        <v>הוצאות לפעולות</v>
      </c>
      <c r="W918" s="18" t="str">
        <f t="shared" si="117"/>
        <v>75</v>
      </c>
      <c r="X918" s="18" t="str">
        <f>IF($L918&lt;"6",INDEX(Revenue_type,MATCH(W918*1,[1]type!$A$118:$A$168,0),8),INDEX(Expenditure_type,MATCH(W918*1,[1]type!$A$2:$A$117,0),8))</f>
        <v>עבודות קבלניות</v>
      </c>
      <c r="Y918" s="18" t="str">
        <f t="shared" si="118"/>
        <v>751</v>
      </c>
      <c r="Z918" s="18" t="e">
        <f>IF($L918&lt;"6",INDEX(Revenue_type,MATCH(Y918*1,[1]type!$A$118:$A$168,0),8),INDEX(Expenditure_type,MATCH(Y918*1,[1]type!$A$2:$A$117,0),8))</f>
        <v>#N/A</v>
      </c>
    </row>
    <row r="919" spans="1:26" ht="15.75" customHeight="1" outlineLevel="2">
      <c r="A919" s="58">
        <v>752</v>
      </c>
      <c r="B919" s="39">
        <v>811000</v>
      </c>
      <c r="C919">
        <v>1</v>
      </c>
      <c r="D919" t="str">
        <f t="shared" si="119"/>
        <v>1811000.752</v>
      </c>
      <c r="E919" s="62" t="s">
        <v>686</v>
      </c>
      <c r="F919" s="16"/>
      <c r="G919"/>
      <c r="H919" s="17">
        <v>250000</v>
      </c>
      <c r="I919" s="17">
        <v>192795.8</v>
      </c>
      <c r="J919" s="16">
        <v>168410.8</v>
      </c>
      <c r="K919" s="18">
        <f>INDEX(תקציב_2013,MATCH(D919,'[1]תקציב 2015'!$D$3:$D$5960,0),8)</f>
        <v>80000</v>
      </c>
      <c r="L919" s="18" t="str">
        <f t="shared" si="112"/>
        <v>8</v>
      </c>
      <c r="M919" s="18" t="str">
        <f>INDEX(Chapter,MATCH(L919,[1]Chapter!$A$1:$A$681,0),8)</f>
        <v>שירותים ממלכתיים</v>
      </c>
      <c r="N919" s="18" t="str">
        <f t="shared" si="113"/>
        <v>81</v>
      </c>
      <c r="O919" s="18" t="str">
        <f>INDEX(Chapter,MATCH(N919,[1]Chapter!$A$1:$A$681,0),8)</f>
        <v>חינוך</v>
      </c>
      <c r="P919" s="18" t="str">
        <f t="shared" si="114"/>
        <v>811</v>
      </c>
      <c r="Q919" s="18" t="str">
        <f>INDEX(Chapter,MATCH(P919,[1]Chapter!$A$1:$A$681,0),8)</f>
        <v>מינהל החינוך</v>
      </c>
      <c r="R919" s="18" t="str">
        <f t="shared" si="115"/>
        <v>8110</v>
      </c>
      <c r="S919" s="18" t="e">
        <f>INDEX(Chapter,MATCH(R919,[1]Chapter!$A$1:$A$681,0),8)</f>
        <v>#N/A</v>
      </c>
      <c r="T919" s="18"/>
      <c r="U919" s="18" t="str">
        <f t="shared" si="116"/>
        <v>7</v>
      </c>
      <c r="V919" s="18" t="str">
        <f>IF($L919&lt;"6",INDEX(Revenue_type,MATCH(U919*1,[1]type!$A$118:$A$168,0),8),INDEX(Expenditure_type,MATCH(U919*1,[1]type!$A$2:$A$117,0),8))</f>
        <v>הוצאות לפעולות</v>
      </c>
      <c r="W919" s="18" t="str">
        <f t="shared" si="117"/>
        <v>75</v>
      </c>
      <c r="X919" s="18" t="str">
        <f>IF($L919&lt;"6",INDEX(Revenue_type,MATCH(W919*1,[1]type!$A$118:$A$168,0),8),INDEX(Expenditure_type,MATCH(W919*1,[1]type!$A$2:$A$117,0),8))</f>
        <v>עבודות קבלניות</v>
      </c>
      <c r="Y919" s="18" t="str">
        <f t="shared" si="118"/>
        <v>752</v>
      </c>
      <c r="Z919" s="18" t="e">
        <f>IF($L919&lt;"6",INDEX(Revenue_type,MATCH(Y919*1,[1]type!$A$118:$A$168,0),8),INDEX(Expenditure_type,MATCH(Y919*1,[1]type!$A$2:$A$117,0),8))</f>
        <v>#N/A</v>
      </c>
    </row>
    <row r="920" spans="1:26" ht="15.75" customHeight="1" outlineLevel="2">
      <c r="A920" s="38">
        <v>753</v>
      </c>
      <c r="B920" s="39">
        <v>811000</v>
      </c>
      <c r="C920">
        <v>1</v>
      </c>
      <c r="D920" t="str">
        <f t="shared" si="119"/>
        <v>1811000.753</v>
      </c>
      <c r="E920" s="47" t="s">
        <v>687</v>
      </c>
      <c r="F920" s="16"/>
      <c r="G920"/>
      <c r="H920" s="17">
        <v>400000</v>
      </c>
      <c r="I920" s="17">
        <v>383582.88</v>
      </c>
      <c r="J920" s="16">
        <v>332660.88</v>
      </c>
      <c r="K920" s="18" t="e">
        <f>INDEX(תקציב_2013,MATCH(D920,'[1]תקציב 2015'!$D$3:$D$5960,0),8)</f>
        <v>#N/A</v>
      </c>
      <c r="L920" s="18" t="str">
        <f t="shared" si="112"/>
        <v>8</v>
      </c>
      <c r="M920" s="18" t="str">
        <f>INDEX(Chapter,MATCH(L920,[1]Chapter!$A$1:$A$681,0),8)</f>
        <v>שירותים ממלכתיים</v>
      </c>
      <c r="N920" s="18" t="str">
        <f t="shared" si="113"/>
        <v>81</v>
      </c>
      <c r="O920" s="18" t="str">
        <f>INDEX(Chapter,MATCH(N920,[1]Chapter!$A$1:$A$681,0),8)</f>
        <v>חינוך</v>
      </c>
      <c r="P920" s="18" t="str">
        <f t="shared" si="114"/>
        <v>811</v>
      </c>
      <c r="Q920" s="18" t="str">
        <f>INDEX(Chapter,MATCH(P920,[1]Chapter!$A$1:$A$681,0),8)</f>
        <v>מינהל החינוך</v>
      </c>
      <c r="R920" s="18" t="str">
        <f t="shared" si="115"/>
        <v>8110</v>
      </c>
      <c r="S920" s="18" t="e">
        <f>INDEX(Chapter,MATCH(R920,[1]Chapter!$A$1:$A$681,0),8)</f>
        <v>#N/A</v>
      </c>
      <c r="T920" s="18"/>
      <c r="U920" s="18" t="str">
        <f t="shared" si="116"/>
        <v>7</v>
      </c>
      <c r="V920" s="18" t="str">
        <f>IF($L920&lt;"6",INDEX(Revenue_type,MATCH(U920*1,[1]type!$A$118:$A$168,0),8),INDEX(Expenditure_type,MATCH(U920*1,[1]type!$A$2:$A$117,0),8))</f>
        <v>הוצאות לפעולות</v>
      </c>
      <c r="W920" s="18" t="str">
        <f t="shared" si="117"/>
        <v>75</v>
      </c>
      <c r="X920" s="18" t="str">
        <f>IF($L920&lt;"6",INDEX(Revenue_type,MATCH(W920*1,[1]type!$A$118:$A$168,0),8),INDEX(Expenditure_type,MATCH(W920*1,[1]type!$A$2:$A$117,0),8))</f>
        <v>עבודות קבלניות</v>
      </c>
      <c r="Y920" s="18" t="str">
        <f t="shared" si="118"/>
        <v>753</v>
      </c>
      <c r="Z920" s="18" t="e">
        <f>IF($L920&lt;"6",INDEX(Revenue_type,MATCH(Y920*1,[1]type!$A$118:$A$168,0),8),INDEX(Expenditure_type,MATCH(Y920*1,[1]type!$A$2:$A$117,0),8))</f>
        <v>#N/A</v>
      </c>
    </row>
    <row r="921" spans="1:26" ht="15.75" customHeight="1" outlineLevel="2">
      <c r="A921" s="38">
        <v>755</v>
      </c>
      <c r="B921" s="39">
        <v>811000</v>
      </c>
      <c r="C921">
        <v>1</v>
      </c>
      <c r="D921" t="str">
        <f t="shared" si="119"/>
        <v>1811000.755</v>
      </c>
      <c r="E921" s="47" t="s">
        <v>688</v>
      </c>
      <c r="F921" s="16"/>
      <c r="G921"/>
      <c r="H921" s="17">
        <v>6000</v>
      </c>
      <c r="I921" s="17">
        <v>2389</v>
      </c>
      <c r="J921" s="16">
        <v>3610</v>
      </c>
      <c r="K921" s="18" t="e">
        <f>INDEX(תקציב_2013,MATCH(D921,'[1]תקציב 2015'!$D$3:$D$5960,0),8)</f>
        <v>#N/A</v>
      </c>
      <c r="L921" s="18" t="str">
        <f t="shared" si="112"/>
        <v>8</v>
      </c>
      <c r="M921" s="18" t="str">
        <f>INDEX(Chapter,MATCH(L921,[1]Chapter!$A$1:$A$681,0),8)</f>
        <v>שירותים ממלכתיים</v>
      </c>
      <c r="N921" s="18" t="str">
        <f t="shared" si="113"/>
        <v>81</v>
      </c>
      <c r="O921" s="18" t="str">
        <f>INDEX(Chapter,MATCH(N921,[1]Chapter!$A$1:$A$681,0),8)</f>
        <v>חינוך</v>
      </c>
      <c r="P921" s="18" t="str">
        <f t="shared" si="114"/>
        <v>811</v>
      </c>
      <c r="Q921" s="18" t="str">
        <f>INDEX(Chapter,MATCH(P921,[1]Chapter!$A$1:$A$681,0),8)</f>
        <v>מינהל החינוך</v>
      </c>
      <c r="R921" s="18" t="str">
        <f t="shared" si="115"/>
        <v>8110</v>
      </c>
      <c r="S921" s="18" t="e">
        <f>INDEX(Chapter,MATCH(R921,[1]Chapter!$A$1:$A$681,0),8)</f>
        <v>#N/A</v>
      </c>
      <c r="T921" s="18"/>
      <c r="U921" s="18" t="str">
        <f t="shared" si="116"/>
        <v>7</v>
      </c>
      <c r="V921" s="18" t="str">
        <f>IF($L921&lt;"6",INDEX(Revenue_type,MATCH(U921*1,[1]type!$A$118:$A$168,0),8),INDEX(Expenditure_type,MATCH(U921*1,[1]type!$A$2:$A$117,0),8))</f>
        <v>הוצאות לפעולות</v>
      </c>
      <c r="W921" s="18" t="str">
        <f t="shared" si="117"/>
        <v>75</v>
      </c>
      <c r="X921" s="18" t="str">
        <f>IF($L921&lt;"6",INDEX(Revenue_type,MATCH(W921*1,[1]type!$A$118:$A$168,0),8),INDEX(Expenditure_type,MATCH(W921*1,[1]type!$A$2:$A$117,0),8))</f>
        <v>עבודות קבלניות</v>
      </c>
      <c r="Y921" s="18" t="str">
        <f t="shared" si="118"/>
        <v>755</v>
      </c>
      <c r="Z921" s="18" t="e">
        <f>IF($L921&lt;"6",INDEX(Revenue_type,MATCH(Y921*1,[1]type!$A$118:$A$168,0),8),INDEX(Expenditure_type,MATCH(Y921*1,[1]type!$A$2:$A$117,0),8))</f>
        <v>#N/A</v>
      </c>
    </row>
    <row r="922" spans="1:26" ht="15.75" customHeight="1" outlineLevel="2">
      <c r="A922" s="38">
        <v>780</v>
      </c>
      <c r="B922" s="39">
        <v>811000</v>
      </c>
      <c r="C922">
        <v>1</v>
      </c>
      <c r="D922" t="str">
        <f t="shared" si="119"/>
        <v>1811000.780</v>
      </c>
      <c r="E922" s="47" t="s">
        <v>449</v>
      </c>
      <c r="F922" s="16"/>
      <c r="G922"/>
      <c r="H922" s="17">
        <v>35000</v>
      </c>
      <c r="I922" s="17">
        <v>19016.650000000001</v>
      </c>
      <c r="J922" s="16">
        <v>19637.09</v>
      </c>
      <c r="K922" s="18">
        <f>INDEX(תקציב_2013,MATCH(D922,'[1]תקציב 2015'!$D$3:$D$5960,0),8)</f>
        <v>2224862</v>
      </c>
      <c r="L922" s="18" t="str">
        <f t="shared" si="112"/>
        <v>8</v>
      </c>
      <c r="M922" s="18" t="str">
        <f>INDEX(Chapter,MATCH(L922,[1]Chapter!$A$1:$A$681,0),8)</f>
        <v>שירותים ממלכתיים</v>
      </c>
      <c r="N922" s="18" t="str">
        <f t="shared" si="113"/>
        <v>81</v>
      </c>
      <c r="O922" s="18" t="str">
        <f>INDEX(Chapter,MATCH(N922,[1]Chapter!$A$1:$A$681,0),8)</f>
        <v>חינוך</v>
      </c>
      <c r="P922" s="18" t="str">
        <f t="shared" si="114"/>
        <v>811</v>
      </c>
      <c r="Q922" s="18" t="str">
        <f>INDEX(Chapter,MATCH(P922,[1]Chapter!$A$1:$A$681,0),8)</f>
        <v>מינהל החינוך</v>
      </c>
      <c r="R922" s="18" t="str">
        <f t="shared" si="115"/>
        <v>8110</v>
      </c>
      <c r="S922" s="18" t="e">
        <f>INDEX(Chapter,MATCH(R922,[1]Chapter!$A$1:$A$681,0),8)</f>
        <v>#N/A</v>
      </c>
      <c r="T922" s="18"/>
      <c r="U922" s="18" t="str">
        <f t="shared" si="116"/>
        <v>7</v>
      </c>
      <c r="V922" s="18" t="str">
        <f>IF($L922&lt;"6",INDEX(Revenue_type,MATCH(U922*1,[1]type!$A$118:$A$168,0),8),INDEX(Expenditure_type,MATCH(U922*1,[1]type!$A$2:$A$117,0),8))</f>
        <v>הוצאות לפעולות</v>
      </c>
      <c r="W922" s="18" t="str">
        <f t="shared" si="117"/>
        <v>78</v>
      </c>
      <c r="X922" s="18" t="str">
        <f>IF($L922&lt;"6",INDEX(Revenue_type,MATCH(W922*1,[1]type!$A$118:$A$168,0),8),INDEX(Expenditure_type,MATCH(W922*1,[1]type!$A$2:$A$117,0),8))</f>
        <v>הוצאות שונות</v>
      </c>
      <c r="Y922" s="18" t="str">
        <f t="shared" si="118"/>
        <v>780</v>
      </c>
      <c r="Z922" s="18" t="e">
        <f>IF($L922&lt;"6",INDEX(Revenue_type,MATCH(Y922*1,[1]type!$A$118:$A$168,0),8),INDEX(Expenditure_type,MATCH(Y922*1,[1]type!$A$2:$A$117,0),8))</f>
        <v>#N/A</v>
      </c>
    </row>
    <row r="923" spans="1:26" ht="15.75" customHeight="1" outlineLevel="2">
      <c r="A923" s="38">
        <v>781</v>
      </c>
      <c r="B923" s="39">
        <v>811000</v>
      </c>
      <c r="C923">
        <v>1</v>
      </c>
      <c r="D923" t="str">
        <f t="shared" si="119"/>
        <v>1811000.781</v>
      </c>
      <c r="E923" s="42" t="s">
        <v>689</v>
      </c>
      <c r="F923" s="16"/>
      <c r="G923"/>
      <c r="H923" s="17">
        <v>0</v>
      </c>
      <c r="I923" s="17">
        <v>0</v>
      </c>
      <c r="J923" s="16">
        <v>0</v>
      </c>
      <c r="K923" s="18">
        <f>INDEX(תקציב_2013,MATCH(D923,'[1]תקציב 2015'!$D$3:$D$5960,0),8)</f>
        <v>2749000</v>
      </c>
      <c r="L923" s="18" t="str">
        <f t="shared" si="112"/>
        <v>8</v>
      </c>
      <c r="M923" s="18" t="str">
        <f>INDEX(Chapter,MATCH(L923,[1]Chapter!$A$1:$A$681,0),8)</f>
        <v>שירותים ממלכתיים</v>
      </c>
      <c r="N923" s="18" t="str">
        <f t="shared" si="113"/>
        <v>81</v>
      </c>
      <c r="O923" s="18" t="str">
        <f>INDEX(Chapter,MATCH(N923,[1]Chapter!$A$1:$A$681,0),8)</f>
        <v>חינוך</v>
      </c>
      <c r="P923" s="18" t="str">
        <f t="shared" si="114"/>
        <v>811</v>
      </c>
      <c r="Q923" s="18" t="str">
        <f>INDEX(Chapter,MATCH(P923,[1]Chapter!$A$1:$A$681,0),8)</f>
        <v>מינהל החינוך</v>
      </c>
      <c r="R923" s="18" t="str">
        <f t="shared" si="115"/>
        <v>8110</v>
      </c>
      <c r="S923" s="18" t="e">
        <f>INDEX(Chapter,MATCH(R923,[1]Chapter!$A$1:$A$681,0),8)</f>
        <v>#N/A</v>
      </c>
      <c r="T923" s="18"/>
      <c r="U923" s="18" t="str">
        <f t="shared" si="116"/>
        <v>7</v>
      </c>
      <c r="V923" s="18" t="str">
        <f>IF($L923&lt;"6",INDEX(Revenue_type,MATCH(U923*1,[1]type!$A$118:$A$168,0),8),INDEX(Expenditure_type,MATCH(U923*1,[1]type!$A$2:$A$117,0),8))</f>
        <v>הוצאות לפעולות</v>
      </c>
      <c r="W923" s="18" t="str">
        <f t="shared" si="117"/>
        <v>78</v>
      </c>
      <c r="X923" s="18" t="str">
        <f>IF($L923&lt;"6",INDEX(Revenue_type,MATCH(W923*1,[1]type!$A$118:$A$168,0),8),INDEX(Expenditure_type,MATCH(W923*1,[1]type!$A$2:$A$117,0),8))</f>
        <v>הוצאות שונות</v>
      </c>
      <c r="Y923" s="18" t="str">
        <f t="shared" si="118"/>
        <v>781</v>
      </c>
      <c r="Z923" s="18" t="e">
        <f>IF($L923&lt;"6",INDEX(Revenue_type,MATCH(Y923*1,[1]type!$A$118:$A$168,0),8),INDEX(Expenditure_type,MATCH(Y923*1,[1]type!$A$2:$A$117,0),8))</f>
        <v>#N/A</v>
      </c>
    </row>
    <row r="924" spans="1:26" ht="15.75" customHeight="1" outlineLevel="2">
      <c r="A924" s="38">
        <v>782</v>
      </c>
      <c r="B924" s="39">
        <v>811000</v>
      </c>
      <c r="C924">
        <v>1</v>
      </c>
      <c r="D924" t="str">
        <f t="shared" si="119"/>
        <v>1811000.782</v>
      </c>
      <c r="E924" s="54" t="s">
        <v>50</v>
      </c>
      <c r="F924" s="16"/>
      <c r="G924"/>
      <c r="H924" s="17">
        <v>18000</v>
      </c>
      <c r="I924" s="17">
        <v>18147.080000000002</v>
      </c>
      <c r="J924" s="16">
        <v>18299.599999999999</v>
      </c>
      <c r="K924" s="18">
        <f>INDEX(תקציב_2013,MATCH(D924,'[1]תקציב 2015'!$D$3:$D$5960,0),8)</f>
        <v>400000</v>
      </c>
      <c r="L924" s="18" t="str">
        <f t="shared" si="112"/>
        <v>8</v>
      </c>
      <c r="M924" s="18" t="str">
        <f>INDEX(Chapter,MATCH(L924,[1]Chapter!$A$1:$A$681,0),8)</f>
        <v>שירותים ממלכתיים</v>
      </c>
      <c r="N924" s="18" t="str">
        <f t="shared" si="113"/>
        <v>81</v>
      </c>
      <c r="O924" s="18" t="str">
        <f>INDEX(Chapter,MATCH(N924,[1]Chapter!$A$1:$A$681,0),8)</f>
        <v>חינוך</v>
      </c>
      <c r="P924" s="18" t="str">
        <f t="shared" si="114"/>
        <v>811</v>
      </c>
      <c r="Q924" s="18" t="str">
        <f>INDEX(Chapter,MATCH(P924,[1]Chapter!$A$1:$A$681,0),8)</f>
        <v>מינהל החינוך</v>
      </c>
      <c r="R924" s="18" t="str">
        <f t="shared" si="115"/>
        <v>8110</v>
      </c>
      <c r="S924" s="18" t="e">
        <f>INDEX(Chapter,MATCH(R924,[1]Chapter!$A$1:$A$681,0),8)</f>
        <v>#N/A</v>
      </c>
      <c r="T924" s="18"/>
      <c r="U924" s="18" t="str">
        <f t="shared" si="116"/>
        <v>7</v>
      </c>
      <c r="V924" s="18" t="str">
        <f>IF($L924&lt;"6",INDEX(Revenue_type,MATCH(U924*1,[1]type!$A$118:$A$168,0),8),INDEX(Expenditure_type,MATCH(U924*1,[1]type!$A$2:$A$117,0),8))</f>
        <v>הוצאות לפעולות</v>
      </c>
      <c r="W924" s="18" t="str">
        <f t="shared" si="117"/>
        <v>78</v>
      </c>
      <c r="X924" s="18" t="str">
        <f>IF($L924&lt;"6",INDEX(Revenue_type,MATCH(W924*1,[1]type!$A$118:$A$168,0),8),INDEX(Expenditure_type,MATCH(W924*1,[1]type!$A$2:$A$117,0),8))</f>
        <v>הוצאות שונות</v>
      </c>
      <c r="Y924" s="18" t="str">
        <f t="shared" si="118"/>
        <v>782</v>
      </c>
      <c r="Z924" s="18" t="e">
        <f>IF($L924&lt;"6",INDEX(Revenue_type,MATCH(Y924*1,[1]type!$A$118:$A$168,0),8),INDEX(Expenditure_type,MATCH(Y924*1,[1]type!$A$2:$A$117,0),8))</f>
        <v>#N/A</v>
      </c>
    </row>
    <row r="925" spans="1:26" ht="15.75" customHeight="1" outlineLevel="2">
      <c r="A925" s="38">
        <v>783</v>
      </c>
      <c r="B925" s="39">
        <v>811000</v>
      </c>
      <c r="C925">
        <v>1</v>
      </c>
      <c r="D925" t="str">
        <f t="shared" si="119"/>
        <v>1811000.783</v>
      </c>
      <c r="E925" s="47" t="s">
        <v>690</v>
      </c>
      <c r="F925" s="16"/>
      <c r="G925"/>
      <c r="H925" s="17">
        <v>10000</v>
      </c>
      <c r="I925" s="17">
        <v>9561</v>
      </c>
      <c r="J925" s="16">
        <v>6810</v>
      </c>
      <c r="K925" s="18">
        <f>INDEX(תקציב_2013,MATCH(D925,'[1]תקציב 2015'!$D$3:$D$5960,0),8)</f>
        <v>100000</v>
      </c>
      <c r="L925" s="18" t="str">
        <f t="shared" si="112"/>
        <v>8</v>
      </c>
      <c r="M925" s="18" t="str">
        <f>INDEX(Chapter,MATCH(L925,[1]Chapter!$A$1:$A$681,0),8)</f>
        <v>שירותים ממלכתיים</v>
      </c>
      <c r="N925" s="18" t="str">
        <f t="shared" si="113"/>
        <v>81</v>
      </c>
      <c r="O925" s="18" t="str">
        <f>INDEX(Chapter,MATCH(N925,[1]Chapter!$A$1:$A$681,0),8)</f>
        <v>חינוך</v>
      </c>
      <c r="P925" s="18" t="str">
        <f t="shared" si="114"/>
        <v>811</v>
      </c>
      <c r="Q925" s="18" t="str">
        <f>INDEX(Chapter,MATCH(P925,[1]Chapter!$A$1:$A$681,0),8)</f>
        <v>מינהל החינוך</v>
      </c>
      <c r="R925" s="18" t="str">
        <f t="shared" si="115"/>
        <v>8110</v>
      </c>
      <c r="S925" s="18" t="e">
        <f>INDEX(Chapter,MATCH(R925,[1]Chapter!$A$1:$A$681,0),8)</f>
        <v>#N/A</v>
      </c>
      <c r="T925" s="18"/>
      <c r="U925" s="18" t="str">
        <f t="shared" si="116"/>
        <v>7</v>
      </c>
      <c r="V925" s="18" t="str">
        <f>IF($L925&lt;"6",INDEX(Revenue_type,MATCH(U925*1,[1]type!$A$118:$A$168,0),8),INDEX(Expenditure_type,MATCH(U925*1,[1]type!$A$2:$A$117,0),8))</f>
        <v>הוצאות לפעולות</v>
      </c>
      <c r="W925" s="18" t="str">
        <f t="shared" si="117"/>
        <v>78</v>
      </c>
      <c r="X925" s="18" t="str">
        <f>IF($L925&lt;"6",INDEX(Revenue_type,MATCH(W925*1,[1]type!$A$118:$A$168,0),8),INDEX(Expenditure_type,MATCH(W925*1,[1]type!$A$2:$A$117,0),8))</f>
        <v>הוצאות שונות</v>
      </c>
      <c r="Y925" s="18" t="str">
        <f t="shared" si="118"/>
        <v>783</v>
      </c>
      <c r="Z925" s="18" t="e">
        <f>IF($L925&lt;"6",INDEX(Revenue_type,MATCH(Y925*1,[1]type!$A$118:$A$168,0),8),INDEX(Expenditure_type,MATCH(Y925*1,[1]type!$A$2:$A$117,0),8))</f>
        <v>#N/A</v>
      </c>
    </row>
    <row r="926" spans="1:26" ht="15.75" customHeight="1" outlineLevel="2">
      <c r="A926" s="38">
        <v>785</v>
      </c>
      <c r="B926" s="39">
        <v>811000</v>
      </c>
      <c r="C926">
        <v>1</v>
      </c>
      <c r="D926" t="str">
        <f t="shared" si="119"/>
        <v>1811000.785</v>
      </c>
      <c r="E926" s="47" t="s">
        <v>691</v>
      </c>
      <c r="F926" s="16"/>
      <c r="G926"/>
      <c r="H926" s="17">
        <v>10000</v>
      </c>
      <c r="I926" s="17">
        <v>2967</v>
      </c>
      <c r="J926" s="16">
        <v>1888</v>
      </c>
      <c r="K926" s="18">
        <f>INDEX(תקציב_2013,MATCH(D926,'[1]תקציב 2015'!$D$3:$D$5960,0),8)</f>
        <v>10000</v>
      </c>
      <c r="L926" s="18" t="str">
        <f t="shared" si="112"/>
        <v>8</v>
      </c>
      <c r="M926" s="18" t="str">
        <f>INDEX(Chapter,MATCH(L926,[1]Chapter!$A$1:$A$681,0),8)</f>
        <v>שירותים ממלכתיים</v>
      </c>
      <c r="N926" s="18" t="str">
        <f t="shared" si="113"/>
        <v>81</v>
      </c>
      <c r="O926" s="18" t="str">
        <f>INDEX(Chapter,MATCH(N926,[1]Chapter!$A$1:$A$681,0),8)</f>
        <v>חינוך</v>
      </c>
      <c r="P926" s="18" t="str">
        <f t="shared" si="114"/>
        <v>811</v>
      </c>
      <c r="Q926" s="18" t="str">
        <f>INDEX(Chapter,MATCH(P926,[1]Chapter!$A$1:$A$681,0),8)</f>
        <v>מינהל החינוך</v>
      </c>
      <c r="R926" s="18" t="str">
        <f t="shared" si="115"/>
        <v>8110</v>
      </c>
      <c r="S926" s="18" t="e">
        <f>INDEX(Chapter,MATCH(R926,[1]Chapter!$A$1:$A$681,0),8)</f>
        <v>#N/A</v>
      </c>
      <c r="T926" s="18"/>
      <c r="U926" s="18" t="str">
        <f t="shared" si="116"/>
        <v>7</v>
      </c>
      <c r="V926" s="18" t="str">
        <f>IF($L926&lt;"6",INDEX(Revenue_type,MATCH(U926*1,[1]type!$A$118:$A$168,0),8),INDEX(Expenditure_type,MATCH(U926*1,[1]type!$A$2:$A$117,0),8))</f>
        <v>הוצאות לפעולות</v>
      </c>
      <c r="W926" s="18" t="str">
        <f t="shared" si="117"/>
        <v>78</v>
      </c>
      <c r="X926" s="18" t="str">
        <f>IF($L926&lt;"6",INDEX(Revenue_type,MATCH(W926*1,[1]type!$A$118:$A$168,0),8),INDEX(Expenditure_type,MATCH(W926*1,[1]type!$A$2:$A$117,0),8))</f>
        <v>הוצאות שונות</v>
      </c>
      <c r="Y926" s="18" t="str">
        <f t="shared" si="118"/>
        <v>785</v>
      </c>
      <c r="Z926" s="18" t="e">
        <f>IF($L926&lt;"6",INDEX(Revenue_type,MATCH(Y926*1,[1]type!$A$118:$A$168,0),8),INDEX(Expenditure_type,MATCH(Y926*1,[1]type!$A$2:$A$117,0),8))</f>
        <v>#N/A</v>
      </c>
    </row>
    <row r="927" spans="1:26" ht="15.75" customHeight="1" outlineLevel="2">
      <c r="A927" s="38">
        <v>786</v>
      </c>
      <c r="B927" s="39">
        <v>811000</v>
      </c>
      <c r="C927">
        <v>1</v>
      </c>
      <c r="D927" t="str">
        <f t="shared" si="119"/>
        <v>1811000.786</v>
      </c>
      <c r="E927" s="47" t="s">
        <v>692</v>
      </c>
      <c r="F927" s="16"/>
      <c r="G927"/>
      <c r="H927" s="17">
        <v>303500</v>
      </c>
      <c r="I927" s="17">
        <v>270493.02</v>
      </c>
      <c r="J927" s="16">
        <v>256329</v>
      </c>
      <c r="K927" s="18" t="e">
        <f>INDEX(תקציב_2013,MATCH(D927,'[1]תקציב 2015'!$D$3:$D$5960,0),8)</f>
        <v>#N/A</v>
      </c>
      <c r="L927" s="18" t="str">
        <f t="shared" si="112"/>
        <v>8</v>
      </c>
      <c r="M927" s="18" t="str">
        <f>INDEX(Chapter,MATCH(L927,[1]Chapter!$A$1:$A$681,0),8)</f>
        <v>שירותים ממלכתיים</v>
      </c>
      <c r="N927" s="18" t="str">
        <f t="shared" si="113"/>
        <v>81</v>
      </c>
      <c r="O927" s="18" t="str">
        <f>INDEX(Chapter,MATCH(N927,[1]Chapter!$A$1:$A$681,0),8)</f>
        <v>חינוך</v>
      </c>
      <c r="P927" s="18" t="str">
        <f t="shared" si="114"/>
        <v>811</v>
      </c>
      <c r="Q927" s="18" t="str">
        <f>INDEX(Chapter,MATCH(P927,[1]Chapter!$A$1:$A$681,0),8)</f>
        <v>מינהל החינוך</v>
      </c>
      <c r="R927" s="18" t="str">
        <f t="shared" si="115"/>
        <v>8110</v>
      </c>
      <c r="S927" s="18" t="e">
        <f>INDEX(Chapter,MATCH(R927,[1]Chapter!$A$1:$A$681,0),8)</f>
        <v>#N/A</v>
      </c>
      <c r="T927" s="18"/>
      <c r="U927" s="18" t="str">
        <f t="shared" si="116"/>
        <v>7</v>
      </c>
      <c r="V927" s="18" t="str">
        <f>IF($L927&lt;"6",INDEX(Revenue_type,MATCH(U927*1,[1]type!$A$118:$A$168,0),8),INDEX(Expenditure_type,MATCH(U927*1,[1]type!$A$2:$A$117,0),8))</f>
        <v>הוצאות לפעולות</v>
      </c>
      <c r="W927" s="18" t="str">
        <f t="shared" si="117"/>
        <v>78</v>
      </c>
      <c r="X927" s="18" t="str">
        <f>IF($L927&lt;"6",INDEX(Revenue_type,MATCH(W927*1,[1]type!$A$118:$A$168,0),8),INDEX(Expenditure_type,MATCH(W927*1,[1]type!$A$2:$A$117,0),8))</f>
        <v>הוצאות שונות</v>
      </c>
      <c r="Y927" s="18" t="str">
        <f t="shared" si="118"/>
        <v>786</v>
      </c>
      <c r="Z927" s="18" t="e">
        <f>IF($L927&lt;"6",INDEX(Revenue_type,MATCH(Y927*1,[1]type!$A$118:$A$168,0),8),INDEX(Expenditure_type,MATCH(Y927*1,[1]type!$A$2:$A$117,0),8))</f>
        <v>#N/A</v>
      </c>
    </row>
    <row r="928" spans="1:26" ht="15.75" customHeight="1" outlineLevel="2">
      <c r="A928" s="38">
        <v>930</v>
      </c>
      <c r="B928" s="39">
        <v>811000</v>
      </c>
      <c r="C928">
        <v>1</v>
      </c>
      <c r="D928" t="str">
        <f t="shared" si="119"/>
        <v>1811000.930</v>
      </c>
      <c r="E928" s="42" t="s">
        <v>693</v>
      </c>
      <c r="F928" s="16"/>
      <c r="G928"/>
      <c r="H928" s="17">
        <v>0</v>
      </c>
      <c r="I928" s="17">
        <v>0</v>
      </c>
      <c r="J928" s="16">
        <v>0</v>
      </c>
      <c r="K928" s="18">
        <f>INDEX(תקציב_2013,MATCH(D928,'[1]תקציב 2015'!$D$3:$D$5960,0),8)</f>
        <v>0</v>
      </c>
      <c r="L928" s="18" t="str">
        <f t="shared" si="112"/>
        <v>8</v>
      </c>
      <c r="M928" s="18" t="str">
        <f>INDEX(Chapter,MATCH(L928,[1]Chapter!$A$1:$A$681,0),8)</f>
        <v>שירותים ממלכתיים</v>
      </c>
      <c r="N928" s="18" t="str">
        <f t="shared" si="113"/>
        <v>81</v>
      </c>
      <c r="O928" s="18" t="str">
        <f>INDEX(Chapter,MATCH(N928,[1]Chapter!$A$1:$A$681,0),8)</f>
        <v>חינוך</v>
      </c>
      <c r="P928" s="18" t="str">
        <f t="shared" si="114"/>
        <v>811</v>
      </c>
      <c r="Q928" s="18" t="str">
        <f>INDEX(Chapter,MATCH(P928,[1]Chapter!$A$1:$A$681,0),8)</f>
        <v>מינהל החינוך</v>
      </c>
      <c r="R928" s="18" t="str">
        <f t="shared" si="115"/>
        <v>8110</v>
      </c>
      <c r="S928" s="18" t="e">
        <f>INDEX(Chapter,MATCH(R928,[1]Chapter!$A$1:$A$681,0),8)</f>
        <v>#N/A</v>
      </c>
      <c r="T928" s="18"/>
      <c r="U928" s="18" t="str">
        <f t="shared" si="116"/>
        <v>9</v>
      </c>
      <c r="V928" s="18" t="str">
        <f>IF($L928&lt;"6",INDEX(Revenue_type,MATCH(U928*1,[1]type!$A$118:$A$168,0),8),INDEX(Expenditure_type,MATCH(U928*1,[1]type!$A$2:$A$117,0),8))</f>
        <v>הוצאות חד פעמיות</v>
      </c>
      <c r="W928" s="18" t="str">
        <f t="shared" si="117"/>
        <v>93</v>
      </c>
      <c r="X928" s="18" t="str">
        <f>IF($L928&lt;"6",INDEX(Revenue_type,MATCH(W928*1,[1]type!$A$118:$A$168,0),8),INDEX(Expenditure_type,MATCH(W928*1,[1]type!$A$2:$A$117,0),8))</f>
        <v>רכישת ציוד יסודי</v>
      </c>
      <c r="Y928" s="18" t="str">
        <f t="shared" si="118"/>
        <v>930</v>
      </c>
      <c r="Z928" s="18" t="e">
        <f>IF($L928&lt;"6",INDEX(Revenue_type,MATCH(Y928*1,[1]type!$A$118:$A$168,0),8),INDEX(Expenditure_type,MATCH(Y928*1,[1]type!$A$2:$A$117,0),8))</f>
        <v>#N/A</v>
      </c>
    </row>
    <row r="929" spans="1:26" ht="15.75" customHeight="1" outlineLevel="2">
      <c r="A929" s="38">
        <v>931</v>
      </c>
      <c r="B929" s="39">
        <v>811000</v>
      </c>
      <c r="C929">
        <v>1</v>
      </c>
      <c r="D929" t="str">
        <f t="shared" si="119"/>
        <v>1811000.931</v>
      </c>
      <c r="E929" s="42" t="s">
        <v>694</v>
      </c>
      <c r="F929" s="16"/>
      <c r="G929"/>
      <c r="H929" s="17">
        <v>290000</v>
      </c>
      <c r="I929" s="17">
        <v>371707.46</v>
      </c>
      <c r="J929" s="16">
        <v>512078.42</v>
      </c>
      <c r="K929" s="18" t="e">
        <f>INDEX(תקציב_2013,MATCH(D929,'[1]תקציב 2015'!$D$3:$D$5960,0),8)</f>
        <v>#N/A</v>
      </c>
      <c r="L929" s="18" t="str">
        <f t="shared" si="112"/>
        <v>8</v>
      </c>
      <c r="M929" s="18" t="str">
        <f>INDEX(Chapter,MATCH(L929,[1]Chapter!$A$1:$A$681,0),8)</f>
        <v>שירותים ממלכתיים</v>
      </c>
      <c r="N929" s="18" t="str">
        <f t="shared" si="113"/>
        <v>81</v>
      </c>
      <c r="O929" s="18" t="str">
        <f>INDEX(Chapter,MATCH(N929,[1]Chapter!$A$1:$A$681,0),8)</f>
        <v>חינוך</v>
      </c>
      <c r="P929" s="18" t="str">
        <f t="shared" si="114"/>
        <v>811</v>
      </c>
      <c r="Q929" s="18" t="str">
        <f>INDEX(Chapter,MATCH(P929,[1]Chapter!$A$1:$A$681,0),8)</f>
        <v>מינהל החינוך</v>
      </c>
      <c r="R929" s="18" t="str">
        <f t="shared" si="115"/>
        <v>8110</v>
      </c>
      <c r="S929" s="18" t="e">
        <f>INDEX(Chapter,MATCH(R929,[1]Chapter!$A$1:$A$681,0),8)</f>
        <v>#N/A</v>
      </c>
      <c r="T929" s="18"/>
      <c r="U929" s="18" t="str">
        <f t="shared" si="116"/>
        <v>9</v>
      </c>
      <c r="V929" s="18" t="str">
        <f>IF($L929&lt;"6",INDEX(Revenue_type,MATCH(U929*1,[1]type!$A$118:$A$168,0),8),INDEX(Expenditure_type,MATCH(U929*1,[1]type!$A$2:$A$117,0),8))</f>
        <v>הוצאות חד פעמיות</v>
      </c>
      <c r="W929" s="18" t="str">
        <f t="shared" si="117"/>
        <v>93</v>
      </c>
      <c r="X929" s="18" t="str">
        <f>IF($L929&lt;"6",INDEX(Revenue_type,MATCH(W929*1,[1]type!$A$118:$A$168,0),8),INDEX(Expenditure_type,MATCH(W929*1,[1]type!$A$2:$A$117,0),8))</f>
        <v>רכישת ציוד יסודי</v>
      </c>
      <c r="Y929" s="18" t="str">
        <f t="shared" si="118"/>
        <v>931</v>
      </c>
      <c r="Z929" s="18" t="e">
        <f>IF($L929&lt;"6",INDEX(Revenue_type,MATCH(Y929*1,[1]type!$A$118:$A$168,0),8),INDEX(Expenditure_type,MATCH(Y929*1,[1]type!$A$2:$A$117,0),8))</f>
        <v>#N/A</v>
      </c>
    </row>
    <row r="930" spans="1:26" ht="15.75" customHeight="1" outlineLevel="2">
      <c r="A930" s="38">
        <v>932</v>
      </c>
      <c r="B930" s="39">
        <v>811000</v>
      </c>
      <c r="C930">
        <v>1</v>
      </c>
      <c r="D930" t="str">
        <f t="shared" si="119"/>
        <v>1811000.932</v>
      </c>
      <c r="E930" s="42" t="s">
        <v>695</v>
      </c>
      <c r="F930" s="16"/>
      <c r="G930"/>
      <c r="H930" s="17">
        <v>1000000</v>
      </c>
      <c r="I930" s="17">
        <v>1000000</v>
      </c>
      <c r="J930" s="16">
        <v>1000000</v>
      </c>
      <c r="K930" s="18" t="e">
        <f>INDEX(תקציב_2013,MATCH(D930,'[1]תקציב 2015'!$D$3:$D$5960,0),8)</f>
        <v>#N/A</v>
      </c>
      <c r="L930" s="18" t="str">
        <f t="shared" si="112"/>
        <v>8</v>
      </c>
      <c r="M930" s="18" t="str">
        <f>INDEX(Chapter,MATCH(L930,[1]Chapter!$A$1:$A$681,0),8)</f>
        <v>שירותים ממלכתיים</v>
      </c>
      <c r="N930" s="18" t="str">
        <f t="shared" si="113"/>
        <v>81</v>
      </c>
      <c r="O930" s="18" t="str">
        <f>INDEX(Chapter,MATCH(N930,[1]Chapter!$A$1:$A$681,0),8)</f>
        <v>חינוך</v>
      </c>
      <c r="P930" s="18" t="str">
        <f t="shared" si="114"/>
        <v>811</v>
      </c>
      <c r="Q930" s="18" t="str">
        <f>INDEX(Chapter,MATCH(P930,[1]Chapter!$A$1:$A$681,0),8)</f>
        <v>מינהל החינוך</v>
      </c>
      <c r="R930" s="18" t="str">
        <f t="shared" si="115"/>
        <v>8110</v>
      </c>
      <c r="S930" s="18" t="e">
        <f>INDEX(Chapter,MATCH(R930,[1]Chapter!$A$1:$A$681,0),8)</f>
        <v>#N/A</v>
      </c>
      <c r="T930" s="18"/>
      <c r="U930" s="18" t="str">
        <f t="shared" si="116"/>
        <v>9</v>
      </c>
      <c r="V930" s="18" t="str">
        <f>IF($L930&lt;"6",INDEX(Revenue_type,MATCH(U930*1,[1]type!$A$118:$A$168,0),8),INDEX(Expenditure_type,MATCH(U930*1,[1]type!$A$2:$A$117,0),8))</f>
        <v>הוצאות חד פעמיות</v>
      </c>
      <c r="W930" s="18" t="str">
        <f t="shared" si="117"/>
        <v>93</v>
      </c>
      <c r="X930" s="18" t="str">
        <f>IF($L930&lt;"6",INDEX(Revenue_type,MATCH(W930*1,[1]type!$A$118:$A$168,0),8),INDEX(Expenditure_type,MATCH(W930*1,[1]type!$A$2:$A$117,0),8))</f>
        <v>רכישת ציוד יסודי</v>
      </c>
      <c r="Y930" s="18" t="str">
        <f t="shared" si="118"/>
        <v>932</v>
      </c>
      <c r="Z930" s="18" t="e">
        <f>IF($L930&lt;"6",INDEX(Revenue_type,MATCH(Y930*1,[1]type!$A$118:$A$168,0),8),INDEX(Expenditure_type,MATCH(Y930*1,[1]type!$A$2:$A$117,0),8))</f>
        <v>#N/A</v>
      </c>
    </row>
    <row r="931" spans="1:26" ht="15.75" customHeight="1" outlineLevel="2">
      <c r="A931" s="38">
        <v>750</v>
      </c>
      <c r="B931" s="39">
        <v>812000</v>
      </c>
      <c r="C931">
        <v>1</v>
      </c>
      <c r="D931" t="str">
        <f t="shared" si="119"/>
        <v>1812000.750</v>
      </c>
      <c r="E931" s="42" t="s">
        <v>696</v>
      </c>
      <c r="F931" s="16"/>
      <c r="G931"/>
      <c r="H931" s="17">
        <v>72000</v>
      </c>
      <c r="I931" s="17">
        <v>32823</v>
      </c>
      <c r="J931" s="16"/>
      <c r="K931" s="18" t="e">
        <f>INDEX(תקציב_2013,MATCH(D931,'[1]תקציב 2015'!$D$3:$D$5960,0),8)</f>
        <v>#N/A</v>
      </c>
      <c r="L931" s="18" t="str">
        <f t="shared" si="112"/>
        <v>8</v>
      </c>
      <c r="M931" s="18" t="str">
        <f>INDEX(Chapter,MATCH(L931,[1]Chapter!$A$1:$A$681,0),8)</f>
        <v>שירותים ממלכתיים</v>
      </c>
      <c r="N931" s="18" t="str">
        <f t="shared" si="113"/>
        <v>81</v>
      </c>
      <c r="O931" s="18" t="str">
        <f>INDEX(Chapter,MATCH(N931,[1]Chapter!$A$1:$A$681,0),8)</f>
        <v>חינוך</v>
      </c>
      <c r="P931" s="18" t="str">
        <f t="shared" si="114"/>
        <v>812</v>
      </c>
      <c r="Q931" s="18" t="str">
        <f>INDEX(Chapter,MATCH(P931,[1]Chapter!$A$1:$A$681,0),8)</f>
        <v>חינוך קדם יסודי</v>
      </c>
      <c r="R931" s="18" t="str">
        <f t="shared" si="115"/>
        <v>8120</v>
      </c>
      <c r="S931" s="18" t="e">
        <f>INDEX(Chapter,MATCH(R931,[1]Chapter!$A$1:$A$681,0),8)</f>
        <v>#N/A</v>
      </c>
      <c r="T931" s="18"/>
      <c r="U931" s="18" t="str">
        <f t="shared" si="116"/>
        <v>7</v>
      </c>
      <c r="V931" s="18" t="str">
        <f>IF($L931&lt;"6",INDEX(Revenue_type,MATCH(U931*1,[1]type!$A$118:$A$168,0),8),INDEX(Expenditure_type,MATCH(U931*1,[1]type!$A$2:$A$117,0),8))</f>
        <v>הוצאות לפעולות</v>
      </c>
      <c r="W931" s="18" t="str">
        <f t="shared" si="117"/>
        <v>75</v>
      </c>
      <c r="X931" s="18" t="str">
        <f>IF($L931&lt;"6",INDEX(Revenue_type,MATCH(W931*1,[1]type!$A$118:$A$168,0),8),INDEX(Expenditure_type,MATCH(W931*1,[1]type!$A$2:$A$117,0),8))</f>
        <v>עבודות קבלניות</v>
      </c>
      <c r="Y931" s="18" t="str">
        <f t="shared" si="118"/>
        <v>750</v>
      </c>
      <c r="Z931" s="18" t="e">
        <f>IF($L931&lt;"6",INDEX(Revenue_type,MATCH(Y931*1,[1]type!$A$118:$A$168,0),8),INDEX(Expenditure_type,MATCH(Y931*1,[1]type!$A$2:$A$117,0),8))</f>
        <v>#N/A</v>
      </c>
    </row>
    <row r="932" spans="1:26" ht="15.75" customHeight="1" outlineLevel="2">
      <c r="A932" s="38">
        <v>780</v>
      </c>
      <c r="B932" s="39">
        <v>812000</v>
      </c>
      <c r="C932">
        <v>1</v>
      </c>
      <c r="D932" t="str">
        <f t="shared" si="119"/>
        <v>1812000.780</v>
      </c>
      <c r="E932" s="42" t="s">
        <v>158</v>
      </c>
      <c r="F932" s="16"/>
      <c r="G932"/>
      <c r="H932" s="17">
        <v>200000</v>
      </c>
      <c r="I932" s="17">
        <v>94020</v>
      </c>
      <c r="J932" s="16">
        <v>158885</v>
      </c>
      <c r="K932" s="18" t="e">
        <f>INDEX(תקציב_2013,MATCH(D932,'[1]תקציב 2015'!$D$3:$D$5960,0),8)</f>
        <v>#N/A</v>
      </c>
      <c r="L932" s="18" t="str">
        <f t="shared" si="112"/>
        <v>8</v>
      </c>
      <c r="M932" s="18" t="str">
        <f>INDEX(Chapter,MATCH(L932,[1]Chapter!$A$1:$A$681,0),8)</f>
        <v>שירותים ממלכתיים</v>
      </c>
      <c r="N932" s="18" t="str">
        <f t="shared" si="113"/>
        <v>81</v>
      </c>
      <c r="O932" s="18" t="str">
        <f>INDEX(Chapter,MATCH(N932,[1]Chapter!$A$1:$A$681,0),8)</f>
        <v>חינוך</v>
      </c>
      <c r="P932" s="18" t="str">
        <f t="shared" si="114"/>
        <v>812</v>
      </c>
      <c r="Q932" s="18" t="str">
        <f>INDEX(Chapter,MATCH(P932,[1]Chapter!$A$1:$A$681,0),8)</f>
        <v>חינוך קדם יסודי</v>
      </c>
      <c r="R932" s="18" t="str">
        <f t="shared" si="115"/>
        <v>8120</v>
      </c>
      <c r="S932" s="18" t="e">
        <f>INDEX(Chapter,MATCH(R932,[1]Chapter!$A$1:$A$681,0),8)</f>
        <v>#N/A</v>
      </c>
      <c r="T932" s="18"/>
      <c r="U932" s="18" t="str">
        <f t="shared" si="116"/>
        <v>7</v>
      </c>
      <c r="V932" s="18" t="str">
        <f>IF($L932&lt;"6",INDEX(Revenue_type,MATCH(U932*1,[1]type!$A$118:$A$168,0),8),INDEX(Expenditure_type,MATCH(U932*1,[1]type!$A$2:$A$117,0),8))</f>
        <v>הוצאות לפעולות</v>
      </c>
      <c r="W932" s="18" t="str">
        <f t="shared" si="117"/>
        <v>78</v>
      </c>
      <c r="X932" s="18" t="str">
        <f>IF($L932&lt;"6",INDEX(Revenue_type,MATCH(W932*1,[1]type!$A$118:$A$168,0),8),INDEX(Expenditure_type,MATCH(W932*1,[1]type!$A$2:$A$117,0),8))</f>
        <v>הוצאות שונות</v>
      </c>
      <c r="Y932" s="18" t="str">
        <f t="shared" si="118"/>
        <v>780</v>
      </c>
      <c r="Z932" s="18" t="e">
        <f>IF($L932&lt;"6",INDEX(Revenue_type,MATCH(Y932*1,[1]type!$A$118:$A$168,0),8),INDEX(Expenditure_type,MATCH(Y932*1,[1]type!$A$2:$A$117,0),8))</f>
        <v>#N/A</v>
      </c>
    </row>
    <row r="933" spans="1:26" ht="15.75" customHeight="1" outlineLevel="2">
      <c r="A933" s="38">
        <v>110</v>
      </c>
      <c r="B933" s="39">
        <v>812100</v>
      </c>
      <c r="C933">
        <v>1</v>
      </c>
      <c r="D933" t="str">
        <f t="shared" si="119"/>
        <v>1812100.110</v>
      </c>
      <c r="E933" s="42" t="s">
        <v>697</v>
      </c>
      <c r="F933" s="16"/>
      <c r="G933"/>
      <c r="H933" s="17">
        <v>858000</v>
      </c>
      <c r="I933" s="17">
        <v>825184.48</v>
      </c>
      <c r="J933" s="16">
        <v>748930.29</v>
      </c>
      <c r="K933" s="18">
        <f>INDEX(תקציב_2013,MATCH(D933,'[1]תקציב 2015'!$D$3:$D$5960,0),8)</f>
        <v>932095</v>
      </c>
      <c r="L933" s="18" t="str">
        <f t="shared" si="112"/>
        <v>8</v>
      </c>
      <c r="M933" s="18" t="str">
        <f>INDEX(Chapter,MATCH(L933,[1]Chapter!$A$1:$A$681,0),8)</f>
        <v>שירותים ממלכתיים</v>
      </c>
      <c r="N933" s="18" t="str">
        <f t="shared" si="113"/>
        <v>81</v>
      </c>
      <c r="O933" s="18" t="str">
        <f>INDEX(Chapter,MATCH(N933,[1]Chapter!$A$1:$A$681,0),8)</f>
        <v>חינוך</v>
      </c>
      <c r="P933" s="18" t="str">
        <f t="shared" si="114"/>
        <v>812</v>
      </c>
      <c r="Q933" s="18" t="str">
        <f>INDEX(Chapter,MATCH(P933,[1]Chapter!$A$1:$A$681,0),8)</f>
        <v>חינוך קדם יסודי</v>
      </c>
      <c r="R933" s="18" t="str">
        <f t="shared" si="115"/>
        <v>8121</v>
      </c>
      <c r="S933" s="18" t="str">
        <f>INDEX(Chapter,MATCH(R933,[1]Chapter!$A$1:$A$681,0),8)</f>
        <v>מינהל החינוך הקדם יסודי</v>
      </c>
      <c r="T933" s="18"/>
      <c r="U933" s="18" t="str">
        <f t="shared" si="116"/>
        <v>1</v>
      </c>
      <c r="V933" s="18" t="str">
        <f>IF($L933&lt;"6",INDEX(Revenue_type,MATCH(U933*1,[1]type!$A$118:$A$168,0),8),INDEX(Expenditure_type,MATCH(U933*1,[1]type!$A$2:$A$117,0),8))</f>
        <v>משכורות וש"ע לעובדים לפי תקן</v>
      </c>
      <c r="W933" s="18" t="str">
        <f t="shared" si="117"/>
        <v>11</v>
      </c>
      <c r="X933" s="18" t="str">
        <f>IF($L933&lt;"6",INDEX(Revenue_type,MATCH(W933*1,[1]type!$A$118:$A$168,0),8),INDEX(Expenditure_type,MATCH(W933*1,[1]type!$A$2:$A$117,0),8))</f>
        <v>השכר הקובע</v>
      </c>
      <c r="Y933" s="18" t="str">
        <f t="shared" si="118"/>
        <v>110</v>
      </c>
      <c r="Z933" s="18" t="e">
        <f>IF($L933&lt;"6",INDEX(Revenue_type,MATCH(Y933*1,[1]type!$A$118:$A$168,0),8),INDEX(Expenditure_type,MATCH(Y933*1,[1]type!$A$2:$A$117,0),8))</f>
        <v>#N/A</v>
      </c>
    </row>
    <row r="934" spans="1:26" ht="15.75" customHeight="1" outlineLevel="2">
      <c r="A934" s="38">
        <v>130</v>
      </c>
      <c r="B934" s="39">
        <v>812100</v>
      </c>
      <c r="C934">
        <v>1</v>
      </c>
      <c r="D934" t="str">
        <f t="shared" si="119"/>
        <v>1812100.130</v>
      </c>
      <c r="E934" s="42" t="s">
        <v>41</v>
      </c>
      <c r="F934" s="16"/>
      <c r="G934"/>
      <c r="H934" s="17">
        <v>40000</v>
      </c>
      <c r="I934" s="17">
        <v>34344.78</v>
      </c>
      <c r="J934" s="16">
        <v>29289.57</v>
      </c>
      <c r="K934" s="18">
        <f>INDEX(תקציב_2013,MATCH(D934,'[1]תקציב 2015'!$D$3:$D$5960,0),8)</f>
        <v>2420</v>
      </c>
      <c r="L934" s="18" t="str">
        <f t="shared" si="112"/>
        <v>8</v>
      </c>
      <c r="M934" s="18" t="str">
        <f>INDEX(Chapter,MATCH(L934,[1]Chapter!$A$1:$A$681,0),8)</f>
        <v>שירותים ממלכתיים</v>
      </c>
      <c r="N934" s="18" t="str">
        <f t="shared" si="113"/>
        <v>81</v>
      </c>
      <c r="O934" s="18" t="str">
        <f>INDEX(Chapter,MATCH(N934,[1]Chapter!$A$1:$A$681,0),8)</f>
        <v>חינוך</v>
      </c>
      <c r="P934" s="18" t="str">
        <f t="shared" si="114"/>
        <v>812</v>
      </c>
      <c r="Q934" s="18" t="str">
        <f>INDEX(Chapter,MATCH(P934,[1]Chapter!$A$1:$A$681,0),8)</f>
        <v>חינוך קדם יסודי</v>
      </c>
      <c r="R934" s="18" t="str">
        <f t="shared" si="115"/>
        <v>8121</v>
      </c>
      <c r="S934" s="18" t="str">
        <f>INDEX(Chapter,MATCH(R934,[1]Chapter!$A$1:$A$681,0),8)</f>
        <v>מינהל החינוך הקדם יסודי</v>
      </c>
      <c r="T934" s="18"/>
      <c r="U934" s="18" t="str">
        <f t="shared" si="116"/>
        <v>1</v>
      </c>
      <c r="V934" s="18" t="str">
        <f>IF($L934&lt;"6",INDEX(Revenue_type,MATCH(U934*1,[1]type!$A$118:$A$168,0),8),INDEX(Expenditure_type,MATCH(U934*1,[1]type!$A$2:$A$117,0),8))</f>
        <v>משכורות וש"ע לעובדים לפי תקן</v>
      </c>
      <c r="W934" s="18" t="str">
        <f t="shared" si="117"/>
        <v>13</v>
      </c>
      <c r="X934" s="18" t="str">
        <f>IF($L934&lt;"6",INDEX(Revenue_type,MATCH(W934*1,[1]type!$A$118:$A$168,0),8),INDEX(Expenditure_type,MATCH(W934*1,[1]type!$A$2:$A$117,0),8))</f>
        <v>שעות נוספות</v>
      </c>
      <c r="Y934" s="18" t="str">
        <f t="shared" si="118"/>
        <v>130</v>
      </c>
      <c r="Z934" s="18" t="e">
        <f>IF($L934&lt;"6",INDEX(Revenue_type,MATCH(Y934*1,[1]type!$A$118:$A$168,0),8),INDEX(Expenditure_type,MATCH(Y934*1,[1]type!$A$2:$A$117,0),8))</f>
        <v>#N/A</v>
      </c>
    </row>
    <row r="935" spans="1:26" ht="15.75" customHeight="1" outlineLevel="2">
      <c r="A935" s="38">
        <v>140</v>
      </c>
      <c r="B935" s="39">
        <v>812100</v>
      </c>
      <c r="C935">
        <v>1</v>
      </c>
      <c r="D935" t="str">
        <f t="shared" si="119"/>
        <v>1812100.140</v>
      </c>
      <c r="E935" s="54" t="s">
        <v>56</v>
      </c>
      <c r="F935" s="16"/>
      <c r="G935"/>
      <c r="H935" s="17">
        <v>95000</v>
      </c>
      <c r="I935" s="17">
        <v>48774.7</v>
      </c>
      <c r="J935" s="16">
        <v>92404.64</v>
      </c>
      <c r="K935" s="18">
        <f>INDEX(תקציב_2013,MATCH(D935,'[1]תקציב 2015'!$D$3:$D$5960,0),8)</f>
        <v>164659</v>
      </c>
      <c r="L935" s="18" t="str">
        <f t="shared" si="112"/>
        <v>8</v>
      </c>
      <c r="M935" s="18" t="str">
        <f>INDEX(Chapter,MATCH(L935,[1]Chapter!$A$1:$A$681,0),8)</f>
        <v>שירותים ממלכתיים</v>
      </c>
      <c r="N935" s="18" t="str">
        <f t="shared" si="113"/>
        <v>81</v>
      </c>
      <c r="O935" s="18" t="str">
        <f>INDEX(Chapter,MATCH(N935,[1]Chapter!$A$1:$A$681,0),8)</f>
        <v>חינוך</v>
      </c>
      <c r="P935" s="18" t="str">
        <f t="shared" si="114"/>
        <v>812</v>
      </c>
      <c r="Q935" s="18" t="str">
        <f>INDEX(Chapter,MATCH(P935,[1]Chapter!$A$1:$A$681,0),8)</f>
        <v>חינוך קדם יסודי</v>
      </c>
      <c r="R935" s="18" t="str">
        <f t="shared" si="115"/>
        <v>8121</v>
      </c>
      <c r="S935" s="18" t="str">
        <f>INDEX(Chapter,MATCH(R935,[1]Chapter!$A$1:$A$681,0),8)</f>
        <v>מינהל החינוך הקדם יסודי</v>
      </c>
      <c r="T935" s="18"/>
      <c r="U935" s="18" t="str">
        <f t="shared" si="116"/>
        <v>1</v>
      </c>
      <c r="V935" s="18" t="str">
        <f>IF($L935&lt;"6",INDEX(Revenue_type,MATCH(U935*1,[1]type!$A$118:$A$168,0),8),INDEX(Expenditure_type,MATCH(U935*1,[1]type!$A$2:$A$117,0),8))</f>
        <v>משכורות וש"ע לעובדים לפי תקן</v>
      </c>
      <c r="W935" s="18" t="str">
        <f t="shared" si="117"/>
        <v>14</v>
      </c>
      <c r="X935" s="18" t="str">
        <f>IF($L935&lt;"6",INDEX(Revenue_type,MATCH(W935*1,[1]type!$A$118:$A$168,0),8),INDEX(Expenditure_type,MATCH(W935*1,[1]type!$A$2:$A$117,0),8))</f>
        <v>החזר הוצאות</v>
      </c>
      <c r="Y935" s="18" t="str">
        <f t="shared" si="118"/>
        <v>140</v>
      </c>
      <c r="Z935" s="18" t="e">
        <f>IF($L935&lt;"6",INDEX(Revenue_type,MATCH(Y935*1,[1]type!$A$118:$A$168,0),8),INDEX(Expenditure_type,MATCH(Y935*1,[1]type!$A$2:$A$117,0),8))</f>
        <v>#N/A</v>
      </c>
    </row>
    <row r="936" spans="1:26" ht="15.75" customHeight="1" outlineLevel="2">
      <c r="A936" s="38">
        <v>110</v>
      </c>
      <c r="B936" s="39">
        <v>812200</v>
      </c>
      <c r="C936">
        <v>1</v>
      </c>
      <c r="D936" t="str">
        <f t="shared" si="119"/>
        <v>1812200.110</v>
      </c>
      <c r="E936" s="63" t="s">
        <v>698</v>
      </c>
      <c r="F936" s="16"/>
      <c r="G936"/>
      <c r="H936" s="17">
        <v>9873000</v>
      </c>
      <c r="I936" s="17">
        <v>9399531.8300000001</v>
      </c>
      <c r="J936" s="16">
        <v>9509733.6400000006</v>
      </c>
      <c r="K936" s="18">
        <f>INDEX(תקציב_2013,MATCH(D936,'[1]תקציב 2015'!$D$3:$D$5960,0),8)</f>
        <v>11018114</v>
      </c>
      <c r="L936" s="18" t="str">
        <f t="shared" si="112"/>
        <v>8</v>
      </c>
      <c r="M936" s="18" t="str">
        <f>INDEX(Chapter,MATCH(L936,[1]Chapter!$A$1:$A$681,0),8)</f>
        <v>שירותים ממלכתיים</v>
      </c>
      <c r="N936" s="18" t="str">
        <f t="shared" si="113"/>
        <v>81</v>
      </c>
      <c r="O936" s="18" t="str">
        <f>INDEX(Chapter,MATCH(N936,[1]Chapter!$A$1:$A$681,0),8)</f>
        <v>חינוך</v>
      </c>
      <c r="P936" s="18" t="str">
        <f t="shared" si="114"/>
        <v>812</v>
      </c>
      <c r="Q936" s="18" t="str">
        <f>INDEX(Chapter,MATCH(P936,[1]Chapter!$A$1:$A$681,0),8)</f>
        <v>חינוך קדם יסודי</v>
      </c>
      <c r="R936" s="18" t="str">
        <f t="shared" si="115"/>
        <v>8122</v>
      </c>
      <c r="S936" s="18" t="str">
        <f>INDEX(Chapter,MATCH(R936,[1]Chapter!$A$1:$A$681,0),8)</f>
        <v>גני ילדים גיל חובה</v>
      </c>
      <c r="T936" s="18"/>
      <c r="U936" s="18" t="str">
        <f t="shared" si="116"/>
        <v>1</v>
      </c>
      <c r="V936" s="18" t="str">
        <f>IF($L936&lt;"6",INDEX(Revenue_type,MATCH(U936*1,[1]type!$A$118:$A$168,0),8),INDEX(Expenditure_type,MATCH(U936*1,[1]type!$A$2:$A$117,0),8))</f>
        <v>משכורות וש"ע לעובדים לפי תקן</v>
      </c>
      <c r="W936" s="18" t="str">
        <f t="shared" si="117"/>
        <v>11</v>
      </c>
      <c r="X936" s="18" t="str">
        <f>IF($L936&lt;"6",INDEX(Revenue_type,MATCH(W936*1,[1]type!$A$118:$A$168,0),8),INDEX(Expenditure_type,MATCH(W936*1,[1]type!$A$2:$A$117,0),8))</f>
        <v>השכר הקובע</v>
      </c>
      <c r="Y936" s="18" t="str">
        <f t="shared" si="118"/>
        <v>110</v>
      </c>
      <c r="Z936" s="18" t="e">
        <f>IF($L936&lt;"6",INDEX(Revenue_type,MATCH(Y936*1,[1]type!$A$118:$A$168,0),8),INDEX(Expenditure_type,MATCH(Y936*1,[1]type!$A$2:$A$117,0),8))</f>
        <v>#N/A</v>
      </c>
    </row>
    <row r="937" spans="1:26" ht="15.75" customHeight="1" outlineLevel="2">
      <c r="A937" s="38">
        <v>115</v>
      </c>
      <c r="B937" s="39">
        <v>812200</v>
      </c>
      <c r="C937">
        <v>1</v>
      </c>
      <c r="D937" t="str">
        <f t="shared" si="119"/>
        <v>1812200.115</v>
      </c>
      <c r="E937" s="42" t="s">
        <v>433</v>
      </c>
      <c r="F937" s="16"/>
      <c r="G937"/>
      <c r="H937" s="17">
        <v>410000</v>
      </c>
      <c r="I937" s="17">
        <v>178102</v>
      </c>
      <c r="J937" s="16">
        <v>92175</v>
      </c>
      <c r="K937" s="18" t="e">
        <f>INDEX(תקציב_2013,MATCH(D937,'[1]תקציב 2015'!$D$3:$D$5960,0),8)</f>
        <v>#N/A</v>
      </c>
      <c r="L937" s="18" t="str">
        <f t="shared" si="112"/>
        <v>8</v>
      </c>
      <c r="M937" s="18" t="str">
        <f>INDEX(Chapter,MATCH(L937,[1]Chapter!$A$1:$A$681,0),8)</f>
        <v>שירותים ממלכתיים</v>
      </c>
      <c r="N937" s="18" t="str">
        <f t="shared" si="113"/>
        <v>81</v>
      </c>
      <c r="O937" s="18" t="str">
        <f>INDEX(Chapter,MATCH(N937,[1]Chapter!$A$1:$A$681,0),8)</f>
        <v>חינוך</v>
      </c>
      <c r="P937" s="18" t="str">
        <f t="shared" si="114"/>
        <v>812</v>
      </c>
      <c r="Q937" s="18" t="str">
        <f>INDEX(Chapter,MATCH(P937,[1]Chapter!$A$1:$A$681,0),8)</f>
        <v>חינוך קדם יסודי</v>
      </c>
      <c r="R937" s="18" t="str">
        <f t="shared" si="115"/>
        <v>8122</v>
      </c>
      <c r="S937" s="18" t="str">
        <f>INDEX(Chapter,MATCH(R937,[1]Chapter!$A$1:$A$681,0),8)</f>
        <v>גני ילדים גיל חובה</v>
      </c>
      <c r="T937" s="18"/>
      <c r="U937" s="18" t="str">
        <f t="shared" si="116"/>
        <v>1</v>
      </c>
      <c r="V937" s="18" t="str">
        <f>IF($L937&lt;"6",INDEX(Revenue_type,MATCH(U937*1,[1]type!$A$118:$A$168,0),8),INDEX(Expenditure_type,MATCH(U937*1,[1]type!$A$2:$A$117,0),8))</f>
        <v>משכורות וש"ע לעובדים לפי תקן</v>
      </c>
      <c r="W937" s="18" t="str">
        <f t="shared" si="117"/>
        <v>11</v>
      </c>
      <c r="X937" s="18" t="str">
        <f>IF($L937&lt;"6",INDEX(Revenue_type,MATCH(W937*1,[1]type!$A$118:$A$168,0),8),INDEX(Expenditure_type,MATCH(W937*1,[1]type!$A$2:$A$117,0),8))</f>
        <v>השכר הקובע</v>
      </c>
      <c r="Y937" s="18" t="str">
        <f t="shared" si="118"/>
        <v>115</v>
      </c>
      <c r="Z937" s="18" t="e">
        <f>IF($L937&lt;"6",INDEX(Revenue_type,MATCH(Y937*1,[1]type!$A$118:$A$168,0),8),INDEX(Expenditure_type,MATCH(Y937*1,[1]type!$A$2:$A$117,0),8))</f>
        <v>#N/A</v>
      </c>
    </row>
    <row r="938" spans="1:26" ht="15.75" customHeight="1" outlineLevel="2">
      <c r="A938" s="38">
        <v>130</v>
      </c>
      <c r="B938" s="39">
        <v>812200</v>
      </c>
      <c r="C938">
        <v>1</v>
      </c>
      <c r="D938" t="str">
        <f t="shared" si="119"/>
        <v>1812200.130</v>
      </c>
      <c r="E938" s="42" t="s">
        <v>41</v>
      </c>
      <c r="F938" s="16"/>
      <c r="G938"/>
      <c r="H938" s="17">
        <v>0</v>
      </c>
      <c r="I938" s="17">
        <v>91926.68</v>
      </c>
      <c r="J938" s="16">
        <v>40448.370000000003</v>
      </c>
      <c r="K938" s="18">
        <f>INDEX(תקציב_2013,MATCH(D938,'[1]תקציב 2015'!$D$3:$D$5960,0),8)</f>
        <v>9502</v>
      </c>
      <c r="L938" s="18" t="str">
        <f t="shared" si="112"/>
        <v>8</v>
      </c>
      <c r="M938" s="18" t="str">
        <f>INDEX(Chapter,MATCH(L938,[1]Chapter!$A$1:$A$681,0),8)</f>
        <v>שירותים ממלכתיים</v>
      </c>
      <c r="N938" s="18" t="str">
        <f t="shared" si="113"/>
        <v>81</v>
      </c>
      <c r="O938" s="18" t="str">
        <f>INDEX(Chapter,MATCH(N938,[1]Chapter!$A$1:$A$681,0),8)</f>
        <v>חינוך</v>
      </c>
      <c r="P938" s="18" t="str">
        <f t="shared" si="114"/>
        <v>812</v>
      </c>
      <c r="Q938" s="18" t="str">
        <f>INDEX(Chapter,MATCH(P938,[1]Chapter!$A$1:$A$681,0),8)</f>
        <v>חינוך קדם יסודי</v>
      </c>
      <c r="R938" s="18" t="str">
        <f t="shared" si="115"/>
        <v>8122</v>
      </c>
      <c r="S938" s="18" t="str">
        <f>INDEX(Chapter,MATCH(R938,[1]Chapter!$A$1:$A$681,0),8)</f>
        <v>גני ילדים גיל חובה</v>
      </c>
      <c r="T938" s="18"/>
      <c r="U938" s="18" t="str">
        <f t="shared" si="116"/>
        <v>1</v>
      </c>
      <c r="V938" s="18" t="str">
        <f>IF($L938&lt;"6",INDEX(Revenue_type,MATCH(U938*1,[1]type!$A$118:$A$168,0),8),INDEX(Expenditure_type,MATCH(U938*1,[1]type!$A$2:$A$117,0),8))</f>
        <v>משכורות וש"ע לעובדים לפי תקן</v>
      </c>
      <c r="W938" s="18" t="str">
        <f t="shared" si="117"/>
        <v>13</v>
      </c>
      <c r="X938" s="18" t="str">
        <f>IF($L938&lt;"6",INDEX(Revenue_type,MATCH(W938*1,[1]type!$A$118:$A$168,0),8),INDEX(Expenditure_type,MATCH(W938*1,[1]type!$A$2:$A$117,0),8))</f>
        <v>שעות נוספות</v>
      </c>
      <c r="Y938" s="18" t="str">
        <f t="shared" si="118"/>
        <v>130</v>
      </c>
      <c r="Z938" s="18" t="e">
        <f>IF($L938&lt;"6",INDEX(Revenue_type,MATCH(Y938*1,[1]type!$A$118:$A$168,0),8),INDEX(Expenditure_type,MATCH(Y938*1,[1]type!$A$2:$A$117,0),8))</f>
        <v>#N/A</v>
      </c>
    </row>
    <row r="939" spans="1:26" ht="15.75" customHeight="1" outlineLevel="2">
      <c r="A939" s="38">
        <v>210</v>
      </c>
      <c r="B939" s="39">
        <v>812200</v>
      </c>
      <c r="C939">
        <v>1</v>
      </c>
      <c r="D939" t="str">
        <f t="shared" si="119"/>
        <v>1812200.210</v>
      </c>
      <c r="E939" s="42" t="s">
        <v>699</v>
      </c>
      <c r="F939" s="16"/>
      <c r="G939"/>
      <c r="H939" s="17">
        <v>978500</v>
      </c>
      <c r="I939" s="17">
        <v>515616.08</v>
      </c>
      <c r="J939" s="16">
        <v>303132.79999999999</v>
      </c>
      <c r="K939" s="18" t="e">
        <f>INDEX(תקציב_2013,MATCH(D939,'[1]תקציב 2015'!$D$3:$D$5960,0),8)</f>
        <v>#N/A</v>
      </c>
      <c r="L939" s="18" t="str">
        <f t="shared" si="112"/>
        <v>8</v>
      </c>
      <c r="M939" s="18" t="str">
        <f>INDEX(Chapter,MATCH(L939,[1]Chapter!$A$1:$A$681,0),8)</f>
        <v>שירותים ממלכתיים</v>
      </c>
      <c r="N939" s="18" t="str">
        <f t="shared" si="113"/>
        <v>81</v>
      </c>
      <c r="O939" s="18" t="str">
        <f>INDEX(Chapter,MATCH(N939,[1]Chapter!$A$1:$A$681,0),8)</f>
        <v>חינוך</v>
      </c>
      <c r="P939" s="18" t="str">
        <f t="shared" si="114"/>
        <v>812</v>
      </c>
      <c r="Q939" s="18" t="str">
        <f>INDEX(Chapter,MATCH(P939,[1]Chapter!$A$1:$A$681,0),8)</f>
        <v>חינוך קדם יסודי</v>
      </c>
      <c r="R939" s="18" t="str">
        <f t="shared" si="115"/>
        <v>8122</v>
      </c>
      <c r="S939" s="18" t="str">
        <f>INDEX(Chapter,MATCH(R939,[1]Chapter!$A$1:$A$681,0),8)</f>
        <v>גני ילדים גיל חובה</v>
      </c>
      <c r="T939" s="18"/>
      <c r="U939" s="18" t="str">
        <f t="shared" si="116"/>
        <v>2</v>
      </c>
      <c r="V939" s="18" t="str">
        <f>IF($L939&lt;"6",INDEX(Revenue_type,MATCH(U939*1,[1]type!$A$118:$A$168,0),8),INDEX(Expenditure_type,MATCH(U939*1,[1]type!$A$2:$A$117,0),8))</f>
        <v>משכורות וש"ע לעובדים בלי תקן</v>
      </c>
      <c r="W939" s="18" t="str">
        <f t="shared" si="117"/>
        <v>21</v>
      </c>
      <c r="X939" s="18" t="str">
        <f>IF($L939&lt;"6",INDEX(Revenue_type,MATCH(W939*1,[1]type!$A$118:$A$168,0),8),INDEX(Expenditure_type,MATCH(W939*1,[1]type!$A$2:$A$117,0),8))</f>
        <v>השכר הקובע</v>
      </c>
      <c r="Y939" s="18" t="str">
        <f t="shared" si="118"/>
        <v>210</v>
      </c>
      <c r="Z939" s="18" t="e">
        <f>IF($L939&lt;"6",INDEX(Revenue_type,MATCH(Y939*1,[1]type!$A$118:$A$168,0),8),INDEX(Expenditure_type,MATCH(Y939*1,[1]type!$A$2:$A$117,0),8))</f>
        <v>#N/A</v>
      </c>
    </row>
    <row r="940" spans="1:26" ht="15.75" customHeight="1" outlineLevel="2">
      <c r="A940" s="38">
        <v>430</v>
      </c>
      <c r="B940" s="39">
        <v>812200</v>
      </c>
      <c r="C940">
        <v>1</v>
      </c>
      <c r="D940" t="str">
        <f t="shared" si="119"/>
        <v>1812200.430</v>
      </c>
      <c r="E940" s="43" t="s">
        <v>593</v>
      </c>
      <c r="F940" s="16"/>
      <c r="G940"/>
      <c r="H940" s="17">
        <v>190000</v>
      </c>
      <c r="I940" s="17">
        <v>386821.46</v>
      </c>
      <c r="J940" s="16">
        <v>242326.24</v>
      </c>
      <c r="K940" s="18" t="e">
        <f>INDEX(תקציב_2013,MATCH(D940,'[1]תקציב 2015'!$D$3:$D$5960,0),8)</f>
        <v>#N/A</v>
      </c>
      <c r="L940" s="18" t="str">
        <f t="shared" si="112"/>
        <v>8</v>
      </c>
      <c r="M940" s="18" t="str">
        <f>INDEX(Chapter,MATCH(L940,[1]Chapter!$A$1:$A$681,0),8)</f>
        <v>שירותים ממלכתיים</v>
      </c>
      <c r="N940" s="18" t="str">
        <f t="shared" si="113"/>
        <v>81</v>
      </c>
      <c r="O940" s="18" t="str">
        <f>INDEX(Chapter,MATCH(N940,[1]Chapter!$A$1:$A$681,0),8)</f>
        <v>חינוך</v>
      </c>
      <c r="P940" s="18" t="str">
        <f t="shared" si="114"/>
        <v>812</v>
      </c>
      <c r="Q940" s="18" t="str">
        <f>INDEX(Chapter,MATCH(P940,[1]Chapter!$A$1:$A$681,0),8)</f>
        <v>חינוך קדם יסודי</v>
      </c>
      <c r="R940" s="18" t="str">
        <f t="shared" si="115"/>
        <v>8122</v>
      </c>
      <c r="S940" s="18" t="str">
        <f>INDEX(Chapter,MATCH(R940,[1]Chapter!$A$1:$A$681,0),8)</f>
        <v>גני ילדים גיל חובה</v>
      </c>
      <c r="T940" s="18"/>
      <c r="U940" s="18" t="str">
        <f t="shared" si="116"/>
        <v>4</v>
      </c>
      <c r="V940" s="18" t="str">
        <f>IF($L940&lt;"6",INDEX(Revenue_type,MATCH(U940*1,[1]type!$A$118:$A$168,0),8),INDEX(Expenditure_type,MATCH(U940*1,[1]type!$A$2:$A$117,0),8))</f>
        <v>אחזקת בינים ואספקת ציוד</v>
      </c>
      <c r="W940" s="18" t="str">
        <f t="shared" si="117"/>
        <v>43</v>
      </c>
      <c r="X940" s="18" t="str">
        <f>IF($L940&lt;"6",INDEX(Revenue_type,MATCH(W940*1,[1]type!$A$118:$A$168,0),8),INDEX(Expenditure_type,MATCH(W940*1,[1]type!$A$2:$A$117,0),8))</f>
        <v>חשמל, מים וחומרי ניקיון</v>
      </c>
      <c r="Y940" s="18" t="str">
        <f t="shared" si="118"/>
        <v>430</v>
      </c>
      <c r="Z940" s="18" t="e">
        <f>IF($L940&lt;"6",INDEX(Revenue_type,MATCH(Y940*1,[1]type!$A$118:$A$168,0),8),INDEX(Expenditure_type,MATCH(Y940*1,[1]type!$A$2:$A$117,0),8))</f>
        <v>#N/A</v>
      </c>
    </row>
    <row r="941" spans="1:26" ht="15.75" customHeight="1" outlineLevel="2">
      <c r="A941" s="38">
        <v>440</v>
      </c>
      <c r="B941" s="39">
        <v>812200</v>
      </c>
      <c r="C941">
        <v>1</v>
      </c>
      <c r="D941" t="str">
        <f t="shared" si="119"/>
        <v>1812200.440</v>
      </c>
      <c r="E941" s="42" t="s">
        <v>500</v>
      </c>
      <c r="F941" s="16"/>
      <c r="G941"/>
      <c r="H941" s="17">
        <v>50300</v>
      </c>
      <c r="I941" s="17">
        <v>50297.599999999999</v>
      </c>
      <c r="J941" s="16">
        <v>45182</v>
      </c>
      <c r="K941" s="18">
        <f>INDEX(תקציב_2013,MATCH(D941,'[1]תקציב 2015'!$D$3:$D$5960,0),8)</f>
        <v>70200</v>
      </c>
      <c r="L941" s="18" t="str">
        <f t="shared" si="112"/>
        <v>8</v>
      </c>
      <c r="M941" s="18" t="str">
        <f>INDEX(Chapter,MATCH(L941,[1]Chapter!$A$1:$A$681,0),8)</f>
        <v>שירותים ממלכתיים</v>
      </c>
      <c r="N941" s="18" t="str">
        <f t="shared" si="113"/>
        <v>81</v>
      </c>
      <c r="O941" s="18" t="str">
        <f>INDEX(Chapter,MATCH(N941,[1]Chapter!$A$1:$A$681,0),8)</f>
        <v>חינוך</v>
      </c>
      <c r="P941" s="18" t="str">
        <f t="shared" si="114"/>
        <v>812</v>
      </c>
      <c r="Q941" s="18" t="str">
        <f>INDEX(Chapter,MATCH(P941,[1]Chapter!$A$1:$A$681,0),8)</f>
        <v>חינוך קדם יסודי</v>
      </c>
      <c r="R941" s="18" t="str">
        <f t="shared" si="115"/>
        <v>8122</v>
      </c>
      <c r="S941" s="18" t="str">
        <f>INDEX(Chapter,MATCH(R941,[1]Chapter!$A$1:$A$681,0),8)</f>
        <v>גני ילדים גיל חובה</v>
      </c>
      <c r="T941" s="18"/>
      <c r="U941" s="18" t="str">
        <f t="shared" si="116"/>
        <v>4</v>
      </c>
      <c r="V941" s="18" t="str">
        <f>IF($L941&lt;"6",INDEX(Revenue_type,MATCH(U941*1,[1]type!$A$118:$A$168,0),8),INDEX(Expenditure_type,MATCH(U941*1,[1]type!$A$2:$A$117,0),8))</f>
        <v>אחזקת בינים ואספקת ציוד</v>
      </c>
      <c r="W941" s="18" t="str">
        <f t="shared" si="117"/>
        <v>44</v>
      </c>
      <c r="X941" s="18" t="str">
        <f>IF($L941&lt;"6",INDEX(Revenue_type,MATCH(W941*1,[1]type!$A$118:$A$168,0),8),INDEX(Expenditure_type,MATCH(W941*1,[1]type!$A$2:$A$117,0),8))</f>
        <v>ביטוח</v>
      </c>
      <c r="Y941" s="18" t="str">
        <f t="shared" si="118"/>
        <v>440</v>
      </c>
      <c r="Z941" s="18" t="e">
        <f>IF($L941&lt;"6",INDEX(Revenue_type,MATCH(Y941*1,[1]type!$A$118:$A$168,0),8),INDEX(Expenditure_type,MATCH(Y941*1,[1]type!$A$2:$A$117,0),8))</f>
        <v>#N/A</v>
      </c>
    </row>
    <row r="942" spans="1:26" ht="15.75" customHeight="1" outlineLevel="2">
      <c r="A942" s="38">
        <v>450</v>
      </c>
      <c r="B942" s="39">
        <v>812200</v>
      </c>
      <c r="C942">
        <v>1</v>
      </c>
      <c r="D942" t="str">
        <f t="shared" si="119"/>
        <v>1812200.450</v>
      </c>
      <c r="E942" s="42" t="s">
        <v>700</v>
      </c>
      <c r="F942" s="16"/>
      <c r="G942"/>
      <c r="H942" s="17">
        <v>20000</v>
      </c>
      <c r="I942" s="17">
        <v>0</v>
      </c>
      <c r="J942" s="16">
        <v>0</v>
      </c>
      <c r="K942" s="18" t="e">
        <f>INDEX(תקציב_2013,MATCH(D942,'[1]תקציב 2015'!$D$3:$D$5960,0),8)</f>
        <v>#N/A</v>
      </c>
      <c r="L942" s="18" t="str">
        <f t="shared" si="112"/>
        <v>8</v>
      </c>
      <c r="M942" s="18" t="str">
        <f>INDEX(Chapter,MATCH(L942,[1]Chapter!$A$1:$A$681,0),8)</f>
        <v>שירותים ממלכתיים</v>
      </c>
      <c r="N942" s="18" t="str">
        <f t="shared" si="113"/>
        <v>81</v>
      </c>
      <c r="O942" s="18" t="str">
        <f>INDEX(Chapter,MATCH(N942,[1]Chapter!$A$1:$A$681,0),8)</f>
        <v>חינוך</v>
      </c>
      <c r="P942" s="18" t="str">
        <f t="shared" si="114"/>
        <v>812</v>
      </c>
      <c r="Q942" s="18" t="str">
        <f>INDEX(Chapter,MATCH(P942,[1]Chapter!$A$1:$A$681,0),8)</f>
        <v>חינוך קדם יסודי</v>
      </c>
      <c r="R942" s="18" t="str">
        <f t="shared" si="115"/>
        <v>8122</v>
      </c>
      <c r="S942" s="18" t="str">
        <f>INDEX(Chapter,MATCH(R942,[1]Chapter!$A$1:$A$681,0),8)</f>
        <v>גני ילדים גיל חובה</v>
      </c>
      <c r="T942" s="18"/>
      <c r="U942" s="18" t="str">
        <f t="shared" si="116"/>
        <v>4</v>
      </c>
      <c r="V942" s="18" t="str">
        <f>IF($L942&lt;"6",INDEX(Revenue_type,MATCH(U942*1,[1]type!$A$118:$A$168,0),8),INDEX(Expenditure_type,MATCH(U942*1,[1]type!$A$2:$A$117,0),8))</f>
        <v>אחזקת בינים ואספקת ציוד</v>
      </c>
      <c r="W942" s="18" t="str">
        <f t="shared" si="117"/>
        <v>45</v>
      </c>
      <c r="X942" s="18" t="str">
        <f>IF($L942&lt;"6",INDEX(Revenue_type,MATCH(W942*1,[1]type!$A$118:$A$168,0),8),INDEX(Expenditure_type,MATCH(W942*1,[1]type!$A$2:$A$117,0),8))</f>
        <v>ריהוט והחזקתו</v>
      </c>
      <c r="Y942" s="18" t="str">
        <f t="shared" si="118"/>
        <v>450</v>
      </c>
      <c r="Z942" s="18" t="e">
        <f>IF($L942&lt;"6",INDEX(Revenue_type,MATCH(Y942*1,[1]type!$A$118:$A$168,0),8),INDEX(Expenditure_type,MATCH(Y942*1,[1]type!$A$2:$A$117,0),8))</f>
        <v>#N/A</v>
      </c>
    </row>
    <row r="943" spans="1:26" ht="15.75" customHeight="1" outlineLevel="2">
      <c r="A943" s="38">
        <v>492</v>
      </c>
      <c r="B943" s="39">
        <v>812200</v>
      </c>
      <c r="C943">
        <v>1</v>
      </c>
      <c r="D943" t="str">
        <f t="shared" si="119"/>
        <v>1812200.492</v>
      </c>
      <c r="E943" s="41" t="s">
        <v>36</v>
      </c>
      <c r="F943" s="16"/>
      <c r="G943"/>
      <c r="H943" s="17">
        <v>39000</v>
      </c>
      <c r="I943" s="17">
        <v>37915</v>
      </c>
      <c r="J943" s="16">
        <v>81509</v>
      </c>
      <c r="K943" s="18" t="e">
        <f>INDEX(תקציב_2013,MATCH(D943,'[1]תקציב 2015'!$D$3:$D$5960,0),8)</f>
        <v>#N/A</v>
      </c>
      <c r="L943" s="18" t="str">
        <f t="shared" si="112"/>
        <v>8</v>
      </c>
      <c r="M943" s="18" t="str">
        <f>INDEX(Chapter,MATCH(L943,[1]Chapter!$A$1:$A$681,0),8)</f>
        <v>שירותים ממלכתיים</v>
      </c>
      <c r="N943" s="18" t="str">
        <f t="shared" si="113"/>
        <v>81</v>
      </c>
      <c r="O943" s="18" t="str">
        <f>INDEX(Chapter,MATCH(N943,[1]Chapter!$A$1:$A$681,0),8)</f>
        <v>חינוך</v>
      </c>
      <c r="P943" s="18" t="str">
        <f t="shared" si="114"/>
        <v>812</v>
      </c>
      <c r="Q943" s="18" t="str">
        <f>INDEX(Chapter,MATCH(P943,[1]Chapter!$A$1:$A$681,0),8)</f>
        <v>חינוך קדם יסודי</v>
      </c>
      <c r="R943" s="18" t="str">
        <f t="shared" si="115"/>
        <v>8122</v>
      </c>
      <c r="S943" s="18" t="str">
        <f>INDEX(Chapter,MATCH(R943,[1]Chapter!$A$1:$A$681,0),8)</f>
        <v>גני ילדים גיל חובה</v>
      </c>
      <c r="T943" s="18"/>
      <c r="U943" s="18" t="str">
        <f t="shared" si="116"/>
        <v>4</v>
      </c>
      <c r="V943" s="18" t="str">
        <f>IF($L943&lt;"6",INDEX(Revenue_type,MATCH(U943*1,[1]type!$A$118:$A$168,0),8),INDEX(Expenditure_type,MATCH(U943*1,[1]type!$A$2:$A$117,0),8))</f>
        <v>אחזקת בינים ואספקת ציוד</v>
      </c>
      <c r="W943" s="18" t="str">
        <f t="shared" si="117"/>
        <v>49</v>
      </c>
      <c r="X943" s="18" t="e">
        <f>IF($L943&lt;"6",INDEX(Revenue_type,MATCH(W943*1,[1]type!$A$118:$A$168,0),8),INDEX(Expenditure_type,MATCH(W943*1,[1]type!$A$2:$A$117,0),8))</f>
        <v>#N/A</v>
      </c>
      <c r="Y943" s="18" t="str">
        <f t="shared" si="118"/>
        <v>492</v>
      </c>
      <c r="Z943" s="18" t="str">
        <f>IF($L943&lt;"6",INDEX(Revenue_type,MATCH(Y943*1,[1]type!$A$118:$A$168,0),8),INDEX(Expenditure_type,MATCH(Y943*1,[1]type!$A$2:$A$117,0),8))</f>
        <v>השתתפות בתקציבי עזר 092</v>
      </c>
    </row>
    <row r="944" spans="1:26" ht="15.75" customHeight="1" outlineLevel="2">
      <c r="A944" s="58">
        <v>740</v>
      </c>
      <c r="B944" s="59">
        <v>812200</v>
      </c>
      <c r="C944">
        <v>1</v>
      </c>
      <c r="D944" t="str">
        <f t="shared" si="119"/>
        <v>1812200.740</v>
      </c>
      <c r="E944" s="62" t="s">
        <v>701</v>
      </c>
      <c r="F944" s="16"/>
      <c r="G944"/>
      <c r="H944" s="17">
        <v>560000</v>
      </c>
      <c r="I944" s="17">
        <v>566074.69999999995</v>
      </c>
      <c r="J944" s="16">
        <v>533067.69999999995</v>
      </c>
      <c r="K944" s="18" t="e">
        <f>INDEX(תקציב_2013,MATCH(D944,'[1]תקציב 2015'!$D$3:$D$5960,0),8)</f>
        <v>#N/A</v>
      </c>
      <c r="L944" s="18" t="str">
        <f t="shared" si="112"/>
        <v>8</v>
      </c>
      <c r="M944" s="18" t="str">
        <f>INDEX(Chapter,MATCH(L944,[1]Chapter!$A$1:$A$681,0),8)</f>
        <v>שירותים ממלכתיים</v>
      </c>
      <c r="N944" s="18" t="str">
        <f t="shared" si="113"/>
        <v>81</v>
      </c>
      <c r="O944" s="18" t="str">
        <f>INDEX(Chapter,MATCH(N944,[1]Chapter!$A$1:$A$681,0),8)</f>
        <v>חינוך</v>
      </c>
      <c r="P944" s="18" t="str">
        <f t="shared" si="114"/>
        <v>812</v>
      </c>
      <c r="Q944" s="18" t="str">
        <f>INDEX(Chapter,MATCH(P944,[1]Chapter!$A$1:$A$681,0),8)</f>
        <v>חינוך קדם יסודי</v>
      </c>
      <c r="R944" s="18" t="str">
        <f t="shared" si="115"/>
        <v>8122</v>
      </c>
      <c r="S944" s="18" t="str">
        <f>INDEX(Chapter,MATCH(R944,[1]Chapter!$A$1:$A$681,0),8)</f>
        <v>גני ילדים גיל חובה</v>
      </c>
      <c r="T944" s="18"/>
      <c r="U944" s="18" t="str">
        <f t="shared" si="116"/>
        <v>7</v>
      </c>
      <c r="V944" s="18" t="str">
        <f>IF($L944&lt;"6",INDEX(Revenue_type,MATCH(U944*1,[1]type!$A$118:$A$168,0),8),INDEX(Expenditure_type,MATCH(U944*1,[1]type!$A$2:$A$117,0),8))</f>
        <v>הוצאות לפעולות</v>
      </c>
      <c r="W944" s="18" t="str">
        <f t="shared" si="117"/>
        <v>74</v>
      </c>
      <c r="X944" s="18" t="str">
        <f>IF($L944&lt;"6",INDEX(Revenue_type,MATCH(W944*1,[1]type!$A$118:$A$168,0),8),INDEX(Expenditure_type,MATCH(W944*1,[1]type!$A$2:$A$117,0),8))</f>
        <v>כלים, מכשירים וציוד</v>
      </c>
      <c r="Y944" s="18" t="str">
        <f t="shared" si="118"/>
        <v>740</v>
      </c>
      <c r="Z944" s="18" t="e">
        <f>IF($L944&lt;"6",INDEX(Revenue_type,MATCH(Y944*1,[1]type!$A$118:$A$168,0),8),INDEX(Expenditure_type,MATCH(Y944*1,[1]type!$A$2:$A$117,0),8))</f>
        <v>#N/A</v>
      </c>
    </row>
    <row r="945" spans="1:26" ht="15.75" customHeight="1" outlineLevel="2">
      <c r="A945" s="38">
        <v>750</v>
      </c>
      <c r="B945" s="39">
        <v>812200</v>
      </c>
      <c r="C945">
        <v>1</v>
      </c>
      <c r="D945" t="str">
        <f t="shared" si="119"/>
        <v>1812200.750</v>
      </c>
      <c r="E945" s="41" t="s">
        <v>702</v>
      </c>
      <c r="F945" s="16"/>
      <c r="G945"/>
      <c r="H945" s="17">
        <v>120000</v>
      </c>
      <c r="I945" s="17">
        <v>0</v>
      </c>
      <c r="J945" s="16">
        <v>0</v>
      </c>
      <c r="K945" s="18" t="e">
        <f>INDEX(תקציב_2013,MATCH(D945,'[1]תקציב 2015'!$D$3:$D$5960,0),8)</f>
        <v>#N/A</v>
      </c>
      <c r="L945" s="18" t="str">
        <f t="shared" si="112"/>
        <v>8</v>
      </c>
      <c r="M945" s="18" t="str">
        <f>INDEX(Chapter,MATCH(L945,[1]Chapter!$A$1:$A$681,0),8)</f>
        <v>שירותים ממלכתיים</v>
      </c>
      <c r="N945" s="18" t="str">
        <f t="shared" si="113"/>
        <v>81</v>
      </c>
      <c r="O945" s="18" t="str">
        <f>INDEX(Chapter,MATCH(N945,[1]Chapter!$A$1:$A$681,0),8)</f>
        <v>חינוך</v>
      </c>
      <c r="P945" s="18" t="str">
        <f t="shared" si="114"/>
        <v>812</v>
      </c>
      <c r="Q945" s="18" t="str">
        <f>INDEX(Chapter,MATCH(P945,[1]Chapter!$A$1:$A$681,0),8)</f>
        <v>חינוך קדם יסודי</v>
      </c>
      <c r="R945" s="18" t="str">
        <f t="shared" si="115"/>
        <v>8122</v>
      </c>
      <c r="S945" s="18" t="str">
        <f>INDEX(Chapter,MATCH(R945,[1]Chapter!$A$1:$A$681,0),8)</f>
        <v>גני ילדים גיל חובה</v>
      </c>
      <c r="T945" s="18"/>
      <c r="U945" s="18" t="str">
        <f t="shared" si="116"/>
        <v>7</v>
      </c>
      <c r="V945" s="18" t="str">
        <f>IF($L945&lt;"6",INDEX(Revenue_type,MATCH(U945*1,[1]type!$A$118:$A$168,0),8),INDEX(Expenditure_type,MATCH(U945*1,[1]type!$A$2:$A$117,0),8))</f>
        <v>הוצאות לפעולות</v>
      </c>
      <c r="W945" s="18" t="str">
        <f t="shared" si="117"/>
        <v>75</v>
      </c>
      <c r="X945" s="18" t="str">
        <f>IF($L945&lt;"6",INDEX(Revenue_type,MATCH(W945*1,[1]type!$A$118:$A$168,0),8),INDEX(Expenditure_type,MATCH(W945*1,[1]type!$A$2:$A$117,0),8))</f>
        <v>עבודות קבלניות</v>
      </c>
      <c r="Y945" s="18" t="str">
        <f t="shared" si="118"/>
        <v>750</v>
      </c>
      <c r="Z945" s="18" t="e">
        <f>IF($L945&lt;"6",INDEX(Revenue_type,MATCH(Y945*1,[1]type!$A$118:$A$168,0),8),INDEX(Expenditure_type,MATCH(Y945*1,[1]type!$A$2:$A$117,0),8))</f>
        <v>#N/A</v>
      </c>
    </row>
    <row r="946" spans="1:26" ht="15.75" customHeight="1" outlineLevel="2">
      <c r="A946" s="58">
        <v>751</v>
      </c>
      <c r="B946" s="59">
        <v>812200</v>
      </c>
      <c r="C946">
        <v>1</v>
      </c>
      <c r="D946" t="str">
        <f t="shared" si="119"/>
        <v>1812200.751</v>
      </c>
      <c r="E946" s="62" t="s">
        <v>703</v>
      </c>
      <c r="F946" s="16"/>
      <c r="G946"/>
      <c r="H946" s="17">
        <v>9000</v>
      </c>
      <c r="I946" s="17">
        <v>9000</v>
      </c>
      <c r="J946" s="16">
        <v>9000</v>
      </c>
      <c r="K946" s="18">
        <f>INDEX(תקציב_2013,MATCH(D946,'[1]תקציב 2015'!$D$3:$D$5960,0),8)</f>
        <v>839532</v>
      </c>
      <c r="L946" s="18" t="str">
        <f t="shared" si="112"/>
        <v>8</v>
      </c>
      <c r="M946" s="18" t="str">
        <f>INDEX(Chapter,MATCH(L946,[1]Chapter!$A$1:$A$681,0),8)</f>
        <v>שירותים ממלכתיים</v>
      </c>
      <c r="N946" s="18" t="str">
        <f t="shared" si="113"/>
        <v>81</v>
      </c>
      <c r="O946" s="18" t="str">
        <f>INDEX(Chapter,MATCH(N946,[1]Chapter!$A$1:$A$681,0),8)</f>
        <v>חינוך</v>
      </c>
      <c r="P946" s="18" t="str">
        <f t="shared" si="114"/>
        <v>812</v>
      </c>
      <c r="Q946" s="18" t="str">
        <f>INDEX(Chapter,MATCH(P946,[1]Chapter!$A$1:$A$681,0),8)</f>
        <v>חינוך קדם יסודי</v>
      </c>
      <c r="R946" s="18" t="str">
        <f t="shared" si="115"/>
        <v>8122</v>
      </c>
      <c r="S946" s="18" t="str">
        <f>INDEX(Chapter,MATCH(R946,[1]Chapter!$A$1:$A$681,0),8)</f>
        <v>גני ילדים גיל חובה</v>
      </c>
      <c r="T946" s="18"/>
      <c r="U946" s="18" t="str">
        <f t="shared" si="116"/>
        <v>7</v>
      </c>
      <c r="V946" s="18" t="str">
        <f>IF($L946&lt;"6",INDEX(Revenue_type,MATCH(U946*1,[1]type!$A$118:$A$168,0),8),INDEX(Expenditure_type,MATCH(U946*1,[1]type!$A$2:$A$117,0),8))</f>
        <v>הוצאות לפעולות</v>
      </c>
      <c r="W946" s="18" t="str">
        <f t="shared" si="117"/>
        <v>75</v>
      </c>
      <c r="X946" s="18" t="str">
        <f>IF($L946&lt;"6",INDEX(Revenue_type,MATCH(W946*1,[1]type!$A$118:$A$168,0),8),INDEX(Expenditure_type,MATCH(W946*1,[1]type!$A$2:$A$117,0),8))</f>
        <v>עבודות קבלניות</v>
      </c>
      <c r="Y946" s="18" t="str">
        <f t="shared" si="118"/>
        <v>751</v>
      </c>
      <c r="Z946" s="18" t="e">
        <f>IF($L946&lt;"6",INDEX(Revenue_type,MATCH(Y946*1,[1]type!$A$118:$A$168,0),8),INDEX(Expenditure_type,MATCH(Y946*1,[1]type!$A$2:$A$117,0),8))</f>
        <v>#N/A</v>
      </c>
    </row>
    <row r="947" spans="1:26" ht="15.75" customHeight="1" outlineLevel="2">
      <c r="A947" s="58">
        <v>752</v>
      </c>
      <c r="B947" s="59">
        <v>812200</v>
      </c>
      <c r="C947">
        <v>1</v>
      </c>
      <c r="D947" t="str">
        <f t="shared" si="119"/>
        <v>1812200.752</v>
      </c>
      <c r="E947" s="62" t="s">
        <v>704</v>
      </c>
      <c r="F947" s="16"/>
      <c r="G947"/>
      <c r="H947" s="17">
        <v>0</v>
      </c>
      <c r="I947" s="17">
        <v>121743.6</v>
      </c>
      <c r="J947" s="16">
        <v>347839.29</v>
      </c>
      <c r="K947" s="18">
        <f>INDEX(תקציב_2013,MATCH(D947,'[1]תקציב 2015'!$D$3:$D$5960,0),8)</f>
        <v>35000</v>
      </c>
      <c r="L947" s="18" t="str">
        <f t="shared" si="112"/>
        <v>8</v>
      </c>
      <c r="M947" s="18" t="str">
        <f>INDEX(Chapter,MATCH(L947,[1]Chapter!$A$1:$A$681,0),8)</f>
        <v>שירותים ממלכתיים</v>
      </c>
      <c r="N947" s="18" t="str">
        <f t="shared" si="113"/>
        <v>81</v>
      </c>
      <c r="O947" s="18" t="str">
        <f>INDEX(Chapter,MATCH(N947,[1]Chapter!$A$1:$A$681,0),8)</f>
        <v>חינוך</v>
      </c>
      <c r="P947" s="18" t="str">
        <f t="shared" si="114"/>
        <v>812</v>
      </c>
      <c r="Q947" s="18" t="str">
        <f>INDEX(Chapter,MATCH(P947,[1]Chapter!$A$1:$A$681,0),8)</f>
        <v>חינוך קדם יסודי</v>
      </c>
      <c r="R947" s="18" t="str">
        <f t="shared" si="115"/>
        <v>8122</v>
      </c>
      <c r="S947" s="18" t="str">
        <f>INDEX(Chapter,MATCH(R947,[1]Chapter!$A$1:$A$681,0),8)</f>
        <v>גני ילדים גיל חובה</v>
      </c>
      <c r="T947" s="18"/>
      <c r="U947" s="18" t="str">
        <f t="shared" si="116"/>
        <v>7</v>
      </c>
      <c r="V947" s="18" t="str">
        <f>IF($L947&lt;"6",INDEX(Revenue_type,MATCH(U947*1,[1]type!$A$118:$A$168,0),8),INDEX(Expenditure_type,MATCH(U947*1,[1]type!$A$2:$A$117,0),8))</f>
        <v>הוצאות לפעולות</v>
      </c>
      <c r="W947" s="18" t="str">
        <f t="shared" si="117"/>
        <v>75</v>
      </c>
      <c r="X947" s="18" t="str">
        <f>IF($L947&lt;"6",INDEX(Revenue_type,MATCH(W947*1,[1]type!$A$118:$A$168,0),8),INDEX(Expenditure_type,MATCH(W947*1,[1]type!$A$2:$A$117,0),8))</f>
        <v>עבודות קבלניות</v>
      </c>
      <c r="Y947" s="18" t="str">
        <f t="shared" si="118"/>
        <v>752</v>
      </c>
      <c r="Z947" s="18" t="e">
        <f>IF($L947&lt;"6",INDEX(Revenue_type,MATCH(Y947*1,[1]type!$A$118:$A$168,0),8),INDEX(Expenditure_type,MATCH(Y947*1,[1]type!$A$2:$A$117,0),8))</f>
        <v>#N/A</v>
      </c>
    </row>
    <row r="948" spans="1:26" ht="15.75" customHeight="1" outlineLevel="2">
      <c r="A948" s="58">
        <v>760</v>
      </c>
      <c r="B948" s="59">
        <v>812200</v>
      </c>
      <c r="C948">
        <v>1</v>
      </c>
      <c r="D948" t="str">
        <f t="shared" si="119"/>
        <v>1812200.760</v>
      </c>
      <c r="E948" s="62" t="s">
        <v>163</v>
      </c>
      <c r="F948" s="16"/>
      <c r="G948"/>
      <c r="H948" s="17">
        <v>11390000</v>
      </c>
      <c r="I948" s="17">
        <v>10414020</v>
      </c>
      <c r="J948" s="16">
        <v>9639310</v>
      </c>
      <c r="K948" s="18">
        <f>INDEX(תקציב_2013,MATCH(D948,'[1]תקציב 2015'!$D$3:$D$5960,0),8)</f>
        <v>208916</v>
      </c>
      <c r="L948" s="18" t="str">
        <f t="shared" si="112"/>
        <v>8</v>
      </c>
      <c r="M948" s="18" t="str">
        <f>INDEX(Chapter,MATCH(L948,[1]Chapter!$A$1:$A$681,0),8)</f>
        <v>שירותים ממלכתיים</v>
      </c>
      <c r="N948" s="18" t="str">
        <f t="shared" si="113"/>
        <v>81</v>
      </c>
      <c r="O948" s="18" t="str">
        <f>INDEX(Chapter,MATCH(N948,[1]Chapter!$A$1:$A$681,0),8)</f>
        <v>חינוך</v>
      </c>
      <c r="P948" s="18" t="str">
        <f t="shared" si="114"/>
        <v>812</v>
      </c>
      <c r="Q948" s="18" t="str">
        <f>INDEX(Chapter,MATCH(P948,[1]Chapter!$A$1:$A$681,0),8)</f>
        <v>חינוך קדם יסודי</v>
      </c>
      <c r="R948" s="18" t="str">
        <f t="shared" si="115"/>
        <v>8122</v>
      </c>
      <c r="S948" s="18" t="str">
        <f>INDEX(Chapter,MATCH(R948,[1]Chapter!$A$1:$A$681,0),8)</f>
        <v>גני ילדים גיל חובה</v>
      </c>
      <c r="T948" s="18"/>
      <c r="U948" s="18" t="str">
        <f t="shared" si="116"/>
        <v>7</v>
      </c>
      <c r="V948" s="18" t="str">
        <f>IF($L948&lt;"6",INDEX(Revenue_type,MATCH(U948*1,[1]type!$A$118:$A$168,0),8),INDEX(Expenditure_type,MATCH(U948*1,[1]type!$A$2:$A$117,0),8))</f>
        <v>הוצאות לפעולות</v>
      </c>
      <c r="W948" s="18" t="str">
        <f t="shared" si="117"/>
        <v>76</v>
      </c>
      <c r="X948" s="18" t="str">
        <f>IF($L948&lt;"6",INDEX(Revenue_type,MATCH(W948*1,[1]type!$A$118:$A$168,0),8),INDEX(Expenditure_type,MATCH(W948*1,[1]type!$A$2:$A$117,0),8))</f>
        <v>קניית שירותים מרשויות ומוסדות</v>
      </c>
      <c r="Y948" s="18" t="str">
        <f t="shared" si="118"/>
        <v>760</v>
      </c>
      <c r="Z948" s="18" t="e">
        <f>IF($L948&lt;"6",INDEX(Revenue_type,MATCH(Y948*1,[1]type!$A$118:$A$168,0),8),INDEX(Expenditure_type,MATCH(Y948*1,[1]type!$A$2:$A$117,0),8))</f>
        <v>#N/A</v>
      </c>
    </row>
    <row r="949" spans="1:26" ht="15.75" customHeight="1" outlineLevel="2">
      <c r="A949" s="38">
        <v>780</v>
      </c>
      <c r="B949" s="39">
        <v>812200</v>
      </c>
      <c r="C949">
        <v>1</v>
      </c>
      <c r="D949" t="str">
        <f t="shared" si="119"/>
        <v>1812200.780</v>
      </c>
      <c r="E949" s="47" t="s">
        <v>614</v>
      </c>
      <c r="F949" s="16"/>
      <c r="G949"/>
      <c r="H949" s="17">
        <v>50000</v>
      </c>
      <c r="I949" s="17">
        <v>39632.629999999997</v>
      </c>
      <c r="J949" s="16">
        <v>32630.28</v>
      </c>
      <c r="K949" s="18">
        <f>INDEX(תקציב_2013,MATCH(D949,'[1]תקציב 2015'!$D$3:$D$5960,0),8)</f>
        <v>120000</v>
      </c>
      <c r="L949" s="18" t="str">
        <f t="shared" si="112"/>
        <v>8</v>
      </c>
      <c r="M949" s="18" t="str">
        <f>INDEX(Chapter,MATCH(L949,[1]Chapter!$A$1:$A$681,0),8)</f>
        <v>שירותים ממלכתיים</v>
      </c>
      <c r="N949" s="18" t="str">
        <f t="shared" si="113"/>
        <v>81</v>
      </c>
      <c r="O949" s="18" t="str">
        <f>INDEX(Chapter,MATCH(N949,[1]Chapter!$A$1:$A$681,0),8)</f>
        <v>חינוך</v>
      </c>
      <c r="P949" s="18" t="str">
        <f t="shared" si="114"/>
        <v>812</v>
      </c>
      <c r="Q949" s="18" t="str">
        <f>INDEX(Chapter,MATCH(P949,[1]Chapter!$A$1:$A$681,0),8)</f>
        <v>חינוך קדם יסודי</v>
      </c>
      <c r="R949" s="18" t="str">
        <f t="shared" si="115"/>
        <v>8122</v>
      </c>
      <c r="S949" s="18" t="str">
        <f>INDEX(Chapter,MATCH(R949,[1]Chapter!$A$1:$A$681,0),8)</f>
        <v>גני ילדים גיל חובה</v>
      </c>
      <c r="T949" s="18"/>
      <c r="U949" s="18" t="str">
        <f t="shared" si="116"/>
        <v>7</v>
      </c>
      <c r="V949" s="18" t="str">
        <f>IF($L949&lt;"6",INDEX(Revenue_type,MATCH(U949*1,[1]type!$A$118:$A$168,0),8),INDEX(Expenditure_type,MATCH(U949*1,[1]type!$A$2:$A$117,0),8))</f>
        <v>הוצאות לפעולות</v>
      </c>
      <c r="W949" s="18" t="str">
        <f t="shared" si="117"/>
        <v>78</v>
      </c>
      <c r="X949" s="18" t="str">
        <f>IF($L949&lt;"6",INDEX(Revenue_type,MATCH(W949*1,[1]type!$A$118:$A$168,0),8),INDEX(Expenditure_type,MATCH(W949*1,[1]type!$A$2:$A$117,0),8))</f>
        <v>הוצאות שונות</v>
      </c>
      <c r="Y949" s="18" t="str">
        <f t="shared" si="118"/>
        <v>780</v>
      </c>
      <c r="Z949" s="18" t="e">
        <f>IF($L949&lt;"6",INDEX(Revenue_type,MATCH(Y949*1,[1]type!$A$118:$A$168,0),8),INDEX(Expenditure_type,MATCH(Y949*1,[1]type!$A$2:$A$117,0),8))</f>
        <v>#N/A</v>
      </c>
    </row>
    <row r="950" spans="1:26" ht="15.75" customHeight="1" outlineLevel="2">
      <c r="A950" s="38">
        <v>781</v>
      </c>
      <c r="B950" s="39">
        <v>812200</v>
      </c>
      <c r="C950">
        <v>1</v>
      </c>
      <c r="D950" t="str">
        <f t="shared" si="119"/>
        <v>1812200.781</v>
      </c>
      <c r="E950" s="42" t="s">
        <v>705</v>
      </c>
      <c r="F950" s="16"/>
      <c r="G950"/>
      <c r="H950" s="17">
        <v>40000</v>
      </c>
      <c r="I950" s="17">
        <v>28608.42</v>
      </c>
      <c r="J950" s="16">
        <v>30724.5</v>
      </c>
      <c r="K950" s="18">
        <f>INDEX(תקציב_2013,MATCH(D950,'[1]תקציב 2015'!$D$3:$D$5960,0),8)</f>
        <v>26400</v>
      </c>
      <c r="L950" s="18" t="str">
        <f t="shared" si="112"/>
        <v>8</v>
      </c>
      <c r="M950" s="18" t="str">
        <f>INDEX(Chapter,MATCH(L950,[1]Chapter!$A$1:$A$681,0),8)</f>
        <v>שירותים ממלכתיים</v>
      </c>
      <c r="N950" s="18" t="str">
        <f t="shared" si="113"/>
        <v>81</v>
      </c>
      <c r="O950" s="18" t="str">
        <f>INDEX(Chapter,MATCH(N950,[1]Chapter!$A$1:$A$681,0),8)</f>
        <v>חינוך</v>
      </c>
      <c r="P950" s="18" t="str">
        <f t="shared" si="114"/>
        <v>812</v>
      </c>
      <c r="Q950" s="18" t="str">
        <f>INDEX(Chapter,MATCH(P950,[1]Chapter!$A$1:$A$681,0),8)</f>
        <v>חינוך קדם יסודי</v>
      </c>
      <c r="R950" s="18" t="str">
        <f t="shared" si="115"/>
        <v>8122</v>
      </c>
      <c r="S950" s="18" t="str">
        <f>INDEX(Chapter,MATCH(R950,[1]Chapter!$A$1:$A$681,0),8)</f>
        <v>גני ילדים גיל חובה</v>
      </c>
      <c r="T950" s="18"/>
      <c r="U950" s="18" t="str">
        <f t="shared" si="116"/>
        <v>7</v>
      </c>
      <c r="V950" s="18" t="str">
        <f>IF($L950&lt;"6",INDEX(Revenue_type,MATCH(U950*1,[1]type!$A$118:$A$168,0),8),INDEX(Expenditure_type,MATCH(U950*1,[1]type!$A$2:$A$117,0),8))</f>
        <v>הוצאות לפעולות</v>
      </c>
      <c r="W950" s="18" t="str">
        <f t="shared" si="117"/>
        <v>78</v>
      </c>
      <c r="X950" s="18" t="str">
        <f>IF($L950&lt;"6",INDEX(Revenue_type,MATCH(W950*1,[1]type!$A$118:$A$168,0),8),INDEX(Expenditure_type,MATCH(W950*1,[1]type!$A$2:$A$117,0),8))</f>
        <v>הוצאות שונות</v>
      </c>
      <c r="Y950" s="18" t="str">
        <f t="shared" si="118"/>
        <v>781</v>
      </c>
      <c r="Z950" s="18" t="e">
        <f>IF($L950&lt;"6",INDEX(Revenue_type,MATCH(Y950*1,[1]type!$A$118:$A$168,0),8),INDEX(Expenditure_type,MATCH(Y950*1,[1]type!$A$2:$A$117,0),8))</f>
        <v>#N/A</v>
      </c>
    </row>
    <row r="951" spans="1:26" ht="15.75" customHeight="1" outlineLevel="2">
      <c r="A951" s="38">
        <v>798</v>
      </c>
      <c r="B951" s="39">
        <v>812200</v>
      </c>
      <c r="C951">
        <v>1</v>
      </c>
      <c r="D951" t="str">
        <f t="shared" si="119"/>
        <v>1812200.798</v>
      </c>
      <c r="E951" s="42" t="s">
        <v>565</v>
      </c>
      <c r="F951" s="16"/>
      <c r="G951"/>
      <c r="H951" s="17">
        <v>759000</v>
      </c>
      <c r="I951" s="17">
        <v>716881</v>
      </c>
      <c r="J951" s="16">
        <v>704174</v>
      </c>
      <c r="K951" s="18" t="e">
        <f>INDEX(תקציב_2013,MATCH(D951,'[1]תקציב 2015'!$D$3:$D$5960,0),8)</f>
        <v>#N/A</v>
      </c>
      <c r="L951" s="18" t="str">
        <f t="shared" si="112"/>
        <v>8</v>
      </c>
      <c r="M951" s="18" t="str">
        <f>INDEX(Chapter,MATCH(L951,[1]Chapter!$A$1:$A$681,0),8)</f>
        <v>שירותים ממלכתיים</v>
      </c>
      <c r="N951" s="18" t="str">
        <f t="shared" si="113"/>
        <v>81</v>
      </c>
      <c r="O951" s="18" t="str">
        <f>INDEX(Chapter,MATCH(N951,[1]Chapter!$A$1:$A$681,0),8)</f>
        <v>חינוך</v>
      </c>
      <c r="P951" s="18" t="str">
        <f t="shared" si="114"/>
        <v>812</v>
      </c>
      <c r="Q951" s="18" t="str">
        <f>INDEX(Chapter,MATCH(P951,[1]Chapter!$A$1:$A$681,0),8)</f>
        <v>חינוך קדם יסודי</v>
      </c>
      <c r="R951" s="18" t="str">
        <f t="shared" si="115"/>
        <v>8122</v>
      </c>
      <c r="S951" s="18" t="str">
        <f>INDEX(Chapter,MATCH(R951,[1]Chapter!$A$1:$A$681,0),8)</f>
        <v>גני ילדים גיל חובה</v>
      </c>
      <c r="T951" s="18"/>
      <c r="U951" s="18" t="str">
        <f t="shared" si="116"/>
        <v>7</v>
      </c>
      <c r="V951" s="18" t="str">
        <f>IF($L951&lt;"6",INDEX(Revenue_type,MATCH(U951*1,[1]type!$A$118:$A$168,0),8),INDEX(Expenditure_type,MATCH(U951*1,[1]type!$A$2:$A$117,0),8))</f>
        <v>הוצאות לפעולות</v>
      </c>
      <c r="W951" s="18" t="str">
        <f t="shared" si="117"/>
        <v>79</v>
      </c>
      <c r="X951" s="18" t="str">
        <f>IF($L951&lt;"6",INDEX(Revenue_type,MATCH(W951*1,[1]type!$A$118:$A$168,0),8),INDEX(Expenditure_type,MATCH(W951*1,[1]type!$A$2:$A$117,0),8))</f>
        <v>השתתפות בתקציבי עזר 092</v>
      </c>
      <c r="Y951" s="18" t="str">
        <f t="shared" si="118"/>
        <v>798</v>
      </c>
      <c r="Z951" s="18" t="e">
        <f>IF($L951&lt;"6",INDEX(Revenue_type,MATCH(Y951*1,[1]type!$A$118:$A$168,0),8),INDEX(Expenditure_type,MATCH(Y951*1,[1]type!$A$2:$A$117,0),8))</f>
        <v>#N/A</v>
      </c>
    </row>
    <row r="952" spans="1:26" ht="15.75" customHeight="1" outlineLevel="2">
      <c r="A952" s="38">
        <v>110</v>
      </c>
      <c r="B952" s="39">
        <v>812201</v>
      </c>
      <c r="C952">
        <v>1</v>
      </c>
      <c r="D952" t="str">
        <f t="shared" si="119"/>
        <v>1812201.110</v>
      </c>
      <c r="E952" s="41" t="s">
        <v>706</v>
      </c>
      <c r="F952" s="16"/>
      <c r="G952"/>
      <c r="H952" s="17">
        <v>27000</v>
      </c>
      <c r="I952" s="17">
        <v>20992.39</v>
      </c>
      <c r="J952" s="16">
        <v>17310.080000000002</v>
      </c>
      <c r="K952" s="18" t="e">
        <f>INDEX(תקציב_2013,MATCH(D952,'[1]תקציב 2015'!$D$3:$D$5960,0),8)</f>
        <v>#N/A</v>
      </c>
      <c r="L952" s="18" t="str">
        <f t="shared" si="112"/>
        <v>8</v>
      </c>
      <c r="M952" s="18" t="str">
        <f>INDEX(Chapter,MATCH(L952,[1]Chapter!$A$1:$A$681,0),8)</f>
        <v>שירותים ממלכתיים</v>
      </c>
      <c r="N952" s="18" t="str">
        <f t="shared" si="113"/>
        <v>81</v>
      </c>
      <c r="O952" s="18" t="str">
        <f>INDEX(Chapter,MATCH(N952,[1]Chapter!$A$1:$A$681,0),8)</f>
        <v>חינוך</v>
      </c>
      <c r="P952" s="18" t="str">
        <f t="shared" si="114"/>
        <v>812</v>
      </c>
      <c r="Q952" s="18" t="str">
        <f>INDEX(Chapter,MATCH(P952,[1]Chapter!$A$1:$A$681,0),8)</f>
        <v>חינוך קדם יסודי</v>
      </c>
      <c r="R952" s="18" t="str">
        <f t="shared" si="115"/>
        <v>8122</v>
      </c>
      <c r="S952" s="18" t="str">
        <f>INDEX(Chapter,MATCH(R952,[1]Chapter!$A$1:$A$681,0),8)</f>
        <v>גני ילדים גיל חובה</v>
      </c>
      <c r="T952" s="18"/>
      <c r="U952" s="18" t="str">
        <f t="shared" si="116"/>
        <v>1</v>
      </c>
      <c r="V952" s="18" t="str">
        <f>IF($L952&lt;"6",INDEX(Revenue_type,MATCH(U952*1,[1]type!$A$118:$A$168,0),8),INDEX(Expenditure_type,MATCH(U952*1,[1]type!$A$2:$A$117,0),8))</f>
        <v>משכורות וש"ע לעובדים לפי תקן</v>
      </c>
      <c r="W952" s="18" t="str">
        <f t="shared" si="117"/>
        <v>11</v>
      </c>
      <c r="X952" s="18" t="str">
        <f>IF($L952&lt;"6",INDEX(Revenue_type,MATCH(W952*1,[1]type!$A$118:$A$168,0),8),INDEX(Expenditure_type,MATCH(W952*1,[1]type!$A$2:$A$117,0),8))</f>
        <v>השכר הקובע</v>
      </c>
      <c r="Y952" s="18" t="str">
        <f t="shared" si="118"/>
        <v>110</v>
      </c>
      <c r="Z952" s="18" t="e">
        <f>IF($L952&lt;"6",INDEX(Revenue_type,MATCH(Y952*1,[1]type!$A$118:$A$168,0),8),INDEX(Expenditure_type,MATCH(Y952*1,[1]type!$A$2:$A$117,0),8))</f>
        <v>#N/A</v>
      </c>
    </row>
    <row r="953" spans="1:26" ht="15.75" customHeight="1" outlineLevel="2">
      <c r="A953" s="38">
        <v>210</v>
      </c>
      <c r="B953" s="39">
        <v>812201</v>
      </c>
      <c r="C953">
        <v>1</v>
      </c>
      <c r="D953" t="str">
        <f t="shared" si="119"/>
        <v>1812201.210</v>
      </c>
      <c r="E953" s="64" t="s">
        <v>707</v>
      </c>
      <c r="F953" s="16"/>
      <c r="G953"/>
      <c r="H953" s="17">
        <v>381000</v>
      </c>
      <c r="I953" s="17">
        <v>385941.58</v>
      </c>
      <c r="J953" s="16">
        <v>363267.03</v>
      </c>
      <c r="K953" s="18" t="e">
        <f>INDEX(תקציב_2013,MATCH(D953,'[1]תקציב 2015'!$D$3:$D$5960,0),8)</f>
        <v>#N/A</v>
      </c>
      <c r="L953" s="18" t="str">
        <f t="shared" si="112"/>
        <v>8</v>
      </c>
      <c r="M953" s="18" t="str">
        <f>INDEX(Chapter,MATCH(L953,[1]Chapter!$A$1:$A$681,0),8)</f>
        <v>שירותים ממלכתיים</v>
      </c>
      <c r="N953" s="18" t="str">
        <f t="shared" si="113"/>
        <v>81</v>
      </c>
      <c r="O953" s="18" t="str">
        <f>INDEX(Chapter,MATCH(N953,[1]Chapter!$A$1:$A$681,0),8)</f>
        <v>חינוך</v>
      </c>
      <c r="P953" s="18" t="str">
        <f t="shared" si="114"/>
        <v>812</v>
      </c>
      <c r="Q953" s="18" t="str">
        <f>INDEX(Chapter,MATCH(P953,[1]Chapter!$A$1:$A$681,0),8)</f>
        <v>חינוך קדם יסודי</v>
      </c>
      <c r="R953" s="18" t="str">
        <f t="shared" si="115"/>
        <v>8122</v>
      </c>
      <c r="S953" s="18" t="str">
        <f>INDEX(Chapter,MATCH(R953,[1]Chapter!$A$1:$A$681,0),8)</f>
        <v>גני ילדים גיל חובה</v>
      </c>
      <c r="T953" s="18"/>
      <c r="U953" s="18" t="str">
        <f t="shared" si="116"/>
        <v>2</v>
      </c>
      <c r="V953" s="18" t="str">
        <f>IF($L953&lt;"6",INDEX(Revenue_type,MATCH(U953*1,[1]type!$A$118:$A$168,0),8),INDEX(Expenditure_type,MATCH(U953*1,[1]type!$A$2:$A$117,0),8))</f>
        <v>משכורות וש"ע לעובדים בלי תקן</v>
      </c>
      <c r="W953" s="18" t="str">
        <f t="shared" si="117"/>
        <v>21</v>
      </c>
      <c r="X953" s="18" t="str">
        <f>IF($L953&lt;"6",INDEX(Revenue_type,MATCH(W953*1,[1]type!$A$118:$A$168,0),8),INDEX(Expenditure_type,MATCH(W953*1,[1]type!$A$2:$A$117,0),8))</f>
        <v>השכר הקובע</v>
      </c>
      <c r="Y953" s="18" t="str">
        <f t="shared" si="118"/>
        <v>210</v>
      </c>
      <c r="Z953" s="18" t="e">
        <f>IF($L953&lt;"6",INDEX(Revenue_type,MATCH(Y953*1,[1]type!$A$118:$A$168,0),8),INDEX(Expenditure_type,MATCH(Y953*1,[1]type!$A$2:$A$117,0),8))</f>
        <v>#N/A</v>
      </c>
    </row>
    <row r="954" spans="1:26" ht="15.75" customHeight="1" outlineLevel="2">
      <c r="A954" s="38">
        <v>110</v>
      </c>
      <c r="B954" s="39">
        <v>812210</v>
      </c>
      <c r="C954">
        <v>1</v>
      </c>
      <c r="D954" t="str">
        <f t="shared" si="119"/>
        <v>1812210.110</v>
      </c>
      <c r="E954" s="64" t="s">
        <v>708</v>
      </c>
      <c r="F954" s="16"/>
      <c r="G954"/>
      <c r="H954" s="17">
        <v>2818000</v>
      </c>
      <c r="I954" s="17">
        <v>3089588.97</v>
      </c>
      <c r="J954" s="16">
        <v>2439978.12</v>
      </c>
      <c r="K954" s="18" t="e">
        <f>INDEX(תקציב_2013,MATCH(D954,'[1]תקציב 2015'!$D$3:$D$5960,0),8)</f>
        <v>#N/A</v>
      </c>
      <c r="L954" s="18" t="str">
        <f t="shared" si="112"/>
        <v>8</v>
      </c>
      <c r="M954" s="18" t="str">
        <f>INDEX(Chapter,MATCH(L954,[1]Chapter!$A$1:$A$681,0),8)</f>
        <v>שירותים ממלכתיים</v>
      </c>
      <c r="N954" s="18" t="str">
        <f t="shared" si="113"/>
        <v>81</v>
      </c>
      <c r="O954" s="18" t="str">
        <f>INDEX(Chapter,MATCH(N954,[1]Chapter!$A$1:$A$681,0),8)</f>
        <v>חינוך</v>
      </c>
      <c r="P954" s="18" t="str">
        <f t="shared" si="114"/>
        <v>812</v>
      </c>
      <c r="Q954" s="18" t="str">
        <f>INDEX(Chapter,MATCH(P954,[1]Chapter!$A$1:$A$681,0),8)</f>
        <v>חינוך קדם יסודי</v>
      </c>
      <c r="R954" s="18" t="str">
        <f t="shared" si="115"/>
        <v>8122</v>
      </c>
      <c r="S954" s="18" t="str">
        <f>INDEX(Chapter,MATCH(R954,[1]Chapter!$A$1:$A$681,0),8)</f>
        <v>גני ילדים גיל חובה</v>
      </c>
      <c r="T954" s="18"/>
      <c r="U954" s="18" t="str">
        <f t="shared" si="116"/>
        <v>1</v>
      </c>
      <c r="V954" s="18" t="str">
        <f>IF($L954&lt;"6",INDEX(Revenue_type,MATCH(U954*1,[1]type!$A$118:$A$168,0),8),INDEX(Expenditure_type,MATCH(U954*1,[1]type!$A$2:$A$117,0),8))</f>
        <v>משכורות וש"ע לעובדים לפי תקן</v>
      </c>
      <c r="W954" s="18" t="str">
        <f t="shared" si="117"/>
        <v>11</v>
      </c>
      <c r="X954" s="18" t="str">
        <f>IF($L954&lt;"6",INDEX(Revenue_type,MATCH(W954*1,[1]type!$A$118:$A$168,0),8),INDEX(Expenditure_type,MATCH(W954*1,[1]type!$A$2:$A$117,0),8))</f>
        <v>השכר הקובע</v>
      </c>
      <c r="Y954" s="18" t="str">
        <f t="shared" si="118"/>
        <v>110</v>
      </c>
      <c r="Z954" s="18" t="e">
        <f>IF($L954&lt;"6",INDEX(Revenue_type,MATCH(Y954*1,[1]type!$A$118:$A$168,0),8),INDEX(Expenditure_type,MATCH(Y954*1,[1]type!$A$2:$A$117,0),8))</f>
        <v>#N/A</v>
      </c>
    </row>
    <row r="955" spans="1:26" ht="15.75" customHeight="1" outlineLevel="2">
      <c r="A955" s="38">
        <v>210</v>
      </c>
      <c r="B955" s="39">
        <v>812210</v>
      </c>
      <c r="C955">
        <v>1</v>
      </c>
      <c r="D955" t="str">
        <f t="shared" si="119"/>
        <v>1812210.210</v>
      </c>
      <c r="E955" s="40" t="s">
        <v>709</v>
      </c>
      <c r="F955" s="16"/>
      <c r="G955"/>
      <c r="H955" s="17">
        <v>3920000</v>
      </c>
      <c r="I955" s="17">
        <v>3683725.49</v>
      </c>
      <c r="J955" s="16">
        <v>1749034.1</v>
      </c>
      <c r="K955" s="18" t="e">
        <f>INDEX(תקציב_2013,MATCH(D955,'[1]תקציב 2015'!$D$3:$D$5960,0),8)</f>
        <v>#N/A</v>
      </c>
      <c r="L955" s="18" t="str">
        <f t="shared" si="112"/>
        <v>8</v>
      </c>
      <c r="M955" s="18" t="str">
        <f>INDEX(Chapter,MATCH(L955,[1]Chapter!$A$1:$A$681,0),8)</f>
        <v>שירותים ממלכתיים</v>
      </c>
      <c r="N955" s="18" t="str">
        <f t="shared" si="113"/>
        <v>81</v>
      </c>
      <c r="O955" s="18" t="str">
        <f>INDEX(Chapter,MATCH(N955,[1]Chapter!$A$1:$A$681,0),8)</f>
        <v>חינוך</v>
      </c>
      <c r="P955" s="18" t="str">
        <f t="shared" si="114"/>
        <v>812</v>
      </c>
      <c r="Q955" s="18" t="str">
        <f>INDEX(Chapter,MATCH(P955,[1]Chapter!$A$1:$A$681,0),8)</f>
        <v>חינוך קדם יסודי</v>
      </c>
      <c r="R955" s="18" t="str">
        <f t="shared" si="115"/>
        <v>8122</v>
      </c>
      <c r="S955" s="18" t="str">
        <f>INDEX(Chapter,MATCH(R955,[1]Chapter!$A$1:$A$681,0),8)</f>
        <v>גני ילדים גיל חובה</v>
      </c>
      <c r="T955" s="18"/>
      <c r="U955" s="18" t="str">
        <f t="shared" si="116"/>
        <v>2</v>
      </c>
      <c r="V955" s="18" t="str">
        <f>IF($L955&lt;"6",INDEX(Revenue_type,MATCH(U955*1,[1]type!$A$118:$A$168,0),8),INDEX(Expenditure_type,MATCH(U955*1,[1]type!$A$2:$A$117,0),8))</f>
        <v>משכורות וש"ע לעובדים בלי תקן</v>
      </c>
      <c r="W955" s="18" t="str">
        <f t="shared" si="117"/>
        <v>21</v>
      </c>
      <c r="X955" s="18" t="str">
        <f>IF($L955&lt;"6",INDEX(Revenue_type,MATCH(W955*1,[1]type!$A$118:$A$168,0),8),INDEX(Expenditure_type,MATCH(W955*1,[1]type!$A$2:$A$117,0),8))</f>
        <v>השכר הקובע</v>
      </c>
      <c r="Y955" s="18" t="str">
        <f t="shared" si="118"/>
        <v>210</v>
      </c>
      <c r="Z955" s="18" t="e">
        <f>IF($L955&lt;"6",INDEX(Revenue_type,MATCH(Y955*1,[1]type!$A$118:$A$168,0),8),INDEX(Expenditure_type,MATCH(Y955*1,[1]type!$A$2:$A$117,0),8))</f>
        <v>#N/A</v>
      </c>
    </row>
    <row r="956" spans="1:26" ht="15.75" customHeight="1" outlineLevel="2">
      <c r="A956" s="38">
        <v>110</v>
      </c>
      <c r="B956" s="39">
        <v>812300</v>
      </c>
      <c r="C956">
        <v>1</v>
      </c>
      <c r="D956" t="str">
        <f t="shared" si="119"/>
        <v>1812300.110</v>
      </c>
      <c r="E956" s="40" t="s">
        <v>461</v>
      </c>
      <c r="F956" s="16"/>
      <c r="G956"/>
      <c r="H956" s="17">
        <v>12350000</v>
      </c>
      <c r="I956" s="17">
        <v>8601416.8499999996</v>
      </c>
      <c r="J956" s="16">
        <v>7734253.5999999996</v>
      </c>
      <c r="K956" s="18">
        <f>INDEX(תקציב_2013,MATCH(D956,'[1]תקציב 2015'!$D$3:$D$5960,0),8)</f>
        <v>9071130</v>
      </c>
      <c r="L956" s="18" t="str">
        <f t="shared" si="112"/>
        <v>8</v>
      </c>
      <c r="M956" s="18" t="str">
        <f>INDEX(Chapter,MATCH(L956,[1]Chapter!$A$1:$A$681,0),8)</f>
        <v>שירותים ממלכתיים</v>
      </c>
      <c r="N956" s="18" t="str">
        <f t="shared" si="113"/>
        <v>81</v>
      </c>
      <c r="O956" s="18" t="str">
        <f>INDEX(Chapter,MATCH(N956,[1]Chapter!$A$1:$A$681,0),8)</f>
        <v>חינוך</v>
      </c>
      <c r="P956" s="18" t="str">
        <f t="shared" si="114"/>
        <v>812</v>
      </c>
      <c r="Q956" s="18" t="str">
        <f>INDEX(Chapter,MATCH(P956,[1]Chapter!$A$1:$A$681,0),8)</f>
        <v>חינוך קדם יסודי</v>
      </c>
      <c r="R956" s="18" t="str">
        <f t="shared" si="115"/>
        <v>8123</v>
      </c>
      <c r="S956" s="18" t="str">
        <f>INDEX(Chapter,MATCH(R956,[1]Chapter!$A$1:$A$681,0),8)</f>
        <v>גני ילדים טרום חובה</v>
      </c>
      <c r="T956" s="18"/>
      <c r="U956" s="18" t="str">
        <f t="shared" si="116"/>
        <v>1</v>
      </c>
      <c r="V956" s="18" t="str">
        <f>IF($L956&lt;"6",INDEX(Revenue_type,MATCH(U956*1,[1]type!$A$118:$A$168,0),8),INDEX(Expenditure_type,MATCH(U956*1,[1]type!$A$2:$A$117,0),8))</f>
        <v>משכורות וש"ע לעובדים לפי תקן</v>
      </c>
      <c r="W956" s="18" t="str">
        <f t="shared" si="117"/>
        <v>11</v>
      </c>
      <c r="X956" s="18" t="str">
        <f>IF($L956&lt;"6",INDEX(Revenue_type,MATCH(W956*1,[1]type!$A$118:$A$168,0),8),INDEX(Expenditure_type,MATCH(W956*1,[1]type!$A$2:$A$117,0),8))</f>
        <v>השכר הקובע</v>
      </c>
      <c r="Y956" s="18" t="str">
        <f t="shared" si="118"/>
        <v>110</v>
      </c>
      <c r="Z956" s="18" t="e">
        <f>IF($L956&lt;"6",INDEX(Revenue_type,MATCH(Y956*1,[1]type!$A$118:$A$168,0),8),INDEX(Expenditure_type,MATCH(Y956*1,[1]type!$A$2:$A$117,0),8))</f>
        <v>#N/A</v>
      </c>
    </row>
    <row r="957" spans="1:26" ht="15.75" customHeight="1" outlineLevel="2">
      <c r="A957" s="38">
        <v>115</v>
      </c>
      <c r="B957" s="39">
        <v>812300</v>
      </c>
      <c r="C957">
        <v>1</v>
      </c>
      <c r="D957" t="str">
        <f t="shared" si="119"/>
        <v>1812300.115</v>
      </c>
      <c r="E957" s="40" t="s">
        <v>433</v>
      </c>
      <c r="F957" s="16"/>
      <c r="G957"/>
      <c r="H957" s="17">
        <v>410000</v>
      </c>
      <c r="I957" s="17">
        <v>178102</v>
      </c>
      <c r="J957" s="16">
        <v>92175</v>
      </c>
      <c r="K957" s="18" t="e">
        <f>INDEX(תקציב_2013,MATCH(D957,'[1]תקציב 2015'!$D$3:$D$5960,0),8)</f>
        <v>#N/A</v>
      </c>
      <c r="L957" s="18" t="str">
        <f t="shared" si="112"/>
        <v>8</v>
      </c>
      <c r="M957" s="18" t="str">
        <f>INDEX(Chapter,MATCH(L957,[1]Chapter!$A$1:$A$681,0),8)</f>
        <v>שירותים ממלכתיים</v>
      </c>
      <c r="N957" s="18" t="str">
        <f t="shared" si="113"/>
        <v>81</v>
      </c>
      <c r="O957" s="18" t="str">
        <f>INDEX(Chapter,MATCH(N957,[1]Chapter!$A$1:$A$681,0),8)</f>
        <v>חינוך</v>
      </c>
      <c r="P957" s="18" t="str">
        <f t="shared" si="114"/>
        <v>812</v>
      </c>
      <c r="Q957" s="18" t="str">
        <f>INDEX(Chapter,MATCH(P957,[1]Chapter!$A$1:$A$681,0),8)</f>
        <v>חינוך קדם יסודי</v>
      </c>
      <c r="R957" s="18" t="str">
        <f t="shared" si="115"/>
        <v>8123</v>
      </c>
      <c r="S957" s="18" t="str">
        <f>INDEX(Chapter,MATCH(R957,[1]Chapter!$A$1:$A$681,0),8)</f>
        <v>גני ילדים טרום חובה</v>
      </c>
      <c r="T957" s="18"/>
      <c r="U957" s="18" t="str">
        <f t="shared" si="116"/>
        <v>1</v>
      </c>
      <c r="V957" s="18" t="str">
        <f>IF($L957&lt;"6",INDEX(Revenue_type,MATCH(U957*1,[1]type!$A$118:$A$168,0),8),INDEX(Expenditure_type,MATCH(U957*1,[1]type!$A$2:$A$117,0),8))</f>
        <v>משכורות וש"ע לעובדים לפי תקן</v>
      </c>
      <c r="W957" s="18" t="str">
        <f t="shared" si="117"/>
        <v>11</v>
      </c>
      <c r="X957" s="18" t="str">
        <f>IF($L957&lt;"6",INDEX(Revenue_type,MATCH(W957*1,[1]type!$A$118:$A$168,0),8),INDEX(Expenditure_type,MATCH(W957*1,[1]type!$A$2:$A$117,0),8))</f>
        <v>השכר הקובע</v>
      </c>
      <c r="Y957" s="18" t="str">
        <f t="shared" si="118"/>
        <v>115</v>
      </c>
      <c r="Z957" s="18" t="e">
        <f>IF($L957&lt;"6",INDEX(Revenue_type,MATCH(Y957*1,[1]type!$A$118:$A$168,0),8),INDEX(Expenditure_type,MATCH(Y957*1,[1]type!$A$2:$A$117,0),8))</f>
        <v>#N/A</v>
      </c>
    </row>
    <row r="958" spans="1:26" ht="15.75" customHeight="1" outlineLevel="2">
      <c r="A958" s="38">
        <v>130</v>
      </c>
      <c r="B958" s="39">
        <v>812300</v>
      </c>
      <c r="C958">
        <v>1</v>
      </c>
      <c r="D958" t="str">
        <f t="shared" si="119"/>
        <v>1812300.130</v>
      </c>
      <c r="E958" s="42" t="s">
        <v>41</v>
      </c>
      <c r="F958" s="16"/>
      <c r="G958"/>
      <c r="H958" s="17">
        <v>0</v>
      </c>
      <c r="I958" s="17">
        <v>195833.19</v>
      </c>
      <c r="J958" s="16">
        <v>19233.55</v>
      </c>
      <c r="K958" s="18">
        <f>INDEX(תקציב_2013,MATCH(D958,'[1]תקציב 2015'!$D$3:$D$5960,0),8)</f>
        <v>10086</v>
      </c>
      <c r="L958" s="18" t="str">
        <f t="shared" si="112"/>
        <v>8</v>
      </c>
      <c r="M958" s="18" t="str">
        <f>INDEX(Chapter,MATCH(L958,[1]Chapter!$A$1:$A$681,0),8)</f>
        <v>שירותים ממלכתיים</v>
      </c>
      <c r="N958" s="18" t="str">
        <f t="shared" si="113"/>
        <v>81</v>
      </c>
      <c r="O958" s="18" t="str">
        <f>INDEX(Chapter,MATCH(N958,[1]Chapter!$A$1:$A$681,0),8)</f>
        <v>חינוך</v>
      </c>
      <c r="P958" s="18" t="str">
        <f t="shared" si="114"/>
        <v>812</v>
      </c>
      <c r="Q958" s="18" t="str">
        <f>INDEX(Chapter,MATCH(P958,[1]Chapter!$A$1:$A$681,0),8)</f>
        <v>חינוך קדם יסודי</v>
      </c>
      <c r="R958" s="18" t="str">
        <f t="shared" si="115"/>
        <v>8123</v>
      </c>
      <c r="S958" s="18" t="str">
        <f>INDEX(Chapter,MATCH(R958,[1]Chapter!$A$1:$A$681,0),8)</f>
        <v>גני ילדים טרום חובה</v>
      </c>
      <c r="T958" s="18"/>
      <c r="U958" s="18" t="str">
        <f t="shared" si="116"/>
        <v>1</v>
      </c>
      <c r="V958" s="18" t="str">
        <f>IF($L958&lt;"6",INDEX(Revenue_type,MATCH(U958*1,[1]type!$A$118:$A$168,0),8),INDEX(Expenditure_type,MATCH(U958*1,[1]type!$A$2:$A$117,0),8))</f>
        <v>משכורות וש"ע לעובדים לפי תקן</v>
      </c>
      <c r="W958" s="18" t="str">
        <f t="shared" si="117"/>
        <v>13</v>
      </c>
      <c r="X958" s="18" t="str">
        <f>IF($L958&lt;"6",INDEX(Revenue_type,MATCH(W958*1,[1]type!$A$118:$A$168,0),8),INDEX(Expenditure_type,MATCH(W958*1,[1]type!$A$2:$A$117,0),8))</f>
        <v>שעות נוספות</v>
      </c>
      <c r="Y958" s="18" t="str">
        <f t="shared" si="118"/>
        <v>130</v>
      </c>
      <c r="Z958" s="18" t="e">
        <f>IF($L958&lt;"6",INDEX(Revenue_type,MATCH(Y958*1,[1]type!$A$118:$A$168,0),8),INDEX(Expenditure_type,MATCH(Y958*1,[1]type!$A$2:$A$117,0),8))</f>
        <v>#N/A</v>
      </c>
    </row>
    <row r="959" spans="1:26" ht="15.75" customHeight="1" outlineLevel="2">
      <c r="A959" s="38">
        <v>210</v>
      </c>
      <c r="B959" s="39">
        <v>812300</v>
      </c>
      <c r="C959">
        <v>1</v>
      </c>
      <c r="D959" t="str">
        <f t="shared" si="119"/>
        <v>1812300.210</v>
      </c>
      <c r="E959" s="65" t="s">
        <v>476</v>
      </c>
      <c r="F959" s="16"/>
      <c r="G959"/>
      <c r="H959" s="17">
        <v>1230000</v>
      </c>
      <c r="I959" s="17">
        <v>450805.63</v>
      </c>
      <c r="J959" s="16">
        <v>881291.66</v>
      </c>
      <c r="K959" s="18" t="e">
        <f>INDEX(תקציב_2013,MATCH(D959,'[1]תקציב 2015'!$D$3:$D$5960,0),8)</f>
        <v>#N/A</v>
      </c>
      <c r="L959" s="18" t="str">
        <f t="shared" si="112"/>
        <v>8</v>
      </c>
      <c r="M959" s="18" t="str">
        <f>INDEX(Chapter,MATCH(L959,[1]Chapter!$A$1:$A$681,0),8)</f>
        <v>שירותים ממלכתיים</v>
      </c>
      <c r="N959" s="18" t="str">
        <f t="shared" si="113"/>
        <v>81</v>
      </c>
      <c r="O959" s="18" t="str">
        <f>INDEX(Chapter,MATCH(N959,[1]Chapter!$A$1:$A$681,0),8)</f>
        <v>חינוך</v>
      </c>
      <c r="P959" s="18" t="str">
        <f t="shared" si="114"/>
        <v>812</v>
      </c>
      <c r="Q959" s="18" t="str">
        <f>INDEX(Chapter,MATCH(P959,[1]Chapter!$A$1:$A$681,0),8)</f>
        <v>חינוך קדם יסודי</v>
      </c>
      <c r="R959" s="18" t="str">
        <f t="shared" si="115"/>
        <v>8123</v>
      </c>
      <c r="S959" s="18" t="str">
        <f>INDEX(Chapter,MATCH(R959,[1]Chapter!$A$1:$A$681,0),8)</f>
        <v>גני ילדים טרום חובה</v>
      </c>
      <c r="T959" s="18"/>
      <c r="U959" s="18" t="str">
        <f t="shared" si="116"/>
        <v>2</v>
      </c>
      <c r="V959" s="18" t="str">
        <f>IF($L959&lt;"6",INDEX(Revenue_type,MATCH(U959*1,[1]type!$A$118:$A$168,0),8),INDEX(Expenditure_type,MATCH(U959*1,[1]type!$A$2:$A$117,0),8))</f>
        <v>משכורות וש"ע לעובדים בלי תקן</v>
      </c>
      <c r="W959" s="18" t="str">
        <f t="shared" si="117"/>
        <v>21</v>
      </c>
      <c r="X959" s="18" t="str">
        <f>IF($L959&lt;"6",INDEX(Revenue_type,MATCH(W959*1,[1]type!$A$118:$A$168,0),8),INDEX(Expenditure_type,MATCH(W959*1,[1]type!$A$2:$A$117,0),8))</f>
        <v>השכר הקובע</v>
      </c>
      <c r="Y959" s="18" t="str">
        <f t="shared" si="118"/>
        <v>210</v>
      </c>
      <c r="Z959" s="18" t="e">
        <f>IF($L959&lt;"6",INDEX(Revenue_type,MATCH(Y959*1,[1]type!$A$118:$A$168,0),8),INDEX(Expenditure_type,MATCH(Y959*1,[1]type!$A$2:$A$117,0),8))</f>
        <v>#N/A</v>
      </c>
    </row>
    <row r="960" spans="1:26" ht="15.75" customHeight="1" outlineLevel="2">
      <c r="A960" s="38">
        <v>310</v>
      </c>
      <c r="B960" s="39">
        <v>812300</v>
      </c>
      <c r="C960">
        <v>1</v>
      </c>
      <c r="D960" t="str">
        <f t="shared" si="119"/>
        <v>1812300.310</v>
      </c>
      <c r="E960" s="63" t="s">
        <v>564</v>
      </c>
      <c r="F960" s="16"/>
      <c r="G960"/>
      <c r="H960" s="17">
        <v>0</v>
      </c>
      <c r="I960" s="17">
        <v>0</v>
      </c>
      <c r="J960" s="16">
        <v>0</v>
      </c>
      <c r="K960" s="18" t="e">
        <f>INDEX(תקציב_2013,MATCH(D960,'[1]תקציב 2015'!$D$3:$D$5960,0),8)</f>
        <v>#N/A</v>
      </c>
      <c r="L960" s="18" t="str">
        <f t="shared" si="112"/>
        <v>8</v>
      </c>
      <c r="M960" s="18" t="str">
        <f>INDEX(Chapter,MATCH(L960,[1]Chapter!$A$1:$A$681,0),8)</f>
        <v>שירותים ממלכתיים</v>
      </c>
      <c r="N960" s="18" t="str">
        <f t="shared" si="113"/>
        <v>81</v>
      </c>
      <c r="O960" s="18" t="str">
        <f>INDEX(Chapter,MATCH(N960,[1]Chapter!$A$1:$A$681,0),8)</f>
        <v>חינוך</v>
      </c>
      <c r="P960" s="18" t="str">
        <f t="shared" si="114"/>
        <v>812</v>
      </c>
      <c r="Q960" s="18" t="str">
        <f>INDEX(Chapter,MATCH(P960,[1]Chapter!$A$1:$A$681,0),8)</f>
        <v>חינוך קדם יסודי</v>
      </c>
      <c r="R960" s="18" t="str">
        <f t="shared" si="115"/>
        <v>8123</v>
      </c>
      <c r="S960" s="18" t="str">
        <f>INDEX(Chapter,MATCH(R960,[1]Chapter!$A$1:$A$681,0),8)</f>
        <v>גני ילדים טרום חובה</v>
      </c>
      <c r="T960" s="18"/>
      <c r="U960" s="18" t="str">
        <f t="shared" si="116"/>
        <v>3</v>
      </c>
      <c r="V960" s="18" t="str">
        <f>IF($L960&lt;"6",INDEX(Revenue_type,MATCH(U960*1,[1]type!$A$118:$A$168,0),8),INDEX(Expenditure_type,MATCH(U960*1,[1]type!$A$2:$A$117,0),8))</f>
        <v>פנסיה ופיצויים</v>
      </c>
      <c r="W960" s="18" t="str">
        <f t="shared" si="117"/>
        <v>31</v>
      </c>
      <c r="X960" s="18" t="str">
        <f>IF($L960&lt;"6",INDEX(Revenue_type,MATCH(W960*1,[1]type!$A$118:$A$168,0),8),INDEX(Expenditure_type,MATCH(W960*1,[1]type!$A$2:$A$117,0),8))</f>
        <v>פנסיה</v>
      </c>
      <c r="Y960" s="18" t="str">
        <f t="shared" si="118"/>
        <v>310</v>
      </c>
      <c r="Z960" s="18" t="e">
        <f>IF($L960&lt;"6",INDEX(Revenue_type,MATCH(Y960*1,[1]type!$A$118:$A$168,0),8),INDEX(Expenditure_type,MATCH(Y960*1,[1]type!$A$2:$A$117,0),8))</f>
        <v>#N/A</v>
      </c>
    </row>
    <row r="961" spans="1:26" ht="15.75" customHeight="1" outlineLevel="2">
      <c r="A961" s="38">
        <v>430</v>
      </c>
      <c r="B961" s="39">
        <v>812300</v>
      </c>
      <c r="C961">
        <v>1</v>
      </c>
      <c r="D961" t="str">
        <f t="shared" si="119"/>
        <v>1812300.430</v>
      </c>
      <c r="E961" s="40" t="s">
        <v>593</v>
      </c>
      <c r="F961" s="16"/>
      <c r="G961"/>
      <c r="H961" s="17">
        <v>190000</v>
      </c>
      <c r="I961" s="17">
        <v>334777.74</v>
      </c>
      <c r="J961" s="16">
        <v>219402.86</v>
      </c>
      <c r="K961" s="18" t="e">
        <f>INDEX(תקציב_2013,MATCH(D961,'[1]תקציב 2015'!$D$3:$D$5960,0),8)</f>
        <v>#N/A</v>
      </c>
      <c r="L961" s="18" t="str">
        <f t="shared" si="112"/>
        <v>8</v>
      </c>
      <c r="M961" s="18" t="str">
        <f>INDEX(Chapter,MATCH(L961,[1]Chapter!$A$1:$A$681,0),8)</f>
        <v>שירותים ממלכתיים</v>
      </c>
      <c r="N961" s="18" t="str">
        <f t="shared" si="113"/>
        <v>81</v>
      </c>
      <c r="O961" s="18" t="str">
        <f>INDEX(Chapter,MATCH(N961,[1]Chapter!$A$1:$A$681,0),8)</f>
        <v>חינוך</v>
      </c>
      <c r="P961" s="18" t="str">
        <f t="shared" si="114"/>
        <v>812</v>
      </c>
      <c r="Q961" s="18" t="str">
        <f>INDEX(Chapter,MATCH(P961,[1]Chapter!$A$1:$A$681,0),8)</f>
        <v>חינוך קדם יסודי</v>
      </c>
      <c r="R961" s="18" t="str">
        <f t="shared" si="115"/>
        <v>8123</v>
      </c>
      <c r="S961" s="18" t="str">
        <f>INDEX(Chapter,MATCH(R961,[1]Chapter!$A$1:$A$681,0),8)</f>
        <v>גני ילדים טרום חובה</v>
      </c>
      <c r="T961" s="18"/>
      <c r="U961" s="18" t="str">
        <f t="shared" si="116"/>
        <v>4</v>
      </c>
      <c r="V961" s="18" t="str">
        <f>IF($L961&lt;"6",INDEX(Revenue_type,MATCH(U961*1,[1]type!$A$118:$A$168,0),8),INDEX(Expenditure_type,MATCH(U961*1,[1]type!$A$2:$A$117,0),8))</f>
        <v>אחזקת בינים ואספקת ציוד</v>
      </c>
      <c r="W961" s="18" t="str">
        <f t="shared" si="117"/>
        <v>43</v>
      </c>
      <c r="X961" s="18" t="str">
        <f>IF($L961&lt;"6",INDEX(Revenue_type,MATCH(W961*1,[1]type!$A$118:$A$168,0),8),INDEX(Expenditure_type,MATCH(W961*1,[1]type!$A$2:$A$117,0),8))</f>
        <v>חשמל, מים וחומרי ניקיון</v>
      </c>
      <c r="Y961" s="18" t="str">
        <f t="shared" si="118"/>
        <v>430</v>
      </c>
      <c r="Z961" s="18" t="e">
        <f>IF($L961&lt;"6",INDEX(Revenue_type,MATCH(Y961*1,[1]type!$A$118:$A$168,0),8),INDEX(Expenditure_type,MATCH(Y961*1,[1]type!$A$2:$A$117,0),8))</f>
        <v>#N/A</v>
      </c>
    </row>
    <row r="962" spans="1:26" ht="15.75" customHeight="1" outlineLevel="2">
      <c r="A962" s="38">
        <v>440</v>
      </c>
      <c r="B962" s="39">
        <v>812300</v>
      </c>
      <c r="C962">
        <v>1</v>
      </c>
      <c r="D962" t="str">
        <f t="shared" si="119"/>
        <v>1812300.440</v>
      </c>
      <c r="E962" s="40" t="s">
        <v>500</v>
      </c>
      <c r="F962" s="16"/>
      <c r="G962"/>
      <c r="H962" s="17">
        <v>50300</v>
      </c>
      <c r="I962" s="17">
        <v>50297.599999999999</v>
      </c>
      <c r="J962" s="16">
        <v>45182</v>
      </c>
      <c r="K962" s="18">
        <f>INDEX(תקציב_2013,MATCH(D962,'[1]תקציב 2015'!$D$3:$D$5960,0),8)</f>
        <v>70200</v>
      </c>
      <c r="L962" s="18" t="str">
        <f t="shared" si="112"/>
        <v>8</v>
      </c>
      <c r="M962" s="18" t="str">
        <f>INDEX(Chapter,MATCH(L962,[1]Chapter!$A$1:$A$681,0),8)</f>
        <v>שירותים ממלכתיים</v>
      </c>
      <c r="N962" s="18" t="str">
        <f t="shared" si="113"/>
        <v>81</v>
      </c>
      <c r="O962" s="18" t="str">
        <f>INDEX(Chapter,MATCH(N962,[1]Chapter!$A$1:$A$681,0),8)</f>
        <v>חינוך</v>
      </c>
      <c r="P962" s="18" t="str">
        <f t="shared" si="114"/>
        <v>812</v>
      </c>
      <c r="Q962" s="18" t="str">
        <f>INDEX(Chapter,MATCH(P962,[1]Chapter!$A$1:$A$681,0),8)</f>
        <v>חינוך קדם יסודי</v>
      </c>
      <c r="R962" s="18" t="str">
        <f t="shared" si="115"/>
        <v>8123</v>
      </c>
      <c r="S962" s="18" t="str">
        <f>INDEX(Chapter,MATCH(R962,[1]Chapter!$A$1:$A$681,0),8)</f>
        <v>גני ילדים טרום חובה</v>
      </c>
      <c r="T962" s="18"/>
      <c r="U962" s="18" t="str">
        <f t="shared" si="116"/>
        <v>4</v>
      </c>
      <c r="V962" s="18" t="str">
        <f>IF($L962&lt;"6",INDEX(Revenue_type,MATCH(U962*1,[1]type!$A$118:$A$168,0),8),INDEX(Expenditure_type,MATCH(U962*1,[1]type!$A$2:$A$117,0),8))</f>
        <v>אחזקת בינים ואספקת ציוד</v>
      </c>
      <c r="W962" s="18" t="str">
        <f t="shared" si="117"/>
        <v>44</v>
      </c>
      <c r="X962" s="18" t="str">
        <f>IF($L962&lt;"6",INDEX(Revenue_type,MATCH(W962*1,[1]type!$A$118:$A$168,0),8),INDEX(Expenditure_type,MATCH(W962*1,[1]type!$A$2:$A$117,0),8))</f>
        <v>ביטוח</v>
      </c>
      <c r="Y962" s="18" t="str">
        <f t="shared" si="118"/>
        <v>440</v>
      </c>
      <c r="Z962" s="18" t="e">
        <f>IF($L962&lt;"6",INDEX(Revenue_type,MATCH(Y962*1,[1]type!$A$118:$A$168,0),8),INDEX(Expenditure_type,MATCH(Y962*1,[1]type!$A$2:$A$117,0),8))</f>
        <v>#N/A</v>
      </c>
    </row>
    <row r="963" spans="1:26" ht="15.75" customHeight="1" outlineLevel="2">
      <c r="A963" s="38">
        <v>450</v>
      </c>
      <c r="B963" s="39">
        <v>812300</v>
      </c>
      <c r="C963">
        <v>1</v>
      </c>
      <c r="D963" t="str">
        <f t="shared" si="119"/>
        <v>1812300.450</v>
      </c>
      <c r="E963" s="40" t="s">
        <v>700</v>
      </c>
      <c r="F963" s="16"/>
      <c r="G963"/>
      <c r="H963" s="17">
        <v>20000</v>
      </c>
      <c r="I963" s="17">
        <v>1872</v>
      </c>
      <c r="J963" s="16">
        <v>0</v>
      </c>
      <c r="K963" s="18" t="e">
        <f>INDEX(תקציב_2013,MATCH(D963,'[1]תקציב 2015'!$D$3:$D$5960,0),8)</f>
        <v>#N/A</v>
      </c>
      <c r="L963" s="18" t="str">
        <f t="shared" ref="L963:L1026" si="120">IF(LEFT($B963,1)*1=0,LEFT($B963,2),LEFT($B963,1))</f>
        <v>8</v>
      </c>
      <c r="M963" s="18" t="str">
        <f>INDEX(Chapter,MATCH(L963,[1]Chapter!$A$1:$A$681,0),8)</f>
        <v>שירותים ממלכתיים</v>
      </c>
      <c r="N963" s="18" t="str">
        <f t="shared" ref="N963:N1026" si="121">IF(LEFT($B963,1)*1=0,LEFT($B963,3),LEFT($B963,2))</f>
        <v>81</v>
      </c>
      <c r="O963" s="18" t="str">
        <f>INDEX(Chapter,MATCH(N963,[1]Chapter!$A$1:$A$681,0),8)</f>
        <v>חינוך</v>
      </c>
      <c r="P963" s="18" t="str">
        <f t="shared" ref="P963:P1026" si="122">IF(LEFT($B963,1)*1=0,LEFT($B963,4),LEFT($B963,3))</f>
        <v>812</v>
      </c>
      <c r="Q963" s="18" t="str">
        <f>INDEX(Chapter,MATCH(P963,[1]Chapter!$A$1:$A$681,0),8)</f>
        <v>חינוך קדם יסודי</v>
      </c>
      <c r="R963" s="18" t="str">
        <f t="shared" ref="R963:R1026" si="123">LEFT($B963,4)</f>
        <v>8123</v>
      </c>
      <c r="S963" s="18" t="str">
        <f>INDEX(Chapter,MATCH(R963,[1]Chapter!$A$1:$A$681,0),8)</f>
        <v>גני ילדים טרום חובה</v>
      </c>
      <c r="T963" s="18"/>
      <c r="U963" s="18" t="str">
        <f t="shared" ref="U963:U1026" si="124">LEFT($A963,1)</f>
        <v>4</v>
      </c>
      <c r="V963" s="18" t="str">
        <f>IF($L963&lt;"6",INDEX(Revenue_type,MATCH(U963*1,[1]type!$A$118:$A$168,0),8),INDEX(Expenditure_type,MATCH(U963*1,[1]type!$A$2:$A$117,0),8))</f>
        <v>אחזקת בינים ואספקת ציוד</v>
      </c>
      <c r="W963" s="18" t="str">
        <f t="shared" ref="W963:W1026" si="125">LEFT($A963,2)</f>
        <v>45</v>
      </c>
      <c r="X963" s="18" t="str">
        <f>IF($L963&lt;"6",INDEX(Revenue_type,MATCH(W963*1,[1]type!$A$118:$A$168,0),8),INDEX(Expenditure_type,MATCH(W963*1,[1]type!$A$2:$A$117,0),8))</f>
        <v>ריהוט והחזקתו</v>
      </c>
      <c r="Y963" s="18" t="str">
        <f t="shared" ref="Y963:Y1026" si="126">LEFT($A963,3)</f>
        <v>450</v>
      </c>
      <c r="Z963" s="18" t="e">
        <f>IF($L963&lt;"6",INDEX(Revenue_type,MATCH(Y963*1,[1]type!$A$118:$A$168,0),8),INDEX(Expenditure_type,MATCH(Y963*1,[1]type!$A$2:$A$117,0),8))</f>
        <v>#N/A</v>
      </c>
    </row>
    <row r="964" spans="1:26" ht="15.75" customHeight="1" outlineLevel="2">
      <c r="A964" s="38">
        <v>492</v>
      </c>
      <c r="B964" s="39">
        <v>812300</v>
      </c>
      <c r="C964">
        <v>1</v>
      </c>
      <c r="D964" t="str">
        <f t="shared" ref="D964:D1027" si="127">C964&amp;B964&amp;"."&amp;A964</f>
        <v>1812300.492</v>
      </c>
      <c r="E964" s="42" t="s">
        <v>36</v>
      </c>
      <c r="F964" s="16"/>
      <c r="G964"/>
      <c r="H964" s="17">
        <v>39000</v>
      </c>
      <c r="I964" s="17">
        <v>37415</v>
      </c>
      <c r="J964" s="16">
        <v>81509</v>
      </c>
      <c r="K964" s="18" t="e">
        <f>INDEX(תקציב_2013,MATCH(D964,'[1]תקציב 2015'!$D$3:$D$5960,0),8)</f>
        <v>#N/A</v>
      </c>
      <c r="L964" s="18" t="str">
        <f t="shared" si="120"/>
        <v>8</v>
      </c>
      <c r="M964" s="18" t="str">
        <f>INDEX(Chapter,MATCH(L964,[1]Chapter!$A$1:$A$681,0),8)</f>
        <v>שירותים ממלכתיים</v>
      </c>
      <c r="N964" s="18" t="str">
        <f t="shared" si="121"/>
        <v>81</v>
      </c>
      <c r="O964" s="18" t="str">
        <f>INDEX(Chapter,MATCH(N964,[1]Chapter!$A$1:$A$681,0),8)</f>
        <v>חינוך</v>
      </c>
      <c r="P964" s="18" t="str">
        <f t="shared" si="122"/>
        <v>812</v>
      </c>
      <c r="Q964" s="18" t="str">
        <f>INDEX(Chapter,MATCH(P964,[1]Chapter!$A$1:$A$681,0),8)</f>
        <v>חינוך קדם יסודי</v>
      </c>
      <c r="R964" s="18" t="str">
        <f t="shared" si="123"/>
        <v>8123</v>
      </c>
      <c r="S964" s="18" t="str">
        <f>INDEX(Chapter,MATCH(R964,[1]Chapter!$A$1:$A$681,0),8)</f>
        <v>גני ילדים טרום חובה</v>
      </c>
      <c r="T964" s="18"/>
      <c r="U964" s="18" t="str">
        <f t="shared" si="124"/>
        <v>4</v>
      </c>
      <c r="V964" s="18" t="str">
        <f>IF($L964&lt;"6",INDEX(Revenue_type,MATCH(U964*1,[1]type!$A$118:$A$168,0),8),INDEX(Expenditure_type,MATCH(U964*1,[1]type!$A$2:$A$117,0),8))</f>
        <v>אחזקת בינים ואספקת ציוד</v>
      </c>
      <c r="W964" s="18" t="str">
        <f t="shared" si="125"/>
        <v>49</v>
      </c>
      <c r="X964" s="18" t="e">
        <f>IF($L964&lt;"6",INDEX(Revenue_type,MATCH(W964*1,[1]type!$A$118:$A$168,0),8),INDEX(Expenditure_type,MATCH(W964*1,[1]type!$A$2:$A$117,0),8))</f>
        <v>#N/A</v>
      </c>
      <c r="Y964" s="18" t="str">
        <f t="shared" si="126"/>
        <v>492</v>
      </c>
      <c r="Z964" s="18" t="str">
        <f>IF($L964&lt;"6",INDEX(Revenue_type,MATCH(Y964*1,[1]type!$A$118:$A$168,0),8),INDEX(Expenditure_type,MATCH(Y964*1,[1]type!$A$2:$A$117,0),8))</f>
        <v>השתתפות בתקציבי עזר 092</v>
      </c>
    </row>
    <row r="965" spans="1:26" ht="15.75" customHeight="1" outlineLevel="2">
      <c r="A965" s="38">
        <v>520</v>
      </c>
      <c r="B965" s="39">
        <v>812300</v>
      </c>
      <c r="C965">
        <v>1</v>
      </c>
      <c r="D965" t="str">
        <f t="shared" si="127"/>
        <v>1812300.520</v>
      </c>
      <c r="E965" s="42" t="s">
        <v>690</v>
      </c>
      <c r="F965" s="16"/>
      <c r="G965"/>
      <c r="H965" s="17">
        <v>20000</v>
      </c>
      <c r="I965" s="17">
        <v>17219</v>
      </c>
      <c r="J965" s="16">
        <v>17938.5</v>
      </c>
      <c r="K965" s="18" t="e">
        <f>INDEX(תקציב_2013,MATCH(D965,'[1]תקציב 2015'!$D$3:$D$5960,0),8)</f>
        <v>#N/A</v>
      </c>
      <c r="L965" s="18" t="str">
        <f t="shared" si="120"/>
        <v>8</v>
      </c>
      <c r="M965" s="18" t="str">
        <f>INDEX(Chapter,MATCH(L965,[1]Chapter!$A$1:$A$681,0),8)</f>
        <v>שירותים ממלכתיים</v>
      </c>
      <c r="N965" s="18" t="str">
        <f t="shared" si="121"/>
        <v>81</v>
      </c>
      <c r="O965" s="18" t="str">
        <f>INDEX(Chapter,MATCH(N965,[1]Chapter!$A$1:$A$681,0),8)</f>
        <v>חינוך</v>
      </c>
      <c r="P965" s="18" t="str">
        <f t="shared" si="122"/>
        <v>812</v>
      </c>
      <c r="Q965" s="18" t="str">
        <f>INDEX(Chapter,MATCH(P965,[1]Chapter!$A$1:$A$681,0),8)</f>
        <v>חינוך קדם יסודי</v>
      </c>
      <c r="R965" s="18" t="str">
        <f t="shared" si="123"/>
        <v>8123</v>
      </c>
      <c r="S965" s="18" t="str">
        <f>INDEX(Chapter,MATCH(R965,[1]Chapter!$A$1:$A$681,0),8)</f>
        <v>גני ילדים טרום חובה</v>
      </c>
      <c r="T965" s="18"/>
      <c r="U965" s="18" t="str">
        <f t="shared" si="124"/>
        <v>5</v>
      </c>
      <c r="V965" s="18" t="str">
        <f>IF($L965&lt;"6",INDEX(Revenue_type,MATCH(U965*1,[1]type!$A$118:$A$168,0),8),INDEX(Expenditure_type,MATCH(U965*1,[1]type!$A$2:$A$117,0),8))</f>
        <v>הוצאות מנהליות</v>
      </c>
      <c r="W965" s="18" t="str">
        <f t="shared" si="125"/>
        <v>52</v>
      </c>
      <c r="X965" s="18" t="str">
        <f>IF($L965&lt;"6",INDEX(Revenue_type,MATCH(W965*1,[1]type!$A$118:$A$168,0),8),INDEX(Expenditure_type,MATCH(W965*1,[1]type!$A$2:$A$117,0),8))</f>
        <v>השתלמויות וספרות מקצועית</v>
      </c>
      <c r="Y965" s="18" t="str">
        <f t="shared" si="126"/>
        <v>520</v>
      </c>
      <c r="Z965" s="18" t="e">
        <f>IF($L965&lt;"6",INDEX(Revenue_type,MATCH(Y965*1,[1]type!$A$118:$A$168,0),8),INDEX(Expenditure_type,MATCH(Y965*1,[1]type!$A$2:$A$117,0),8))</f>
        <v>#N/A</v>
      </c>
    </row>
    <row r="966" spans="1:26" ht="15.75" customHeight="1" outlineLevel="2">
      <c r="A966" s="38">
        <v>593</v>
      </c>
      <c r="B966" s="39">
        <v>812300</v>
      </c>
      <c r="C966">
        <v>1</v>
      </c>
      <c r="D966" t="str">
        <f t="shared" si="127"/>
        <v>1812300.593</v>
      </c>
      <c r="E966" s="42" t="s">
        <v>710</v>
      </c>
      <c r="F966" s="16"/>
      <c r="G966"/>
      <c r="H966" s="17">
        <v>200000</v>
      </c>
      <c r="I966" s="17">
        <v>250407</v>
      </c>
      <c r="J966" s="16">
        <v>130274</v>
      </c>
      <c r="K966" s="18" t="e">
        <f>INDEX(תקציב_2013,MATCH(D966,'[1]תקציב 2015'!$D$3:$D$5960,0),8)</f>
        <v>#N/A</v>
      </c>
      <c r="L966" s="18" t="str">
        <f t="shared" si="120"/>
        <v>8</v>
      </c>
      <c r="M966" s="18" t="str">
        <f>INDEX(Chapter,MATCH(L966,[1]Chapter!$A$1:$A$681,0),8)</f>
        <v>שירותים ממלכתיים</v>
      </c>
      <c r="N966" s="18" t="str">
        <f t="shared" si="121"/>
        <v>81</v>
      </c>
      <c r="O966" s="18" t="str">
        <f>INDEX(Chapter,MATCH(N966,[1]Chapter!$A$1:$A$681,0),8)</f>
        <v>חינוך</v>
      </c>
      <c r="P966" s="18" t="str">
        <f t="shared" si="122"/>
        <v>812</v>
      </c>
      <c r="Q966" s="18" t="str">
        <f>INDEX(Chapter,MATCH(P966,[1]Chapter!$A$1:$A$681,0),8)</f>
        <v>חינוך קדם יסודי</v>
      </c>
      <c r="R966" s="18" t="str">
        <f t="shared" si="123"/>
        <v>8123</v>
      </c>
      <c r="S966" s="18" t="str">
        <f>INDEX(Chapter,MATCH(R966,[1]Chapter!$A$1:$A$681,0),8)</f>
        <v>גני ילדים טרום חובה</v>
      </c>
      <c r="T966" s="18"/>
      <c r="U966" s="18" t="str">
        <f t="shared" si="124"/>
        <v>5</v>
      </c>
      <c r="V966" s="18" t="str">
        <f>IF($L966&lt;"6",INDEX(Revenue_type,MATCH(U966*1,[1]type!$A$118:$A$168,0),8),INDEX(Expenditure_type,MATCH(U966*1,[1]type!$A$2:$A$117,0),8))</f>
        <v>הוצאות מנהליות</v>
      </c>
      <c r="W966" s="18" t="str">
        <f t="shared" si="125"/>
        <v>59</v>
      </c>
      <c r="X966" s="18" t="str">
        <f>IF($L966&lt;"6",INDEX(Revenue_type,MATCH(W966*1,[1]type!$A$118:$A$168,0),8),INDEX(Expenditure_type,MATCH(W966*1,[1]type!$A$2:$A$117,0),8))</f>
        <v>השתתפות בתקציבי עזר 092</v>
      </c>
      <c r="Y966" s="18" t="str">
        <f t="shared" si="126"/>
        <v>593</v>
      </c>
      <c r="Z966" s="18" t="str">
        <f>IF($L966&lt;"6",INDEX(Revenue_type,MATCH(Y966*1,[1]type!$A$118:$A$168,0),8),INDEX(Expenditure_type,MATCH(Y966*1,[1]type!$A$2:$A$117,0),8))</f>
        <v>מיכון ת"ע 093</v>
      </c>
    </row>
    <row r="967" spans="1:26" ht="15.75" customHeight="1" outlineLevel="2">
      <c r="A967" s="38">
        <v>740</v>
      </c>
      <c r="B967" s="39">
        <v>812300</v>
      </c>
      <c r="C967">
        <v>1</v>
      </c>
      <c r="D967" t="str">
        <f t="shared" si="127"/>
        <v>1812300.740</v>
      </c>
      <c r="E967" s="42" t="s">
        <v>701</v>
      </c>
      <c r="F967" s="16"/>
      <c r="G967"/>
      <c r="H967" s="17">
        <v>460000</v>
      </c>
      <c r="I967" s="17">
        <v>519139.53</v>
      </c>
      <c r="J967" s="16">
        <v>386681.28</v>
      </c>
      <c r="K967" s="18" t="e">
        <f>INDEX(תקציב_2013,MATCH(D967,'[1]תקציב 2015'!$D$3:$D$5960,0),8)</f>
        <v>#N/A</v>
      </c>
      <c r="L967" s="18" t="str">
        <f t="shared" si="120"/>
        <v>8</v>
      </c>
      <c r="M967" s="18" t="str">
        <f>INDEX(Chapter,MATCH(L967,[1]Chapter!$A$1:$A$681,0),8)</f>
        <v>שירותים ממלכתיים</v>
      </c>
      <c r="N967" s="18" t="str">
        <f t="shared" si="121"/>
        <v>81</v>
      </c>
      <c r="O967" s="18" t="str">
        <f>INDEX(Chapter,MATCH(N967,[1]Chapter!$A$1:$A$681,0),8)</f>
        <v>חינוך</v>
      </c>
      <c r="P967" s="18" t="str">
        <f t="shared" si="122"/>
        <v>812</v>
      </c>
      <c r="Q967" s="18" t="str">
        <f>INDEX(Chapter,MATCH(P967,[1]Chapter!$A$1:$A$681,0),8)</f>
        <v>חינוך קדם יסודי</v>
      </c>
      <c r="R967" s="18" t="str">
        <f t="shared" si="123"/>
        <v>8123</v>
      </c>
      <c r="S967" s="18" t="str">
        <f>INDEX(Chapter,MATCH(R967,[1]Chapter!$A$1:$A$681,0),8)</f>
        <v>גני ילדים טרום חובה</v>
      </c>
      <c r="T967" s="18"/>
      <c r="U967" s="18" t="str">
        <f t="shared" si="124"/>
        <v>7</v>
      </c>
      <c r="V967" s="18" t="str">
        <f>IF($L967&lt;"6",INDEX(Revenue_type,MATCH(U967*1,[1]type!$A$118:$A$168,0),8),INDEX(Expenditure_type,MATCH(U967*1,[1]type!$A$2:$A$117,0),8))</f>
        <v>הוצאות לפעולות</v>
      </c>
      <c r="W967" s="18" t="str">
        <f t="shared" si="125"/>
        <v>74</v>
      </c>
      <c r="X967" s="18" t="str">
        <f>IF($L967&lt;"6",INDEX(Revenue_type,MATCH(W967*1,[1]type!$A$118:$A$168,0),8),INDEX(Expenditure_type,MATCH(W967*1,[1]type!$A$2:$A$117,0),8))</f>
        <v>כלים, מכשירים וציוד</v>
      </c>
      <c r="Y967" s="18" t="str">
        <f t="shared" si="126"/>
        <v>740</v>
      </c>
      <c r="Z967" s="18" t="e">
        <f>IF($L967&lt;"6",INDEX(Revenue_type,MATCH(Y967*1,[1]type!$A$118:$A$168,0),8),INDEX(Expenditure_type,MATCH(Y967*1,[1]type!$A$2:$A$117,0),8))</f>
        <v>#N/A</v>
      </c>
    </row>
    <row r="968" spans="1:26" ht="15.75" customHeight="1" outlineLevel="2">
      <c r="A968" s="38">
        <v>760</v>
      </c>
      <c r="B968" s="39">
        <v>812300</v>
      </c>
      <c r="C968">
        <v>1</v>
      </c>
      <c r="D968" t="str">
        <f t="shared" si="127"/>
        <v>1812300.760</v>
      </c>
      <c r="E968" s="42" t="s">
        <v>711</v>
      </c>
      <c r="F968" s="16"/>
      <c r="G968"/>
      <c r="H968" s="17">
        <v>16790200</v>
      </c>
      <c r="I968" s="17">
        <v>16607489.1</v>
      </c>
      <c r="J968" s="16">
        <v>14885182.32</v>
      </c>
      <c r="K968" s="18">
        <f>INDEX(תקציב_2013,MATCH(D968,'[1]תקציב 2015'!$D$3:$D$5960,0),8)</f>
        <v>21427000</v>
      </c>
      <c r="L968" s="18" t="str">
        <f t="shared" si="120"/>
        <v>8</v>
      </c>
      <c r="M968" s="18" t="str">
        <f>INDEX(Chapter,MATCH(L968,[1]Chapter!$A$1:$A$681,0),8)</f>
        <v>שירותים ממלכתיים</v>
      </c>
      <c r="N968" s="18" t="str">
        <f t="shared" si="121"/>
        <v>81</v>
      </c>
      <c r="O968" s="18" t="str">
        <f>INDEX(Chapter,MATCH(N968,[1]Chapter!$A$1:$A$681,0),8)</f>
        <v>חינוך</v>
      </c>
      <c r="P968" s="18" t="str">
        <f t="shared" si="122"/>
        <v>812</v>
      </c>
      <c r="Q968" s="18" t="str">
        <f>INDEX(Chapter,MATCH(P968,[1]Chapter!$A$1:$A$681,0),8)</f>
        <v>חינוך קדם יסודי</v>
      </c>
      <c r="R968" s="18" t="str">
        <f t="shared" si="123"/>
        <v>8123</v>
      </c>
      <c r="S968" s="18" t="str">
        <f>INDEX(Chapter,MATCH(R968,[1]Chapter!$A$1:$A$681,0),8)</f>
        <v>גני ילדים טרום חובה</v>
      </c>
      <c r="T968" s="18"/>
      <c r="U968" s="18" t="str">
        <f t="shared" si="124"/>
        <v>7</v>
      </c>
      <c r="V968" s="18" t="str">
        <f>IF($L968&lt;"6",INDEX(Revenue_type,MATCH(U968*1,[1]type!$A$118:$A$168,0),8),INDEX(Expenditure_type,MATCH(U968*1,[1]type!$A$2:$A$117,0),8))</f>
        <v>הוצאות לפעולות</v>
      </c>
      <c r="W968" s="18" t="str">
        <f t="shared" si="125"/>
        <v>76</v>
      </c>
      <c r="X968" s="18" t="str">
        <f>IF($L968&lt;"6",INDEX(Revenue_type,MATCH(W968*1,[1]type!$A$118:$A$168,0),8),INDEX(Expenditure_type,MATCH(W968*1,[1]type!$A$2:$A$117,0),8))</f>
        <v>קניית שירותים מרשויות ומוסדות</v>
      </c>
      <c r="Y968" s="18" t="str">
        <f t="shared" si="126"/>
        <v>760</v>
      </c>
      <c r="Z968" s="18" t="e">
        <f>IF($L968&lt;"6",INDEX(Revenue_type,MATCH(Y968*1,[1]type!$A$118:$A$168,0),8),INDEX(Expenditure_type,MATCH(Y968*1,[1]type!$A$2:$A$117,0),8))</f>
        <v>#N/A</v>
      </c>
    </row>
    <row r="969" spans="1:26" ht="15.75" customHeight="1" outlineLevel="2">
      <c r="A969" s="38">
        <v>780</v>
      </c>
      <c r="B969" s="39">
        <v>812300</v>
      </c>
      <c r="C969">
        <v>1</v>
      </c>
      <c r="D969" t="str">
        <f t="shared" si="127"/>
        <v>1812300.780</v>
      </c>
      <c r="E969" s="42" t="s">
        <v>614</v>
      </c>
      <c r="F969" s="16"/>
      <c r="G969"/>
      <c r="H969" s="17">
        <v>15000</v>
      </c>
      <c r="I969" s="17">
        <v>14954.88</v>
      </c>
      <c r="J969" s="16">
        <v>14213.25</v>
      </c>
      <c r="K969" s="18">
        <f>INDEX(תקציב_2013,MATCH(D969,'[1]תקציב 2015'!$D$3:$D$5960,0),8)</f>
        <v>20000</v>
      </c>
      <c r="L969" s="18" t="str">
        <f t="shared" si="120"/>
        <v>8</v>
      </c>
      <c r="M969" s="18" t="str">
        <f>INDEX(Chapter,MATCH(L969,[1]Chapter!$A$1:$A$681,0),8)</f>
        <v>שירותים ממלכתיים</v>
      </c>
      <c r="N969" s="18" t="str">
        <f t="shared" si="121"/>
        <v>81</v>
      </c>
      <c r="O969" s="18" t="str">
        <f>INDEX(Chapter,MATCH(N969,[1]Chapter!$A$1:$A$681,0),8)</f>
        <v>חינוך</v>
      </c>
      <c r="P969" s="18" t="str">
        <f t="shared" si="122"/>
        <v>812</v>
      </c>
      <c r="Q969" s="18" t="str">
        <f>INDEX(Chapter,MATCH(P969,[1]Chapter!$A$1:$A$681,0),8)</f>
        <v>חינוך קדם יסודי</v>
      </c>
      <c r="R969" s="18" t="str">
        <f t="shared" si="123"/>
        <v>8123</v>
      </c>
      <c r="S969" s="18" t="str">
        <f>INDEX(Chapter,MATCH(R969,[1]Chapter!$A$1:$A$681,0),8)</f>
        <v>גני ילדים טרום חובה</v>
      </c>
      <c r="T969" s="18"/>
      <c r="U969" s="18" t="str">
        <f t="shared" si="124"/>
        <v>7</v>
      </c>
      <c r="V969" s="18" t="str">
        <f>IF($L969&lt;"6",INDEX(Revenue_type,MATCH(U969*1,[1]type!$A$118:$A$168,0),8),INDEX(Expenditure_type,MATCH(U969*1,[1]type!$A$2:$A$117,0),8))</f>
        <v>הוצאות לפעולות</v>
      </c>
      <c r="W969" s="18" t="str">
        <f t="shared" si="125"/>
        <v>78</v>
      </c>
      <c r="X969" s="18" t="str">
        <f>IF($L969&lt;"6",INDEX(Revenue_type,MATCH(W969*1,[1]type!$A$118:$A$168,0),8),INDEX(Expenditure_type,MATCH(W969*1,[1]type!$A$2:$A$117,0),8))</f>
        <v>הוצאות שונות</v>
      </c>
      <c r="Y969" s="18" t="str">
        <f t="shared" si="126"/>
        <v>780</v>
      </c>
      <c r="Z969" s="18" t="e">
        <f>IF($L969&lt;"6",INDEX(Revenue_type,MATCH(Y969*1,[1]type!$A$118:$A$168,0),8),INDEX(Expenditure_type,MATCH(Y969*1,[1]type!$A$2:$A$117,0),8))</f>
        <v>#N/A</v>
      </c>
    </row>
    <row r="970" spans="1:26" ht="15.75" customHeight="1" outlineLevel="2">
      <c r="A970" s="38">
        <v>781</v>
      </c>
      <c r="B970" s="39">
        <v>812300</v>
      </c>
      <c r="C970">
        <v>1</v>
      </c>
      <c r="D970" t="str">
        <f t="shared" si="127"/>
        <v>1812300.781</v>
      </c>
      <c r="E970" s="43" t="s">
        <v>712</v>
      </c>
      <c r="F970" s="16"/>
      <c r="G970"/>
      <c r="H970" s="17">
        <v>3500</v>
      </c>
      <c r="I970" s="17">
        <v>3498</v>
      </c>
      <c r="J970" s="16">
        <v>3500</v>
      </c>
      <c r="K970" s="18" t="e">
        <f>INDEX(תקציב_2013,MATCH(D970,'[1]תקציב 2015'!$D$3:$D$5960,0),8)</f>
        <v>#N/A</v>
      </c>
      <c r="L970" s="18" t="str">
        <f t="shared" si="120"/>
        <v>8</v>
      </c>
      <c r="M970" s="18" t="str">
        <f>INDEX(Chapter,MATCH(L970,[1]Chapter!$A$1:$A$681,0),8)</f>
        <v>שירותים ממלכתיים</v>
      </c>
      <c r="N970" s="18" t="str">
        <f t="shared" si="121"/>
        <v>81</v>
      </c>
      <c r="O970" s="18" t="str">
        <f>INDEX(Chapter,MATCH(N970,[1]Chapter!$A$1:$A$681,0),8)</f>
        <v>חינוך</v>
      </c>
      <c r="P970" s="18" t="str">
        <f t="shared" si="122"/>
        <v>812</v>
      </c>
      <c r="Q970" s="18" t="str">
        <f>INDEX(Chapter,MATCH(P970,[1]Chapter!$A$1:$A$681,0),8)</f>
        <v>חינוך קדם יסודי</v>
      </c>
      <c r="R970" s="18" t="str">
        <f t="shared" si="123"/>
        <v>8123</v>
      </c>
      <c r="S970" s="18" t="str">
        <f>INDEX(Chapter,MATCH(R970,[1]Chapter!$A$1:$A$681,0),8)</f>
        <v>גני ילדים טרום חובה</v>
      </c>
      <c r="T970" s="18"/>
      <c r="U970" s="18" t="str">
        <f t="shared" si="124"/>
        <v>7</v>
      </c>
      <c r="V970" s="18" t="str">
        <f>IF($L970&lt;"6",INDEX(Revenue_type,MATCH(U970*1,[1]type!$A$118:$A$168,0),8),INDEX(Expenditure_type,MATCH(U970*1,[1]type!$A$2:$A$117,0),8))</f>
        <v>הוצאות לפעולות</v>
      </c>
      <c r="W970" s="18" t="str">
        <f t="shared" si="125"/>
        <v>78</v>
      </c>
      <c r="X970" s="18" t="str">
        <f>IF($L970&lt;"6",INDEX(Revenue_type,MATCH(W970*1,[1]type!$A$118:$A$168,0),8),INDEX(Expenditure_type,MATCH(W970*1,[1]type!$A$2:$A$117,0),8))</f>
        <v>הוצאות שונות</v>
      </c>
      <c r="Y970" s="18" t="str">
        <f t="shared" si="126"/>
        <v>781</v>
      </c>
      <c r="Z970" s="18" t="e">
        <f>IF($L970&lt;"6",INDEX(Revenue_type,MATCH(Y970*1,[1]type!$A$118:$A$168,0),8),INDEX(Expenditure_type,MATCH(Y970*1,[1]type!$A$2:$A$117,0),8))</f>
        <v>#N/A</v>
      </c>
    </row>
    <row r="971" spans="1:26" ht="15.75" customHeight="1" outlineLevel="2">
      <c r="A971" s="38">
        <v>795</v>
      </c>
      <c r="B971" s="39">
        <v>812300</v>
      </c>
      <c r="C971">
        <v>1</v>
      </c>
      <c r="D971" t="str">
        <f t="shared" si="127"/>
        <v>1812300.795</v>
      </c>
      <c r="E971" s="43" t="s">
        <v>713</v>
      </c>
      <c r="F971" s="16"/>
      <c r="G971"/>
      <c r="H971" s="17">
        <v>0</v>
      </c>
      <c r="I971" s="17">
        <v>0</v>
      </c>
      <c r="J971" s="16">
        <v>0</v>
      </c>
      <c r="K971" s="18" t="e">
        <f>INDEX(תקציב_2013,MATCH(D971,'[1]תקציב 2015'!$D$3:$D$5960,0),8)</f>
        <v>#N/A</v>
      </c>
      <c r="L971" s="18" t="str">
        <f t="shared" si="120"/>
        <v>8</v>
      </c>
      <c r="M971" s="18" t="str">
        <f>INDEX(Chapter,MATCH(L971,[1]Chapter!$A$1:$A$681,0),8)</f>
        <v>שירותים ממלכתיים</v>
      </c>
      <c r="N971" s="18" t="str">
        <f t="shared" si="121"/>
        <v>81</v>
      </c>
      <c r="O971" s="18" t="str">
        <f>INDEX(Chapter,MATCH(N971,[1]Chapter!$A$1:$A$681,0),8)</f>
        <v>חינוך</v>
      </c>
      <c r="P971" s="18" t="str">
        <f t="shared" si="122"/>
        <v>812</v>
      </c>
      <c r="Q971" s="18" t="str">
        <f>INDEX(Chapter,MATCH(P971,[1]Chapter!$A$1:$A$681,0),8)</f>
        <v>חינוך קדם יסודי</v>
      </c>
      <c r="R971" s="18" t="str">
        <f t="shared" si="123"/>
        <v>8123</v>
      </c>
      <c r="S971" s="18" t="str">
        <f>INDEX(Chapter,MATCH(R971,[1]Chapter!$A$1:$A$681,0),8)</f>
        <v>גני ילדים טרום חובה</v>
      </c>
      <c r="T971" s="18"/>
      <c r="U971" s="18" t="str">
        <f t="shared" si="124"/>
        <v>7</v>
      </c>
      <c r="V971" s="18" t="str">
        <f>IF($L971&lt;"6",INDEX(Revenue_type,MATCH(U971*1,[1]type!$A$118:$A$168,0),8),INDEX(Expenditure_type,MATCH(U971*1,[1]type!$A$2:$A$117,0),8))</f>
        <v>הוצאות לפעולות</v>
      </c>
      <c r="W971" s="18" t="str">
        <f t="shared" si="125"/>
        <v>79</v>
      </c>
      <c r="X971" s="18" t="str">
        <f>IF($L971&lt;"6",INDEX(Revenue_type,MATCH(W971*1,[1]type!$A$118:$A$168,0),8),INDEX(Expenditure_type,MATCH(W971*1,[1]type!$A$2:$A$117,0),8))</f>
        <v>השתתפות בתקציבי עזר 092</v>
      </c>
      <c r="Y971" s="18" t="str">
        <f t="shared" si="126"/>
        <v>795</v>
      </c>
      <c r="Z971" s="18" t="str">
        <f>IF($L971&lt;"6",INDEX(Revenue_type,MATCH(Y971*1,[1]type!$A$118:$A$168,0),8),INDEX(Expenditure_type,MATCH(Y971*1,[1]type!$A$2:$A$117,0),8))</f>
        <v>בתי מלאכה ת"ע 095</v>
      </c>
    </row>
    <row r="972" spans="1:26" ht="15.75" customHeight="1" outlineLevel="2">
      <c r="A972" s="38">
        <v>798</v>
      </c>
      <c r="B972" s="39">
        <v>812300</v>
      </c>
      <c r="C972">
        <v>1</v>
      </c>
      <c r="D972" t="str">
        <f t="shared" si="127"/>
        <v>1812300.798</v>
      </c>
      <c r="E972" s="42" t="s">
        <v>565</v>
      </c>
      <c r="F972" s="16"/>
      <c r="G972"/>
      <c r="H972" s="17">
        <v>180000</v>
      </c>
      <c r="I972" s="17">
        <v>170011</v>
      </c>
      <c r="J972" s="16">
        <v>239994</v>
      </c>
      <c r="K972" s="18" t="e">
        <f>INDEX(תקציב_2013,MATCH(D972,'[1]תקציב 2015'!$D$3:$D$5960,0),8)</f>
        <v>#N/A</v>
      </c>
      <c r="L972" s="18" t="str">
        <f t="shared" si="120"/>
        <v>8</v>
      </c>
      <c r="M972" s="18" t="str">
        <f>INDEX(Chapter,MATCH(L972,[1]Chapter!$A$1:$A$681,0),8)</f>
        <v>שירותים ממלכתיים</v>
      </c>
      <c r="N972" s="18" t="str">
        <f t="shared" si="121"/>
        <v>81</v>
      </c>
      <c r="O972" s="18" t="str">
        <f>INDEX(Chapter,MATCH(N972,[1]Chapter!$A$1:$A$681,0),8)</f>
        <v>חינוך</v>
      </c>
      <c r="P972" s="18" t="str">
        <f t="shared" si="122"/>
        <v>812</v>
      </c>
      <c r="Q972" s="18" t="str">
        <f>INDEX(Chapter,MATCH(P972,[1]Chapter!$A$1:$A$681,0),8)</f>
        <v>חינוך קדם יסודי</v>
      </c>
      <c r="R972" s="18" t="str">
        <f t="shared" si="123"/>
        <v>8123</v>
      </c>
      <c r="S972" s="18" t="str">
        <f>INDEX(Chapter,MATCH(R972,[1]Chapter!$A$1:$A$681,0),8)</f>
        <v>גני ילדים טרום חובה</v>
      </c>
      <c r="T972" s="18"/>
      <c r="U972" s="18" t="str">
        <f t="shared" si="124"/>
        <v>7</v>
      </c>
      <c r="V972" s="18" t="str">
        <f>IF($L972&lt;"6",INDEX(Revenue_type,MATCH(U972*1,[1]type!$A$118:$A$168,0),8),INDEX(Expenditure_type,MATCH(U972*1,[1]type!$A$2:$A$117,0),8))</f>
        <v>הוצאות לפעולות</v>
      </c>
      <c r="W972" s="18" t="str">
        <f t="shared" si="125"/>
        <v>79</v>
      </c>
      <c r="X972" s="18" t="str">
        <f>IF($L972&lt;"6",INDEX(Revenue_type,MATCH(W972*1,[1]type!$A$118:$A$168,0),8),INDEX(Expenditure_type,MATCH(W972*1,[1]type!$A$2:$A$117,0),8))</f>
        <v>השתתפות בתקציבי עזר 092</v>
      </c>
      <c r="Y972" s="18" t="str">
        <f t="shared" si="126"/>
        <v>798</v>
      </c>
      <c r="Z972" s="18" t="e">
        <f>IF($L972&lt;"6",INDEX(Revenue_type,MATCH(Y972*1,[1]type!$A$118:$A$168,0),8),INDEX(Expenditure_type,MATCH(Y972*1,[1]type!$A$2:$A$117,0),8))</f>
        <v>#N/A</v>
      </c>
    </row>
    <row r="973" spans="1:26" ht="15.75" customHeight="1" outlineLevel="2">
      <c r="A973" s="38">
        <v>930</v>
      </c>
      <c r="B973" s="39">
        <v>812300</v>
      </c>
      <c r="C973">
        <v>1</v>
      </c>
      <c r="D973" t="str">
        <f t="shared" si="127"/>
        <v>1812300.930</v>
      </c>
      <c r="E973" s="62" t="s">
        <v>714</v>
      </c>
      <c r="F973" s="16"/>
      <c r="G973"/>
      <c r="H973" s="17">
        <v>4000</v>
      </c>
      <c r="I973" s="17">
        <v>3982.68</v>
      </c>
      <c r="J973" s="16">
        <v>16228.66</v>
      </c>
      <c r="K973" s="18" t="e">
        <f>INDEX(תקציב_2013,MATCH(D973,'[1]תקציב 2015'!$D$3:$D$5960,0),8)</f>
        <v>#N/A</v>
      </c>
      <c r="L973" s="18" t="str">
        <f t="shared" si="120"/>
        <v>8</v>
      </c>
      <c r="M973" s="18" t="str">
        <f>INDEX(Chapter,MATCH(L973,[1]Chapter!$A$1:$A$681,0),8)</f>
        <v>שירותים ממלכתיים</v>
      </c>
      <c r="N973" s="18" t="str">
        <f t="shared" si="121"/>
        <v>81</v>
      </c>
      <c r="O973" s="18" t="str">
        <f>INDEX(Chapter,MATCH(N973,[1]Chapter!$A$1:$A$681,0),8)</f>
        <v>חינוך</v>
      </c>
      <c r="P973" s="18" t="str">
        <f t="shared" si="122"/>
        <v>812</v>
      </c>
      <c r="Q973" s="18" t="str">
        <f>INDEX(Chapter,MATCH(P973,[1]Chapter!$A$1:$A$681,0),8)</f>
        <v>חינוך קדם יסודי</v>
      </c>
      <c r="R973" s="18" t="str">
        <f t="shared" si="123"/>
        <v>8123</v>
      </c>
      <c r="S973" s="18" t="str">
        <f>INDEX(Chapter,MATCH(R973,[1]Chapter!$A$1:$A$681,0),8)</f>
        <v>גני ילדים טרום חובה</v>
      </c>
      <c r="T973" s="18"/>
      <c r="U973" s="18" t="str">
        <f t="shared" si="124"/>
        <v>9</v>
      </c>
      <c r="V973" s="18" t="str">
        <f>IF($L973&lt;"6",INDEX(Revenue_type,MATCH(U973*1,[1]type!$A$118:$A$168,0),8),INDEX(Expenditure_type,MATCH(U973*1,[1]type!$A$2:$A$117,0),8))</f>
        <v>הוצאות חד פעמיות</v>
      </c>
      <c r="W973" s="18" t="str">
        <f t="shared" si="125"/>
        <v>93</v>
      </c>
      <c r="X973" s="18" t="str">
        <f>IF($L973&lt;"6",INDEX(Revenue_type,MATCH(W973*1,[1]type!$A$118:$A$168,0),8),INDEX(Expenditure_type,MATCH(W973*1,[1]type!$A$2:$A$117,0),8))</f>
        <v>רכישת ציוד יסודי</v>
      </c>
      <c r="Y973" s="18" t="str">
        <f t="shared" si="126"/>
        <v>930</v>
      </c>
      <c r="Z973" s="18" t="e">
        <f>IF($L973&lt;"6",INDEX(Revenue_type,MATCH(Y973*1,[1]type!$A$118:$A$168,0),8),INDEX(Expenditure_type,MATCH(Y973*1,[1]type!$A$2:$A$117,0),8))</f>
        <v>#N/A</v>
      </c>
    </row>
    <row r="974" spans="1:26" ht="15.75" customHeight="1" outlineLevel="2">
      <c r="A974" s="38">
        <v>751</v>
      </c>
      <c r="B974" s="39">
        <v>812307</v>
      </c>
      <c r="C974">
        <v>1</v>
      </c>
      <c r="D974" t="str">
        <f t="shared" si="127"/>
        <v>1812307.751</v>
      </c>
      <c r="E974" s="47" t="s">
        <v>715</v>
      </c>
      <c r="F974" s="16"/>
      <c r="G974"/>
      <c r="H974" s="17">
        <v>60000</v>
      </c>
      <c r="I974" s="17"/>
      <c r="J974" s="16"/>
      <c r="K974" s="18" t="e">
        <f>INDEX(תקציב_2013,MATCH(D974,'[1]תקציב 2015'!$D$3:$D$5960,0),8)</f>
        <v>#N/A</v>
      </c>
      <c r="L974" s="18" t="str">
        <f t="shared" si="120"/>
        <v>8</v>
      </c>
      <c r="M974" s="18" t="str">
        <f>INDEX(Chapter,MATCH(L974,[1]Chapter!$A$1:$A$681,0),8)</f>
        <v>שירותים ממלכתיים</v>
      </c>
      <c r="N974" s="18" t="str">
        <f t="shared" si="121"/>
        <v>81</v>
      </c>
      <c r="O974" s="18" t="str">
        <f>INDEX(Chapter,MATCH(N974,[1]Chapter!$A$1:$A$681,0),8)</f>
        <v>חינוך</v>
      </c>
      <c r="P974" s="18" t="str">
        <f t="shared" si="122"/>
        <v>812</v>
      </c>
      <c r="Q974" s="18" t="str">
        <f>INDEX(Chapter,MATCH(P974,[1]Chapter!$A$1:$A$681,0),8)</f>
        <v>חינוך קדם יסודי</v>
      </c>
      <c r="R974" s="18" t="str">
        <f t="shared" si="123"/>
        <v>8123</v>
      </c>
      <c r="S974" s="18" t="str">
        <f>INDEX(Chapter,MATCH(R974,[1]Chapter!$A$1:$A$681,0),8)</f>
        <v>גני ילדים טרום חובה</v>
      </c>
      <c r="T974" s="18"/>
      <c r="U974" s="18" t="str">
        <f t="shared" si="124"/>
        <v>7</v>
      </c>
      <c r="V974" s="18" t="str">
        <f>IF($L974&lt;"6",INDEX(Revenue_type,MATCH(U974*1,[1]type!$A$118:$A$168,0),8),INDEX(Expenditure_type,MATCH(U974*1,[1]type!$A$2:$A$117,0),8))</f>
        <v>הוצאות לפעולות</v>
      </c>
      <c r="W974" s="18" t="str">
        <f t="shared" si="125"/>
        <v>75</v>
      </c>
      <c r="X974" s="18" t="str">
        <f>IF($L974&lt;"6",INDEX(Revenue_type,MATCH(W974*1,[1]type!$A$118:$A$168,0),8),INDEX(Expenditure_type,MATCH(W974*1,[1]type!$A$2:$A$117,0),8))</f>
        <v>עבודות קבלניות</v>
      </c>
      <c r="Y974" s="18" t="str">
        <f t="shared" si="126"/>
        <v>751</v>
      </c>
      <c r="Z974" s="18" t="e">
        <f>IF($L974&lt;"6",INDEX(Revenue_type,MATCH(Y974*1,[1]type!$A$118:$A$168,0),8),INDEX(Expenditure_type,MATCH(Y974*1,[1]type!$A$2:$A$117,0),8))</f>
        <v>#N/A</v>
      </c>
    </row>
    <row r="975" spans="1:26" ht="15.75" customHeight="1" outlineLevel="2">
      <c r="A975" s="38">
        <v>110</v>
      </c>
      <c r="B975" s="39">
        <v>812310</v>
      </c>
      <c r="C975">
        <v>1</v>
      </c>
      <c r="D975" t="str">
        <f t="shared" si="127"/>
        <v>1812310.110</v>
      </c>
      <c r="E975" s="47" t="s">
        <v>716</v>
      </c>
      <c r="F975" s="16"/>
      <c r="G975"/>
      <c r="H975" s="17">
        <v>364000</v>
      </c>
      <c r="I975" s="17">
        <v>69975.91</v>
      </c>
      <c r="J975" s="16">
        <v>29040.17</v>
      </c>
      <c r="K975" s="18" t="e">
        <f>INDEX(תקציב_2013,MATCH(D975,'[1]תקציב 2015'!$D$3:$D$5960,0),8)</f>
        <v>#N/A</v>
      </c>
      <c r="L975" s="18" t="str">
        <f t="shared" si="120"/>
        <v>8</v>
      </c>
      <c r="M975" s="18" t="str">
        <f>INDEX(Chapter,MATCH(L975,[1]Chapter!$A$1:$A$681,0),8)</f>
        <v>שירותים ממלכתיים</v>
      </c>
      <c r="N975" s="18" t="str">
        <f t="shared" si="121"/>
        <v>81</v>
      </c>
      <c r="O975" s="18" t="str">
        <f>INDEX(Chapter,MATCH(N975,[1]Chapter!$A$1:$A$681,0),8)</f>
        <v>חינוך</v>
      </c>
      <c r="P975" s="18" t="str">
        <f t="shared" si="122"/>
        <v>812</v>
      </c>
      <c r="Q975" s="18" t="str">
        <f>INDEX(Chapter,MATCH(P975,[1]Chapter!$A$1:$A$681,0),8)</f>
        <v>חינוך קדם יסודי</v>
      </c>
      <c r="R975" s="18" t="str">
        <f t="shared" si="123"/>
        <v>8123</v>
      </c>
      <c r="S975" s="18" t="str">
        <f>INDEX(Chapter,MATCH(R975,[1]Chapter!$A$1:$A$681,0),8)</f>
        <v>גני ילדים טרום חובה</v>
      </c>
      <c r="T975" s="18"/>
      <c r="U975" s="18" t="str">
        <f t="shared" si="124"/>
        <v>1</v>
      </c>
      <c r="V975" s="18" t="str">
        <f>IF($L975&lt;"6",INDEX(Revenue_type,MATCH(U975*1,[1]type!$A$118:$A$168,0),8),INDEX(Expenditure_type,MATCH(U975*1,[1]type!$A$2:$A$117,0),8))</f>
        <v>משכורות וש"ע לעובדים לפי תקן</v>
      </c>
      <c r="W975" s="18" t="str">
        <f t="shared" si="125"/>
        <v>11</v>
      </c>
      <c r="X975" s="18" t="str">
        <f>IF($L975&lt;"6",INDEX(Revenue_type,MATCH(W975*1,[1]type!$A$118:$A$168,0),8),INDEX(Expenditure_type,MATCH(W975*1,[1]type!$A$2:$A$117,0),8))</f>
        <v>השכר הקובע</v>
      </c>
      <c r="Y975" s="18" t="str">
        <f t="shared" si="126"/>
        <v>110</v>
      </c>
      <c r="Z975" s="18" t="e">
        <f>IF($L975&lt;"6",INDEX(Revenue_type,MATCH(Y975*1,[1]type!$A$118:$A$168,0),8),INDEX(Expenditure_type,MATCH(Y975*1,[1]type!$A$2:$A$117,0),8))</f>
        <v>#N/A</v>
      </c>
    </row>
    <row r="976" spans="1:26" ht="15.75" customHeight="1" outlineLevel="2">
      <c r="A976" s="38">
        <v>110</v>
      </c>
      <c r="B976" s="39">
        <v>812500</v>
      </c>
      <c r="C976">
        <v>1</v>
      </c>
      <c r="D976" t="str">
        <f t="shared" si="127"/>
        <v>1812500.110</v>
      </c>
      <c r="E976" s="47" t="s">
        <v>40</v>
      </c>
      <c r="F976" s="16"/>
      <c r="G976"/>
      <c r="H976" s="17">
        <v>8520000</v>
      </c>
      <c r="I976" s="17">
        <v>6577024.1299999999</v>
      </c>
      <c r="J976" s="16">
        <v>4988679.72</v>
      </c>
      <c r="K976" s="18" t="e">
        <f>INDEX(תקציב_2013,MATCH(D976,'[1]תקציב 2015'!$D$3:$D$5960,0),8)</f>
        <v>#N/A</v>
      </c>
      <c r="L976" s="18" t="str">
        <f t="shared" si="120"/>
        <v>8</v>
      </c>
      <c r="M976" s="18" t="str">
        <f>INDEX(Chapter,MATCH(L976,[1]Chapter!$A$1:$A$681,0),8)</f>
        <v>שירותים ממלכתיים</v>
      </c>
      <c r="N976" s="18" t="str">
        <f t="shared" si="121"/>
        <v>81</v>
      </c>
      <c r="O976" s="18" t="str">
        <f>INDEX(Chapter,MATCH(N976,[1]Chapter!$A$1:$A$681,0),8)</f>
        <v>חינוך</v>
      </c>
      <c r="P976" s="18" t="str">
        <f t="shared" si="122"/>
        <v>812</v>
      </c>
      <c r="Q976" s="18" t="str">
        <f>INDEX(Chapter,MATCH(P976,[1]Chapter!$A$1:$A$681,0),8)</f>
        <v>חינוך קדם יסודי</v>
      </c>
      <c r="R976" s="18" t="str">
        <f t="shared" si="123"/>
        <v>8125</v>
      </c>
      <c r="S976" s="18" t="str">
        <f>INDEX(Chapter,MATCH(R976,[1]Chapter!$A$1:$A$681,0),8)</f>
        <v>גני מועדון וצהרונים</v>
      </c>
      <c r="T976" s="18"/>
      <c r="U976" s="18" t="str">
        <f t="shared" si="124"/>
        <v>1</v>
      </c>
      <c r="V976" s="18" t="str">
        <f>IF($L976&lt;"6",INDEX(Revenue_type,MATCH(U976*1,[1]type!$A$118:$A$168,0),8),INDEX(Expenditure_type,MATCH(U976*1,[1]type!$A$2:$A$117,0),8))</f>
        <v>משכורות וש"ע לעובדים לפי תקן</v>
      </c>
      <c r="W976" s="18" t="str">
        <f t="shared" si="125"/>
        <v>11</v>
      </c>
      <c r="X976" s="18" t="str">
        <f>IF($L976&lt;"6",INDEX(Revenue_type,MATCH(W976*1,[1]type!$A$118:$A$168,0),8),INDEX(Expenditure_type,MATCH(W976*1,[1]type!$A$2:$A$117,0),8))</f>
        <v>השכר הקובע</v>
      </c>
      <c r="Y976" s="18" t="str">
        <f t="shared" si="126"/>
        <v>110</v>
      </c>
      <c r="Z976" s="18" t="e">
        <f>IF($L976&lt;"6",INDEX(Revenue_type,MATCH(Y976*1,[1]type!$A$118:$A$168,0),8),INDEX(Expenditure_type,MATCH(Y976*1,[1]type!$A$2:$A$117,0),8))</f>
        <v>#N/A</v>
      </c>
    </row>
    <row r="977" spans="1:26" ht="15.75" customHeight="1" outlineLevel="2">
      <c r="A977" s="38">
        <v>130</v>
      </c>
      <c r="B977" s="39">
        <v>812500</v>
      </c>
      <c r="C977">
        <v>1</v>
      </c>
      <c r="D977" t="str">
        <f t="shared" si="127"/>
        <v>1812500.130</v>
      </c>
      <c r="E977" s="47" t="s">
        <v>41</v>
      </c>
      <c r="F977" s="16"/>
      <c r="G977"/>
      <c r="H977" s="17">
        <v>0</v>
      </c>
      <c r="I977" s="17">
        <v>729026.32</v>
      </c>
      <c r="J977" s="16">
        <v>833875.62</v>
      </c>
      <c r="K977" s="18" t="e">
        <f>INDEX(תקציב_2013,MATCH(D977,'[1]תקציב 2015'!$D$3:$D$5960,0),8)</f>
        <v>#N/A</v>
      </c>
      <c r="L977" s="18" t="str">
        <f t="shared" si="120"/>
        <v>8</v>
      </c>
      <c r="M977" s="18" t="str">
        <f>INDEX(Chapter,MATCH(L977,[1]Chapter!$A$1:$A$681,0),8)</f>
        <v>שירותים ממלכתיים</v>
      </c>
      <c r="N977" s="18" t="str">
        <f t="shared" si="121"/>
        <v>81</v>
      </c>
      <c r="O977" s="18" t="str">
        <f>INDEX(Chapter,MATCH(N977,[1]Chapter!$A$1:$A$681,0),8)</f>
        <v>חינוך</v>
      </c>
      <c r="P977" s="18" t="str">
        <f t="shared" si="122"/>
        <v>812</v>
      </c>
      <c r="Q977" s="18" t="str">
        <f>INDEX(Chapter,MATCH(P977,[1]Chapter!$A$1:$A$681,0),8)</f>
        <v>חינוך קדם יסודי</v>
      </c>
      <c r="R977" s="18" t="str">
        <f t="shared" si="123"/>
        <v>8125</v>
      </c>
      <c r="S977" s="18" t="str">
        <f>INDEX(Chapter,MATCH(R977,[1]Chapter!$A$1:$A$681,0),8)</f>
        <v>גני מועדון וצהרונים</v>
      </c>
      <c r="T977" s="18"/>
      <c r="U977" s="18" t="str">
        <f t="shared" si="124"/>
        <v>1</v>
      </c>
      <c r="V977" s="18" t="str">
        <f>IF($L977&lt;"6",INDEX(Revenue_type,MATCH(U977*1,[1]type!$A$118:$A$168,0),8),INDEX(Expenditure_type,MATCH(U977*1,[1]type!$A$2:$A$117,0),8))</f>
        <v>משכורות וש"ע לעובדים לפי תקן</v>
      </c>
      <c r="W977" s="18" t="str">
        <f t="shared" si="125"/>
        <v>13</v>
      </c>
      <c r="X977" s="18" t="str">
        <f>IF($L977&lt;"6",INDEX(Revenue_type,MATCH(W977*1,[1]type!$A$118:$A$168,0),8),INDEX(Expenditure_type,MATCH(W977*1,[1]type!$A$2:$A$117,0),8))</f>
        <v>שעות נוספות</v>
      </c>
      <c r="Y977" s="18" t="str">
        <f t="shared" si="126"/>
        <v>130</v>
      </c>
      <c r="Z977" s="18" t="e">
        <f>IF($L977&lt;"6",INDEX(Revenue_type,MATCH(Y977*1,[1]type!$A$118:$A$168,0),8),INDEX(Expenditure_type,MATCH(Y977*1,[1]type!$A$2:$A$117,0),8))</f>
        <v>#N/A</v>
      </c>
    </row>
    <row r="978" spans="1:26" ht="15.75" customHeight="1" outlineLevel="2">
      <c r="A978" s="38">
        <v>210</v>
      </c>
      <c r="B978" s="39">
        <v>812500</v>
      </c>
      <c r="C978">
        <v>1</v>
      </c>
      <c r="D978" t="str">
        <f t="shared" si="127"/>
        <v>1812500.210</v>
      </c>
      <c r="E978" s="42" t="s">
        <v>717</v>
      </c>
      <c r="F978" s="16"/>
      <c r="G978"/>
      <c r="H978" s="17">
        <v>852000</v>
      </c>
      <c r="I978" s="17">
        <v>844109.08</v>
      </c>
      <c r="J978" s="16">
        <v>572476.31000000006</v>
      </c>
      <c r="K978" s="18" t="e">
        <f>INDEX(תקציב_2013,MATCH(D978,'[1]תקציב 2015'!$D$3:$D$5960,0),8)</f>
        <v>#N/A</v>
      </c>
      <c r="L978" s="18" t="str">
        <f t="shared" si="120"/>
        <v>8</v>
      </c>
      <c r="M978" s="18" t="str">
        <f>INDEX(Chapter,MATCH(L978,[1]Chapter!$A$1:$A$681,0),8)</f>
        <v>שירותים ממלכתיים</v>
      </c>
      <c r="N978" s="18" t="str">
        <f t="shared" si="121"/>
        <v>81</v>
      </c>
      <c r="O978" s="18" t="str">
        <f>INDEX(Chapter,MATCH(N978,[1]Chapter!$A$1:$A$681,0),8)</f>
        <v>חינוך</v>
      </c>
      <c r="P978" s="18" t="str">
        <f t="shared" si="122"/>
        <v>812</v>
      </c>
      <c r="Q978" s="18" t="str">
        <f>INDEX(Chapter,MATCH(P978,[1]Chapter!$A$1:$A$681,0),8)</f>
        <v>חינוך קדם יסודי</v>
      </c>
      <c r="R978" s="18" t="str">
        <f t="shared" si="123"/>
        <v>8125</v>
      </c>
      <c r="S978" s="18" t="str">
        <f>INDEX(Chapter,MATCH(R978,[1]Chapter!$A$1:$A$681,0),8)</f>
        <v>גני מועדון וצהרונים</v>
      </c>
      <c r="T978" s="18"/>
      <c r="U978" s="18" t="str">
        <f t="shared" si="124"/>
        <v>2</v>
      </c>
      <c r="V978" s="18" t="str">
        <f>IF($L978&lt;"6",INDEX(Revenue_type,MATCH(U978*1,[1]type!$A$118:$A$168,0),8),INDEX(Expenditure_type,MATCH(U978*1,[1]type!$A$2:$A$117,0),8))</f>
        <v>משכורות וש"ע לעובדים בלי תקן</v>
      </c>
      <c r="W978" s="18" t="str">
        <f t="shared" si="125"/>
        <v>21</v>
      </c>
      <c r="X978" s="18" t="str">
        <f>IF($L978&lt;"6",INDEX(Revenue_type,MATCH(W978*1,[1]type!$A$118:$A$168,0),8),INDEX(Expenditure_type,MATCH(W978*1,[1]type!$A$2:$A$117,0),8))</f>
        <v>השכר הקובע</v>
      </c>
      <c r="Y978" s="18" t="str">
        <f t="shared" si="126"/>
        <v>210</v>
      </c>
      <c r="Z978" s="18" t="e">
        <f>IF($L978&lt;"6",INDEX(Revenue_type,MATCH(Y978*1,[1]type!$A$118:$A$168,0),8),INDEX(Expenditure_type,MATCH(Y978*1,[1]type!$A$2:$A$117,0),8))</f>
        <v>#N/A</v>
      </c>
    </row>
    <row r="979" spans="1:26" ht="15.75" customHeight="1" outlineLevel="2">
      <c r="A979" s="38">
        <v>430</v>
      </c>
      <c r="B979" s="39">
        <v>812500</v>
      </c>
      <c r="C979">
        <v>1</v>
      </c>
      <c r="D979" t="str">
        <f t="shared" si="127"/>
        <v>1812500.430</v>
      </c>
      <c r="E979" s="47" t="s">
        <v>593</v>
      </c>
      <c r="F979" s="16"/>
      <c r="G979"/>
      <c r="H979" s="17">
        <v>400000</v>
      </c>
      <c r="I979" s="17">
        <v>290000</v>
      </c>
      <c r="J979" s="16">
        <v>250000</v>
      </c>
      <c r="K979" s="18" t="e">
        <f>INDEX(תקציב_2013,MATCH(D979,'[1]תקציב 2015'!$D$3:$D$5960,0),8)</f>
        <v>#N/A</v>
      </c>
      <c r="L979" s="18" t="str">
        <f t="shared" si="120"/>
        <v>8</v>
      </c>
      <c r="M979" s="18" t="str">
        <f>INDEX(Chapter,MATCH(L979,[1]Chapter!$A$1:$A$681,0),8)</f>
        <v>שירותים ממלכתיים</v>
      </c>
      <c r="N979" s="18" t="str">
        <f t="shared" si="121"/>
        <v>81</v>
      </c>
      <c r="O979" s="18" t="str">
        <f>INDEX(Chapter,MATCH(N979,[1]Chapter!$A$1:$A$681,0),8)</f>
        <v>חינוך</v>
      </c>
      <c r="P979" s="18" t="str">
        <f t="shared" si="122"/>
        <v>812</v>
      </c>
      <c r="Q979" s="18" t="str">
        <f>INDEX(Chapter,MATCH(P979,[1]Chapter!$A$1:$A$681,0),8)</f>
        <v>חינוך קדם יסודי</v>
      </c>
      <c r="R979" s="18" t="str">
        <f t="shared" si="123"/>
        <v>8125</v>
      </c>
      <c r="S979" s="18" t="str">
        <f>INDEX(Chapter,MATCH(R979,[1]Chapter!$A$1:$A$681,0),8)</f>
        <v>גני מועדון וצהרונים</v>
      </c>
      <c r="T979" s="18"/>
      <c r="U979" s="18" t="str">
        <f t="shared" si="124"/>
        <v>4</v>
      </c>
      <c r="V979" s="18" t="str">
        <f>IF($L979&lt;"6",INDEX(Revenue_type,MATCH(U979*1,[1]type!$A$118:$A$168,0),8),INDEX(Expenditure_type,MATCH(U979*1,[1]type!$A$2:$A$117,0),8))</f>
        <v>אחזקת בינים ואספקת ציוד</v>
      </c>
      <c r="W979" s="18" t="str">
        <f t="shared" si="125"/>
        <v>43</v>
      </c>
      <c r="X979" s="18" t="str">
        <f>IF($L979&lt;"6",INDEX(Revenue_type,MATCH(W979*1,[1]type!$A$118:$A$168,0),8),INDEX(Expenditure_type,MATCH(W979*1,[1]type!$A$2:$A$117,0),8))</f>
        <v>חשמל, מים וחומרי ניקיון</v>
      </c>
      <c r="Y979" s="18" t="str">
        <f t="shared" si="126"/>
        <v>430</v>
      </c>
      <c r="Z979" s="18" t="e">
        <f>IF($L979&lt;"6",INDEX(Revenue_type,MATCH(Y979*1,[1]type!$A$118:$A$168,0),8),INDEX(Expenditure_type,MATCH(Y979*1,[1]type!$A$2:$A$117,0),8))</f>
        <v>#N/A</v>
      </c>
    </row>
    <row r="980" spans="1:26" ht="15.75" customHeight="1" outlineLevel="2">
      <c r="A980" s="38">
        <v>750</v>
      </c>
      <c r="B980" s="39">
        <v>812500</v>
      </c>
      <c r="C980">
        <v>1</v>
      </c>
      <c r="D980" t="str">
        <f t="shared" si="127"/>
        <v>1812500.750</v>
      </c>
      <c r="E980" s="47" t="s">
        <v>74</v>
      </c>
      <c r="F980" s="16"/>
      <c r="G980"/>
      <c r="H980" s="17">
        <v>1609000</v>
      </c>
      <c r="I980" s="17">
        <v>1550772.46</v>
      </c>
      <c r="J980" s="16">
        <v>1705663.17</v>
      </c>
      <c r="K980" s="18" t="e">
        <f>INDEX(תקציב_2013,MATCH(D980,'[1]תקציב 2015'!$D$3:$D$5960,0),8)</f>
        <v>#N/A</v>
      </c>
      <c r="L980" s="18" t="str">
        <f t="shared" si="120"/>
        <v>8</v>
      </c>
      <c r="M980" s="18" t="str">
        <f>INDEX(Chapter,MATCH(L980,[1]Chapter!$A$1:$A$681,0),8)</f>
        <v>שירותים ממלכתיים</v>
      </c>
      <c r="N980" s="18" t="str">
        <f t="shared" si="121"/>
        <v>81</v>
      </c>
      <c r="O980" s="18" t="str">
        <f>INDEX(Chapter,MATCH(N980,[1]Chapter!$A$1:$A$681,0),8)</f>
        <v>חינוך</v>
      </c>
      <c r="P980" s="18" t="str">
        <f t="shared" si="122"/>
        <v>812</v>
      </c>
      <c r="Q980" s="18" t="str">
        <f>INDEX(Chapter,MATCH(P980,[1]Chapter!$A$1:$A$681,0),8)</f>
        <v>חינוך קדם יסודי</v>
      </c>
      <c r="R980" s="18" t="str">
        <f t="shared" si="123"/>
        <v>8125</v>
      </c>
      <c r="S980" s="18" t="str">
        <f>INDEX(Chapter,MATCH(R980,[1]Chapter!$A$1:$A$681,0),8)</f>
        <v>גני מועדון וצהרונים</v>
      </c>
      <c r="T980" s="18"/>
      <c r="U980" s="18" t="str">
        <f t="shared" si="124"/>
        <v>7</v>
      </c>
      <c r="V980" s="18" t="str">
        <f>IF($L980&lt;"6",INDEX(Revenue_type,MATCH(U980*1,[1]type!$A$118:$A$168,0),8),INDEX(Expenditure_type,MATCH(U980*1,[1]type!$A$2:$A$117,0),8))</f>
        <v>הוצאות לפעולות</v>
      </c>
      <c r="W980" s="18" t="str">
        <f t="shared" si="125"/>
        <v>75</v>
      </c>
      <c r="X980" s="18" t="str">
        <f>IF($L980&lt;"6",INDEX(Revenue_type,MATCH(W980*1,[1]type!$A$118:$A$168,0),8),INDEX(Expenditure_type,MATCH(W980*1,[1]type!$A$2:$A$117,0),8))</f>
        <v>עבודות קבלניות</v>
      </c>
      <c r="Y980" s="18" t="str">
        <f t="shared" si="126"/>
        <v>750</v>
      </c>
      <c r="Z980" s="18" t="e">
        <f>IF($L980&lt;"6",INDEX(Revenue_type,MATCH(Y980*1,[1]type!$A$118:$A$168,0),8),INDEX(Expenditure_type,MATCH(Y980*1,[1]type!$A$2:$A$117,0),8))</f>
        <v>#N/A</v>
      </c>
    </row>
    <row r="981" spans="1:26" ht="15.75" customHeight="1" outlineLevel="2">
      <c r="A981" s="38">
        <v>752</v>
      </c>
      <c r="B981" s="39">
        <v>812500</v>
      </c>
      <c r="C981">
        <v>1</v>
      </c>
      <c r="D981" t="str">
        <f t="shared" si="127"/>
        <v>1812500.752</v>
      </c>
      <c r="E981" s="47" t="s">
        <v>718</v>
      </c>
      <c r="F981" s="16"/>
      <c r="G981"/>
      <c r="H981" s="17">
        <v>0</v>
      </c>
      <c r="I981" s="17">
        <v>584755.69999999995</v>
      </c>
      <c r="J981" s="16">
        <v>1450178.59</v>
      </c>
      <c r="K981" s="18" t="e">
        <f>INDEX(תקציב_2013,MATCH(D981,'[1]תקציב 2015'!$D$3:$D$5960,0),8)</f>
        <v>#N/A</v>
      </c>
      <c r="L981" s="18" t="str">
        <f t="shared" si="120"/>
        <v>8</v>
      </c>
      <c r="M981" s="18" t="str">
        <f>INDEX(Chapter,MATCH(L981,[1]Chapter!$A$1:$A$681,0),8)</f>
        <v>שירותים ממלכתיים</v>
      </c>
      <c r="N981" s="18" t="str">
        <f t="shared" si="121"/>
        <v>81</v>
      </c>
      <c r="O981" s="18" t="str">
        <f>INDEX(Chapter,MATCH(N981,[1]Chapter!$A$1:$A$681,0),8)</f>
        <v>חינוך</v>
      </c>
      <c r="P981" s="18" t="str">
        <f t="shared" si="122"/>
        <v>812</v>
      </c>
      <c r="Q981" s="18" t="str">
        <f>INDEX(Chapter,MATCH(P981,[1]Chapter!$A$1:$A$681,0),8)</f>
        <v>חינוך קדם יסודי</v>
      </c>
      <c r="R981" s="18" t="str">
        <f t="shared" si="123"/>
        <v>8125</v>
      </c>
      <c r="S981" s="18" t="str">
        <f>INDEX(Chapter,MATCH(R981,[1]Chapter!$A$1:$A$681,0),8)</f>
        <v>גני מועדון וצהרונים</v>
      </c>
      <c r="T981" s="18"/>
      <c r="U981" s="18" t="str">
        <f t="shared" si="124"/>
        <v>7</v>
      </c>
      <c r="V981" s="18" t="str">
        <f>IF($L981&lt;"6",INDEX(Revenue_type,MATCH(U981*1,[1]type!$A$118:$A$168,0),8),INDEX(Expenditure_type,MATCH(U981*1,[1]type!$A$2:$A$117,0),8))</f>
        <v>הוצאות לפעולות</v>
      </c>
      <c r="W981" s="18" t="str">
        <f t="shared" si="125"/>
        <v>75</v>
      </c>
      <c r="X981" s="18" t="str">
        <f>IF($L981&lt;"6",INDEX(Revenue_type,MATCH(W981*1,[1]type!$A$118:$A$168,0),8),INDEX(Expenditure_type,MATCH(W981*1,[1]type!$A$2:$A$117,0),8))</f>
        <v>עבודות קבלניות</v>
      </c>
      <c r="Y981" s="18" t="str">
        <f t="shared" si="126"/>
        <v>752</v>
      </c>
      <c r="Z981" s="18" t="e">
        <f>IF($L981&lt;"6",INDEX(Revenue_type,MATCH(Y981*1,[1]type!$A$118:$A$168,0),8),INDEX(Expenditure_type,MATCH(Y981*1,[1]type!$A$2:$A$117,0),8))</f>
        <v>#N/A</v>
      </c>
    </row>
    <row r="982" spans="1:26" ht="15.75" customHeight="1" outlineLevel="2">
      <c r="A982" s="38">
        <v>753</v>
      </c>
      <c r="B982" s="39">
        <v>812500</v>
      </c>
      <c r="C982">
        <v>1</v>
      </c>
      <c r="D982" t="str">
        <f t="shared" si="127"/>
        <v>1812500.753</v>
      </c>
      <c r="E982" s="47" t="s">
        <v>719</v>
      </c>
      <c r="F982" s="16"/>
      <c r="G982"/>
      <c r="H982" s="17">
        <v>9160000</v>
      </c>
      <c r="I982" s="17">
        <v>8469750.4000000004</v>
      </c>
      <c r="J982" s="16">
        <v>6614858.5700000003</v>
      </c>
      <c r="K982" s="18" t="e">
        <f>INDEX(תקציב_2013,MATCH(D982,'[1]תקציב 2015'!$D$3:$D$5960,0),8)</f>
        <v>#N/A</v>
      </c>
      <c r="L982" s="18" t="str">
        <f t="shared" si="120"/>
        <v>8</v>
      </c>
      <c r="M982" s="18" t="str">
        <f>INDEX(Chapter,MATCH(L982,[1]Chapter!$A$1:$A$681,0),8)</f>
        <v>שירותים ממלכתיים</v>
      </c>
      <c r="N982" s="18" t="str">
        <f t="shared" si="121"/>
        <v>81</v>
      </c>
      <c r="O982" s="18" t="str">
        <f>INDEX(Chapter,MATCH(N982,[1]Chapter!$A$1:$A$681,0),8)</f>
        <v>חינוך</v>
      </c>
      <c r="P982" s="18" t="str">
        <f t="shared" si="122"/>
        <v>812</v>
      </c>
      <c r="Q982" s="18" t="str">
        <f>INDEX(Chapter,MATCH(P982,[1]Chapter!$A$1:$A$681,0),8)</f>
        <v>חינוך קדם יסודי</v>
      </c>
      <c r="R982" s="18" t="str">
        <f t="shared" si="123"/>
        <v>8125</v>
      </c>
      <c r="S982" s="18" t="str">
        <f>INDEX(Chapter,MATCH(R982,[1]Chapter!$A$1:$A$681,0),8)</f>
        <v>גני מועדון וצהרונים</v>
      </c>
      <c r="T982" s="18"/>
      <c r="U982" s="18" t="str">
        <f t="shared" si="124"/>
        <v>7</v>
      </c>
      <c r="V982" s="18" t="str">
        <f>IF($L982&lt;"6",INDEX(Revenue_type,MATCH(U982*1,[1]type!$A$118:$A$168,0),8),INDEX(Expenditure_type,MATCH(U982*1,[1]type!$A$2:$A$117,0),8))</f>
        <v>הוצאות לפעולות</v>
      </c>
      <c r="W982" s="18" t="str">
        <f t="shared" si="125"/>
        <v>75</v>
      </c>
      <c r="X982" s="18" t="str">
        <f>IF($L982&lt;"6",INDEX(Revenue_type,MATCH(W982*1,[1]type!$A$118:$A$168,0),8),INDEX(Expenditure_type,MATCH(W982*1,[1]type!$A$2:$A$117,0),8))</f>
        <v>עבודות קבלניות</v>
      </c>
      <c r="Y982" s="18" t="str">
        <f t="shared" si="126"/>
        <v>753</v>
      </c>
      <c r="Z982" s="18" t="e">
        <f>IF($L982&lt;"6",INDEX(Revenue_type,MATCH(Y982*1,[1]type!$A$118:$A$168,0),8),INDEX(Expenditure_type,MATCH(Y982*1,[1]type!$A$2:$A$117,0),8))</f>
        <v>#N/A</v>
      </c>
    </row>
    <row r="983" spans="1:26" ht="15.75" customHeight="1" outlineLevel="2">
      <c r="A983" s="38">
        <v>754</v>
      </c>
      <c r="B983" s="39">
        <v>812500</v>
      </c>
      <c r="C983">
        <v>1</v>
      </c>
      <c r="D983" t="str">
        <f t="shared" si="127"/>
        <v>1812500.754</v>
      </c>
      <c r="E983" s="47" t="s">
        <v>720</v>
      </c>
      <c r="F983" s="16"/>
      <c r="G983"/>
      <c r="H983" s="17">
        <v>200000</v>
      </c>
      <c r="I983" s="17"/>
      <c r="J983" s="16"/>
      <c r="K983" s="18" t="e">
        <f>INDEX(תקציב_2013,MATCH(D983,'[1]תקציב 2015'!$D$3:$D$5960,0),8)</f>
        <v>#N/A</v>
      </c>
      <c r="L983" s="18" t="str">
        <f t="shared" si="120"/>
        <v>8</v>
      </c>
      <c r="M983" s="18" t="str">
        <f>INDEX(Chapter,MATCH(L983,[1]Chapter!$A$1:$A$681,0),8)</f>
        <v>שירותים ממלכתיים</v>
      </c>
      <c r="N983" s="18" t="str">
        <f t="shared" si="121"/>
        <v>81</v>
      </c>
      <c r="O983" s="18" t="str">
        <f>INDEX(Chapter,MATCH(N983,[1]Chapter!$A$1:$A$681,0),8)</f>
        <v>חינוך</v>
      </c>
      <c r="P983" s="18" t="str">
        <f t="shared" si="122"/>
        <v>812</v>
      </c>
      <c r="Q983" s="18" t="str">
        <f>INDEX(Chapter,MATCH(P983,[1]Chapter!$A$1:$A$681,0),8)</f>
        <v>חינוך קדם יסודי</v>
      </c>
      <c r="R983" s="18" t="str">
        <f t="shared" si="123"/>
        <v>8125</v>
      </c>
      <c r="S983" s="18" t="str">
        <f>INDEX(Chapter,MATCH(R983,[1]Chapter!$A$1:$A$681,0),8)</f>
        <v>גני מועדון וצהרונים</v>
      </c>
      <c r="T983" s="18"/>
      <c r="U983" s="18" t="str">
        <f t="shared" si="124"/>
        <v>7</v>
      </c>
      <c r="V983" s="18" t="str">
        <f>IF($L983&lt;"6",INDEX(Revenue_type,MATCH(U983*1,[1]type!$A$118:$A$168,0),8),INDEX(Expenditure_type,MATCH(U983*1,[1]type!$A$2:$A$117,0),8))</f>
        <v>הוצאות לפעולות</v>
      </c>
      <c r="W983" s="18" t="str">
        <f t="shared" si="125"/>
        <v>75</v>
      </c>
      <c r="X983" s="18" t="str">
        <f>IF($L983&lt;"6",INDEX(Revenue_type,MATCH(W983*1,[1]type!$A$118:$A$168,0),8),INDEX(Expenditure_type,MATCH(W983*1,[1]type!$A$2:$A$117,0),8))</f>
        <v>עבודות קבלניות</v>
      </c>
      <c r="Y983" s="18" t="str">
        <f t="shared" si="126"/>
        <v>754</v>
      </c>
      <c r="Z983" s="18" t="e">
        <f>IF($L983&lt;"6",INDEX(Revenue_type,MATCH(Y983*1,[1]type!$A$118:$A$168,0),8),INDEX(Expenditure_type,MATCH(Y983*1,[1]type!$A$2:$A$117,0),8))</f>
        <v>#N/A</v>
      </c>
    </row>
    <row r="984" spans="1:26" ht="15.75" customHeight="1" outlineLevel="2">
      <c r="A984" s="38">
        <v>760</v>
      </c>
      <c r="B984" s="39">
        <v>812500</v>
      </c>
      <c r="C984">
        <v>1</v>
      </c>
      <c r="D984" t="str">
        <f t="shared" si="127"/>
        <v>1812500.760</v>
      </c>
      <c r="E984" s="47" t="s">
        <v>721</v>
      </c>
      <c r="F984" s="16"/>
      <c r="G984"/>
      <c r="H984" s="17">
        <v>650000</v>
      </c>
      <c r="I984" s="17">
        <v>501422.89</v>
      </c>
      <c r="J984" s="16">
        <v>638821.78</v>
      </c>
      <c r="K984" s="18" t="e">
        <f>INDEX(תקציב_2013,MATCH(D984,'[1]תקציב 2015'!$D$3:$D$5960,0),8)</f>
        <v>#N/A</v>
      </c>
      <c r="L984" s="18" t="str">
        <f t="shared" si="120"/>
        <v>8</v>
      </c>
      <c r="M984" s="18" t="str">
        <f>INDEX(Chapter,MATCH(L984,[1]Chapter!$A$1:$A$681,0),8)</f>
        <v>שירותים ממלכתיים</v>
      </c>
      <c r="N984" s="18" t="str">
        <f t="shared" si="121"/>
        <v>81</v>
      </c>
      <c r="O984" s="18" t="str">
        <f>INDEX(Chapter,MATCH(N984,[1]Chapter!$A$1:$A$681,0),8)</f>
        <v>חינוך</v>
      </c>
      <c r="P984" s="18" t="str">
        <f t="shared" si="122"/>
        <v>812</v>
      </c>
      <c r="Q984" s="18" t="str">
        <f>INDEX(Chapter,MATCH(P984,[1]Chapter!$A$1:$A$681,0),8)</f>
        <v>חינוך קדם יסודי</v>
      </c>
      <c r="R984" s="18" t="str">
        <f t="shared" si="123"/>
        <v>8125</v>
      </c>
      <c r="S984" s="18" t="str">
        <f>INDEX(Chapter,MATCH(R984,[1]Chapter!$A$1:$A$681,0),8)</f>
        <v>גני מועדון וצהרונים</v>
      </c>
      <c r="T984" s="18"/>
      <c r="U984" s="18" t="str">
        <f t="shared" si="124"/>
        <v>7</v>
      </c>
      <c r="V984" s="18" t="str">
        <f>IF($L984&lt;"6",INDEX(Revenue_type,MATCH(U984*1,[1]type!$A$118:$A$168,0),8),INDEX(Expenditure_type,MATCH(U984*1,[1]type!$A$2:$A$117,0),8))</f>
        <v>הוצאות לפעולות</v>
      </c>
      <c r="W984" s="18" t="str">
        <f t="shared" si="125"/>
        <v>76</v>
      </c>
      <c r="X984" s="18" t="str">
        <f>IF($L984&lt;"6",INDEX(Revenue_type,MATCH(W984*1,[1]type!$A$118:$A$168,0),8),INDEX(Expenditure_type,MATCH(W984*1,[1]type!$A$2:$A$117,0),8))</f>
        <v>קניית שירותים מרשויות ומוסדות</v>
      </c>
      <c r="Y984" s="18" t="str">
        <f t="shared" si="126"/>
        <v>760</v>
      </c>
      <c r="Z984" s="18" t="e">
        <f>IF($L984&lt;"6",INDEX(Revenue_type,MATCH(Y984*1,[1]type!$A$118:$A$168,0),8),INDEX(Expenditure_type,MATCH(Y984*1,[1]type!$A$2:$A$117,0),8))</f>
        <v>#N/A</v>
      </c>
    </row>
    <row r="985" spans="1:26" ht="15.75" customHeight="1" outlineLevel="2">
      <c r="A985" s="38">
        <v>780</v>
      </c>
      <c r="B985" s="39">
        <v>812500</v>
      </c>
      <c r="C985">
        <v>1</v>
      </c>
      <c r="D985" t="str">
        <f t="shared" si="127"/>
        <v>1812500.780</v>
      </c>
      <c r="E985" s="47" t="s">
        <v>722</v>
      </c>
      <c r="F985" s="16"/>
      <c r="G985"/>
      <c r="H985" s="17">
        <v>2940000</v>
      </c>
      <c r="I985" s="17">
        <v>2387392.71</v>
      </c>
      <c r="J985" s="16">
        <v>1889058.35</v>
      </c>
      <c r="K985" s="18" t="e">
        <f>INDEX(תקציב_2013,MATCH(D985,'[1]תקציב 2015'!$D$3:$D$5960,0),8)</f>
        <v>#N/A</v>
      </c>
      <c r="L985" s="18" t="str">
        <f t="shared" si="120"/>
        <v>8</v>
      </c>
      <c r="M985" s="18" t="str">
        <f>INDEX(Chapter,MATCH(L985,[1]Chapter!$A$1:$A$681,0),8)</f>
        <v>שירותים ממלכתיים</v>
      </c>
      <c r="N985" s="18" t="str">
        <f t="shared" si="121"/>
        <v>81</v>
      </c>
      <c r="O985" s="18" t="str">
        <f>INDEX(Chapter,MATCH(N985,[1]Chapter!$A$1:$A$681,0),8)</f>
        <v>חינוך</v>
      </c>
      <c r="P985" s="18" t="str">
        <f t="shared" si="122"/>
        <v>812</v>
      </c>
      <c r="Q985" s="18" t="str">
        <f>INDEX(Chapter,MATCH(P985,[1]Chapter!$A$1:$A$681,0),8)</f>
        <v>חינוך קדם יסודי</v>
      </c>
      <c r="R985" s="18" t="str">
        <f t="shared" si="123"/>
        <v>8125</v>
      </c>
      <c r="S985" s="18" t="str">
        <f>INDEX(Chapter,MATCH(R985,[1]Chapter!$A$1:$A$681,0),8)</f>
        <v>גני מועדון וצהרונים</v>
      </c>
      <c r="T985" s="18"/>
      <c r="U985" s="18" t="str">
        <f t="shared" si="124"/>
        <v>7</v>
      </c>
      <c r="V985" s="18" t="str">
        <f>IF($L985&lt;"6",INDEX(Revenue_type,MATCH(U985*1,[1]type!$A$118:$A$168,0),8),INDEX(Expenditure_type,MATCH(U985*1,[1]type!$A$2:$A$117,0),8))</f>
        <v>הוצאות לפעולות</v>
      </c>
      <c r="W985" s="18" t="str">
        <f t="shared" si="125"/>
        <v>78</v>
      </c>
      <c r="X985" s="18" t="str">
        <f>IF($L985&lt;"6",INDEX(Revenue_type,MATCH(W985*1,[1]type!$A$118:$A$168,0),8),INDEX(Expenditure_type,MATCH(W985*1,[1]type!$A$2:$A$117,0),8))</f>
        <v>הוצאות שונות</v>
      </c>
      <c r="Y985" s="18" t="str">
        <f t="shared" si="126"/>
        <v>780</v>
      </c>
      <c r="Z985" s="18" t="e">
        <f>IF($L985&lt;"6",INDEX(Revenue_type,MATCH(Y985*1,[1]type!$A$118:$A$168,0),8),INDEX(Expenditure_type,MATCH(Y985*1,[1]type!$A$2:$A$117,0),8))</f>
        <v>#N/A</v>
      </c>
    </row>
    <row r="986" spans="1:26" ht="15.75" customHeight="1" outlineLevel="2">
      <c r="A986" s="38">
        <v>795</v>
      </c>
      <c r="B986" s="39">
        <v>812500</v>
      </c>
      <c r="C986">
        <v>1</v>
      </c>
      <c r="D986" t="str">
        <f t="shared" si="127"/>
        <v>1812500.795</v>
      </c>
      <c r="E986" s="47" t="s">
        <v>451</v>
      </c>
      <c r="F986" s="16"/>
      <c r="G986"/>
      <c r="H986" s="17">
        <v>0</v>
      </c>
      <c r="I986" s="17">
        <v>0</v>
      </c>
      <c r="J986" s="16">
        <v>0</v>
      </c>
      <c r="K986" s="18" t="e">
        <f>INDEX(תקציב_2013,MATCH(D986,'[1]תקציב 2015'!$D$3:$D$5960,0),8)</f>
        <v>#N/A</v>
      </c>
      <c r="L986" s="18" t="str">
        <f t="shared" si="120"/>
        <v>8</v>
      </c>
      <c r="M986" s="18" t="str">
        <f>INDEX(Chapter,MATCH(L986,[1]Chapter!$A$1:$A$681,0),8)</f>
        <v>שירותים ממלכתיים</v>
      </c>
      <c r="N986" s="18" t="str">
        <f t="shared" si="121"/>
        <v>81</v>
      </c>
      <c r="O986" s="18" t="str">
        <f>INDEX(Chapter,MATCH(N986,[1]Chapter!$A$1:$A$681,0),8)</f>
        <v>חינוך</v>
      </c>
      <c r="P986" s="18" t="str">
        <f t="shared" si="122"/>
        <v>812</v>
      </c>
      <c r="Q986" s="18" t="str">
        <f>INDEX(Chapter,MATCH(P986,[1]Chapter!$A$1:$A$681,0),8)</f>
        <v>חינוך קדם יסודי</v>
      </c>
      <c r="R986" s="18" t="str">
        <f t="shared" si="123"/>
        <v>8125</v>
      </c>
      <c r="S986" s="18" t="str">
        <f>INDEX(Chapter,MATCH(R986,[1]Chapter!$A$1:$A$681,0),8)</f>
        <v>גני מועדון וצהרונים</v>
      </c>
      <c r="T986" s="18"/>
      <c r="U986" s="18" t="str">
        <f t="shared" si="124"/>
        <v>7</v>
      </c>
      <c r="V986" s="18" t="str">
        <f>IF($L986&lt;"6",INDEX(Revenue_type,MATCH(U986*1,[1]type!$A$118:$A$168,0),8),INDEX(Expenditure_type,MATCH(U986*1,[1]type!$A$2:$A$117,0),8))</f>
        <v>הוצאות לפעולות</v>
      </c>
      <c r="W986" s="18" t="str">
        <f t="shared" si="125"/>
        <v>79</v>
      </c>
      <c r="X986" s="18" t="str">
        <f>IF($L986&lt;"6",INDEX(Revenue_type,MATCH(W986*1,[1]type!$A$118:$A$168,0),8),INDEX(Expenditure_type,MATCH(W986*1,[1]type!$A$2:$A$117,0),8))</f>
        <v>השתתפות בתקציבי עזר 092</v>
      </c>
      <c r="Y986" s="18" t="str">
        <f t="shared" si="126"/>
        <v>795</v>
      </c>
      <c r="Z986" s="18" t="str">
        <f>IF($L986&lt;"6",INDEX(Revenue_type,MATCH(Y986*1,[1]type!$A$118:$A$168,0),8),INDEX(Expenditure_type,MATCH(Y986*1,[1]type!$A$2:$A$117,0),8))</f>
        <v>בתי מלאכה ת"ע 095</v>
      </c>
    </row>
    <row r="987" spans="1:26" ht="15.75" customHeight="1" outlineLevel="2">
      <c r="A987" s="38">
        <v>798</v>
      </c>
      <c r="B987" s="39">
        <v>812500</v>
      </c>
      <c r="C987">
        <v>1</v>
      </c>
      <c r="D987" t="str">
        <f t="shared" si="127"/>
        <v>1812500.798</v>
      </c>
      <c r="E987" s="47" t="s">
        <v>451</v>
      </c>
      <c r="F987" s="16"/>
      <c r="G987"/>
      <c r="H987" s="17">
        <v>1004000</v>
      </c>
      <c r="I987" s="17">
        <v>750881</v>
      </c>
      <c r="J987" s="16">
        <v>726010</v>
      </c>
      <c r="K987" s="18" t="e">
        <f>INDEX(תקציב_2013,MATCH(D987,'[1]תקציב 2015'!$D$3:$D$5960,0),8)</f>
        <v>#N/A</v>
      </c>
      <c r="L987" s="18" t="str">
        <f t="shared" si="120"/>
        <v>8</v>
      </c>
      <c r="M987" s="18" t="str">
        <f>INDEX(Chapter,MATCH(L987,[1]Chapter!$A$1:$A$681,0),8)</f>
        <v>שירותים ממלכתיים</v>
      </c>
      <c r="N987" s="18" t="str">
        <f t="shared" si="121"/>
        <v>81</v>
      </c>
      <c r="O987" s="18" t="str">
        <f>INDEX(Chapter,MATCH(N987,[1]Chapter!$A$1:$A$681,0),8)</f>
        <v>חינוך</v>
      </c>
      <c r="P987" s="18" t="str">
        <f t="shared" si="122"/>
        <v>812</v>
      </c>
      <c r="Q987" s="18" t="str">
        <f>INDEX(Chapter,MATCH(P987,[1]Chapter!$A$1:$A$681,0),8)</f>
        <v>חינוך קדם יסודי</v>
      </c>
      <c r="R987" s="18" t="str">
        <f t="shared" si="123"/>
        <v>8125</v>
      </c>
      <c r="S987" s="18" t="str">
        <f>INDEX(Chapter,MATCH(R987,[1]Chapter!$A$1:$A$681,0),8)</f>
        <v>גני מועדון וצהרונים</v>
      </c>
      <c r="T987" s="18"/>
      <c r="U987" s="18" t="str">
        <f t="shared" si="124"/>
        <v>7</v>
      </c>
      <c r="V987" s="18" t="str">
        <f>IF($L987&lt;"6",INDEX(Revenue_type,MATCH(U987*1,[1]type!$A$118:$A$168,0),8),INDEX(Expenditure_type,MATCH(U987*1,[1]type!$A$2:$A$117,0),8))</f>
        <v>הוצאות לפעולות</v>
      </c>
      <c r="W987" s="18" t="str">
        <f t="shared" si="125"/>
        <v>79</v>
      </c>
      <c r="X987" s="18" t="str">
        <f>IF($L987&lt;"6",INDEX(Revenue_type,MATCH(W987*1,[1]type!$A$118:$A$168,0),8),INDEX(Expenditure_type,MATCH(W987*1,[1]type!$A$2:$A$117,0),8))</f>
        <v>השתתפות בתקציבי עזר 092</v>
      </c>
      <c r="Y987" s="18" t="str">
        <f t="shared" si="126"/>
        <v>798</v>
      </c>
      <c r="Z987" s="18" t="e">
        <f>IF($L987&lt;"6",INDEX(Revenue_type,MATCH(Y987*1,[1]type!$A$118:$A$168,0),8),INDEX(Expenditure_type,MATCH(Y987*1,[1]type!$A$2:$A$117,0),8))</f>
        <v>#N/A</v>
      </c>
    </row>
    <row r="988" spans="1:26" ht="15.75" customHeight="1" outlineLevel="2">
      <c r="A988" s="38">
        <v>930</v>
      </c>
      <c r="B988" s="39">
        <v>812500</v>
      </c>
      <c r="C988">
        <v>1</v>
      </c>
      <c r="D988" t="str">
        <f t="shared" si="127"/>
        <v>1812500.930</v>
      </c>
      <c r="E988" s="47" t="s">
        <v>94</v>
      </c>
      <c r="F988" s="16"/>
      <c r="G988"/>
      <c r="H988" s="17">
        <v>400000</v>
      </c>
      <c r="I988" s="17">
        <v>323328.42</v>
      </c>
      <c r="J988" s="16">
        <v>371693.94</v>
      </c>
      <c r="K988" s="18" t="e">
        <f>INDEX(תקציב_2013,MATCH(D988,'[1]תקציב 2015'!$D$3:$D$5960,0),8)</f>
        <v>#N/A</v>
      </c>
      <c r="L988" s="18" t="str">
        <f t="shared" si="120"/>
        <v>8</v>
      </c>
      <c r="M988" s="18" t="str">
        <f>INDEX(Chapter,MATCH(L988,[1]Chapter!$A$1:$A$681,0),8)</f>
        <v>שירותים ממלכתיים</v>
      </c>
      <c r="N988" s="18" t="str">
        <f t="shared" si="121"/>
        <v>81</v>
      </c>
      <c r="O988" s="18" t="str">
        <f>INDEX(Chapter,MATCH(N988,[1]Chapter!$A$1:$A$681,0),8)</f>
        <v>חינוך</v>
      </c>
      <c r="P988" s="18" t="str">
        <f t="shared" si="122"/>
        <v>812</v>
      </c>
      <c r="Q988" s="18" t="str">
        <f>INDEX(Chapter,MATCH(P988,[1]Chapter!$A$1:$A$681,0),8)</f>
        <v>חינוך קדם יסודי</v>
      </c>
      <c r="R988" s="18" t="str">
        <f t="shared" si="123"/>
        <v>8125</v>
      </c>
      <c r="S988" s="18" t="str">
        <f>INDEX(Chapter,MATCH(R988,[1]Chapter!$A$1:$A$681,0),8)</f>
        <v>גני מועדון וצהרונים</v>
      </c>
      <c r="T988" s="18"/>
      <c r="U988" s="18" t="str">
        <f t="shared" si="124"/>
        <v>9</v>
      </c>
      <c r="V988" s="18" t="str">
        <f>IF($L988&lt;"6",INDEX(Revenue_type,MATCH(U988*1,[1]type!$A$118:$A$168,0),8),INDEX(Expenditure_type,MATCH(U988*1,[1]type!$A$2:$A$117,0),8))</f>
        <v>הוצאות חד פעמיות</v>
      </c>
      <c r="W988" s="18" t="str">
        <f t="shared" si="125"/>
        <v>93</v>
      </c>
      <c r="X988" s="18" t="str">
        <f>IF($L988&lt;"6",INDEX(Revenue_type,MATCH(W988*1,[1]type!$A$118:$A$168,0),8),INDEX(Expenditure_type,MATCH(W988*1,[1]type!$A$2:$A$117,0),8))</f>
        <v>רכישת ציוד יסודי</v>
      </c>
      <c r="Y988" s="18" t="str">
        <f t="shared" si="126"/>
        <v>930</v>
      </c>
      <c r="Z988" s="18" t="e">
        <f>IF($L988&lt;"6",INDEX(Revenue_type,MATCH(Y988*1,[1]type!$A$118:$A$168,0),8),INDEX(Expenditure_type,MATCH(Y988*1,[1]type!$A$2:$A$117,0),8))</f>
        <v>#N/A</v>
      </c>
    </row>
    <row r="989" spans="1:26" ht="15.75" customHeight="1" outlineLevel="2">
      <c r="A989" s="38">
        <v>110</v>
      </c>
      <c r="B989" s="39">
        <v>812510</v>
      </c>
      <c r="C989">
        <v>1</v>
      </c>
      <c r="D989" t="str">
        <f t="shared" si="127"/>
        <v>1812510.110</v>
      </c>
      <c r="E989" s="47" t="s">
        <v>723</v>
      </c>
      <c r="F989" s="16"/>
      <c r="G989"/>
      <c r="H989" s="17">
        <v>8750000</v>
      </c>
      <c r="I989" s="17">
        <v>10717901.02</v>
      </c>
      <c r="J989" s="16">
        <v>8387196.8799999999</v>
      </c>
      <c r="K989" s="18" t="e">
        <f>INDEX(תקציב_2013,MATCH(D989,'[1]תקציב 2015'!$D$3:$D$5960,0),8)</f>
        <v>#N/A</v>
      </c>
      <c r="L989" s="18" t="str">
        <f t="shared" si="120"/>
        <v>8</v>
      </c>
      <c r="M989" s="18" t="str">
        <f>INDEX(Chapter,MATCH(L989,[1]Chapter!$A$1:$A$681,0),8)</f>
        <v>שירותים ממלכתיים</v>
      </c>
      <c r="N989" s="18" t="str">
        <f t="shared" si="121"/>
        <v>81</v>
      </c>
      <c r="O989" s="18" t="str">
        <f>INDEX(Chapter,MATCH(N989,[1]Chapter!$A$1:$A$681,0),8)</f>
        <v>חינוך</v>
      </c>
      <c r="P989" s="18" t="str">
        <f t="shared" si="122"/>
        <v>812</v>
      </c>
      <c r="Q989" s="18" t="str">
        <f>INDEX(Chapter,MATCH(P989,[1]Chapter!$A$1:$A$681,0),8)</f>
        <v>חינוך קדם יסודי</v>
      </c>
      <c r="R989" s="18" t="str">
        <f t="shared" si="123"/>
        <v>8125</v>
      </c>
      <c r="S989" s="18" t="str">
        <f>INDEX(Chapter,MATCH(R989,[1]Chapter!$A$1:$A$681,0),8)</f>
        <v>גני מועדון וצהרונים</v>
      </c>
      <c r="T989" s="18"/>
      <c r="U989" s="18" t="str">
        <f t="shared" si="124"/>
        <v>1</v>
      </c>
      <c r="V989" s="18" t="str">
        <f>IF($L989&lt;"6",INDEX(Revenue_type,MATCH(U989*1,[1]type!$A$118:$A$168,0),8),INDEX(Expenditure_type,MATCH(U989*1,[1]type!$A$2:$A$117,0),8))</f>
        <v>משכורות וש"ע לעובדים לפי תקן</v>
      </c>
      <c r="W989" s="18" t="str">
        <f t="shared" si="125"/>
        <v>11</v>
      </c>
      <c r="X989" s="18" t="str">
        <f>IF($L989&lt;"6",INDEX(Revenue_type,MATCH(W989*1,[1]type!$A$118:$A$168,0),8),INDEX(Expenditure_type,MATCH(W989*1,[1]type!$A$2:$A$117,0),8))</f>
        <v>השכר הקובע</v>
      </c>
      <c r="Y989" s="18" t="str">
        <f t="shared" si="126"/>
        <v>110</v>
      </c>
      <c r="Z989" s="18" t="e">
        <f>IF($L989&lt;"6",INDEX(Revenue_type,MATCH(Y989*1,[1]type!$A$118:$A$168,0),8),INDEX(Expenditure_type,MATCH(Y989*1,[1]type!$A$2:$A$117,0),8))</f>
        <v>#N/A</v>
      </c>
    </row>
    <row r="990" spans="1:26" ht="15.75" customHeight="1" outlineLevel="2">
      <c r="A990" s="38">
        <v>130</v>
      </c>
      <c r="B990" s="39">
        <v>812510</v>
      </c>
      <c r="C990">
        <v>1</v>
      </c>
      <c r="D990" t="str">
        <f t="shared" si="127"/>
        <v>1812510.130</v>
      </c>
      <c r="E990" s="47" t="s">
        <v>41</v>
      </c>
      <c r="F990" s="16"/>
      <c r="G990"/>
      <c r="H990" s="17">
        <v>0</v>
      </c>
      <c r="I990" s="17">
        <v>361878.77</v>
      </c>
      <c r="J990" s="16"/>
      <c r="K990" s="18" t="e">
        <f>INDEX(תקציב_2013,MATCH(D990,'[1]תקציב 2015'!$D$3:$D$5960,0),8)</f>
        <v>#N/A</v>
      </c>
      <c r="L990" s="18" t="str">
        <f t="shared" si="120"/>
        <v>8</v>
      </c>
      <c r="M990" s="18" t="str">
        <f>INDEX(Chapter,MATCH(L990,[1]Chapter!$A$1:$A$681,0),8)</f>
        <v>שירותים ממלכתיים</v>
      </c>
      <c r="N990" s="18" t="str">
        <f t="shared" si="121"/>
        <v>81</v>
      </c>
      <c r="O990" s="18" t="str">
        <f>INDEX(Chapter,MATCH(N990,[1]Chapter!$A$1:$A$681,0),8)</f>
        <v>חינוך</v>
      </c>
      <c r="P990" s="18" t="str">
        <f t="shared" si="122"/>
        <v>812</v>
      </c>
      <c r="Q990" s="18" t="str">
        <f>INDEX(Chapter,MATCH(P990,[1]Chapter!$A$1:$A$681,0),8)</f>
        <v>חינוך קדם יסודי</v>
      </c>
      <c r="R990" s="18" t="str">
        <f t="shared" si="123"/>
        <v>8125</v>
      </c>
      <c r="S990" s="18" t="str">
        <f>INDEX(Chapter,MATCH(R990,[1]Chapter!$A$1:$A$681,0),8)</f>
        <v>גני מועדון וצהרונים</v>
      </c>
      <c r="T990" s="18"/>
      <c r="U990" s="18" t="str">
        <f t="shared" si="124"/>
        <v>1</v>
      </c>
      <c r="V990" s="18" t="str">
        <f>IF($L990&lt;"6",INDEX(Revenue_type,MATCH(U990*1,[1]type!$A$118:$A$168,0),8),INDEX(Expenditure_type,MATCH(U990*1,[1]type!$A$2:$A$117,0),8))</f>
        <v>משכורות וש"ע לעובדים לפי תקן</v>
      </c>
      <c r="W990" s="18" t="str">
        <f t="shared" si="125"/>
        <v>13</v>
      </c>
      <c r="X990" s="18" t="str">
        <f>IF($L990&lt;"6",INDEX(Revenue_type,MATCH(W990*1,[1]type!$A$118:$A$168,0),8),INDEX(Expenditure_type,MATCH(W990*1,[1]type!$A$2:$A$117,0),8))</f>
        <v>שעות נוספות</v>
      </c>
      <c r="Y990" s="18" t="str">
        <f t="shared" si="126"/>
        <v>130</v>
      </c>
      <c r="Z990" s="18" t="e">
        <f>IF($L990&lt;"6",INDEX(Revenue_type,MATCH(Y990*1,[1]type!$A$118:$A$168,0),8),INDEX(Expenditure_type,MATCH(Y990*1,[1]type!$A$2:$A$117,0),8))</f>
        <v>#N/A</v>
      </c>
    </row>
    <row r="991" spans="1:26" ht="15.75" customHeight="1" outlineLevel="2">
      <c r="A991" s="38">
        <v>210</v>
      </c>
      <c r="B991" s="39">
        <v>812510</v>
      </c>
      <c r="C991">
        <v>1</v>
      </c>
      <c r="D991" t="str">
        <f t="shared" si="127"/>
        <v>1812510.210</v>
      </c>
      <c r="E991" s="41" t="s">
        <v>724</v>
      </c>
      <c r="F991" s="16"/>
      <c r="G991"/>
      <c r="H991" s="17">
        <v>875000</v>
      </c>
      <c r="I991" s="17">
        <v>663496.93999999994</v>
      </c>
      <c r="J991" s="16">
        <v>99716.63</v>
      </c>
      <c r="K991" s="18" t="e">
        <f>INDEX(תקציב_2013,MATCH(D991,'[1]תקציב 2015'!$D$3:$D$5960,0),8)</f>
        <v>#N/A</v>
      </c>
      <c r="L991" s="18" t="str">
        <f t="shared" si="120"/>
        <v>8</v>
      </c>
      <c r="M991" s="18" t="str">
        <f>INDEX(Chapter,MATCH(L991,[1]Chapter!$A$1:$A$681,0),8)</f>
        <v>שירותים ממלכתיים</v>
      </c>
      <c r="N991" s="18" t="str">
        <f t="shared" si="121"/>
        <v>81</v>
      </c>
      <c r="O991" s="18" t="str">
        <f>INDEX(Chapter,MATCH(N991,[1]Chapter!$A$1:$A$681,0),8)</f>
        <v>חינוך</v>
      </c>
      <c r="P991" s="18" t="str">
        <f t="shared" si="122"/>
        <v>812</v>
      </c>
      <c r="Q991" s="18" t="str">
        <f>INDEX(Chapter,MATCH(P991,[1]Chapter!$A$1:$A$681,0),8)</f>
        <v>חינוך קדם יסודי</v>
      </c>
      <c r="R991" s="18" t="str">
        <f t="shared" si="123"/>
        <v>8125</v>
      </c>
      <c r="S991" s="18" t="str">
        <f>INDEX(Chapter,MATCH(R991,[1]Chapter!$A$1:$A$681,0),8)</f>
        <v>גני מועדון וצהרונים</v>
      </c>
      <c r="T991" s="18"/>
      <c r="U991" s="18" t="str">
        <f t="shared" si="124"/>
        <v>2</v>
      </c>
      <c r="V991" s="18" t="str">
        <f>IF($L991&lt;"6",INDEX(Revenue_type,MATCH(U991*1,[1]type!$A$118:$A$168,0),8),INDEX(Expenditure_type,MATCH(U991*1,[1]type!$A$2:$A$117,0),8))</f>
        <v>משכורות וש"ע לעובדים בלי תקן</v>
      </c>
      <c r="W991" s="18" t="str">
        <f t="shared" si="125"/>
        <v>21</v>
      </c>
      <c r="X991" s="18" t="str">
        <f>IF($L991&lt;"6",INDEX(Revenue_type,MATCH(W991*1,[1]type!$A$118:$A$168,0),8),INDEX(Expenditure_type,MATCH(W991*1,[1]type!$A$2:$A$117,0),8))</f>
        <v>השכר הקובע</v>
      </c>
      <c r="Y991" s="18" t="str">
        <f t="shared" si="126"/>
        <v>210</v>
      </c>
      <c r="Z991" s="18" t="e">
        <f>IF($L991&lt;"6",INDEX(Revenue_type,MATCH(Y991*1,[1]type!$A$118:$A$168,0),8),INDEX(Expenditure_type,MATCH(Y991*1,[1]type!$A$2:$A$117,0),8))</f>
        <v>#N/A</v>
      </c>
    </row>
    <row r="992" spans="1:26" ht="15.75" customHeight="1" outlineLevel="2">
      <c r="A992" s="38">
        <v>110</v>
      </c>
      <c r="B992" s="39">
        <v>812520</v>
      </c>
      <c r="C992">
        <v>1</v>
      </c>
      <c r="D992" t="str">
        <f t="shared" si="127"/>
        <v>1812520.110</v>
      </c>
      <c r="E992" s="42" t="s">
        <v>725</v>
      </c>
      <c r="F992" s="16"/>
      <c r="G992"/>
      <c r="H992" s="17">
        <v>0</v>
      </c>
      <c r="I992" s="17">
        <v>0</v>
      </c>
      <c r="J992" s="16">
        <v>0</v>
      </c>
      <c r="K992" s="18" t="e">
        <f>INDEX(תקציב_2013,MATCH(D992,'[1]תקציב 2015'!$D$3:$D$5960,0),8)</f>
        <v>#N/A</v>
      </c>
      <c r="L992" s="18" t="str">
        <f t="shared" si="120"/>
        <v>8</v>
      </c>
      <c r="M992" s="18" t="str">
        <f>INDEX(Chapter,MATCH(L992,[1]Chapter!$A$1:$A$681,0),8)</f>
        <v>שירותים ממלכתיים</v>
      </c>
      <c r="N992" s="18" t="str">
        <f t="shared" si="121"/>
        <v>81</v>
      </c>
      <c r="O992" s="18" t="str">
        <f>INDEX(Chapter,MATCH(N992,[1]Chapter!$A$1:$A$681,0),8)</f>
        <v>חינוך</v>
      </c>
      <c r="P992" s="18" t="str">
        <f t="shared" si="122"/>
        <v>812</v>
      </c>
      <c r="Q992" s="18" t="str">
        <f>INDEX(Chapter,MATCH(P992,[1]Chapter!$A$1:$A$681,0),8)</f>
        <v>חינוך קדם יסודי</v>
      </c>
      <c r="R992" s="18" t="str">
        <f t="shared" si="123"/>
        <v>8125</v>
      </c>
      <c r="S992" s="18" t="str">
        <f>INDEX(Chapter,MATCH(R992,[1]Chapter!$A$1:$A$681,0),8)</f>
        <v>גני מועדון וצהרונים</v>
      </c>
      <c r="T992" s="18"/>
      <c r="U992" s="18" t="str">
        <f t="shared" si="124"/>
        <v>1</v>
      </c>
      <c r="V992" s="18" t="str">
        <f>IF($L992&lt;"6",INDEX(Revenue_type,MATCH(U992*1,[1]type!$A$118:$A$168,0),8),INDEX(Expenditure_type,MATCH(U992*1,[1]type!$A$2:$A$117,0),8))</f>
        <v>משכורות וש"ע לעובדים לפי תקן</v>
      </c>
      <c r="W992" s="18" t="str">
        <f t="shared" si="125"/>
        <v>11</v>
      </c>
      <c r="X992" s="18" t="str">
        <f>IF($L992&lt;"6",INDEX(Revenue_type,MATCH(W992*1,[1]type!$A$118:$A$168,0),8),INDEX(Expenditure_type,MATCH(W992*1,[1]type!$A$2:$A$117,0),8))</f>
        <v>השכר הקובע</v>
      </c>
      <c r="Y992" s="18" t="str">
        <f t="shared" si="126"/>
        <v>110</v>
      </c>
      <c r="Z992" s="18" t="e">
        <f>IF($L992&lt;"6",INDEX(Revenue_type,MATCH(Y992*1,[1]type!$A$118:$A$168,0),8),INDEX(Expenditure_type,MATCH(Y992*1,[1]type!$A$2:$A$117,0),8))</f>
        <v>#N/A</v>
      </c>
    </row>
    <row r="993" spans="1:26" ht="15.75" customHeight="1" outlineLevel="2">
      <c r="A993" s="38">
        <v>210</v>
      </c>
      <c r="B993" s="39">
        <v>812520</v>
      </c>
      <c r="C993">
        <v>1</v>
      </c>
      <c r="D993" t="str">
        <f t="shared" si="127"/>
        <v>1812520.210</v>
      </c>
      <c r="E993" s="43" t="s">
        <v>726</v>
      </c>
      <c r="F993" s="16"/>
      <c r="G993"/>
      <c r="H993" s="17">
        <v>1900000</v>
      </c>
      <c r="I993" s="17">
        <v>2170757.69</v>
      </c>
      <c r="J993" s="16">
        <v>1830306.9</v>
      </c>
      <c r="K993" s="18" t="e">
        <f>INDEX(תקציב_2013,MATCH(D993,'[1]תקציב 2015'!$D$3:$D$5960,0),8)</f>
        <v>#N/A</v>
      </c>
      <c r="L993" s="18" t="str">
        <f t="shared" si="120"/>
        <v>8</v>
      </c>
      <c r="M993" s="18" t="str">
        <f>INDEX(Chapter,MATCH(L993,[1]Chapter!$A$1:$A$681,0),8)</f>
        <v>שירותים ממלכתיים</v>
      </c>
      <c r="N993" s="18" t="str">
        <f t="shared" si="121"/>
        <v>81</v>
      </c>
      <c r="O993" s="18" t="str">
        <f>INDEX(Chapter,MATCH(N993,[1]Chapter!$A$1:$A$681,0),8)</f>
        <v>חינוך</v>
      </c>
      <c r="P993" s="18" t="str">
        <f t="shared" si="122"/>
        <v>812</v>
      </c>
      <c r="Q993" s="18" t="str">
        <f>INDEX(Chapter,MATCH(P993,[1]Chapter!$A$1:$A$681,0),8)</f>
        <v>חינוך קדם יסודי</v>
      </c>
      <c r="R993" s="18" t="str">
        <f t="shared" si="123"/>
        <v>8125</v>
      </c>
      <c r="S993" s="18" t="str">
        <f>INDEX(Chapter,MATCH(R993,[1]Chapter!$A$1:$A$681,0),8)</f>
        <v>גני מועדון וצהרונים</v>
      </c>
      <c r="T993" s="18"/>
      <c r="U993" s="18" t="str">
        <f t="shared" si="124"/>
        <v>2</v>
      </c>
      <c r="V993" s="18" t="str">
        <f>IF($L993&lt;"6",INDEX(Revenue_type,MATCH(U993*1,[1]type!$A$118:$A$168,0),8),INDEX(Expenditure_type,MATCH(U993*1,[1]type!$A$2:$A$117,0),8))</f>
        <v>משכורות וש"ע לעובדים בלי תקן</v>
      </c>
      <c r="W993" s="18" t="str">
        <f t="shared" si="125"/>
        <v>21</v>
      </c>
      <c r="X993" s="18" t="str">
        <f>IF($L993&lt;"6",INDEX(Revenue_type,MATCH(W993*1,[1]type!$A$118:$A$168,0),8),INDEX(Expenditure_type,MATCH(W993*1,[1]type!$A$2:$A$117,0),8))</f>
        <v>השכר הקובע</v>
      </c>
      <c r="Y993" s="18" t="str">
        <f t="shared" si="126"/>
        <v>210</v>
      </c>
      <c r="Z993" s="18" t="e">
        <f>IF($L993&lt;"6",INDEX(Revenue_type,MATCH(Y993*1,[1]type!$A$118:$A$168,0),8),INDEX(Expenditure_type,MATCH(Y993*1,[1]type!$A$2:$A$117,0),8))</f>
        <v>#N/A</v>
      </c>
    </row>
    <row r="994" spans="1:26" ht="15.75" customHeight="1" outlineLevel="2">
      <c r="A994" s="38">
        <v>110</v>
      </c>
      <c r="B994" s="39">
        <v>812530</v>
      </c>
      <c r="C994">
        <v>1</v>
      </c>
      <c r="D994" t="str">
        <f t="shared" si="127"/>
        <v>1812530.110</v>
      </c>
      <c r="E994" s="43" t="s">
        <v>725</v>
      </c>
      <c r="F994" s="16"/>
      <c r="G994"/>
      <c r="H994" s="17">
        <v>540000</v>
      </c>
      <c r="I994" s="17">
        <v>235366.29</v>
      </c>
      <c r="J994" s="16">
        <v>313502.8</v>
      </c>
      <c r="K994" s="18" t="e">
        <f>INDEX(תקציב_2013,MATCH(D994,'[1]תקציב 2015'!$D$3:$D$5960,0),8)</f>
        <v>#N/A</v>
      </c>
      <c r="L994" s="18" t="str">
        <f t="shared" si="120"/>
        <v>8</v>
      </c>
      <c r="M994" s="18" t="str">
        <f>INDEX(Chapter,MATCH(L994,[1]Chapter!$A$1:$A$681,0),8)</f>
        <v>שירותים ממלכתיים</v>
      </c>
      <c r="N994" s="18" t="str">
        <f t="shared" si="121"/>
        <v>81</v>
      </c>
      <c r="O994" s="18" t="str">
        <f>INDEX(Chapter,MATCH(N994,[1]Chapter!$A$1:$A$681,0),8)</f>
        <v>חינוך</v>
      </c>
      <c r="P994" s="18" t="str">
        <f t="shared" si="122"/>
        <v>812</v>
      </c>
      <c r="Q994" s="18" t="str">
        <f>INDEX(Chapter,MATCH(P994,[1]Chapter!$A$1:$A$681,0),8)</f>
        <v>חינוך קדם יסודי</v>
      </c>
      <c r="R994" s="18" t="str">
        <f t="shared" si="123"/>
        <v>8125</v>
      </c>
      <c r="S994" s="18" t="str">
        <f>INDEX(Chapter,MATCH(R994,[1]Chapter!$A$1:$A$681,0),8)</f>
        <v>גני מועדון וצהרונים</v>
      </c>
      <c r="T994" s="18"/>
      <c r="U994" s="18" t="str">
        <f t="shared" si="124"/>
        <v>1</v>
      </c>
      <c r="V994" s="18" t="str">
        <f>IF($L994&lt;"6",INDEX(Revenue_type,MATCH(U994*1,[1]type!$A$118:$A$168,0),8),INDEX(Expenditure_type,MATCH(U994*1,[1]type!$A$2:$A$117,0),8))</f>
        <v>משכורות וש"ע לעובדים לפי תקן</v>
      </c>
      <c r="W994" s="18" t="str">
        <f t="shared" si="125"/>
        <v>11</v>
      </c>
      <c r="X994" s="18" t="str">
        <f>IF($L994&lt;"6",INDEX(Revenue_type,MATCH(W994*1,[1]type!$A$118:$A$168,0),8),INDEX(Expenditure_type,MATCH(W994*1,[1]type!$A$2:$A$117,0),8))</f>
        <v>השכר הקובע</v>
      </c>
      <c r="Y994" s="18" t="str">
        <f t="shared" si="126"/>
        <v>110</v>
      </c>
      <c r="Z994" s="18" t="e">
        <f>IF($L994&lt;"6",INDEX(Revenue_type,MATCH(Y994*1,[1]type!$A$118:$A$168,0),8),INDEX(Expenditure_type,MATCH(Y994*1,[1]type!$A$2:$A$117,0),8))</f>
        <v>#N/A</v>
      </c>
    </row>
    <row r="995" spans="1:26" ht="15.75" customHeight="1" outlineLevel="2">
      <c r="A995" s="38">
        <v>130</v>
      </c>
      <c r="B995" s="39">
        <v>812530</v>
      </c>
      <c r="C995">
        <v>1</v>
      </c>
      <c r="D995" t="str">
        <f t="shared" si="127"/>
        <v>1812530.130</v>
      </c>
      <c r="E995" s="66" t="s">
        <v>727</v>
      </c>
      <c r="F995" s="16"/>
      <c r="G995"/>
      <c r="H995" s="17">
        <v>0</v>
      </c>
      <c r="I995" s="17"/>
      <c r="J995" s="16"/>
      <c r="K995" s="18" t="e">
        <f>INDEX(תקציב_2013,MATCH(D995,'[1]תקציב 2015'!$D$3:$D$5960,0),8)</f>
        <v>#N/A</v>
      </c>
      <c r="L995" s="18" t="str">
        <f t="shared" si="120"/>
        <v>8</v>
      </c>
      <c r="M995" s="18" t="str">
        <f>INDEX(Chapter,MATCH(L995,[1]Chapter!$A$1:$A$681,0),8)</f>
        <v>שירותים ממלכתיים</v>
      </c>
      <c r="N995" s="18" t="str">
        <f t="shared" si="121"/>
        <v>81</v>
      </c>
      <c r="O995" s="18" t="str">
        <f>INDEX(Chapter,MATCH(N995,[1]Chapter!$A$1:$A$681,0),8)</f>
        <v>חינוך</v>
      </c>
      <c r="P995" s="18" t="str">
        <f t="shared" si="122"/>
        <v>812</v>
      </c>
      <c r="Q995" s="18" t="str">
        <f>INDEX(Chapter,MATCH(P995,[1]Chapter!$A$1:$A$681,0),8)</f>
        <v>חינוך קדם יסודי</v>
      </c>
      <c r="R995" s="18" t="str">
        <f t="shared" si="123"/>
        <v>8125</v>
      </c>
      <c r="S995" s="18" t="str">
        <f>INDEX(Chapter,MATCH(R995,[1]Chapter!$A$1:$A$681,0),8)</f>
        <v>גני מועדון וצהרונים</v>
      </c>
      <c r="T995" s="18"/>
      <c r="U995" s="18" t="str">
        <f t="shared" si="124"/>
        <v>1</v>
      </c>
      <c r="V995" s="18" t="str">
        <f>IF($L995&lt;"6",INDEX(Revenue_type,MATCH(U995*1,[1]type!$A$118:$A$168,0),8),INDEX(Expenditure_type,MATCH(U995*1,[1]type!$A$2:$A$117,0),8))</f>
        <v>משכורות וש"ע לעובדים לפי תקן</v>
      </c>
      <c r="W995" s="18" t="str">
        <f t="shared" si="125"/>
        <v>13</v>
      </c>
      <c r="X995" s="18" t="str">
        <f>IF($L995&lt;"6",INDEX(Revenue_type,MATCH(W995*1,[1]type!$A$118:$A$168,0),8),INDEX(Expenditure_type,MATCH(W995*1,[1]type!$A$2:$A$117,0),8))</f>
        <v>שעות נוספות</v>
      </c>
      <c r="Y995" s="18" t="str">
        <f t="shared" si="126"/>
        <v>130</v>
      </c>
      <c r="Z995" s="18" t="e">
        <f>IF($L995&lt;"6",INDEX(Revenue_type,MATCH(Y995*1,[1]type!$A$118:$A$168,0),8),INDEX(Expenditure_type,MATCH(Y995*1,[1]type!$A$2:$A$117,0),8))</f>
        <v>#N/A</v>
      </c>
    </row>
    <row r="996" spans="1:26" ht="15.75" customHeight="1" outlineLevel="2">
      <c r="A996" s="38">
        <v>110</v>
      </c>
      <c r="B996" s="39">
        <v>812600</v>
      </c>
      <c r="C996">
        <v>1</v>
      </c>
      <c r="D996" t="str">
        <f t="shared" si="127"/>
        <v>1812600.110</v>
      </c>
      <c r="E996" s="43" t="s">
        <v>728</v>
      </c>
      <c r="F996" s="16"/>
      <c r="G996"/>
      <c r="H996" s="17">
        <v>120000</v>
      </c>
      <c r="I996" s="17">
        <v>5775.95</v>
      </c>
      <c r="J996" s="16">
        <v>0</v>
      </c>
      <c r="K996" s="18">
        <f>INDEX(תקציב_2013,MATCH(D996,'[1]תקציב 2015'!$D$3:$D$5960,0),8)</f>
        <v>3432199</v>
      </c>
      <c r="L996" s="18" t="str">
        <f t="shared" si="120"/>
        <v>8</v>
      </c>
      <c r="M996" s="18" t="str">
        <f>INDEX(Chapter,MATCH(L996,[1]Chapter!$A$1:$A$681,0),8)</f>
        <v>שירותים ממלכתיים</v>
      </c>
      <c r="N996" s="18" t="str">
        <f t="shared" si="121"/>
        <v>81</v>
      </c>
      <c r="O996" s="18" t="str">
        <f>INDEX(Chapter,MATCH(N996,[1]Chapter!$A$1:$A$681,0),8)</f>
        <v>חינוך</v>
      </c>
      <c r="P996" s="18" t="str">
        <f t="shared" si="122"/>
        <v>812</v>
      </c>
      <c r="Q996" s="18" t="str">
        <f>INDEX(Chapter,MATCH(P996,[1]Chapter!$A$1:$A$681,0),8)</f>
        <v>חינוך קדם יסודי</v>
      </c>
      <c r="R996" s="18" t="str">
        <f t="shared" si="123"/>
        <v>8126</v>
      </c>
      <c r="S996" s="18" t="str">
        <f>INDEX(Chapter,MATCH(R996,[1]Chapter!$A$1:$A$681,0),8)</f>
        <v>גני ילדים לחינוך מיוחד</v>
      </c>
      <c r="T996" s="18"/>
      <c r="U996" s="18" t="str">
        <f t="shared" si="124"/>
        <v>1</v>
      </c>
      <c r="V996" s="18" t="str">
        <f>IF($L996&lt;"6",INDEX(Revenue_type,MATCH(U996*1,[1]type!$A$118:$A$168,0),8),INDEX(Expenditure_type,MATCH(U996*1,[1]type!$A$2:$A$117,0),8))</f>
        <v>משכורות וש"ע לעובדים לפי תקן</v>
      </c>
      <c r="W996" s="18" t="str">
        <f t="shared" si="125"/>
        <v>11</v>
      </c>
      <c r="X996" s="18" t="str">
        <f>IF($L996&lt;"6",INDEX(Revenue_type,MATCH(W996*1,[1]type!$A$118:$A$168,0),8),INDEX(Expenditure_type,MATCH(W996*1,[1]type!$A$2:$A$117,0),8))</f>
        <v>השכר הקובע</v>
      </c>
      <c r="Y996" s="18" t="str">
        <f t="shared" si="126"/>
        <v>110</v>
      </c>
      <c r="Z996" s="18" t="e">
        <f>IF($L996&lt;"6",INDEX(Revenue_type,MATCH(Y996*1,[1]type!$A$118:$A$168,0),8),INDEX(Expenditure_type,MATCH(Y996*1,[1]type!$A$2:$A$117,0),8))</f>
        <v>#N/A</v>
      </c>
    </row>
    <row r="997" spans="1:26" ht="15.75" customHeight="1" outlineLevel="2">
      <c r="A997" s="38">
        <v>110</v>
      </c>
      <c r="B997" s="39">
        <v>812610</v>
      </c>
      <c r="C997">
        <v>1</v>
      </c>
      <c r="D997" t="str">
        <f t="shared" si="127"/>
        <v>1812610.110</v>
      </c>
      <c r="E997" s="42" t="s">
        <v>729</v>
      </c>
      <c r="F997" s="16"/>
      <c r="G997"/>
      <c r="H997" s="17">
        <v>0</v>
      </c>
      <c r="I997" s="17">
        <v>0</v>
      </c>
      <c r="J997" s="16">
        <v>0</v>
      </c>
      <c r="K997" s="18">
        <f>INDEX(תקציב_2013,MATCH(D997,'[1]תקציב 2015'!$D$3:$D$5960,0),8)</f>
        <v>203554</v>
      </c>
      <c r="L997" s="18" t="str">
        <f t="shared" si="120"/>
        <v>8</v>
      </c>
      <c r="M997" s="18" t="str">
        <f>INDEX(Chapter,MATCH(L997,[1]Chapter!$A$1:$A$681,0),8)</f>
        <v>שירותים ממלכתיים</v>
      </c>
      <c r="N997" s="18" t="str">
        <f t="shared" si="121"/>
        <v>81</v>
      </c>
      <c r="O997" s="18" t="str">
        <f>INDEX(Chapter,MATCH(N997,[1]Chapter!$A$1:$A$681,0),8)</f>
        <v>חינוך</v>
      </c>
      <c r="P997" s="18" t="str">
        <f t="shared" si="122"/>
        <v>812</v>
      </c>
      <c r="Q997" s="18" t="str">
        <f>INDEX(Chapter,MATCH(P997,[1]Chapter!$A$1:$A$681,0),8)</f>
        <v>חינוך קדם יסודי</v>
      </c>
      <c r="R997" s="18" t="str">
        <f t="shared" si="123"/>
        <v>8126</v>
      </c>
      <c r="S997" s="18" t="str">
        <f>INDEX(Chapter,MATCH(R997,[1]Chapter!$A$1:$A$681,0),8)</f>
        <v>גני ילדים לחינוך מיוחד</v>
      </c>
      <c r="T997" s="18"/>
      <c r="U997" s="18" t="str">
        <f t="shared" si="124"/>
        <v>1</v>
      </c>
      <c r="V997" s="18" t="str">
        <f>IF($L997&lt;"6",INDEX(Revenue_type,MATCH(U997*1,[1]type!$A$118:$A$168,0),8),INDEX(Expenditure_type,MATCH(U997*1,[1]type!$A$2:$A$117,0),8))</f>
        <v>משכורות וש"ע לעובדים לפי תקן</v>
      </c>
      <c r="W997" s="18" t="str">
        <f t="shared" si="125"/>
        <v>11</v>
      </c>
      <c r="X997" s="18" t="str">
        <f>IF($L997&lt;"6",INDEX(Revenue_type,MATCH(W997*1,[1]type!$A$118:$A$168,0),8),INDEX(Expenditure_type,MATCH(W997*1,[1]type!$A$2:$A$117,0),8))</f>
        <v>השכר הקובע</v>
      </c>
      <c r="Y997" s="18" t="str">
        <f t="shared" si="126"/>
        <v>110</v>
      </c>
      <c r="Z997" s="18" t="e">
        <f>IF($L997&lt;"6",INDEX(Revenue_type,MATCH(Y997*1,[1]type!$A$118:$A$168,0),8),INDEX(Expenditure_type,MATCH(Y997*1,[1]type!$A$2:$A$117,0),8))</f>
        <v>#N/A</v>
      </c>
    </row>
    <row r="998" spans="1:26" ht="15.75" customHeight="1" outlineLevel="2">
      <c r="A998" s="38">
        <v>780</v>
      </c>
      <c r="B998" s="39">
        <v>812610</v>
      </c>
      <c r="C998">
        <v>1</v>
      </c>
      <c r="D998" t="str">
        <f t="shared" si="127"/>
        <v>1812610.780</v>
      </c>
      <c r="E998" s="47" t="s">
        <v>730</v>
      </c>
      <c r="F998" s="16"/>
      <c r="G998"/>
      <c r="H998" s="17">
        <v>0</v>
      </c>
      <c r="I998" s="17">
        <v>0</v>
      </c>
      <c r="J998" s="16">
        <v>0</v>
      </c>
      <c r="K998" s="18" t="e">
        <f>INDEX(תקציב_2013,MATCH(D998,'[1]תקציב 2015'!$D$3:$D$5960,0),8)</f>
        <v>#N/A</v>
      </c>
      <c r="L998" s="18" t="str">
        <f t="shared" si="120"/>
        <v>8</v>
      </c>
      <c r="M998" s="18" t="str">
        <f>INDEX(Chapter,MATCH(L998,[1]Chapter!$A$1:$A$681,0),8)</f>
        <v>שירותים ממלכתיים</v>
      </c>
      <c r="N998" s="18" t="str">
        <f t="shared" si="121"/>
        <v>81</v>
      </c>
      <c r="O998" s="18" t="str">
        <f>INDEX(Chapter,MATCH(N998,[1]Chapter!$A$1:$A$681,0),8)</f>
        <v>חינוך</v>
      </c>
      <c r="P998" s="18" t="str">
        <f t="shared" si="122"/>
        <v>812</v>
      </c>
      <c r="Q998" s="18" t="str">
        <f>INDEX(Chapter,MATCH(P998,[1]Chapter!$A$1:$A$681,0),8)</f>
        <v>חינוך קדם יסודי</v>
      </c>
      <c r="R998" s="18" t="str">
        <f t="shared" si="123"/>
        <v>8126</v>
      </c>
      <c r="S998" s="18" t="str">
        <f>INDEX(Chapter,MATCH(R998,[1]Chapter!$A$1:$A$681,0),8)</f>
        <v>גני ילדים לחינוך מיוחד</v>
      </c>
      <c r="T998" s="18"/>
      <c r="U998" s="18" t="str">
        <f t="shared" si="124"/>
        <v>7</v>
      </c>
      <c r="V998" s="18" t="str">
        <f>IF($L998&lt;"6",INDEX(Revenue_type,MATCH(U998*1,[1]type!$A$118:$A$168,0),8),INDEX(Expenditure_type,MATCH(U998*1,[1]type!$A$2:$A$117,0),8))</f>
        <v>הוצאות לפעולות</v>
      </c>
      <c r="W998" s="18" t="str">
        <f t="shared" si="125"/>
        <v>78</v>
      </c>
      <c r="X998" s="18" t="str">
        <f>IF($L998&lt;"6",INDEX(Revenue_type,MATCH(W998*1,[1]type!$A$118:$A$168,0),8),INDEX(Expenditure_type,MATCH(W998*1,[1]type!$A$2:$A$117,0),8))</f>
        <v>הוצאות שונות</v>
      </c>
      <c r="Y998" s="18" t="str">
        <f t="shared" si="126"/>
        <v>780</v>
      </c>
      <c r="Z998" s="18" t="e">
        <f>IF($L998&lt;"6",INDEX(Revenue_type,MATCH(Y998*1,[1]type!$A$118:$A$168,0),8),INDEX(Expenditure_type,MATCH(Y998*1,[1]type!$A$2:$A$117,0),8))</f>
        <v>#N/A</v>
      </c>
    </row>
    <row r="999" spans="1:26" ht="15.75" customHeight="1" outlineLevel="2">
      <c r="A999" s="38">
        <v>780</v>
      </c>
      <c r="B999" s="39">
        <v>812800</v>
      </c>
      <c r="C999">
        <v>1</v>
      </c>
      <c r="D999" t="str">
        <f t="shared" si="127"/>
        <v>1812800.780</v>
      </c>
      <c r="E999" s="42" t="s">
        <v>731</v>
      </c>
      <c r="F999" s="16"/>
      <c r="G999"/>
      <c r="H999" s="17">
        <v>270000</v>
      </c>
      <c r="I999" s="17">
        <v>254483.28</v>
      </c>
      <c r="J999" s="16">
        <v>174626.89</v>
      </c>
      <c r="K999" s="18" t="e">
        <f>INDEX(תקציב_2013,MATCH(D999,'[1]תקציב 2015'!$D$3:$D$5960,0),8)</f>
        <v>#N/A</v>
      </c>
      <c r="L999" s="18" t="str">
        <f t="shared" si="120"/>
        <v>8</v>
      </c>
      <c r="M999" s="18" t="str">
        <f>INDEX(Chapter,MATCH(L999,[1]Chapter!$A$1:$A$681,0),8)</f>
        <v>שירותים ממלכתיים</v>
      </c>
      <c r="N999" s="18" t="str">
        <f t="shared" si="121"/>
        <v>81</v>
      </c>
      <c r="O999" s="18" t="str">
        <f>INDEX(Chapter,MATCH(N999,[1]Chapter!$A$1:$A$681,0),8)</f>
        <v>חינוך</v>
      </c>
      <c r="P999" s="18" t="str">
        <f t="shared" si="122"/>
        <v>812</v>
      </c>
      <c r="Q999" s="18" t="str">
        <f>INDEX(Chapter,MATCH(P999,[1]Chapter!$A$1:$A$681,0),8)</f>
        <v>חינוך קדם יסודי</v>
      </c>
      <c r="R999" s="18" t="str">
        <f t="shared" si="123"/>
        <v>8128</v>
      </c>
      <c r="S999" s="18" t="str">
        <f>INDEX(Chapter,MATCH(R999,[1]Chapter!$A$1:$A$681,0),8)</f>
        <v>קייטנה/חודש לימודים נוסף לגנ״י</v>
      </c>
      <c r="T999" s="18"/>
      <c r="U999" s="18" t="str">
        <f t="shared" si="124"/>
        <v>7</v>
      </c>
      <c r="V999" s="18" t="str">
        <f>IF($L999&lt;"6",INDEX(Revenue_type,MATCH(U999*1,[1]type!$A$118:$A$168,0),8),INDEX(Expenditure_type,MATCH(U999*1,[1]type!$A$2:$A$117,0),8))</f>
        <v>הוצאות לפעולות</v>
      </c>
      <c r="W999" s="18" t="str">
        <f t="shared" si="125"/>
        <v>78</v>
      </c>
      <c r="X999" s="18" t="str">
        <f>IF($L999&lt;"6",INDEX(Revenue_type,MATCH(W999*1,[1]type!$A$118:$A$168,0),8),INDEX(Expenditure_type,MATCH(W999*1,[1]type!$A$2:$A$117,0),8))</f>
        <v>הוצאות שונות</v>
      </c>
      <c r="Y999" s="18" t="str">
        <f t="shared" si="126"/>
        <v>780</v>
      </c>
      <c r="Z999" s="18" t="e">
        <f>IF($L999&lt;"6",INDEX(Revenue_type,MATCH(Y999*1,[1]type!$A$118:$A$168,0),8),INDEX(Expenditure_type,MATCH(Y999*1,[1]type!$A$2:$A$117,0),8))</f>
        <v>#N/A</v>
      </c>
    </row>
    <row r="1000" spans="1:26" ht="15.75" customHeight="1" outlineLevel="2">
      <c r="A1000" s="38">
        <v>110</v>
      </c>
      <c r="B1000" s="39">
        <v>813200</v>
      </c>
      <c r="C1000">
        <v>1</v>
      </c>
      <c r="D1000" t="str">
        <f t="shared" si="127"/>
        <v>1813200.110</v>
      </c>
      <c r="E1000" s="47" t="s">
        <v>732</v>
      </c>
      <c r="F1000" s="16"/>
      <c r="G1000"/>
      <c r="H1000" s="17">
        <v>5305000</v>
      </c>
      <c r="I1000" s="17">
        <v>4844029.82</v>
      </c>
      <c r="J1000" s="16">
        <v>4727737.68</v>
      </c>
      <c r="K1000" s="18">
        <f>INDEX(תקציב_2013,MATCH(D1000,'[1]תקציב 2015'!$D$3:$D$5960,0),8)</f>
        <v>278192</v>
      </c>
      <c r="L1000" s="18" t="str">
        <f t="shared" si="120"/>
        <v>8</v>
      </c>
      <c r="M1000" s="18" t="str">
        <f>INDEX(Chapter,MATCH(L1000,[1]Chapter!$A$1:$A$681,0),8)</f>
        <v>שירותים ממלכתיים</v>
      </c>
      <c r="N1000" s="18" t="str">
        <f t="shared" si="121"/>
        <v>81</v>
      </c>
      <c r="O1000" s="18" t="str">
        <f>INDEX(Chapter,MATCH(N1000,[1]Chapter!$A$1:$A$681,0),8)</f>
        <v>חינוך</v>
      </c>
      <c r="P1000" s="18" t="str">
        <f t="shared" si="122"/>
        <v>813</v>
      </c>
      <c r="Q1000" s="18" t="str">
        <f>INDEX(Chapter,MATCH(P1000,[1]Chapter!$A$1:$A$681,0),8)</f>
        <v>חינוך יסודי</v>
      </c>
      <c r="R1000" s="18" t="str">
        <f t="shared" si="123"/>
        <v>8132</v>
      </c>
      <c r="S1000" s="18" t="str">
        <f>INDEX(Chapter,MATCH(R1000,[1]Chapter!$A$1:$A$681,0),8)</f>
        <v>בתי״ס יסודיים</v>
      </c>
      <c r="T1000" s="18"/>
      <c r="U1000" s="18" t="str">
        <f t="shared" si="124"/>
        <v>1</v>
      </c>
      <c r="V1000" s="18" t="str">
        <f>IF($L1000&lt;"6",INDEX(Revenue_type,MATCH(U1000*1,[1]type!$A$118:$A$168,0),8),INDEX(Expenditure_type,MATCH(U1000*1,[1]type!$A$2:$A$117,0),8))</f>
        <v>משכורות וש"ע לעובדים לפי תקן</v>
      </c>
      <c r="W1000" s="18" t="str">
        <f t="shared" si="125"/>
        <v>11</v>
      </c>
      <c r="X1000" s="18" t="str">
        <f>IF($L1000&lt;"6",INDEX(Revenue_type,MATCH(W1000*1,[1]type!$A$118:$A$168,0),8),INDEX(Expenditure_type,MATCH(W1000*1,[1]type!$A$2:$A$117,0),8))</f>
        <v>השכר הקובע</v>
      </c>
      <c r="Y1000" s="18" t="str">
        <f t="shared" si="126"/>
        <v>110</v>
      </c>
      <c r="Z1000" s="18" t="e">
        <f>IF($L1000&lt;"6",INDEX(Revenue_type,MATCH(Y1000*1,[1]type!$A$118:$A$168,0),8),INDEX(Expenditure_type,MATCH(Y1000*1,[1]type!$A$2:$A$117,0),8))</f>
        <v>#N/A</v>
      </c>
    </row>
    <row r="1001" spans="1:26" ht="15.75" customHeight="1" outlineLevel="2">
      <c r="A1001" s="38">
        <v>115</v>
      </c>
      <c r="B1001" s="39">
        <v>813200</v>
      </c>
      <c r="C1001">
        <v>1</v>
      </c>
      <c r="D1001" t="str">
        <f t="shared" si="127"/>
        <v>1813200.115</v>
      </c>
      <c r="E1001" s="47" t="s">
        <v>433</v>
      </c>
      <c r="F1001" s="16"/>
      <c r="G1001"/>
      <c r="H1001" s="17">
        <v>915000</v>
      </c>
      <c r="I1001" s="17">
        <v>799966</v>
      </c>
      <c r="J1001" s="16">
        <v>979881.68</v>
      </c>
      <c r="K1001" s="18" t="e">
        <f>INDEX(תקציב_2013,MATCH(D1001,'[1]תקציב 2015'!$D$3:$D$5960,0),8)</f>
        <v>#N/A</v>
      </c>
      <c r="L1001" s="18" t="str">
        <f t="shared" si="120"/>
        <v>8</v>
      </c>
      <c r="M1001" s="18" t="str">
        <f>INDEX(Chapter,MATCH(L1001,[1]Chapter!$A$1:$A$681,0),8)</f>
        <v>שירותים ממלכתיים</v>
      </c>
      <c r="N1001" s="18" t="str">
        <f t="shared" si="121"/>
        <v>81</v>
      </c>
      <c r="O1001" s="18" t="str">
        <f>INDEX(Chapter,MATCH(N1001,[1]Chapter!$A$1:$A$681,0),8)</f>
        <v>חינוך</v>
      </c>
      <c r="P1001" s="18" t="str">
        <f t="shared" si="122"/>
        <v>813</v>
      </c>
      <c r="Q1001" s="18" t="str">
        <f>INDEX(Chapter,MATCH(P1001,[1]Chapter!$A$1:$A$681,0),8)</f>
        <v>חינוך יסודי</v>
      </c>
      <c r="R1001" s="18" t="str">
        <f t="shared" si="123"/>
        <v>8132</v>
      </c>
      <c r="S1001" s="18" t="str">
        <f>INDEX(Chapter,MATCH(R1001,[1]Chapter!$A$1:$A$681,0),8)</f>
        <v>בתי״ס יסודיים</v>
      </c>
      <c r="T1001" s="18"/>
      <c r="U1001" s="18" t="str">
        <f t="shared" si="124"/>
        <v>1</v>
      </c>
      <c r="V1001" s="18" t="str">
        <f>IF($L1001&lt;"6",INDEX(Revenue_type,MATCH(U1001*1,[1]type!$A$118:$A$168,0),8),INDEX(Expenditure_type,MATCH(U1001*1,[1]type!$A$2:$A$117,0),8))</f>
        <v>משכורות וש"ע לעובדים לפי תקן</v>
      </c>
      <c r="W1001" s="18" t="str">
        <f t="shared" si="125"/>
        <v>11</v>
      </c>
      <c r="X1001" s="18" t="str">
        <f>IF($L1001&lt;"6",INDEX(Revenue_type,MATCH(W1001*1,[1]type!$A$118:$A$168,0),8),INDEX(Expenditure_type,MATCH(W1001*1,[1]type!$A$2:$A$117,0),8))</f>
        <v>השכר הקובע</v>
      </c>
      <c r="Y1001" s="18" t="str">
        <f t="shared" si="126"/>
        <v>115</v>
      </c>
      <c r="Z1001" s="18" t="e">
        <f>IF($L1001&lt;"6",INDEX(Revenue_type,MATCH(Y1001*1,[1]type!$A$118:$A$168,0),8),INDEX(Expenditure_type,MATCH(Y1001*1,[1]type!$A$2:$A$117,0),8))</f>
        <v>#N/A</v>
      </c>
    </row>
    <row r="1002" spans="1:26" ht="15.75" customHeight="1" outlineLevel="2">
      <c r="A1002" s="38">
        <v>130</v>
      </c>
      <c r="B1002" s="39">
        <v>813200</v>
      </c>
      <c r="C1002">
        <v>1</v>
      </c>
      <c r="D1002" t="str">
        <f t="shared" si="127"/>
        <v>1813200.130</v>
      </c>
      <c r="E1002" s="47" t="s">
        <v>41</v>
      </c>
      <c r="F1002" s="16"/>
      <c r="G1002"/>
      <c r="H1002" s="17">
        <v>390000</v>
      </c>
      <c r="I1002" s="17">
        <v>391055.64</v>
      </c>
      <c r="J1002" s="16">
        <v>378692.48</v>
      </c>
      <c r="K1002" s="18">
        <f>INDEX(תקציב_2013,MATCH(D1002,'[1]תקציב 2015'!$D$3:$D$5960,0),8)</f>
        <v>0</v>
      </c>
      <c r="L1002" s="18" t="str">
        <f t="shared" si="120"/>
        <v>8</v>
      </c>
      <c r="M1002" s="18" t="str">
        <f>INDEX(Chapter,MATCH(L1002,[1]Chapter!$A$1:$A$681,0),8)</f>
        <v>שירותים ממלכתיים</v>
      </c>
      <c r="N1002" s="18" t="str">
        <f t="shared" si="121"/>
        <v>81</v>
      </c>
      <c r="O1002" s="18" t="str">
        <f>INDEX(Chapter,MATCH(N1002,[1]Chapter!$A$1:$A$681,0),8)</f>
        <v>חינוך</v>
      </c>
      <c r="P1002" s="18" t="str">
        <f t="shared" si="122"/>
        <v>813</v>
      </c>
      <c r="Q1002" s="18" t="str">
        <f>INDEX(Chapter,MATCH(P1002,[1]Chapter!$A$1:$A$681,0),8)</f>
        <v>חינוך יסודי</v>
      </c>
      <c r="R1002" s="18" t="str">
        <f t="shared" si="123"/>
        <v>8132</v>
      </c>
      <c r="S1002" s="18" t="str">
        <f>INDEX(Chapter,MATCH(R1002,[1]Chapter!$A$1:$A$681,0),8)</f>
        <v>בתי״ס יסודיים</v>
      </c>
      <c r="T1002" s="18"/>
      <c r="U1002" s="18" t="str">
        <f t="shared" si="124"/>
        <v>1</v>
      </c>
      <c r="V1002" s="18" t="str">
        <f>IF($L1002&lt;"6",INDEX(Revenue_type,MATCH(U1002*1,[1]type!$A$118:$A$168,0),8),INDEX(Expenditure_type,MATCH(U1002*1,[1]type!$A$2:$A$117,0),8))</f>
        <v>משכורות וש"ע לעובדים לפי תקן</v>
      </c>
      <c r="W1002" s="18" t="str">
        <f t="shared" si="125"/>
        <v>13</v>
      </c>
      <c r="X1002" s="18" t="str">
        <f>IF($L1002&lt;"6",INDEX(Revenue_type,MATCH(W1002*1,[1]type!$A$118:$A$168,0),8),INDEX(Expenditure_type,MATCH(W1002*1,[1]type!$A$2:$A$117,0),8))</f>
        <v>שעות נוספות</v>
      </c>
      <c r="Y1002" s="18" t="str">
        <f t="shared" si="126"/>
        <v>130</v>
      </c>
      <c r="Z1002" s="18" t="e">
        <f>IF($L1002&lt;"6",INDEX(Revenue_type,MATCH(Y1002*1,[1]type!$A$118:$A$168,0),8),INDEX(Expenditure_type,MATCH(Y1002*1,[1]type!$A$2:$A$117,0),8))</f>
        <v>#N/A</v>
      </c>
    </row>
    <row r="1003" spans="1:26" ht="15.75" customHeight="1" outlineLevel="2">
      <c r="A1003" s="38">
        <v>140</v>
      </c>
      <c r="B1003" s="39">
        <v>813200</v>
      </c>
      <c r="C1003">
        <v>1</v>
      </c>
      <c r="D1003" t="str">
        <f t="shared" si="127"/>
        <v>1813200.140</v>
      </c>
      <c r="E1003" s="47" t="s">
        <v>56</v>
      </c>
      <c r="F1003" s="16"/>
      <c r="G1003"/>
      <c r="H1003" s="17">
        <v>140000</v>
      </c>
      <c r="I1003" s="17">
        <v>139376.18</v>
      </c>
      <c r="J1003" s="16">
        <v>132024.45000000001</v>
      </c>
      <c r="K1003" s="18">
        <f>INDEX(תקציב_2013,MATCH(D1003,'[1]תקציב 2015'!$D$3:$D$5960,0),8)</f>
        <v>12065</v>
      </c>
      <c r="L1003" s="18" t="str">
        <f t="shared" si="120"/>
        <v>8</v>
      </c>
      <c r="M1003" s="18" t="str">
        <f>INDEX(Chapter,MATCH(L1003,[1]Chapter!$A$1:$A$681,0),8)</f>
        <v>שירותים ממלכתיים</v>
      </c>
      <c r="N1003" s="18" t="str">
        <f t="shared" si="121"/>
        <v>81</v>
      </c>
      <c r="O1003" s="18" t="str">
        <f>INDEX(Chapter,MATCH(N1003,[1]Chapter!$A$1:$A$681,0),8)</f>
        <v>חינוך</v>
      </c>
      <c r="P1003" s="18" t="str">
        <f t="shared" si="122"/>
        <v>813</v>
      </c>
      <c r="Q1003" s="18" t="str">
        <f>INDEX(Chapter,MATCH(P1003,[1]Chapter!$A$1:$A$681,0),8)</f>
        <v>חינוך יסודי</v>
      </c>
      <c r="R1003" s="18" t="str">
        <f t="shared" si="123"/>
        <v>8132</v>
      </c>
      <c r="S1003" s="18" t="str">
        <f>INDEX(Chapter,MATCH(R1003,[1]Chapter!$A$1:$A$681,0),8)</f>
        <v>בתי״ס יסודיים</v>
      </c>
      <c r="T1003" s="18"/>
      <c r="U1003" s="18" t="str">
        <f t="shared" si="124"/>
        <v>1</v>
      </c>
      <c r="V1003" s="18" t="str">
        <f>IF($L1003&lt;"6",INDEX(Revenue_type,MATCH(U1003*1,[1]type!$A$118:$A$168,0),8),INDEX(Expenditure_type,MATCH(U1003*1,[1]type!$A$2:$A$117,0),8))</f>
        <v>משכורות וש"ע לעובדים לפי תקן</v>
      </c>
      <c r="W1003" s="18" t="str">
        <f t="shared" si="125"/>
        <v>14</v>
      </c>
      <c r="X1003" s="18" t="str">
        <f>IF($L1003&lt;"6",INDEX(Revenue_type,MATCH(W1003*1,[1]type!$A$118:$A$168,0),8),INDEX(Expenditure_type,MATCH(W1003*1,[1]type!$A$2:$A$117,0),8))</f>
        <v>החזר הוצאות</v>
      </c>
      <c r="Y1003" s="18" t="str">
        <f t="shared" si="126"/>
        <v>140</v>
      </c>
      <c r="Z1003" s="18" t="e">
        <f>IF($L1003&lt;"6",INDEX(Revenue_type,MATCH(Y1003*1,[1]type!$A$118:$A$168,0),8),INDEX(Expenditure_type,MATCH(Y1003*1,[1]type!$A$2:$A$117,0),8))</f>
        <v>#N/A</v>
      </c>
    </row>
    <row r="1004" spans="1:26" ht="15.75" customHeight="1" outlineLevel="2">
      <c r="A1004" s="38">
        <v>210</v>
      </c>
      <c r="B1004" s="39">
        <v>813200</v>
      </c>
      <c r="C1004">
        <v>1</v>
      </c>
      <c r="D1004" t="str">
        <f t="shared" si="127"/>
        <v>1813200.210</v>
      </c>
      <c r="E1004" s="47" t="s">
        <v>476</v>
      </c>
      <c r="F1004" s="16"/>
      <c r="G1004"/>
      <c r="H1004" s="17">
        <v>0</v>
      </c>
      <c r="I1004" s="17">
        <v>275948.11</v>
      </c>
      <c r="J1004" s="16">
        <v>171989.62</v>
      </c>
      <c r="K1004" s="18" t="e">
        <f>INDEX(תקציב_2013,MATCH(D1004,'[1]תקציב 2015'!$D$3:$D$5960,0),8)</f>
        <v>#N/A</v>
      </c>
      <c r="L1004" s="18" t="str">
        <f t="shared" si="120"/>
        <v>8</v>
      </c>
      <c r="M1004" s="18" t="str">
        <f>INDEX(Chapter,MATCH(L1004,[1]Chapter!$A$1:$A$681,0),8)</f>
        <v>שירותים ממלכתיים</v>
      </c>
      <c r="N1004" s="18" t="str">
        <f t="shared" si="121"/>
        <v>81</v>
      </c>
      <c r="O1004" s="18" t="str">
        <f>INDEX(Chapter,MATCH(N1004,[1]Chapter!$A$1:$A$681,0),8)</f>
        <v>חינוך</v>
      </c>
      <c r="P1004" s="18" t="str">
        <f t="shared" si="122"/>
        <v>813</v>
      </c>
      <c r="Q1004" s="18" t="str">
        <f>INDEX(Chapter,MATCH(P1004,[1]Chapter!$A$1:$A$681,0),8)</f>
        <v>חינוך יסודי</v>
      </c>
      <c r="R1004" s="18" t="str">
        <f t="shared" si="123"/>
        <v>8132</v>
      </c>
      <c r="S1004" s="18" t="str">
        <f>INDEX(Chapter,MATCH(R1004,[1]Chapter!$A$1:$A$681,0),8)</f>
        <v>בתי״ס יסודיים</v>
      </c>
      <c r="T1004" s="18"/>
      <c r="U1004" s="18" t="str">
        <f t="shared" si="124"/>
        <v>2</v>
      </c>
      <c r="V1004" s="18" t="str">
        <f>IF($L1004&lt;"6",INDEX(Revenue_type,MATCH(U1004*1,[1]type!$A$118:$A$168,0),8),INDEX(Expenditure_type,MATCH(U1004*1,[1]type!$A$2:$A$117,0),8))</f>
        <v>משכורות וש"ע לעובדים בלי תקן</v>
      </c>
      <c r="W1004" s="18" t="str">
        <f t="shared" si="125"/>
        <v>21</v>
      </c>
      <c r="X1004" s="18" t="str">
        <f>IF($L1004&lt;"6",INDEX(Revenue_type,MATCH(W1004*1,[1]type!$A$118:$A$168,0),8),INDEX(Expenditure_type,MATCH(W1004*1,[1]type!$A$2:$A$117,0),8))</f>
        <v>השכר הקובע</v>
      </c>
      <c r="Y1004" s="18" t="str">
        <f t="shared" si="126"/>
        <v>210</v>
      </c>
      <c r="Z1004" s="18" t="e">
        <f>IF($L1004&lt;"6",INDEX(Revenue_type,MATCH(Y1004*1,[1]type!$A$118:$A$168,0),8),INDEX(Expenditure_type,MATCH(Y1004*1,[1]type!$A$2:$A$117,0),8))</f>
        <v>#N/A</v>
      </c>
    </row>
    <row r="1005" spans="1:26" ht="15.75" customHeight="1" outlineLevel="2">
      <c r="A1005" s="38">
        <v>310</v>
      </c>
      <c r="B1005" s="39">
        <v>813200</v>
      </c>
      <c r="C1005">
        <v>1</v>
      </c>
      <c r="D1005" t="str">
        <f t="shared" si="127"/>
        <v>1813200.310</v>
      </c>
      <c r="E1005" s="42" t="s">
        <v>733</v>
      </c>
      <c r="F1005" s="16"/>
      <c r="G1005"/>
      <c r="H1005" s="17">
        <v>0</v>
      </c>
      <c r="I1005" s="17">
        <v>0</v>
      </c>
      <c r="J1005" s="16">
        <v>0</v>
      </c>
      <c r="K1005" s="18" t="e">
        <f>INDEX(תקציב_2013,MATCH(D1005,'[1]תקציב 2015'!$D$3:$D$5960,0),8)</f>
        <v>#N/A</v>
      </c>
      <c r="L1005" s="18" t="str">
        <f t="shared" si="120"/>
        <v>8</v>
      </c>
      <c r="M1005" s="18" t="str">
        <f>INDEX(Chapter,MATCH(L1005,[1]Chapter!$A$1:$A$681,0),8)</f>
        <v>שירותים ממלכתיים</v>
      </c>
      <c r="N1005" s="18" t="str">
        <f t="shared" si="121"/>
        <v>81</v>
      </c>
      <c r="O1005" s="18" t="str">
        <f>INDEX(Chapter,MATCH(N1005,[1]Chapter!$A$1:$A$681,0),8)</f>
        <v>חינוך</v>
      </c>
      <c r="P1005" s="18" t="str">
        <f t="shared" si="122"/>
        <v>813</v>
      </c>
      <c r="Q1005" s="18" t="str">
        <f>INDEX(Chapter,MATCH(P1005,[1]Chapter!$A$1:$A$681,0),8)</f>
        <v>חינוך יסודי</v>
      </c>
      <c r="R1005" s="18" t="str">
        <f t="shared" si="123"/>
        <v>8132</v>
      </c>
      <c r="S1005" s="18" t="str">
        <f>INDEX(Chapter,MATCH(R1005,[1]Chapter!$A$1:$A$681,0),8)</f>
        <v>בתי״ס יסודיים</v>
      </c>
      <c r="T1005" s="18"/>
      <c r="U1005" s="18" t="str">
        <f t="shared" si="124"/>
        <v>3</v>
      </c>
      <c r="V1005" s="18" t="str">
        <f>IF($L1005&lt;"6",INDEX(Revenue_type,MATCH(U1005*1,[1]type!$A$118:$A$168,0),8),INDEX(Expenditure_type,MATCH(U1005*1,[1]type!$A$2:$A$117,0),8))</f>
        <v>פנסיה ופיצויים</v>
      </c>
      <c r="W1005" s="18" t="str">
        <f t="shared" si="125"/>
        <v>31</v>
      </c>
      <c r="X1005" s="18" t="str">
        <f>IF($L1005&lt;"6",INDEX(Revenue_type,MATCH(W1005*1,[1]type!$A$118:$A$168,0),8),INDEX(Expenditure_type,MATCH(W1005*1,[1]type!$A$2:$A$117,0),8))</f>
        <v>פנסיה</v>
      </c>
      <c r="Y1005" s="18" t="str">
        <f t="shared" si="126"/>
        <v>310</v>
      </c>
      <c r="Z1005" s="18" t="e">
        <f>IF($L1005&lt;"6",INDEX(Revenue_type,MATCH(Y1005*1,[1]type!$A$118:$A$168,0),8),INDEX(Expenditure_type,MATCH(Y1005*1,[1]type!$A$2:$A$117,0),8))</f>
        <v>#N/A</v>
      </c>
    </row>
    <row r="1006" spans="1:26" ht="15.75" customHeight="1" outlineLevel="2">
      <c r="A1006" s="38">
        <v>421</v>
      </c>
      <c r="B1006" s="39">
        <v>813200</v>
      </c>
      <c r="C1006">
        <v>1</v>
      </c>
      <c r="D1006" t="str">
        <f t="shared" si="127"/>
        <v>1813200.421</v>
      </c>
      <c r="E1006" s="42" t="s">
        <v>734</v>
      </c>
      <c r="F1006" s="16"/>
      <c r="G1006"/>
      <c r="H1006" s="17">
        <v>550000</v>
      </c>
      <c r="I1006" s="17">
        <v>510437.32</v>
      </c>
      <c r="J1006" s="16">
        <v>600299.67000000004</v>
      </c>
      <c r="K1006" s="18" t="e">
        <f>INDEX(תקציב_2013,MATCH(D1006,'[1]תקציב 2015'!$D$3:$D$5960,0),8)</f>
        <v>#N/A</v>
      </c>
      <c r="L1006" s="18" t="str">
        <f t="shared" si="120"/>
        <v>8</v>
      </c>
      <c r="M1006" s="18" t="str">
        <f>INDEX(Chapter,MATCH(L1006,[1]Chapter!$A$1:$A$681,0),8)</f>
        <v>שירותים ממלכתיים</v>
      </c>
      <c r="N1006" s="18" t="str">
        <f t="shared" si="121"/>
        <v>81</v>
      </c>
      <c r="O1006" s="18" t="str">
        <f>INDEX(Chapter,MATCH(N1006,[1]Chapter!$A$1:$A$681,0),8)</f>
        <v>חינוך</v>
      </c>
      <c r="P1006" s="18" t="str">
        <f t="shared" si="122"/>
        <v>813</v>
      </c>
      <c r="Q1006" s="18" t="str">
        <f>INDEX(Chapter,MATCH(P1006,[1]Chapter!$A$1:$A$681,0),8)</f>
        <v>חינוך יסודי</v>
      </c>
      <c r="R1006" s="18" t="str">
        <f t="shared" si="123"/>
        <v>8132</v>
      </c>
      <c r="S1006" s="18" t="str">
        <f>INDEX(Chapter,MATCH(R1006,[1]Chapter!$A$1:$A$681,0),8)</f>
        <v>בתי״ס יסודיים</v>
      </c>
      <c r="T1006" s="18"/>
      <c r="U1006" s="18" t="str">
        <f t="shared" si="124"/>
        <v>4</v>
      </c>
      <c r="V1006" s="18" t="str">
        <f>IF($L1006&lt;"6",INDEX(Revenue_type,MATCH(U1006*1,[1]type!$A$118:$A$168,0),8),INDEX(Expenditure_type,MATCH(U1006*1,[1]type!$A$2:$A$117,0),8))</f>
        <v>אחזקת בינים ואספקת ציוד</v>
      </c>
      <c r="W1006" s="18" t="str">
        <f t="shared" si="125"/>
        <v>42</v>
      </c>
      <c r="X1006" s="18" t="str">
        <f>IF($L1006&lt;"6",INDEX(Revenue_type,MATCH(W1006*1,[1]type!$A$118:$A$168,0),8),INDEX(Expenditure_type,MATCH(W1006*1,[1]type!$A$2:$A$117,0),8))</f>
        <v>תחזוקת מבנים</v>
      </c>
      <c r="Y1006" s="18" t="str">
        <f t="shared" si="126"/>
        <v>421</v>
      </c>
      <c r="Z1006" s="18" t="str">
        <f>IF($L1006&lt;"6",INDEX(Revenue_type,MATCH(Y1006*1,[1]type!$A$118:$A$168,0),8),INDEX(Expenditure_type,MATCH(Y1006*1,[1]type!$A$2:$A$117,0),8))</f>
        <v>עבודה קבלנית</v>
      </c>
    </row>
    <row r="1007" spans="1:26" ht="15.75" customHeight="1" outlineLevel="2">
      <c r="A1007" s="38">
        <v>430</v>
      </c>
      <c r="B1007" s="39">
        <v>813200</v>
      </c>
      <c r="C1007">
        <v>1</v>
      </c>
      <c r="D1007" t="str">
        <f t="shared" si="127"/>
        <v>1813200.430</v>
      </c>
      <c r="E1007" s="42" t="s">
        <v>593</v>
      </c>
      <c r="F1007" s="16"/>
      <c r="G1007"/>
      <c r="H1007" s="17">
        <v>2150000</v>
      </c>
      <c r="I1007" s="17">
        <v>2139588.59</v>
      </c>
      <c r="J1007" s="16">
        <v>1907393.74</v>
      </c>
      <c r="K1007" s="18" t="e">
        <f>INDEX(תקציב_2013,MATCH(D1007,'[1]תקציב 2015'!$D$3:$D$5960,0),8)</f>
        <v>#N/A</v>
      </c>
      <c r="L1007" s="18" t="str">
        <f t="shared" si="120"/>
        <v>8</v>
      </c>
      <c r="M1007" s="18" t="str">
        <f>INDEX(Chapter,MATCH(L1007,[1]Chapter!$A$1:$A$681,0),8)</f>
        <v>שירותים ממלכתיים</v>
      </c>
      <c r="N1007" s="18" t="str">
        <f t="shared" si="121"/>
        <v>81</v>
      </c>
      <c r="O1007" s="18" t="str">
        <f>INDEX(Chapter,MATCH(N1007,[1]Chapter!$A$1:$A$681,0),8)</f>
        <v>חינוך</v>
      </c>
      <c r="P1007" s="18" t="str">
        <f t="shared" si="122"/>
        <v>813</v>
      </c>
      <c r="Q1007" s="18" t="str">
        <f>INDEX(Chapter,MATCH(P1007,[1]Chapter!$A$1:$A$681,0),8)</f>
        <v>חינוך יסודי</v>
      </c>
      <c r="R1007" s="18" t="str">
        <f t="shared" si="123"/>
        <v>8132</v>
      </c>
      <c r="S1007" s="18" t="str">
        <f>INDEX(Chapter,MATCH(R1007,[1]Chapter!$A$1:$A$681,0),8)</f>
        <v>בתי״ס יסודיים</v>
      </c>
      <c r="T1007" s="18"/>
      <c r="U1007" s="18" t="str">
        <f t="shared" si="124"/>
        <v>4</v>
      </c>
      <c r="V1007" s="18" t="str">
        <f>IF($L1007&lt;"6",INDEX(Revenue_type,MATCH(U1007*1,[1]type!$A$118:$A$168,0),8),INDEX(Expenditure_type,MATCH(U1007*1,[1]type!$A$2:$A$117,0),8))</f>
        <v>אחזקת בינים ואספקת ציוד</v>
      </c>
      <c r="W1007" s="18" t="str">
        <f t="shared" si="125"/>
        <v>43</v>
      </c>
      <c r="X1007" s="18" t="str">
        <f>IF($L1007&lt;"6",INDEX(Revenue_type,MATCH(W1007*1,[1]type!$A$118:$A$168,0),8),INDEX(Expenditure_type,MATCH(W1007*1,[1]type!$A$2:$A$117,0),8))</f>
        <v>חשמל, מים וחומרי ניקיון</v>
      </c>
      <c r="Y1007" s="18" t="str">
        <f t="shared" si="126"/>
        <v>430</v>
      </c>
      <c r="Z1007" s="18" t="e">
        <f>IF($L1007&lt;"6",INDEX(Revenue_type,MATCH(Y1007*1,[1]type!$A$118:$A$168,0),8),INDEX(Expenditure_type,MATCH(Y1007*1,[1]type!$A$2:$A$117,0),8))</f>
        <v>#N/A</v>
      </c>
    </row>
    <row r="1008" spans="1:26" ht="15.75" customHeight="1" outlineLevel="2">
      <c r="A1008" s="38">
        <v>440</v>
      </c>
      <c r="B1008" s="39">
        <v>813200</v>
      </c>
      <c r="C1008">
        <v>1</v>
      </c>
      <c r="D1008" t="str">
        <f t="shared" si="127"/>
        <v>1813200.440</v>
      </c>
      <c r="E1008" s="54" t="s">
        <v>500</v>
      </c>
      <c r="F1008" s="16"/>
      <c r="G1008"/>
      <c r="H1008" s="17">
        <v>103000</v>
      </c>
      <c r="I1008" s="17">
        <v>101665.3</v>
      </c>
      <c r="J1008" s="16">
        <v>90364</v>
      </c>
      <c r="K1008" s="18" t="e">
        <f>INDEX(תקציב_2013,MATCH(D1008,'[1]תקציב 2015'!$D$3:$D$5960,0),8)</f>
        <v>#N/A</v>
      </c>
      <c r="L1008" s="18" t="str">
        <f t="shared" si="120"/>
        <v>8</v>
      </c>
      <c r="M1008" s="18" t="str">
        <f>INDEX(Chapter,MATCH(L1008,[1]Chapter!$A$1:$A$681,0),8)</f>
        <v>שירותים ממלכתיים</v>
      </c>
      <c r="N1008" s="18" t="str">
        <f t="shared" si="121"/>
        <v>81</v>
      </c>
      <c r="O1008" s="18" t="str">
        <f>INDEX(Chapter,MATCH(N1008,[1]Chapter!$A$1:$A$681,0),8)</f>
        <v>חינוך</v>
      </c>
      <c r="P1008" s="18" t="str">
        <f t="shared" si="122"/>
        <v>813</v>
      </c>
      <c r="Q1008" s="18" t="str">
        <f>INDEX(Chapter,MATCH(P1008,[1]Chapter!$A$1:$A$681,0),8)</f>
        <v>חינוך יסודי</v>
      </c>
      <c r="R1008" s="18" t="str">
        <f t="shared" si="123"/>
        <v>8132</v>
      </c>
      <c r="S1008" s="18" t="str">
        <f>INDEX(Chapter,MATCH(R1008,[1]Chapter!$A$1:$A$681,0),8)</f>
        <v>בתי״ס יסודיים</v>
      </c>
      <c r="T1008" s="18"/>
      <c r="U1008" s="18" t="str">
        <f t="shared" si="124"/>
        <v>4</v>
      </c>
      <c r="V1008" s="18" t="str">
        <f>IF($L1008&lt;"6",INDEX(Revenue_type,MATCH(U1008*1,[1]type!$A$118:$A$168,0),8),INDEX(Expenditure_type,MATCH(U1008*1,[1]type!$A$2:$A$117,0),8))</f>
        <v>אחזקת בינים ואספקת ציוד</v>
      </c>
      <c r="W1008" s="18" t="str">
        <f t="shared" si="125"/>
        <v>44</v>
      </c>
      <c r="X1008" s="18" t="str">
        <f>IF($L1008&lt;"6",INDEX(Revenue_type,MATCH(W1008*1,[1]type!$A$118:$A$168,0),8),INDEX(Expenditure_type,MATCH(W1008*1,[1]type!$A$2:$A$117,0),8))</f>
        <v>ביטוח</v>
      </c>
      <c r="Y1008" s="18" t="str">
        <f t="shared" si="126"/>
        <v>440</v>
      </c>
      <c r="Z1008" s="18" t="e">
        <f>IF($L1008&lt;"6",INDEX(Revenue_type,MATCH(Y1008*1,[1]type!$A$118:$A$168,0),8),INDEX(Expenditure_type,MATCH(Y1008*1,[1]type!$A$2:$A$117,0),8))</f>
        <v>#N/A</v>
      </c>
    </row>
    <row r="1009" spans="1:26" ht="15.75" customHeight="1" outlineLevel="2">
      <c r="A1009" s="38">
        <v>450</v>
      </c>
      <c r="B1009" s="39">
        <v>813200</v>
      </c>
      <c r="C1009">
        <v>1</v>
      </c>
      <c r="D1009" t="str">
        <f t="shared" si="127"/>
        <v>1813200.450</v>
      </c>
      <c r="E1009" s="42" t="s">
        <v>470</v>
      </c>
      <c r="F1009" s="16"/>
      <c r="G1009"/>
      <c r="H1009" s="17">
        <v>4500</v>
      </c>
      <c r="I1009" s="17">
        <v>0</v>
      </c>
      <c r="J1009" s="16">
        <v>0</v>
      </c>
      <c r="K1009" s="18" t="e">
        <f>INDEX(תקציב_2013,MATCH(D1009,'[1]תקציב 2015'!$D$3:$D$5960,0),8)</f>
        <v>#N/A</v>
      </c>
      <c r="L1009" s="18" t="str">
        <f t="shared" si="120"/>
        <v>8</v>
      </c>
      <c r="M1009" s="18" t="str">
        <f>INDEX(Chapter,MATCH(L1009,[1]Chapter!$A$1:$A$681,0),8)</f>
        <v>שירותים ממלכתיים</v>
      </c>
      <c r="N1009" s="18" t="str">
        <f t="shared" si="121"/>
        <v>81</v>
      </c>
      <c r="O1009" s="18" t="str">
        <f>INDEX(Chapter,MATCH(N1009,[1]Chapter!$A$1:$A$681,0),8)</f>
        <v>חינוך</v>
      </c>
      <c r="P1009" s="18" t="str">
        <f t="shared" si="122"/>
        <v>813</v>
      </c>
      <c r="Q1009" s="18" t="str">
        <f>INDEX(Chapter,MATCH(P1009,[1]Chapter!$A$1:$A$681,0),8)</f>
        <v>חינוך יסודי</v>
      </c>
      <c r="R1009" s="18" t="str">
        <f t="shared" si="123"/>
        <v>8132</v>
      </c>
      <c r="S1009" s="18" t="str">
        <f>INDEX(Chapter,MATCH(R1009,[1]Chapter!$A$1:$A$681,0),8)</f>
        <v>בתי״ס יסודיים</v>
      </c>
      <c r="T1009" s="18"/>
      <c r="U1009" s="18" t="str">
        <f t="shared" si="124"/>
        <v>4</v>
      </c>
      <c r="V1009" s="18" t="str">
        <f>IF($L1009&lt;"6",INDEX(Revenue_type,MATCH(U1009*1,[1]type!$A$118:$A$168,0),8),INDEX(Expenditure_type,MATCH(U1009*1,[1]type!$A$2:$A$117,0),8))</f>
        <v>אחזקת בינים ואספקת ציוד</v>
      </c>
      <c r="W1009" s="18" t="str">
        <f t="shared" si="125"/>
        <v>45</v>
      </c>
      <c r="X1009" s="18" t="str">
        <f>IF($L1009&lt;"6",INDEX(Revenue_type,MATCH(W1009*1,[1]type!$A$118:$A$168,0),8),INDEX(Expenditure_type,MATCH(W1009*1,[1]type!$A$2:$A$117,0),8))</f>
        <v>ריהוט והחזקתו</v>
      </c>
      <c r="Y1009" s="18" t="str">
        <f t="shared" si="126"/>
        <v>450</v>
      </c>
      <c r="Z1009" s="18" t="e">
        <f>IF($L1009&lt;"6",INDEX(Revenue_type,MATCH(Y1009*1,[1]type!$A$118:$A$168,0),8),INDEX(Expenditure_type,MATCH(Y1009*1,[1]type!$A$2:$A$117,0),8))</f>
        <v>#N/A</v>
      </c>
    </row>
    <row r="1010" spans="1:26" ht="15.75" customHeight="1" outlineLevel="2">
      <c r="A1010" s="38">
        <v>511</v>
      </c>
      <c r="B1010" s="39">
        <v>813200</v>
      </c>
      <c r="C1010">
        <v>1</v>
      </c>
      <c r="D1010" t="str">
        <f t="shared" si="127"/>
        <v>1813200.511</v>
      </c>
      <c r="E1010" s="47" t="s">
        <v>735</v>
      </c>
      <c r="F1010" s="16"/>
      <c r="G1010"/>
      <c r="H1010" s="17">
        <v>27000</v>
      </c>
      <c r="I1010" s="17">
        <v>24640</v>
      </c>
      <c r="J1010" s="16">
        <v>24218</v>
      </c>
      <c r="K1010" s="18" t="e">
        <f>INDEX(תקציב_2013,MATCH(D1010,'[1]תקציב 2015'!$D$3:$D$5960,0),8)</f>
        <v>#N/A</v>
      </c>
      <c r="L1010" s="18" t="str">
        <f t="shared" si="120"/>
        <v>8</v>
      </c>
      <c r="M1010" s="18" t="str">
        <f>INDEX(Chapter,MATCH(L1010,[1]Chapter!$A$1:$A$681,0),8)</f>
        <v>שירותים ממלכתיים</v>
      </c>
      <c r="N1010" s="18" t="str">
        <f t="shared" si="121"/>
        <v>81</v>
      </c>
      <c r="O1010" s="18" t="str">
        <f>INDEX(Chapter,MATCH(N1010,[1]Chapter!$A$1:$A$681,0),8)</f>
        <v>חינוך</v>
      </c>
      <c r="P1010" s="18" t="str">
        <f t="shared" si="122"/>
        <v>813</v>
      </c>
      <c r="Q1010" s="18" t="str">
        <f>INDEX(Chapter,MATCH(P1010,[1]Chapter!$A$1:$A$681,0),8)</f>
        <v>חינוך יסודי</v>
      </c>
      <c r="R1010" s="18" t="str">
        <f t="shared" si="123"/>
        <v>8132</v>
      </c>
      <c r="S1010" s="18" t="str">
        <f>INDEX(Chapter,MATCH(R1010,[1]Chapter!$A$1:$A$681,0),8)</f>
        <v>בתי״ס יסודיים</v>
      </c>
      <c r="T1010" s="18"/>
      <c r="U1010" s="18" t="str">
        <f t="shared" si="124"/>
        <v>5</v>
      </c>
      <c r="V1010" s="18" t="str">
        <f>IF($L1010&lt;"6",INDEX(Revenue_type,MATCH(U1010*1,[1]type!$A$118:$A$168,0),8),INDEX(Expenditure_type,MATCH(U1010*1,[1]type!$A$2:$A$117,0),8))</f>
        <v>הוצאות מנהליות</v>
      </c>
      <c r="W1010" s="18" t="str">
        <f t="shared" si="125"/>
        <v>51</v>
      </c>
      <c r="X1010" s="18" t="str">
        <f>IF($L1010&lt;"6",INDEX(Revenue_type,MATCH(W1010*1,[1]type!$A$118:$A$168,0),8),INDEX(Expenditure_type,MATCH(W1010*1,[1]type!$A$2:$A$117,0),8))</f>
        <v>אש"ל וכיבודים</v>
      </c>
      <c r="Y1010" s="18" t="str">
        <f t="shared" si="126"/>
        <v>511</v>
      </c>
      <c r="Z1010" s="18" t="str">
        <f>IF($L1010&lt;"6",INDEX(Revenue_type,MATCH(Y1010*1,[1]type!$A$118:$A$168,0),8),INDEX(Expenditure_type,MATCH(Y1010*1,[1]type!$A$2:$A$117,0),8))</f>
        <v>אירוח וכיבוד</v>
      </c>
    </row>
    <row r="1011" spans="1:26" ht="15.75" customHeight="1" outlineLevel="2">
      <c r="A1011" s="38">
        <v>512</v>
      </c>
      <c r="B1011" s="39">
        <v>813200</v>
      </c>
      <c r="C1011">
        <v>1</v>
      </c>
      <c r="D1011" t="str">
        <f t="shared" si="127"/>
        <v>1813200.512</v>
      </c>
      <c r="E1011" s="47" t="s">
        <v>736</v>
      </c>
      <c r="F1011" s="16"/>
      <c r="G1011"/>
      <c r="H1011" s="17">
        <v>0</v>
      </c>
      <c r="I1011" s="17">
        <v>0</v>
      </c>
      <c r="J1011" s="16">
        <v>0</v>
      </c>
      <c r="K1011" s="18" t="e">
        <f>INDEX(תקציב_2013,MATCH(D1011,'[1]תקציב 2015'!$D$3:$D$5960,0),8)</f>
        <v>#N/A</v>
      </c>
      <c r="L1011" s="18" t="str">
        <f t="shared" si="120"/>
        <v>8</v>
      </c>
      <c r="M1011" s="18" t="str">
        <f>INDEX(Chapter,MATCH(L1011,[1]Chapter!$A$1:$A$681,0),8)</f>
        <v>שירותים ממלכתיים</v>
      </c>
      <c r="N1011" s="18" t="str">
        <f t="shared" si="121"/>
        <v>81</v>
      </c>
      <c r="O1011" s="18" t="str">
        <f>INDEX(Chapter,MATCH(N1011,[1]Chapter!$A$1:$A$681,0),8)</f>
        <v>חינוך</v>
      </c>
      <c r="P1011" s="18" t="str">
        <f t="shared" si="122"/>
        <v>813</v>
      </c>
      <c r="Q1011" s="18" t="str">
        <f>INDEX(Chapter,MATCH(P1011,[1]Chapter!$A$1:$A$681,0),8)</f>
        <v>חינוך יסודי</v>
      </c>
      <c r="R1011" s="18" t="str">
        <f t="shared" si="123"/>
        <v>8132</v>
      </c>
      <c r="S1011" s="18" t="str">
        <f>INDEX(Chapter,MATCH(R1011,[1]Chapter!$A$1:$A$681,0),8)</f>
        <v>בתי״ס יסודיים</v>
      </c>
      <c r="T1011" s="18"/>
      <c r="U1011" s="18" t="str">
        <f t="shared" si="124"/>
        <v>5</v>
      </c>
      <c r="V1011" s="18" t="str">
        <f>IF($L1011&lt;"6",INDEX(Revenue_type,MATCH(U1011*1,[1]type!$A$118:$A$168,0),8),INDEX(Expenditure_type,MATCH(U1011*1,[1]type!$A$2:$A$117,0),8))</f>
        <v>הוצאות מנהליות</v>
      </c>
      <c r="W1011" s="18" t="str">
        <f t="shared" si="125"/>
        <v>51</v>
      </c>
      <c r="X1011" s="18" t="str">
        <f>IF($L1011&lt;"6",INDEX(Revenue_type,MATCH(W1011*1,[1]type!$A$118:$A$168,0),8),INDEX(Expenditure_type,MATCH(W1011*1,[1]type!$A$2:$A$117,0),8))</f>
        <v>אש"ל וכיבודים</v>
      </c>
      <c r="Y1011" s="18" t="str">
        <f t="shared" si="126"/>
        <v>512</v>
      </c>
      <c r="Z1011" s="18" t="str">
        <f>IF($L1011&lt;"6",INDEX(Revenue_type,MATCH(Y1011*1,[1]type!$A$118:$A$168,0),8),INDEX(Expenditure_type,MATCH(Y1011*1,[1]type!$A$2:$A$117,0),8))</f>
        <v>אשל ונסיעות</v>
      </c>
    </row>
    <row r="1012" spans="1:26" ht="15.75" customHeight="1" outlineLevel="2">
      <c r="A1012" s="38">
        <v>593</v>
      </c>
      <c r="B1012" s="39">
        <v>813200</v>
      </c>
      <c r="C1012">
        <v>1</v>
      </c>
      <c r="D1012" t="str">
        <f t="shared" si="127"/>
        <v>1813200.593</v>
      </c>
      <c r="E1012" s="47" t="s">
        <v>609</v>
      </c>
      <c r="F1012" s="16"/>
      <c r="G1012"/>
      <c r="H1012" s="17">
        <v>724000</v>
      </c>
      <c r="I1012" s="17">
        <v>667098</v>
      </c>
      <c r="J1012" s="16">
        <v>592101</v>
      </c>
      <c r="K1012" s="18" t="e">
        <f>INDEX(תקציב_2013,MATCH(D1012,'[1]תקציב 2015'!$D$3:$D$5960,0),8)</f>
        <v>#N/A</v>
      </c>
      <c r="L1012" s="18" t="str">
        <f t="shared" si="120"/>
        <v>8</v>
      </c>
      <c r="M1012" s="18" t="str">
        <f>INDEX(Chapter,MATCH(L1012,[1]Chapter!$A$1:$A$681,0),8)</f>
        <v>שירותים ממלכתיים</v>
      </c>
      <c r="N1012" s="18" t="str">
        <f t="shared" si="121"/>
        <v>81</v>
      </c>
      <c r="O1012" s="18" t="str">
        <f>INDEX(Chapter,MATCH(N1012,[1]Chapter!$A$1:$A$681,0),8)</f>
        <v>חינוך</v>
      </c>
      <c r="P1012" s="18" t="str">
        <f t="shared" si="122"/>
        <v>813</v>
      </c>
      <c r="Q1012" s="18" t="str">
        <f>INDEX(Chapter,MATCH(P1012,[1]Chapter!$A$1:$A$681,0),8)</f>
        <v>חינוך יסודי</v>
      </c>
      <c r="R1012" s="18" t="str">
        <f t="shared" si="123"/>
        <v>8132</v>
      </c>
      <c r="S1012" s="18" t="str">
        <f>INDEX(Chapter,MATCH(R1012,[1]Chapter!$A$1:$A$681,0),8)</f>
        <v>בתי״ס יסודיים</v>
      </c>
      <c r="T1012" s="18"/>
      <c r="U1012" s="18" t="str">
        <f t="shared" si="124"/>
        <v>5</v>
      </c>
      <c r="V1012" s="18" t="str">
        <f>IF($L1012&lt;"6",INDEX(Revenue_type,MATCH(U1012*1,[1]type!$A$118:$A$168,0),8),INDEX(Expenditure_type,MATCH(U1012*1,[1]type!$A$2:$A$117,0),8))</f>
        <v>הוצאות מנהליות</v>
      </c>
      <c r="W1012" s="18" t="str">
        <f t="shared" si="125"/>
        <v>59</v>
      </c>
      <c r="X1012" s="18" t="str">
        <f>IF($L1012&lt;"6",INDEX(Revenue_type,MATCH(W1012*1,[1]type!$A$118:$A$168,0),8),INDEX(Expenditure_type,MATCH(W1012*1,[1]type!$A$2:$A$117,0),8))</f>
        <v>השתתפות בתקציבי עזר 092</v>
      </c>
      <c r="Y1012" s="18" t="str">
        <f t="shared" si="126"/>
        <v>593</v>
      </c>
      <c r="Z1012" s="18" t="str">
        <f>IF($L1012&lt;"6",INDEX(Revenue_type,MATCH(Y1012*1,[1]type!$A$118:$A$168,0),8),INDEX(Expenditure_type,MATCH(Y1012*1,[1]type!$A$2:$A$117,0),8))</f>
        <v>מיכון ת"ע 093</v>
      </c>
    </row>
    <row r="1013" spans="1:26" ht="15.75" customHeight="1" outlineLevel="2">
      <c r="A1013" s="38">
        <v>740</v>
      </c>
      <c r="B1013" s="39">
        <v>813200</v>
      </c>
      <c r="C1013">
        <v>1</v>
      </c>
      <c r="D1013" t="str">
        <f t="shared" si="127"/>
        <v>1813200.740</v>
      </c>
      <c r="E1013" s="42" t="s">
        <v>737</v>
      </c>
      <c r="F1013" s="16"/>
      <c r="G1013"/>
      <c r="H1013" s="17">
        <v>1420000</v>
      </c>
      <c r="I1013" s="17">
        <v>1374127</v>
      </c>
      <c r="J1013" s="16">
        <v>1313065</v>
      </c>
      <c r="K1013" s="18" t="e">
        <f>INDEX(תקציב_2013,MATCH(D1013,'[1]תקציב 2015'!$D$3:$D$5960,0),8)</f>
        <v>#N/A</v>
      </c>
      <c r="L1013" s="18" t="str">
        <f t="shared" si="120"/>
        <v>8</v>
      </c>
      <c r="M1013" s="18" t="str">
        <f>INDEX(Chapter,MATCH(L1013,[1]Chapter!$A$1:$A$681,0),8)</f>
        <v>שירותים ממלכתיים</v>
      </c>
      <c r="N1013" s="18" t="str">
        <f t="shared" si="121"/>
        <v>81</v>
      </c>
      <c r="O1013" s="18" t="str">
        <f>INDEX(Chapter,MATCH(N1013,[1]Chapter!$A$1:$A$681,0),8)</f>
        <v>חינוך</v>
      </c>
      <c r="P1013" s="18" t="str">
        <f t="shared" si="122"/>
        <v>813</v>
      </c>
      <c r="Q1013" s="18" t="str">
        <f>INDEX(Chapter,MATCH(P1013,[1]Chapter!$A$1:$A$681,0),8)</f>
        <v>חינוך יסודי</v>
      </c>
      <c r="R1013" s="18" t="str">
        <f t="shared" si="123"/>
        <v>8132</v>
      </c>
      <c r="S1013" s="18" t="str">
        <f>INDEX(Chapter,MATCH(R1013,[1]Chapter!$A$1:$A$681,0),8)</f>
        <v>בתי״ס יסודיים</v>
      </c>
      <c r="T1013" s="18"/>
      <c r="U1013" s="18" t="str">
        <f t="shared" si="124"/>
        <v>7</v>
      </c>
      <c r="V1013" s="18" t="str">
        <f>IF($L1013&lt;"6",INDEX(Revenue_type,MATCH(U1013*1,[1]type!$A$118:$A$168,0),8),INDEX(Expenditure_type,MATCH(U1013*1,[1]type!$A$2:$A$117,0),8))</f>
        <v>הוצאות לפעולות</v>
      </c>
      <c r="W1013" s="18" t="str">
        <f t="shared" si="125"/>
        <v>74</v>
      </c>
      <c r="X1013" s="18" t="str">
        <f>IF($L1013&lt;"6",INDEX(Revenue_type,MATCH(W1013*1,[1]type!$A$118:$A$168,0),8),INDEX(Expenditure_type,MATCH(W1013*1,[1]type!$A$2:$A$117,0),8))</f>
        <v>כלים, מכשירים וציוד</v>
      </c>
      <c r="Y1013" s="18" t="str">
        <f t="shared" si="126"/>
        <v>740</v>
      </c>
      <c r="Z1013" s="18" t="e">
        <f>IF($L1013&lt;"6",INDEX(Revenue_type,MATCH(Y1013*1,[1]type!$A$118:$A$168,0),8),INDEX(Expenditure_type,MATCH(Y1013*1,[1]type!$A$2:$A$117,0),8))</f>
        <v>#N/A</v>
      </c>
    </row>
    <row r="1014" spans="1:26" ht="15.75" customHeight="1" outlineLevel="2">
      <c r="A1014" s="38">
        <v>741</v>
      </c>
      <c r="B1014" s="39">
        <v>813200</v>
      </c>
      <c r="C1014">
        <v>1</v>
      </c>
      <c r="D1014" t="str">
        <f t="shared" si="127"/>
        <v>1813200.741</v>
      </c>
      <c r="E1014" s="47" t="s">
        <v>738</v>
      </c>
      <c r="F1014" s="16"/>
      <c r="G1014"/>
      <c r="H1014" s="17">
        <v>120000</v>
      </c>
      <c r="I1014" s="17">
        <v>99619</v>
      </c>
      <c r="J1014" s="16">
        <v>112192</v>
      </c>
      <c r="K1014" s="18" t="e">
        <f>INDEX(תקציב_2013,MATCH(D1014,'[1]תקציב 2015'!$D$3:$D$5960,0),8)</f>
        <v>#N/A</v>
      </c>
      <c r="L1014" s="18" t="str">
        <f t="shared" si="120"/>
        <v>8</v>
      </c>
      <c r="M1014" s="18" t="str">
        <f>INDEX(Chapter,MATCH(L1014,[1]Chapter!$A$1:$A$681,0),8)</f>
        <v>שירותים ממלכתיים</v>
      </c>
      <c r="N1014" s="18" t="str">
        <f t="shared" si="121"/>
        <v>81</v>
      </c>
      <c r="O1014" s="18" t="str">
        <f>INDEX(Chapter,MATCH(N1014,[1]Chapter!$A$1:$A$681,0),8)</f>
        <v>חינוך</v>
      </c>
      <c r="P1014" s="18" t="str">
        <f t="shared" si="122"/>
        <v>813</v>
      </c>
      <c r="Q1014" s="18" t="str">
        <f>INDEX(Chapter,MATCH(P1014,[1]Chapter!$A$1:$A$681,0),8)</f>
        <v>חינוך יסודי</v>
      </c>
      <c r="R1014" s="18" t="str">
        <f t="shared" si="123"/>
        <v>8132</v>
      </c>
      <c r="S1014" s="18" t="str">
        <f>INDEX(Chapter,MATCH(R1014,[1]Chapter!$A$1:$A$681,0),8)</f>
        <v>בתי״ס יסודיים</v>
      </c>
      <c r="T1014" s="18"/>
      <c r="U1014" s="18" t="str">
        <f t="shared" si="124"/>
        <v>7</v>
      </c>
      <c r="V1014" s="18" t="str">
        <f>IF($L1014&lt;"6",INDEX(Revenue_type,MATCH(U1014*1,[1]type!$A$118:$A$168,0),8),INDEX(Expenditure_type,MATCH(U1014*1,[1]type!$A$2:$A$117,0),8))</f>
        <v>הוצאות לפעולות</v>
      </c>
      <c r="W1014" s="18" t="str">
        <f t="shared" si="125"/>
        <v>74</v>
      </c>
      <c r="X1014" s="18" t="str">
        <f>IF($L1014&lt;"6",INDEX(Revenue_type,MATCH(W1014*1,[1]type!$A$118:$A$168,0),8),INDEX(Expenditure_type,MATCH(W1014*1,[1]type!$A$2:$A$117,0),8))</f>
        <v>כלים, מכשירים וציוד</v>
      </c>
      <c r="Y1014" s="18" t="str">
        <f t="shared" si="126"/>
        <v>741</v>
      </c>
      <c r="Z1014" s="18" t="str">
        <f>IF($L1014&lt;"6",INDEX(Revenue_type,MATCH(Y1014*1,[1]type!$A$118:$A$168,0),8),INDEX(Expenditure_type,MATCH(Y1014*1,[1]type!$A$2:$A$117,0),8))</f>
        <v>השכרת כלים, מכשירים וציוד</v>
      </c>
    </row>
    <row r="1015" spans="1:26" ht="15.75" customHeight="1" outlineLevel="2">
      <c r="A1015" s="38">
        <v>742</v>
      </c>
      <c r="B1015" s="39">
        <v>813200</v>
      </c>
      <c r="C1015">
        <v>1</v>
      </c>
      <c r="D1015" t="str">
        <f t="shared" si="127"/>
        <v>1813200.742</v>
      </c>
      <c r="E1015" s="42" t="s">
        <v>739</v>
      </c>
      <c r="F1015" s="16"/>
      <c r="G1015"/>
      <c r="H1015" s="17">
        <v>500000</v>
      </c>
      <c r="I1015" s="17">
        <v>490476.32</v>
      </c>
      <c r="J1015" s="16">
        <v>405353.31</v>
      </c>
      <c r="K1015" s="18"/>
      <c r="L1015" s="18" t="str">
        <f t="shared" si="120"/>
        <v>8</v>
      </c>
      <c r="M1015" s="18" t="str">
        <f>INDEX(Chapter,MATCH(L1015,[1]Chapter!$A$1:$A$681,0),8)</f>
        <v>שירותים ממלכתיים</v>
      </c>
      <c r="N1015" s="18" t="str">
        <f t="shared" si="121"/>
        <v>81</v>
      </c>
      <c r="O1015" s="18" t="str">
        <f>INDEX(Chapter,MATCH(N1015,[1]Chapter!$A$1:$A$681,0),8)</f>
        <v>חינוך</v>
      </c>
      <c r="P1015" s="18" t="str">
        <f t="shared" si="122"/>
        <v>813</v>
      </c>
      <c r="Q1015" s="18" t="str">
        <f>INDEX(Chapter,MATCH(P1015,[1]Chapter!$A$1:$A$681,0),8)</f>
        <v>חינוך יסודי</v>
      </c>
      <c r="R1015" s="18" t="str">
        <f t="shared" si="123"/>
        <v>8132</v>
      </c>
      <c r="S1015" s="18" t="str">
        <f>INDEX(Chapter,MATCH(R1015,[1]Chapter!$A$1:$A$681,0),8)</f>
        <v>בתי״ס יסודיים</v>
      </c>
      <c r="T1015" s="18"/>
      <c r="U1015" s="18" t="str">
        <f t="shared" si="124"/>
        <v>7</v>
      </c>
      <c r="V1015" s="18" t="str">
        <f>IF($L1015&lt;"6",INDEX(Revenue_type,MATCH(U1015*1,[1]type!$A$118:$A$168,0),8),INDEX(Expenditure_type,MATCH(U1015*1,[1]type!$A$2:$A$117,0),8))</f>
        <v>הוצאות לפעולות</v>
      </c>
      <c r="W1015" s="18" t="str">
        <f t="shared" si="125"/>
        <v>74</v>
      </c>
      <c r="X1015" s="18" t="str">
        <f>IF($L1015&lt;"6",INDEX(Revenue_type,MATCH(W1015*1,[1]type!$A$118:$A$168,0),8),INDEX(Expenditure_type,MATCH(W1015*1,[1]type!$A$2:$A$117,0),8))</f>
        <v>כלים, מכשירים וציוד</v>
      </c>
      <c r="Y1015" s="18" t="str">
        <f t="shared" si="126"/>
        <v>742</v>
      </c>
      <c r="Z1015" s="18" t="str">
        <f>IF($L1015&lt;"6",INDEX(Revenue_type,MATCH(Y1015*1,[1]type!$A$118:$A$168,0),8),INDEX(Expenditure_type,MATCH(Y1015*1,[1]type!$A$2:$A$117,0),8))</f>
        <v>אחזקת כלים, מכשירים וציוד</v>
      </c>
    </row>
    <row r="1016" spans="1:26" ht="15.75" customHeight="1" outlineLevel="2">
      <c r="A1016" s="38">
        <v>743</v>
      </c>
      <c r="B1016" s="39">
        <v>813200</v>
      </c>
      <c r="C1016">
        <v>1</v>
      </c>
      <c r="D1016" t="str">
        <f t="shared" si="127"/>
        <v>1813200.743</v>
      </c>
      <c r="E1016" s="42" t="s">
        <v>740</v>
      </c>
      <c r="F1016" s="16"/>
      <c r="G1016"/>
      <c r="H1016" s="17">
        <v>90000</v>
      </c>
      <c r="I1016" s="17">
        <v>87000</v>
      </c>
      <c r="J1016" s="16">
        <v>66900</v>
      </c>
      <c r="K1016" s="18" t="e">
        <f>INDEX(תקציב_2013,MATCH(D1016,'[1]תקציב 2015'!$D$3:$D$5960,0),8)</f>
        <v>#N/A</v>
      </c>
      <c r="L1016" s="18" t="str">
        <f t="shared" si="120"/>
        <v>8</v>
      </c>
      <c r="M1016" s="18" t="str">
        <f>INDEX(Chapter,MATCH(L1016,[1]Chapter!$A$1:$A$681,0),8)</f>
        <v>שירותים ממלכתיים</v>
      </c>
      <c r="N1016" s="18" t="str">
        <f t="shared" si="121"/>
        <v>81</v>
      </c>
      <c r="O1016" s="18" t="str">
        <f>INDEX(Chapter,MATCH(N1016,[1]Chapter!$A$1:$A$681,0),8)</f>
        <v>חינוך</v>
      </c>
      <c r="P1016" s="18" t="str">
        <f t="shared" si="122"/>
        <v>813</v>
      </c>
      <c r="Q1016" s="18" t="str">
        <f>INDEX(Chapter,MATCH(P1016,[1]Chapter!$A$1:$A$681,0),8)</f>
        <v>חינוך יסודי</v>
      </c>
      <c r="R1016" s="18" t="str">
        <f t="shared" si="123"/>
        <v>8132</v>
      </c>
      <c r="S1016" s="18" t="str">
        <f>INDEX(Chapter,MATCH(R1016,[1]Chapter!$A$1:$A$681,0),8)</f>
        <v>בתי״ס יסודיים</v>
      </c>
      <c r="T1016" s="18"/>
      <c r="U1016" s="18" t="str">
        <f t="shared" si="124"/>
        <v>7</v>
      </c>
      <c r="V1016" s="18" t="str">
        <f>IF($L1016&lt;"6",INDEX(Revenue_type,MATCH(U1016*1,[1]type!$A$118:$A$168,0),8),INDEX(Expenditure_type,MATCH(U1016*1,[1]type!$A$2:$A$117,0),8))</f>
        <v>הוצאות לפעולות</v>
      </c>
      <c r="W1016" s="18" t="str">
        <f t="shared" si="125"/>
        <v>74</v>
      </c>
      <c r="X1016" s="18" t="str">
        <f>IF($L1016&lt;"6",INDEX(Revenue_type,MATCH(W1016*1,[1]type!$A$118:$A$168,0),8),INDEX(Expenditure_type,MATCH(W1016*1,[1]type!$A$2:$A$117,0),8))</f>
        <v>כלים, מכשירים וציוד</v>
      </c>
      <c r="Y1016" s="18" t="str">
        <f t="shared" si="126"/>
        <v>743</v>
      </c>
      <c r="Z1016" s="18" t="str">
        <f>IF($L1016&lt;"6",INDEX(Revenue_type,MATCH(Y1016*1,[1]type!$A$118:$A$168,0),8),INDEX(Expenditure_type,MATCH(Y1016*1,[1]type!$A$2:$A$117,0),8))</f>
        <v>רכישת כלים, מכשירים וציוד</v>
      </c>
    </row>
    <row r="1017" spans="1:26" ht="15.75" customHeight="1" outlineLevel="2">
      <c r="A1017" s="38">
        <v>744</v>
      </c>
      <c r="B1017" s="39">
        <v>813200</v>
      </c>
      <c r="C1017">
        <v>1</v>
      </c>
      <c r="D1017" t="str">
        <f t="shared" si="127"/>
        <v>1813200.744</v>
      </c>
      <c r="E1017" s="42" t="s">
        <v>182</v>
      </c>
      <c r="F1017" s="16"/>
      <c r="G1017"/>
      <c r="H1017" s="17">
        <v>20000</v>
      </c>
      <c r="I1017" s="17">
        <v>33748.15</v>
      </c>
      <c r="J1017" s="16">
        <v>17320</v>
      </c>
      <c r="K1017" s="18" t="e">
        <f>INDEX(תקציב_2013,MATCH(D1017,'[1]תקציב 2015'!$D$3:$D$5960,0),8)</f>
        <v>#N/A</v>
      </c>
      <c r="L1017" s="18" t="str">
        <f t="shared" si="120"/>
        <v>8</v>
      </c>
      <c r="M1017" s="18" t="str">
        <f>INDEX(Chapter,MATCH(L1017,[1]Chapter!$A$1:$A$681,0),8)</f>
        <v>שירותים ממלכתיים</v>
      </c>
      <c r="N1017" s="18" t="str">
        <f t="shared" si="121"/>
        <v>81</v>
      </c>
      <c r="O1017" s="18" t="str">
        <f>INDEX(Chapter,MATCH(N1017,[1]Chapter!$A$1:$A$681,0),8)</f>
        <v>חינוך</v>
      </c>
      <c r="P1017" s="18" t="str">
        <f t="shared" si="122"/>
        <v>813</v>
      </c>
      <c r="Q1017" s="18" t="str">
        <f>INDEX(Chapter,MATCH(P1017,[1]Chapter!$A$1:$A$681,0),8)</f>
        <v>חינוך יסודי</v>
      </c>
      <c r="R1017" s="18" t="str">
        <f t="shared" si="123"/>
        <v>8132</v>
      </c>
      <c r="S1017" s="18" t="str">
        <f>INDEX(Chapter,MATCH(R1017,[1]Chapter!$A$1:$A$681,0),8)</f>
        <v>בתי״ס יסודיים</v>
      </c>
      <c r="T1017" s="18"/>
      <c r="U1017" s="18" t="str">
        <f t="shared" si="124"/>
        <v>7</v>
      </c>
      <c r="V1017" s="18" t="str">
        <f>IF($L1017&lt;"6",INDEX(Revenue_type,MATCH(U1017*1,[1]type!$A$118:$A$168,0),8),INDEX(Expenditure_type,MATCH(U1017*1,[1]type!$A$2:$A$117,0),8))</f>
        <v>הוצאות לפעולות</v>
      </c>
      <c r="W1017" s="18" t="str">
        <f t="shared" si="125"/>
        <v>74</v>
      </c>
      <c r="X1017" s="18" t="str">
        <f>IF($L1017&lt;"6",INDEX(Revenue_type,MATCH(W1017*1,[1]type!$A$118:$A$168,0),8),INDEX(Expenditure_type,MATCH(W1017*1,[1]type!$A$2:$A$117,0),8))</f>
        <v>כלים, מכשירים וציוד</v>
      </c>
      <c r="Y1017" s="18" t="str">
        <f t="shared" si="126"/>
        <v>744</v>
      </c>
      <c r="Z1017" s="18" t="e">
        <f>IF($L1017&lt;"6",INDEX(Revenue_type,MATCH(Y1017*1,[1]type!$A$118:$A$168,0),8),INDEX(Expenditure_type,MATCH(Y1017*1,[1]type!$A$2:$A$117,0),8))</f>
        <v>#N/A</v>
      </c>
    </row>
    <row r="1018" spans="1:26" ht="15.75" customHeight="1" outlineLevel="2">
      <c r="A1018" s="38">
        <v>750</v>
      </c>
      <c r="B1018" s="39">
        <v>813200</v>
      </c>
      <c r="C1018">
        <v>1</v>
      </c>
      <c r="D1018" t="str">
        <f t="shared" si="127"/>
        <v>1813200.750</v>
      </c>
      <c r="E1018" s="42" t="s">
        <v>741</v>
      </c>
      <c r="F1018" s="16"/>
      <c r="G1018"/>
      <c r="H1018" s="17">
        <v>3890000</v>
      </c>
      <c r="I1018" s="17">
        <v>3182479.26</v>
      </c>
      <c r="J1018" s="16">
        <v>2887436.76</v>
      </c>
      <c r="K1018" s="18" t="e">
        <f>INDEX(תקציב_2013,MATCH(D1018,'[1]תקציב 2015'!$D$3:$D$5960,0),8)</f>
        <v>#N/A</v>
      </c>
      <c r="L1018" s="18" t="str">
        <f t="shared" si="120"/>
        <v>8</v>
      </c>
      <c r="M1018" s="18" t="str">
        <f>INDEX(Chapter,MATCH(L1018,[1]Chapter!$A$1:$A$681,0),8)</f>
        <v>שירותים ממלכתיים</v>
      </c>
      <c r="N1018" s="18" t="str">
        <f t="shared" si="121"/>
        <v>81</v>
      </c>
      <c r="O1018" s="18" t="str">
        <f>INDEX(Chapter,MATCH(N1018,[1]Chapter!$A$1:$A$681,0),8)</f>
        <v>חינוך</v>
      </c>
      <c r="P1018" s="18" t="str">
        <f t="shared" si="122"/>
        <v>813</v>
      </c>
      <c r="Q1018" s="18" t="str">
        <f>INDEX(Chapter,MATCH(P1018,[1]Chapter!$A$1:$A$681,0),8)</f>
        <v>חינוך יסודי</v>
      </c>
      <c r="R1018" s="18" t="str">
        <f t="shared" si="123"/>
        <v>8132</v>
      </c>
      <c r="S1018" s="18" t="str">
        <f>INDEX(Chapter,MATCH(R1018,[1]Chapter!$A$1:$A$681,0),8)</f>
        <v>בתי״ס יסודיים</v>
      </c>
      <c r="T1018" s="18"/>
      <c r="U1018" s="18" t="str">
        <f t="shared" si="124"/>
        <v>7</v>
      </c>
      <c r="V1018" s="18" t="str">
        <f>IF($L1018&lt;"6",INDEX(Revenue_type,MATCH(U1018*1,[1]type!$A$118:$A$168,0),8),INDEX(Expenditure_type,MATCH(U1018*1,[1]type!$A$2:$A$117,0),8))</f>
        <v>הוצאות לפעולות</v>
      </c>
      <c r="W1018" s="18" t="str">
        <f t="shared" si="125"/>
        <v>75</v>
      </c>
      <c r="X1018" s="18" t="str">
        <f>IF($L1018&lt;"6",INDEX(Revenue_type,MATCH(W1018*1,[1]type!$A$118:$A$168,0),8),INDEX(Expenditure_type,MATCH(W1018*1,[1]type!$A$2:$A$117,0),8))</f>
        <v>עבודות קבלניות</v>
      </c>
      <c r="Y1018" s="18" t="str">
        <f t="shared" si="126"/>
        <v>750</v>
      </c>
      <c r="Z1018" s="18" t="e">
        <f>IF($L1018&lt;"6",INDEX(Revenue_type,MATCH(Y1018*1,[1]type!$A$118:$A$168,0),8),INDEX(Expenditure_type,MATCH(Y1018*1,[1]type!$A$2:$A$117,0),8))</f>
        <v>#N/A</v>
      </c>
    </row>
    <row r="1019" spans="1:26" ht="15.75" customHeight="1" outlineLevel="2">
      <c r="A1019" s="38">
        <v>751</v>
      </c>
      <c r="B1019" s="39">
        <v>813200</v>
      </c>
      <c r="C1019">
        <v>1</v>
      </c>
      <c r="D1019" t="str">
        <f t="shared" si="127"/>
        <v>1813200.751</v>
      </c>
      <c r="E1019" s="44" t="s">
        <v>742</v>
      </c>
      <c r="F1019" s="16"/>
      <c r="G1019"/>
      <c r="H1019" s="17">
        <v>237000</v>
      </c>
      <c r="I1019" s="17">
        <v>236900</v>
      </c>
      <c r="J1019" s="16">
        <v>236900</v>
      </c>
      <c r="K1019" s="18" t="e">
        <f>INDEX(תקציב_2013,MATCH(D1019,'[1]תקציב 2015'!$D$3:$D$5960,0),8)</f>
        <v>#N/A</v>
      </c>
      <c r="L1019" s="18" t="str">
        <f t="shared" si="120"/>
        <v>8</v>
      </c>
      <c r="M1019" s="18" t="str">
        <f>INDEX(Chapter,MATCH(L1019,[1]Chapter!$A$1:$A$681,0),8)</f>
        <v>שירותים ממלכתיים</v>
      </c>
      <c r="N1019" s="18" t="str">
        <f t="shared" si="121"/>
        <v>81</v>
      </c>
      <c r="O1019" s="18" t="str">
        <f>INDEX(Chapter,MATCH(N1019,[1]Chapter!$A$1:$A$681,0),8)</f>
        <v>חינוך</v>
      </c>
      <c r="P1019" s="18" t="str">
        <f t="shared" si="122"/>
        <v>813</v>
      </c>
      <c r="Q1019" s="18" t="str">
        <f>INDEX(Chapter,MATCH(P1019,[1]Chapter!$A$1:$A$681,0),8)</f>
        <v>חינוך יסודי</v>
      </c>
      <c r="R1019" s="18" t="str">
        <f t="shared" si="123"/>
        <v>8132</v>
      </c>
      <c r="S1019" s="18" t="str">
        <f>INDEX(Chapter,MATCH(R1019,[1]Chapter!$A$1:$A$681,0),8)</f>
        <v>בתי״ס יסודיים</v>
      </c>
      <c r="T1019" s="18"/>
      <c r="U1019" s="18" t="str">
        <f t="shared" si="124"/>
        <v>7</v>
      </c>
      <c r="V1019" s="18" t="str">
        <f>IF($L1019&lt;"6",INDEX(Revenue_type,MATCH(U1019*1,[1]type!$A$118:$A$168,0),8),INDEX(Expenditure_type,MATCH(U1019*1,[1]type!$A$2:$A$117,0),8))</f>
        <v>הוצאות לפעולות</v>
      </c>
      <c r="W1019" s="18" t="str">
        <f t="shared" si="125"/>
        <v>75</v>
      </c>
      <c r="X1019" s="18" t="str">
        <f>IF($L1019&lt;"6",INDEX(Revenue_type,MATCH(W1019*1,[1]type!$A$118:$A$168,0),8),INDEX(Expenditure_type,MATCH(W1019*1,[1]type!$A$2:$A$117,0),8))</f>
        <v>עבודות קבלניות</v>
      </c>
      <c r="Y1019" s="18" t="str">
        <f t="shared" si="126"/>
        <v>751</v>
      </c>
      <c r="Z1019" s="18" t="e">
        <f>IF($L1019&lt;"6",INDEX(Revenue_type,MATCH(Y1019*1,[1]type!$A$118:$A$168,0),8),INDEX(Expenditure_type,MATCH(Y1019*1,[1]type!$A$2:$A$117,0),8))</f>
        <v>#N/A</v>
      </c>
    </row>
    <row r="1020" spans="1:26" ht="15.75" customHeight="1" outlineLevel="2">
      <c r="A1020" s="38">
        <v>752</v>
      </c>
      <c r="B1020" s="39">
        <v>813200</v>
      </c>
      <c r="C1020">
        <v>1</v>
      </c>
      <c r="D1020" t="str">
        <f t="shared" si="127"/>
        <v>1813200.752</v>
      </c>
      <c r="E1020" s="44" t="s">
        <v>743</v>
      </c>
      <c r="F1020" s="16"/>
      <c r="G1020"/>
      <c r="H1020" s="17">
        <v>171000</v>
      </c>
      <c r="I1020" s="17">
        <v>95117</v>
      </c>
      <c r="J1020" s="16">
        <v>85496.4</v>
      </c>
      <c r="K1020" s="18" t="e">
        <f>INDEX(תקציב_2013,MATCH(D1020,'[1]תקציב 2015'!$D$3:$D$5960,0),8)</f>
        <v>#N/A</v>
      </c>
      <c r="L1020" s="18" t="str">
        <f t="shared" si="120"/>
        <v>8</v>
      </c>
      <c r="M1020" s="18" t="str">
        <f>INDEX(Chapter,MATCH(L1020,[1]Chapter!$A$1:$A$681,0),8)</f>
        <v>שירותים ממלכתיים</v>
      </c>
      <c r="N1020" s="18" t="str">
        <f t="shared" si="121"/>
        <v>81</v>
      </c>
      <c r="O1020" s="18" t="str">
        <f>INDEX(Chapter,MATCH(N1020,[1]Chapter!$A$1:$A$681,0),8)</f>
        <v>חינוך</v>
      </c>
      <c r="P1020" s="18" t="str">
        <f t="shared" si="122"/>
        <v>813</v>
      </c>
      <c r="Q1020" s="18" t="str">
        <f>INDEX(Chapter,MATCH(P1020,[1]Chapter!$A$1:$A$681,0),8)</f>
        <v>חינוך יסודי</v>
      </c>
      <c r="R1020" s="18" t="str">
        <f t="shared" si="123"/>
        <v>8132</v>
      </c>
      <c r="S1020" s="18" t="str">
        <f>INDEX(Chapter,MATCH(R1020,[1]Chapter!$A$1:$A$681,0),8)</f>
        <v>בתי״ס יסודיים</v>
      </c>
      <c r="T1020" s="18"/>
      <c r="U1020" s="18" t="str">
        <f t="shared" si="124"/>
        <v>7</v>
      </c>
      <c r="V1020" s="18" t="str">
        <f>IF($L1020&lt;"6",INDEX(Revenue_type,MATCH(U1020*1,[1]type!$A$118:$A$168,0),8),INDEX(Expenditure_type,MATCH(U1020*1,[1]type!$A$2:$A$117,0),8))</f>
        <v>הוצאות לפעולות</v>
      </c>
      <c r="W1020" s="18" t="str">
        <f t="shared" si="125"/>
        <v>75</v>
      </c>
      <c r="X1020" s="18" t="str">
        <f>IF($L1020&lt;"6",INDEX(Revenue_type,MATCH(W1020*1,[1]type!$A$118:$A$168,0),8),INDEX(Expenditure_type,MATCH(W1020*1,[1]type!$A$2:$A$117,0),8))</f>
        <v>עבודות קבלניות</v>
      </c>
      <c r="Y1020" s="18" t="str">
        <f t="shared" si="126"/>
        <v>752</v>
      </c>
      <c r="Z1020" s="18" t="e">
        <f>IF($L1020&lt;"6",INDEX(Revenue_type,MATCH(Y1020*1,[1]type!$A$118:$A$168,0),8),INDEX(Expenditure_type,MATCH(Y1020*1,[1]type!$A$2:$A$117,0),8))</f>
        <v>#N/A</v>
      </c>
    </row>
    <row r="1021" spans="1:26" ht="15.75" customHeight="1" outlineLevel="2">
      <c r="A1021" s="38">
        <v>753</v>
      </c>
      <c r="B1021" s="39">
        <v>813200</v>
      </c>
      <c r="C1021">
        <v>1</v>
      </c>
      <c r="D1021" t="str">
        <f t="shared" si="127"/>
        <v>1813200.753</v>
      </c>
      <c r="E1021" s="44" t="s">
        <v>744</v>
      </c>
      <c r="F1021" s="16"/>
      <c r="G1021"/>
      <c r="H1021" s="17">
        <v>350000</v>
      </c>
      <c r="I1021" s="17">
        <v>352581.71</v>
      </c>
      <c r="J1021" s="16">
        <v>0</v>
      </c>
      <c r="K1021" s="18" t="e">
        <f>INDEX(תקציב_2013,MATCH(D1021,'[1]תקציב 2015'!$D$3:$D$5960,0),8)</f>
        <v>#N/A</v>
      </c>
      <c r="L1021" s="18" t="str">
        <f t="shared" si="120"/>
        <v>8</v>
      </c>
      <c r="M1021" s="18" t="str">
        <f>INDEX(Chapter,MATCH(L1021,[1]Chapter!$A$1:$A$681,0),8)</f>
        <v>שירותים ממלכתיים</v>
      </c>
      <c r="N1021" s="18" t="str">
        <f t="shared" si="121"/>
        <v>81</v>
      </c>
      <c r="O1021" s="18" t="str">
        <f>INDEX(Chapter,MATCH(N1021,[1]Chapter!$A$1:$A$681,0),8)</f>
        <v>חינוך</v>
      </c>
      <c r="P1021" s="18" t="str">
        <f t="shared" si="122"/>
        <v>813</v>
      </c>
      <c r="Q1021" s="18" t="str">
        <f>INDEX(Chapter,MATCH(P1021,[1]Chapter!$A$1:$A$681,0),8)</f>
        <v>חינוך יסודי</v>
      </c>
      <c r="R1021" s="18" t="str">
        <f t="shared" si="123"/>
        <v>8132</v>
      </c>
      <c r="S1021" s="18" t="str">
        <f>INDEX(Chapter,MATCH(R1021,[1]Chapter!$A$1:$A$681,0),8)</f>
        <v>בתי״ס יסודיים</v>
      </c>
      <c r="T1021" s="18"/>
      <c r="U1021" s="18" t="str">
        <f t="shared" si="124"/>
        <v>7</v>
      </c>
      <c r="V1021" s="18" t="str">
        <f>IF($L1021&lt;"6",INDEX(Revenue_type,MATCH(U1021*1,[1]type!$A$118:$A$168,0),8),INDEX(Expenditure_type,MATCH(U1021*1,[1]type!$A$2:$A$117,0),8))</f>
        <v>הוצאות לפעולות</v>
      </c>
      <c r="W1021" s="18" t="str">
        <f t="shared" si="125"/>
        <v>75</v>
      </c>
      <c r="X1021" s="18" t="str">
        <f>IF($L1021&lt;"6",INDEX(Revenue_type,MATCH(W1021*1,[1]type!$A$118:$A$168,0),8),INDEX(Expenditure_type,MATCH(W1021*1,[1]type!$A$2:$A$117,0),8))</f>
        <v>עבודות קבלניות</v>
      </c>
      <c r="Y1021" s="18" t="str">
        <f t="shared" si="126"/>
        <v>753</v>
      </c>
      <c r="Z1021" s="18" t="e">
        <f>IF($L1021&lt;"6",INDEX(Revenue_type,MATCH(Y1021*1,[1]type!$A$118:$A$168,0),8),INDEX(Expenditure_type,MATCH(Y1021*1,[1]type!$A$2:$A$117,0),8))</f>
        <v>#N/A</v>
      </c>
    </row>
    <row r="1022" spans="1:26" ht="15.75" customHeight="1" outlineLevel="2">
      <c r="A1022" s="38">
        <v>754</v>
      </c>
      <c r="B1022" s="39">
        <v>813200</v>
      </c>
      <c r="C1022">
        <v>1</v>
      </c>
      <c r="D1022" t="str">
        <f t="shared" si="127"/>
        <v>1813200.754</v>
      </c>
      <c r="E1022" s="54" t="s">
        <v>745</v>
      </c>
      <c r="F1022" s="16"/>
      <c r="G1022"/>
      <c r="H1022" s="17">
        <v>20000</v>
      </c>
      <c r="I1022" s="17">
        <v>30000</v>
      </c>
      <c r="J1022" s="16">
        <v>24600</v>
      </c>
      <c r="K1022" s="18" t="e">
        <f>INDEX(תקציב_2013,MATCH(D1022,'[1]תקציב 2015'!$D$3:$D$5960,0),8)</f>
        <v>#N/A</v>
      </c>
      <c r="L1022" s="18" t="str">
        <f t="shared" si="120"/>
        <v>8</v>
      </c>
      <c r="M1022" s="18" t="str">
        <f>INDEX(Chapter,MATCH(L1022,[1]Chapter!$A$1:$A$681,0),8)</f>
        <v>שירותים ממלכתיים</v>
      </c>
      <c r="N1022" s="18" t="str">
        <f t="shared" si="121"/>
        <v>81</v>
      </c>
      <c r="O1022" s="18" t="str">
        <f>INDEX(Chapter,MATCH(N1022,[1]Chapter!$A$1:$A$681,0),8)</f>
        <v>חינוך</v>
      </c>
      <c r="P1022" s="18" t="str">
        <f t="shared" si="122"/>
        <v>813</v>
      </c>
      <c r="Q1022" s="18" t="str">
        <f>INDEX(Chapter,MATCH(P1022,[1]Chapter!$A$1:$A$681,0),8)</f>
        <v>חינוך יסודי</v>
      </c>
      <c r="R1022" s="18" t="str">
        <f t="shared" si="123"/>
        <v>8132</v>
      </c>
      <c r="S1022" s="18" t="str">
        <f>INDEX(Chapter,MATCH(R1022,[1]Chapter!$A$1:$A$681,0),8)</f>
        <v>בתי״ס יסודיים</v>
      </c>
      <c r="T1022" s="18"/>
      <c r="U1022" s="18" t="str">
        <f t="shared" si="124"/>
        <v>7</v>
      </c>
      <c r="V1022" s="18" t="str">
        <f>IF($L1022&lt;"6",INDEX(Revenue_type,MATCH(U1022*1,[1]type!$A$118:$A$168,0),8),INDEX(Expenditure_type,MATCH(U1022*1,[1]type!$A$2:$A$117,0),8))</f>
        <v>הוצאות לפעולות</v>
      </c>
      <c r="W1022" s="18" t="str">
        <f t="shared" si="125"/>
        <v>75</v>
      </c>
      <c r="X1022" s="18" t="str">
        <f>IF($L1022&lt;"6",INDEX(Revenue_type,MATCH(W1022*1,[1]type!$A$118:$A$168,0),8),INDEX(Expenditure_type,MATCH(W1022*1,[1]type!$A$2:$A$117,0),8))</f>
        <v>עבודות קבלניות</v>
      </c>
      <c r="Y1022" s="18" t="str">
        <f t="shared" si="126"/>
        <v>754</v>
      </c>
      <c r="Z1022" s="18" t="e">
        <f>IF($L1022&lt;"6",INDEX(Revenue_type,MATCH(Y1022*1,[1]type!$A$118:$A$168,0),8),INDEX(Expenditure_type,MATCH(Y1022*1,[1]type!$A$2:$A$117,0),8))</f>
        <v>#N/A</v>
      </c>
    </row>
    <row r="1023" spans="1:26" ht="15.75" customHeight="1" outlineLevel="2">
      <c r="A1023" s="38">
        <v>755</v>
      </c>
      <c r="B1023" s="39">
        <v>813200</v>
      </c>
      <c r="C1023">
        <v>1</v>
      </c>
      <c r="D1023" t="str">
        <f t="shared" si="127"/>
        <v>1813200.755</v>
      </c>
      <c r="E1023" s="54" t="s">
        <v>309</v>
      </c>
      <c r="F1023" s="16"/>
      <c r="G1023"/>
      <c r="H1023" s="17">
        <v>165000</v>
      </c>
      <c r="I1023" s="17">
        <v>151355</v>
      </c>
      <c r="J1023" s="16">
        <v>163834</v>
      </c>
      <c r="K1023" s="18" t="e">
        <f>INDEX(תקציב_2013,MATCH(D1023,'[1]תקציב 2015'!$D$3:$D$5960,0),8)</f>
        <v>#N/A</v>
      </c>
      <c r="L1023" s="18" t="str">
        <f t="shared" si="120"/>
        <v>8</v>
      </c>
      <c r="M1023" s="18" t="str">
        <f>INDEX(Chapter,MATCH(L1023,[1]Chapter!$A$1:$A$681,0),8)</f>
        <v>שירותים ממלכתיים</v>
      </c>
      <c r="N1023" s="18" t="str">
        <f t="shared" si="121"/>
        <v>81</v>
      </c>
      <c r="O1023" s="18" t="str">
        <f>INDEX(Chapter,MATCH(N1023,[1]Chapter!$A$1:$A$681,0),8)</f>
        <v>חינוך</v>
      </c>
      <c r="P1023" s="18" t="str">
        <f t="shared" si="122"/>
        <v>813</v>
      </c>
      <c r="Q1023" s="18" t="str">
        <f>INDEX(Chapter,MATCH(P1023,[1]Chapter!$A$1:$A$681,0),8)</f>
        <v>חינוך יסודי</v>
      </c>
      <c r="R1023" s="18" t="str">
        <f t="shared" si="123"/>
        <v>8132</v>
      </c>
      <c r="S1023" s="18" t="str">
        <f>INDEX(Chapter,MATCH(R1023,[1]Chapter!$A$1:$A$681,0),8)</f>
        <v>בתי״ס יסודיים</v>
      </c>
      <c r="T1023" s="18"/>
      <c r="U1023" s="18" t="str">
        <f t="shared" si="124"/>
        <v>7</v>
      </c>
      <c r="V1023" s="18" t="str">
        <f>IF($L1023&lt;"6",INDEX(Revenue_type,MATCH(U1023*1,[1]type!$A$118:$A$168,0),8),INDEX(Expenditure_type,MATCH(U1023*1,[1]type!$A$2:$A$117,0),8))</f>
        <v>הוצאות לפעולות</v>
      </c>
      <c r="W1023" s="18" t="str">
        <f t="shared" si="125"/>
        <v>75</v>
      </c>
      <c r="X1023" s="18" t="str">
        <f>IF($L1023&lt;"6",INDEX(Revenue_type,MATCH(W1023*1,[1]type!$A$118:$A$168,0),8),INDEX(Expenditure_type,MATCH(W1023*1,[1]type!$A$2:$A$117,0),8))</f>
        <v>עבודות קבלניות</v>
      </c>
      <c r="Y1023" s="18" t="str">
        <f t="shared" si="126"/>
        <v>755</v>
      </c>
      <c r="Z1023" s="18" t="e">
        <f>IF($L1023&lt;"6",INDEX(Revenue_type,MATCH(Y1023*1,[1]type!$A$118:$A$168,0),8),INDEX(Expenditure_type,MATCH(Y1023*1,[1]type!$A$2:$A$117,0),8))</f>
        <v>#N/A</v>
      </c>
    </row>
    <row r="1024" spans="1:26" ht="15.75" customHeight="1" outlineLevel="2">
      <c r="A1024" s="38">
        <v>780</v>
      </c>
      <c r="B1024" s="39">
        <v>813200</v>
      </c>
      <c r="C1024">
        <v>1</v>
      </c>
      <c r="D1024" t="str">
        <f t="shared" si="127"/>
        <v>1813200.780</v>
      </c>
      <c r="E1024" s="54" t="s">
        <v>746</v>
      </c>
      <c r="F1024" s="16"/>
      <c r="G1024"/>
      <c r="H1024" s="17">
        <v>3020000</v>
      </c>
      <c r="I1024" s="17">
        <v>2768907.5</v>
      </c>
      <c r="J1024" s="16">
        <v>3015452</v>
      </c>
      <c r="K1024" s="18" t="e">
        <f>INDEX(תקציב_2013,MATCH(D1024,'[1]תקציב 2015'!$D$3:$D$5960,0),8)</f>
        <v>#N/A</v>
      </c>
      <c r="L1024" s="18" t="str">
        <f t="shared" si="120"/>
        <v>8</v>
      </c>
      <c r="M1024" s="18" t="str">
        <f>INDEX(Chapter,MATCH(L1024,[1]Chapter!$A$1:$A$681,0),8)</f>
        <v>שירותים ממלכתיים</v>
      </c>
      <c r="N1024" s="18" t="str">
        <f t="shared" si="121"/>
        <v>81</v>
      </c>
      <c r="O1024" s="18" t="str">
        <f>INDEX(Chapter,MATCH(N1024,[1]Chapter!$A$1:$A$681,0),8)</f>
        <v>חינוך</v>
      </c>
      <c r="P1024" s="18" t="str">
        <f t="shared" si="122"/>
        <v>813</v>
      </c>
      <c r="Q1024" s="18" t="str">
        <f>INDEX(Chapter,MATCH(P1024,[1]Chapter!$A$1:$A$681,0),8)</f>
        <v>חינוך יסודי</v>
      </c>
      <c r="R1024" s="18" t="str">
        <f t="shared" si="123"/>
        <v>8132</v>
      </c>
      <c r="S1024" s="18" t="str">
        <f>INDEX(Chapter,MATCH(R1024,[1]Chapter!$A$1:$A$681,0),8)</f>
        <v>בתי״ס יסודיים</v>
      </c>
      <c r="T1024" s="18"/>
      <c r="U1024" s="18" t="str">
        <f t="shared" si="124"/>
        <v>7</v>
      </c>
      <c r="V1024" s="18" t="str">
        <f>IF($L1024&lt;"6",INDEX(Revenue_type,MATCH(U1024*1,[1]type!$A$118:$A$168,0),8),INDEX(Expenditure_type,MATCH(U1024*1,[1]type!$A$2:$A$117,0),8))</f>
        <v>הוצאות לפעולות</v>
      </c>
      <c r="W1024" s="18" t="str">
        <f t="shared" si="125"/>
        <v>78</v>
      </c>
      <c r="X1024" s="18" t="str">
        <f>IF($L1024&lt;"6",INDEX(Revenue_type,MATCH(W1024*1,[1]type!$A$118:$A$168,0),8),INDEX(Expenditure_type,MATCH(W1024*1,[1]type!$A$2:$A$117,0),8))</f>
        <v>הוצאות שונות</v>
      </c>
      <c r="Y1024" s="18" t="str">
        <f t="shared" si="126"/>
        <v>780</v>
      </c>
      <c r="Z1024" s="18" t="e">
        <f>IF($L1024&lt;"6",INDEX(Revenue_type,MATCH(Y1024*1,[1]type!$A$118:$A$168,0),8),INDEX(Expenditure_type,MATCH(Y1024*1,[1]type!$A$2:$A$117,0),8))</f>
        <v>#N/A</v>
      </c>
    </row>
    <row r="1025" spans="1:26" ht="15.75" customHeight="1" outlineLevel="2">
      <c r="A1025" s="38">
        <v>781</v>
      </c>
      <c r="B1025" s="39">
        <v>813200</v>
      </c>
      <c r="C1025">
        <v>1</v>
      </c>
      <c r="D1025" t="str">
        <f t="shared" si="127"/>
        <v>1813200.781</v>
      </c>
      <c r="E1025" s="42" t="s">
        <v>449</v>
      </c>
      <c r="F1025" s="16"/>
      <c r="G1025"/>
      <c r="H1025" s="17">
        <v>153000</v>
      </c>
      <c r="I1025" s="17">
        <v>175771.26</v>
      </c>
      <c r="J1025" s="16">
        <v>186315</v>
      </c>
      <c r="K1025" s="18" t="e">
        <f>INDEX(תקציב_2013,MATCH(D1025,'[1]תקציב 2015'!$D$3:$D$5960,0),8)</f>
        <v>#N/A</v>
      </c>
      <c r="L1025" s="18" t="str">
        <f t="shared" si="120"/>
        <v>8</v>
      </c>
      <c r="M1025" s="18" t="str">
        <f>INDEX(Chapter,MATCH(L1025,[1]Chapter!$A$1:$A$681,0),8)</f>
        <v>שירותים ממלכתיים</v>
      </c>
      <c r="N1025" s="18" t="str">
        <f t="shared" si="121"/>
        <v>81</v>
      </c>
      <c r="O1025" s="18" t="str">
        <f>INDEX(Chapter,MATCH(N1025,[1]Chapter!$A$1:$A$681,0),8)</f>
        <v>חינוך</v>
      </c>
      <c r="P1025" s="18" t="str">
        <f t="shared" si="122"/>
        <v>813</v>
      </c>
      <c r="Q1025" s="18" t="str">
        <f>INDEX(Chapter,MATCH(P1025,[1]Chapter!$A$1:$A$681,0),8)</f>
        <v>חינוך יסודי</v>
      </c>
      <c r="R1025" s="18" t="str">
        <f t="shared" si="123"/>
        <v>8132</v>
      </c>
      <c r="S1025" s="18" t="str">
        <f>INDEX(Chapter,MATCH(R1025,[1]Chapter!$A$1:$A$681,0),8)</f>
        <v>בתי״ס יסודיים</v>
      </c>
      <c r="T1025" s="18"/>
      <c r="U1025" s="18" t="str">
        <f t="shared" si="124"/>
        <v>7</v>
      </c>
      <c r="V1025" s="18" t="str">
        <f>IF($L1025&lt;"6",INDEX(Revenue_type,MATCH(U1025*1,[1]type!$A$118:$A$168,0),8),INDEX(Expenditure_type,MATCH(U1025*1,[1]type!$A$2:$A$117,0),8))</f>
        <v>הוצאות לפעולות</v>
      </c>
      <c r="W1025" s="18" t="str">
        <f t="shared" si="125"/>
        <v>78</v>
      </c>
      <c r="X1025" s="18" t="str">
        <f>IF($L1025&lt;"6",INDEX(Revenue_type,MATCH(W1025*1,[1]type!$A$118:$A$168,0),8),INDEX(Expenditure_type,MATCH(W1025*1,[1]type!$A$2:$A$117,0),8))</f>
        <v>הוצאות שונות</v>
      </c>
      <c r="Y1025" s="18" t="str">
        <f t="shared" si="126"/>
        <v>781</v>
      </c>
      <c r="Z1025" s="18" t="e">
        <f>IF($L1025&lt;"6",INDEX(Revenue_type,MATCH(Y1025*1,[1]type!$A$118:$A$168,0),8),INDEX(Expenditure_type,MATCH(Y1025*1,[1]type!$A$2:$A$117,0),8))</f>
        <v>#N/A</v>
      </c>
    </row>
    <row r="1026" spans="1:26" ht="15.75" customHeight="1" outlineLevel="2">
      <c r="A1026" s="38">
        <v>782</v>
      </c>
      <c r="B1026" s="39">
        <v>813200</v>
      </c>
      <c r="C1026">
        <v>1</v>
      </c>
      <c r="D1026" t="str">
        <f t="shared" si="127"/>
        <v>1813200.782</v>
      </c>
      <c r="E1026" s="47" t="s">
        <v>747</v>
      </c>
      <c r="F1026" s="16"/>
      <c r="G1026"/>
      <c r="H1026" s="17">
        <v>12000</v>
      </c>
      <c r="I1026" s="17">
        <v>12000</v>
      </c>
      <c r="J1026" s="16">
        <v>12000</v>
      </c>
      <c r="K1026" s="18" t="e">
        <f>INDEX(תקציב_2013,MATCH(D1026,'[1]תקציב 2015'!$D$3:$D$5960,0),8)</f>
        <v>#N/A</v>
      </c>
      <c r="L1026" s="18" t="str">
        <f t="shared" si="120"/>
        <v>8</v>
      </c>
      <c r="M1026" s="18" t="str">
        <f>INDEX(Chapter,MATCH(L1026,[1]Chapter!$A$1:$A$681,0),8)</f>
        <v>שירותים ממלכתיים</v>
      </c>
      <c r="N1026" s="18" t="str">
        <f t="shared" si="121"/>
        <v>81</v>
      </c>
      <c r="O1026" s="18" t="str">
        <f>INDEX(Chapter,MATCH(N1026,[1]Chapter!$A$1:$A$681,0),8)</f>
        <v>חינוך</v>
      </c>
      <c r="P1026" s="18" t="str">
        <f t="shared" si="122"/>
        <v>813</v>
      </c>
      <c r="Q1026" s="18" t="str">
        <f>INDEX(Chapter,MATCH(P1026,[1]Chapter!$A$1:$A$681,0),8)</f>
        <v>חינוך יסודי</v>
      </c>
      <c r="R1026" s="18" t="str">
        <f t="shared" si="123"/>
        <v>8132</v>
      </c>
      <c r="S1026" s="18" t="str">
        <f>INDEX(Chapter,MATCH(R1026,[1]Chapter!$A$1:$A$681,0),8)</f>
        <v>בתי״ס יסודיים</v>
      </c>
      <c r="T1026" s="18"/>
      <c r="U1026" s="18" t="str">
        <f t="shared" si="124"/>
        <v>7</v>
      </c>
      <c r="V1026" s="18" t="str">
        <f>IF($L1026&lt;"6",INDEX(Revenue_type,MATCH(U1026*1,[1]type!$A$118:$A$168,0),8),INDEX(Expenditure_type,MATCH(U1026*1,[1]type!$A$2:$A$117,0),8))</f>
        <v>הוצאות לפעולות</v>
      </c>
      <c r="W1026" s="18" t="str">
        <f t="shared" si="125"/>
        <v>78</v>
      </c>
      <c r="X1026" s="18" t="str">
        <f>IF($L1026&lt;"6",INDEX(Revenue_type,MATCH(W1026*1,[1]type!$A$118:$A$168,0),8),INDEX(Expenditure_type,MATCH(W1026*1,[1]type!$A$2:$A$117,0),8))</f>
        <v>הוצאות שונות</v>
      </c>
      <c r="Y1026" s="18" t="str">
        <f t="shared" si="126"/>
        <v>782</v>
      </c>
      <c r="Z1026" s="18" t="e">
        <f>IF($L1026&lt;"6",INDEX(Revenue_type,MATCH(Y1026*1,[1]type!$A$118:$A$168,0),8),INDEX(Expenditure_type,MATCH(Y1026*1,[1]type!$A$2:$A$117,0),8))</f>
        <v>#N/A</v>
      </c>
    </row>
    <row r="1027" spans="1:26" ht="15.75" customHeight="1" outlineLevel="2">
      <c r="A1027" s="38">
        <v>783</v>
      </c>
      <c r="B1027" s="39">
        <v>813200</v>
      </c>
      <c r="C1027">
        <v>1</v>
      </c>
      <c r="D1027" t="str">
        <f t="shared" si="127"/>
        <v>1813200.783</v>
      </c>
      <c r="E1027" s="47" t="s">
        <v>251</v>
      </c>
      <c r="F1027" s="16"/>
      <c r="G1027"/>
      <c r="H1027" s="17">
        <v>51000</v>
      </c>
      <c r="I1027" s="17">
        <v>59346</v>
      </c>
      <c r="J1027" s="16">
        <v>42560</v>
      </c>
      <c r="K1027" s="18" t="e">
        <f>INDEX(תקציב_2013,MATCH(D1027,'[1]תקציב 2015'!$D$3:$D$5960,0),8)</f>
        <v>#N/A</v>
      </c>
      <c r="L1027" s="18" t="str">
        <f t="shared" ref="L1027:L1090" si="128">IF(LEFT($B1027,1)*1=0,LEFT($B1027,2),LEFT($B1027,1))</f>
        <v>8</v>
      </c>
      <c r="M1027" s="18" t="str">
        <f>INDEX(Chapter,MATCH(L1027,[1]Chapter!$A$1:$A$681,0),8)</f>
        <v>שירותים ממלכתיים</v>
      </c>
      <c r="N1027" s="18" t="str">
        <f t="shared" ref="N1027:N1090" si="129">IF(LEFT($B1027,1)*1=0,LEFT($B1027,3),LEFT($B1027,2))</f>
        <v>81</v>
      </c>
      <c r="O1027" s="18" t="str">
        <f>INDEX(Chapter,MATCH(N1027,[1]Chapter!$A$1:$A$681,0),8)</f>
        <v>חינוך</v>
      </c>
      <c r="P1027" s="18" t="str">
        <f t="shared" ref="P1027:P1090" si="130">IF(LEFT($B1027,1)*1=0,LEFT($B1027,4),LEFT($B1027,3))</f>
        <v>813</v>
      </c>
      <c r="Q1027" s="18" t="str">
        <f>INDEX(Chapter,MATCH(P1027,[1]Chapter!$A$1:$A$681,0),8)</f>
        <v>חינוך יסודי</v>
      </c>
      <c r="R1027" s="18" t="str">
        <f t="shared" ref="R1027:R1090" si="131">LEFT($B1027,4)</f>
        <v>8132</v>
      </c>
      <c r="S1027" s="18" t="str">
        <f>INDEX(Chapter,MATCH(R1027,[1]Chapter!$A$1:$A$681,0),8)</f>
        <v>בתי״ס יסודיים</v>
      </c>
      <c r="T1027" s="18"/>
      <c r="U1027" s="18" t="str">
        <f t="shared" ref="U1027:U1090" si="132">LEFT($A1027,1)</f>
        <v>7</v>
      </c>
      <c r="V1027" s="18" t="str">
        <f>IF($L1027&lt;"6",INDEX(Revenue_type,MATCH(U1027*1,[1]type!$A$118:$A$168,0),8),INDEX(Expenditure_type,MATCH(U1027*1,[1]type!$A$2:$A$117,0),8))</f>
        <v>הוצאות לפעולות</v>
      </c>
      <c r="W1027" s="18" t="str">
        <f t="shared" ref="W1027:W1090" si="133">LEFT($A1027,2)</f>
        <v>78</v>
      </c>
      <c r="X1027" s="18" t="str">
        <f>IF($L1027&lt;"6",INDEX(Revenue_type,MATCH(W1027*1,[1]type!$A$118:$A$168,0),8),INDEX(Expenditure_type,MATCH(W1027*1,[1]type!$A$2:$A$117,0),8))</f>
        <v>הוצאות שונות</v>
      </c>
      <c r="Y1027" s="18" t="str">
        <f t="shared" ref="Y1027:Y1090" si="134">LEFT($A1027,3)</f>
        <v>783</v>
      </c>
      <c r="Z1027" s="18" t="e">
        <f>IF($L1027&lt;"6",INDEX(Revenue_type,MATCH(Y1027*1,[1]type!$A$118:$A$168,0),8),INDEX(Expenditure_type,MATCH(Y1027*1,[1]type!$A$2:$A$117,0),8))</f>
        <v>#N/A</v>
      </c>
    </row>
    <row r="1028" spans="1:26" ht="15.75" customHeight="1" outlineLevel="2">
      <c r="A1028" s="38">
        <v>784</v>
      </c>
      <c r="B1028" s="39">
        <v>813200</v>
      </c>
      <c r="C1028">
        <v>1</v>
      </c>
      <c r="D1028" t="str">
        <f t="shared" ref="D1028:D1091" si="135">C1028&amp;B1028&amp;"."&amp;A1028</f>
        <v>1813200.784</v>
      </c>
      <c r="E1028" s="42" t="s">
        <v>748</v>
      </c>
      <c r="F1028" s="16"/>
      <c r="G1028"/>
      <c r="H1028" s="17">
        <v>32500</v>
      </c>
      <c r="I1028" s="17">
        <v>27630</v>
      </c>
      <c r="J1028" s="16">
        <v>30289</v>
      </c>
      <c r="K1028" s="18" t="e">
        <f>INDEX(תקציב_2013,MATCH(D1028,'[1]תקציב 2015'!$D$3:$D$5960,0),8)</f>
        <v>#N/A</v>
      </c>
      <c r="L1028" s="18" t="str">
        <f t="shared" si="128"/>
        <v>8</v>
      </c>
      <c r="M1028" s="18" t="str">
        <f>INDEX(Chapter,MATCH(L1028,[1]Chapter!$A$1:$A$681,0),8)</f>
        <v>שירותים ממלכתיים</v>
      </c>
      <c r="N1028" s="18" t="str">
        <f t="shared" si="129"/>
        <v>81</v>
      </c>
      <c r="O1028" s="18" t="str">
        <f>INDEX(Chapter,MATCH(N1028,[1]Chapter!$A$1:$A$681,0),8)</f>
        <v>חינוך</v>
      </c>
      <c r="P1028" s="18" t="str">
        <f t="shared" si="130"/>
        <v>813</v>
      </c>
      <c r="Q1028" s="18" t="str">
        <f>INDEX(Chapter,MATCH(P1028,[1]Chapter!$A$1:$A$681,0),8)</f>
        <v>חינוך יסודי</v>
      </c>
      <c r="R1028" s="18" t="str">
        <f t="shared" si="131"/>
        <v>8132</v>
      </c>
      <c r="S1028" s="18" t="str">
        <f>INDEX(Chapter,MATCH(R1028,[1]Chapter!$A$1:$A$681,0),8)</f>
        <v>בתי״ס יסודיים</v>
      </c>
      <c r="T1028" s="18"/>
      <c r="U1028" s="18" t="str">
        <f t="shared" si="132"/>
        <v>7</v>
      </c>
      <c r="V1028" s="18" t="str">
        <f>IF($L1028&lt;"6",INDEX(Revenue_type,MATCH(U1028*1,[1]type!$A$118:$A$168,0),8),INDEX(Expenditure_type,MATCH(U1028*1,[1]type!$A$2:$A$117,0),8))</f>
        <v>הוצאות לפעולות</v>
      </c>
      <c r="W1028" s="18" t="str">
        <f t="shared" si="133"/>
        <v>78</v>
      </c>
      <c r="X1028" s="18" t="str">
        <f>IF($L1028&lt;"6",INDEX(Revenue_type,MATCH(W1028*1,[1]type!$A$118:$A$168,0),8),INDEX(Expenditure_type,MATCH(W1028*1,[1]type!$A$2:$A$117,0),8))</f>
        <v>הוצאות שונות</v>
      </c>
      <c r="Y1028" s="18" t="str">
        <f t="shared" si="134"/>
        <v>784</v>
      </c>
      <c r="Z1028" s="18" t="e">
        <f>IF($L1028&lt;"6",INDEX(Revenue_type,MATCH(Y1028*1,[1]type!$A$118:$A$168,0),8),INDEX(Expenditure_type,MATCH(Y1028*1,[1]type!$A$2:$A$117,0),8))</f>
        <v>#N/A</v>
      </c>
    </row>
    <row r="1029" spans="1:26" ht="15.75" customHeight="1" outlineLevel="2">
      <c r="A1029" s="38">
        <v>795</v>
      </c>
      <c r="B1029" s="39">
        <v>813200</v>
      </c>
      <c r="C1029">
        <v>1</v>
      </c>
      <c r="D1029" t="str">
        <f t="shared" si="135"/>
        <v>1813200.795</v>
      </c>
      <c r="E1029" s="47" t="s">
        <v>749</v>
      </c>
      <c r="F1029" s="16"/>
      <c r="G1029"/>
      <c r="H1029" s="17">
        <v>177000</v>
      </c>
      <c r="I1029" s="17">
        <v>155452</v>
      </c>
      <c r="J1029" s="16">
        <v>137569</v>
      </c>
      <c r="K1029" s="18" t="e">
        <f>INDEX(תקציב_2013,MATCH(D1029,'[1]תקציב 2015'!$D$3:$D$5960,0),8)</f>
        <v>#N/A</v>
      </c>
      <c r="L1029" s="18" t="str">
        <f t="shared" si="128"/>
        <v>8</v>
      </c>
      <c r="M1029" s="18" t="str">
        <f>INDEX(Chapter,MATCH(L1029,[1]Chapter!$A$1:$A$681,0),8)</f>
        <v>שירותים ממלכתיים</v>
      </c>
      <c r="N1029" s="18" t="str">
        <f t="shared" si="129"/>
        <v>81</v>
      </c>
      <c r="O1029" s="18" t="str">
        <f>INDEX(Chapter,MATCH(N1029,[1]Chapter!$A$1:$A$681,0),8)</f>
        <v>חינוך</v>
      </c>
      <c r="P1029" s="18" t="str">
        <f t="shared" si="130"/>
        <v>813</v>
      </c>
      <c r="Q1029" s="18" t="str">
        <f>INDEX(Chapter,MATCH(P1029,[1]Chapter!$A$1:$A$681,0),8)</f>
        <v>חינוך יסודי</v>
      </c>
      <c r="R1029" s="18" t="str">
        <f t="shared" si="131"/>
        <v>8132</v>
      </c>
      <c r="S1029" s="18" t="str">
        <f>INDEX(Chapter,MATCH(R1029,[1]Chapter!$A$1:$A$681,0),8)</f>
        <v>בתי״ס יסודיים</v>
      </c>
      <c r="T1029" s="18"/>
      <c r="U1029" s="18" t="str">
        <f t="shared" si="132"/>
        <v>7</v>
      </c>
      <c r="V1029" s="18" t="str">
        <f>IF($L1029&lt;"6",INDEX(Revenue_type,MATCH(U1029*1,[1]type!$A$118:$A$168,0),8),INDEX(Expenditure_type,MATCH(U1029*1,[1]type!$A$2:$A$117,0),8))</f>
        <v>הוצאות לפעולות</v>
      </c>
      <c r="W1029" s="18" t="str">
        <f t="shared" si="133"/>
        <v>79</v>
      </c>
      <c r="X1029" s="18" t="str">
        <f>IF($L1029&lt;"6",INDEX(Revenue_type,MATCH(W1029*1,[1]type!$A$118:$A$168,0),8),INDEX(Expenditure_type,MATCH(W1029*1,[1]type!$A$2:$A$117,0),8))</f>
        <v>השתתפות בתקציבי עזר 092</v>
      </c>
      <c r="Y1029" s="18" t="str">
        <f t="shared" si="134"/>
        <v>795</v>
      </c>
      <c r="Z1029" s="18" t="str">
        <f>IF($L1029&lt;"6",INDEX(Revenue_type,MATCH(Y1029*1,[1]type!$A$118:$A$168,0),8),INDEX(Expenditure_type,MATCH(Y1029*1,[1]type!$A$2:$A$117,0),8))</f>
        <v>בתי מלאכה ת"ע 095</v>
      </c>
    </row>
    <row r="1030" spans="1:26" ht="15.75" customHeight="1" outlineLevel="2">
      <c r="A1030" s="38">
        <v>796</v>
      </c>
      <c r="B1030" s="39">
        <v>813200</v>
      </c>
      <c r="C1030">
        <v>1</v>
      </c>
      <c r="D1030" t="str">
        <f t="shared" si="135"/>
        <v>1813200.796</v>
      </c>
      <c r="E1030" s="42" t="s">
        <v>617</v>
      </c>
      <c r="F1030" s="16"/>
      <c r="G1030"/>
      <c r="H1030" s="17">
        <v>225000</v>
      </c>
      <c r="I1030" s="17">
        <v>218752</v>
      </c>
      <c r="J1030" s="16">
        <v>220509</v>
      </c>
      <c r="K1030" s="18" t="e">
        <f>INDEX(תקציב_2013,MATCH(D1030,'[1]תקציב 2015'!$D$3:$D$5960,0),8)</f>
        <v>#N/A</v>
      </c>
      <c r="L1030" s="18" t="str">
        <f t="shared" si="128"/>
        <v>8</v>
      </c>
      <c r="M1030" s="18" t="str">
        <f>INDEX(Chapter,MATCH(L1030,[1]Chapter!$A$1:$A$681,0),8)</f>
        <v>שירותים ממלכתיים</v>
      </c>
      <c r="N1030" s="18" t="str">
        <f t="shared" si="129"/>
        <v>81</v>
      </c>
      <c r="O1030" s="18" t="str">
        <f>INDEX(Chapter,MATCH(N1030,[1]Chapter!$A$1:$A$681,0),8)</f>
        <v>חינוך</v>
      </c>
      <c r="P1030" s="18" t="str">
        <f t="shared" si="130"/>
        <v>813</v>
      </c>
      <c r="Q1030" s="18" t="str">
        <f>INDEX(Chapter,MATCH(P1030,[1]Chapter!$A$1:$A$681,0),8)</f>
        <v>חינוך יסודי</v>
      </c>
      <c r="R1030" s="18" t="str">
        <f t="shared" si="131"/>
        <v>8132</v>
      </c>
      <c r="S1030" s="18" t="str">
        <f>INDEX(Chapter,MATCH(R1030,[1]Chapter!$A$1:$A$681,0),8)</f>
        <v>בתי״ס יסודיים</v>
      </c>
      <c r="T1030" s="18"/>
      <c r="U1030" s="18" t="str">
        <f t="shared" si="132"/>
        <v>7</v>
      </c>
      <c r="V1030" s="18" t="str">
        <f>IF($L1030&lt;"6",INDEX(Revenue_type,MATCH(U1030*1,[1]type!$A$118:$A$168,0),8),INDEX(Expenditure_type,MATCH(U1030*1,[1]type!$A$2:$A$117,0),8))</f>
        <v>הוצאות לפעולות</v>
      </c>
      <c r="W1030" s="18" t="str">
        <f t="shared" si="133"/>
        <v>79</v>
      </c>
      <c r="X1030" s="18" t="str">
        <f>IF($L1030&lt;"6",INDEX(Revenue_type,MATCH(W1030*1,[1]type!$A$118:$A$168,0),8),INDEX(Expenditure_type,MATCH(W1030*1,[1]type!$A$2:$A$117,0),8))</f>
        <v>השתתפות בתקציבי עזר 092</v>
      </c>
      <c r="Y1030" s="18" t="str">
        <f t="shared" si="134"/>
        <v>796</v>
      </c>
      <c r="Z1030" s="18" t="str">
        <f>IF($L1030&lt;"6",INDEX(Revenue_type,MATCH(Y1030*1,[1]type!$A$118:$A$168,0),8),INDEX(Expenditure_type,MATCH(Y1030*1,[1]type!$A$2:$A$117,0),8))</f>
        <v>מוסך תקציבי עזר 096</v>
      </c>
    </row>
    <row r="1031" spans="1:26" ht="15.75" customHeight="1" outlineLevel="2">
      <c r="A1031" s="38">
        <v>798</v>
      </c>
      <c r="B1031" s="39">
        <v>813200</v>
      </c>
      <c r="C1031">
        <v>1</v>
      </c>
      <c r="D1031" t="str">
        <f t="shared" si="135"/>
        <v>1813200.798</v>
      </c>
      <c r="E1031" s="51" t="s">
        <v>565</v>
      </c>
      <c r="F1031" s="16"/>
      <c r="G1031"/>
      <c r="H1031" s="17">
        <v>1710000</v>
      </c>
      <c r="I1031" s="17">
        <v>1614792.52</v>
      </c>
      <c r="J1031" s="16">
        <v>1676205</v>
      </c>
      <c r="K1031" s="18" t="e">
        <f>INDEX(תקציב_2013,MATCH(D1031,'[1]תקציב 2015'!$D$3:$D$5960,0),8)</f>
        <v>#N/A</v>
      </c>
      <c r="L1031" s="18" t="str">
        <f t="shared" si="128"/>
        <v>8</v>
      </c>
      <c r="M1031" s="18" t="str">
        <f>INDEX(Chapter,MATCH(L1031,[1]Chapter!$A$1:$A$681,0),8)</f>
        <v>שירותים ממלכתיים</v>
      </c>
      <c r="N1031" s="18" t="str">
        <f t="shared" si="129"/>
        <v>81</v>
      </c>
      <c r="O1031" s="18" t="str">
        <f>INDEX(Chapter,MATCH(N1031,[1]Chapter!$A$1:$A$681,0),8)</f>
        <v>חינוך</v>
      </c>
      <c r="P1031" s="18" t="str">
        <f t="shared" si="130"/>
        <v>813</v>
      </c>
      <c r="Q1031" s="18" t="str">
        <f>INDEX(Chapter,MATCH(P1031,[1]Chapter!$A$1:$A$681,0),8)</f>
        <v>חינוך יסודי</v>
      </c>
      <c r="R1031" s="18" t="str">
        <f t="shared" si="131"/>
        <v>8132</v>
      </c>
      <c r="S1031" s="18" t="str">
        <f>INDEX(Chapter,MATCH(R1031,[1]Chapter!$A$1:$A$681,0),8)</f>
        <v>בתי״ס יסודיים</v>
      </c>
      <c r="T1031" s="18"/>
      <c r="U1031" s="18" t="str">
        <f t="shared" si="132"/>
        <v>7</v>
      </c>
      <c r="V1031" s="18" t="str">
        <f>IF($L1031&lt;"6",INDEX(Revenue_type,MATCH(U1031*1,[1]type!$A$118:$A$168,0),8),INDEX(Expenditure_type,MATCH(U1031*1,[1]type!$A$2:$A$117,0),8))</f>
        <v>הוצאות לפעולות</v>
      </c>
      <c r="W1031" s="18" t="str">
        <f t="shared" si="133"/>
        <v>79</v>
      </c>
      <c r="X1031" s="18" t="str">
        <f>IF($L1031&lt;"6",INDEX(Revenue_type,MATCH(W1031*1,[1]type!$A$118:$A$168,0),8),INDEX(Expenditure_type,MATCH(W1031*1,[1]type!$A$2:$A$117,0),8))</f>
        <v>השתתפות בתקציבי עזר 092</v>
      </c>
      <c r="Y1031" s="18" t="str">
        <f t="shared" si="134"/>
        <v>798</v>
      </c>
      <c r="Z1031" s="18" t="e">
        <f>IF($L1031&lt;"6",INDEX(Revenue_type,MATCH(Y1031*1,[1]type!$A$118:$A$168,0),8),INDEX(Expenditure_type,MATCH(Y1031*1,[1]type!$A$2:$A$117,0),8))</f>
        <v>#N/A</v>
      </c>
    </row>
    <row r="1032" spans="1:26" ht="15.75" customHeight="1" outlineLevel="2">
      <c r="A1032" s="38">
        <v>110</v>
      </c>
      <c r="B1032" s="39">
        <v>813201</v>
      </c>
      <c r="C1032">
        <v>1</v>
      </c>
      <c r="D1032" t="str">
        <f t="shared" si="135"/>
        <v>1813201.110</v>
      </c>
      <c r="E1032" s="43" t="s">
        <v>750</v>
      </c>
      <c r="F1032" s="16"/>
      <c r="G1032"/>
      <c r="H1032" s="17">
        <v>0</v>
      </c>
      <c r="I1032" s="17">
        <v>0</v>
      </c>
      <c r="J1032" s="16">
        <v>0</v>
      </c>
      <c r="K1032" s="18" t="e">
        <f>INDEX(תקציב_2013,MATCH(D1032,'[1]תקציב 2015'!$D$3:$D$5960,0),8)</f>
        <v>#N/A</v>
      </c>
      <c r="L1032" s="18" t="str">
        <f t="shared" si="128"/>
        <v>8</v>
      </c>
      <c r="M1032" s="18" t="str">
        <f>INDEX(Chapter,MATCH(L1032,[1]Chapter!$A$1:$A$681,0),8)</f>
        <v>שירותים ממלכתיים</v>
      </c>
      <c r="N1032" s="18" t="str">
        <f t="shared" si="129"/>
        <v>81</v>
      </c>
      <c r="O1032" s="18" t="str">
        <f>INDEX(Chapter,MATCH(N1032,[1]Chapter!$A$1:$A$681,0),8)</f>
        <v>חינוך</v>
      </c>
      <c r="P1032" s="18" t="str">
        <f t="shared" si="130"/>
        <v>813</v>
      </c>
      <c r="Q1032" s="18" t="str">
        <f>INDEX(Chapter,MATCH(P1032,[1]Chapter!$A$1:$A$681,0),8)</f>
        <v>חינוך יסודי</v>
      </c>
      <c r="R1032" s="18" t="str">
        <f t="shared" si="131"/>
        <v>8132</v>
      </c>
      <c r="S1032" s="18" t="str">
        <f>INDEX(Chapter,MATCH(R1032,[1]Chapter!$A$1:$A$681,0),8)</f>
        <v>בתי״ס יסודיים</v>
      </c>
      <c r="T1032" s="18"/>
      <c r="U1032" s="18" t="str">
        <f t="shared" si="132"/>
        <v>1</v>
      </c>
      <c r="V1032" s="18" t="str">
        <f>IF($L1032&lt;"6",INDEX(Revenue_type,MATCH(U1032*1,[1]type!$A$118:$A$168,0),8),INDEX(Expenditure_type,MATCH(U1032*1,[1]type!$A$2:$A$117,0),8))</f>
        <v>משכורות וש"ע לעובדים לפי תקן</v>
      </c>
      <c r="W1032" s="18" t="str">
        <f t="shared" si="133"/>
        <v>11</v>
      </c>
      <c r="X1032" s="18" t="str">
        <f>IF($L1032&lt;"6",INDEX(Revenue_type,MATCH(W1032*1,[1]type!$A$118:$A$168,0),8),INDEX(Expenditure_type,MATCH(W1032*1,[1]type!$A$2:$A$117,0),8))</f>
        <v>השכר הקובע</v>
      </c>
      <c r="Y1032" s="18" t="str">
        <f t="shared" si="134"/>
        <v>110</v>
      </c>
      <c r="Z1032" s="18" t="e">
        <f>IF($L1032&lt;"6",INDEX(Revenue_type,MATCH(Y1032*1,[1]type!$A$118:$A$168,0),8),INDEX(Expenditure_type,MATCH(Y1032*1,[1]type!$A$2:$A$117,0),8))</f>
        <v>#N/A</v>
      </c>
    </row>
    <row r="1033" spans="1:26" ht="15.75" customHeight="1" outlineLevel="2">
      <c r="A1033" s="38">
        <v>210</v>
      </c>
      <c r="B1033" s="39">
        <v>813201</v>
      </c>
      <c r="C1033">
        <v>1</v>
      </c>
      <c r="D1033" t="str">
        <f t="shared" si="135"/>
        <v>1813201.210</v>
      </c>
      <c r="E1033" s="44" t="s">
        <v>476</v>
      </c>
      <c r="F1033" s="16"/>
      <c r="G1033"/>
      <c r="H1033" s="17">
        <v>0</v>
      </c>
      <c r="I1033" s="17">
        <v>0</v>
      </c>
      <c r="J1033" s="16">
        <v>0</v>
      </c>
      <c r="K1033" s="18" t="e">
        <f>INDEX(תקציב_2013,MATCH(D1033,'[1]תקציב 2015'!$D$3:$D$5960,0),8)</f>
        <v>#N/A</v>
      </c>
      <c r="L1033" s="18" t="str">
        <f t="shared" si="128"/>
        <v>8</v>
      </c>
      <c r="M1033" s="18" t="str">
        <f>INDEX(Chapter,MATCH(L1033,[1]Chapter!$A$1:$A$681,0),8)</f>
        <v>שירותים ממלכתיים</v>
      </c>
      <c r="N1033" s="18" t="str">
        <f t="shared" si="129"/>
        <v>81</v>
      </c>
      <c r="O1033" s="18" t="str">
        <f>INDEX(Chapter,MATCH(N1033,[1]Chapter!$A$1:$A$681,0),8)</f>
        <v>חינוך</v>
      </c>
      <c r="P1033" s="18" t="str">
        <f t="shared" si="130"/>
        <v>813</v>
      </c>
      <c r="Q1033" s="18" t="str">
        <f>INDEX(Chapter,MATCH(P1033,[1]Chapter!$A$1:$A$681,0),8)</f>
        <v>חינוך יסודי</v>
      </c>
      <c r="R1033" s="18" t="str">
        <f t="shared" si="131"/>
        <v>8132</v>
      </c>
      <c r="S1033" s="18" t="str">
        <f>INDEX(Chapter,MATCH(R1033,[1]Chapter!$A$1:$A$681,0),8)</f>
        <v>בתי״ס יסודיים</v>
      </c>
      <c r="T1033" s="18"/>
      <c r="U1033" s="18" t="str">
        <f t="shared" si="132"/>
        <v>2</v>
      </c>
      <c r="V1033" s="18" t="str">
        <f>IF($L1033&lt;"6",INDEX(Revenue_type,MATCH(U1033*1,[1]type!$A$118:$A$168,0),8),INDEX(Expenditure_type,MATCH(U1033*1,[1]type!$A$2:$A$117,0),8))</f>
        <v>משכורות וש"ע לעובדים בלי תקן</v>
      </c>
      <c r="W1033" s="18" t="str">
        <f t="shared" si="133"/>
        <v>21</v>
      </c>
      <c r="X1033" s="18" t="str">
        <f>IF($L1033&lt;"6",INDEX(Revenue_type,MATCH(W1033*1,[1]type!$A$118:$A$168,0),8),INDEX(Expenditure_type,MATCH(W1033*1,[1]type!$A$2:$A$117,0),8))</f>
        <v>השכר הקובע</v>
      </c>
      <c r="Y1033" s="18" t="str">
        <f t="shared" si="134"/>
        <v>210</v>
      </c>
      <c r="Z1033" s="18" t="e">
        <f>IF($L1033&lt;"6",INDEX(Revenue_type,MATCH(Y1033*1,[1]type!$A$118:$A$168,0),8),INDEX(Expenditure_type,MATCH(Y1033*1,[1]type!$A$2:$A$117,0),8))</f>
        <v>#N/A</v>
      </c>
    </row>
    <row r="1034" spans="1:26" ht="15.75" customHeight="1" outlineLevel="2">
      <c r="A1034" s="38">
        <v>210</v>
      </c>
      <c r="B1034" s="39">
        <v>813202</v>
      </c>
      <c r="C1034">
        <v>1</v>
      </c>
      <c r="D1034" t="str">
        <f t="shared" si="135"/>
        <v>1813202.210</v>
      </c>
      <c r="E1034" s="47" t="s">
        <v>751</v>
      </c>
      <c r="F1034" s="16"/>
      <c r="G1034"/>
      <c r="H1034" s="17">
        <v>465000</v>
      </c>
      <c r="I1034" s="17">
        <v>598907.84</v>
      </c>
      <c r="J1034" s="16">
        <v>467065.24</v>
      </c>
      <c r="K1034" s="18" t="e">
        <f>INDEX(תקציב_2013,MATCH(D1034,'[1]תקציב 2015'!$D$3:$D$5960,0),8)</f>
        <v>#N/A</v>
      </c>
      <c r="L1034" s="18" t="str">
        <f t="shared" si="128"/>
        <v>8</v>
      </c>
      <c r="M1034" s="18" t="str">
        <f>INDEX(Chapter,MATCH(L1034,[1]Chapter!$A$1:$A$681,0),8)</f>
        <v>שירותים ממלכתיים</v>
      </c>
      <c r="N1034" s="18" t="str">
        <f t="shared" si="129"/>
        <v>81</v>
      </c>
      <c r="O1034" s="18" t="str">
        <f>INDEX(Chapter,MATCH(N1034,[1]Chapter!$A$1:$A$681,0),8)</f>
        <v>חינוך</v>
      </c>
      <c r="P1034" s="18" t="str">
        <f t="shared" si="130"/>
        <v>813</v>
      </c>
      <c r="Q1034" s="18" t="str">
        <f>INDEX(Chapter,MATCH(P1034,[1]Chapter!$A$1:$A$681,0),8)</f>
        <v>חינוך יסודי</v>
      </c>
      <c r="R1034" s="18" t="str">
        <f t="shared" si="131"/>
        <v>8132</v>
      </c>
      <c r="S1034" s="18" t="str">
        <f>INDEX(Chapter,MATCH(R1034,[1]Chapter!$A$1:$A$681,0),8)</f>
        <v>בתי״ס יסודיים</v>
      </c>
      <c r="T1034" s="18"/>
      <c r="U1034" s="18" t="str">
        <f t="shared" si="132"/>
        <v>2</v>
      </c>
      <c r="V1034" s="18" t="str">
        <f>IF($L1034&lt;"6",INDEX(Revenue_type,MATCH(U1034*1,[1]type!$A$118:$A$168,0),8),INDEX(Expenditure_type,MATCH(U1034*1,[1]type!$A$2:$A$117,0),8))</f>
        <v>משכורות וש"ע לעובדים בלי תקן</v>
      </c>
      <c r="W1034" s="18" t="str">
        <f t="shared" si="133"/>
        <v>21</v>
      </c>
      <c r="X1034" s="18" t="str">
        <f>IF($L1034&lt;"6",INDEX(Revenue_type,MATCH(W1034*1,[1]type!$A$118:$A$168,0),8),INDEX(Expenditure_type,MATCH(W1034*1,[1]type!$A$2:$A$117,0),8))</f>
        <v>השכר הקובע</v>
      </c>
      <c r="Y1034" s="18" t="str">
        <f t="shared" si="134"/>
        <v>210</v>
      </c>
      <c r="Z1034" s="18" t="e">
        <f>IF($L1034&lt;"6",INDEX(Revenue_type,MATCH(Y1034*1,[1]type!$A$118:$A$168,0),8),INDEX(Expenditure_type,MATCH(Y1034*1,[1]type!$A$2:$A$117,0),8))</f>
        <v>#N/A</v>
      </c>
    </row>
    <row r="1035" spans="1:26" ht="15.75" customHeight="1" outlineLevel="2">
      <c r="A1035" s="38">
        <v>110</v>
      </c>
      <c r="B1035" s="39">
        <v>813203</v>
      </c>
      <c r="C1035">
        <v>1</v>
      </c>
      <c r="D1035" t="str">
        <f t="shared" si="135"/>
        <v>1813203.110</v>
      </c>
      <c r="E1035" s="42" t="s">
        <v>752</v>
      </c>
      <c r="F1035" s="16"/>
      <c r="G1035"/>
      <c r="H1035" s="17">
        <v>5160000</v>
      </c>
      <c r="I1035" s="17">
        <v>5041015.38</v>
      </c>
      <c r="J1035" s="16">
        <v>4936688.9400000004</v>
      </c>
      <c r="K1035" s="18" t="e">
        <f>INDEX(תקציב_2013,MATCH(D1035,'[1]תקציב 2015'!$D$3:$D$5960,0),8)</f>
        <v>#N/A</v>
      </c>
      <c r="L1035" s="18" t="str">
        <f t="shared" si="128"/>
        <v>8</v>
      </c>
      <c r="M1035" s="18" t="str">
        <f>INDEX(Chapter,MATCH(L1035,[1]Chapter!$A$1:$A$681,0),8)</f>
        <v>שירותים ממלכתיים</v>
      </c>
      <c r="N1035" s="18" t="str">
        <f t="shared" si="129"/>
        <v>81</v>
      </c>
      <c r="O1035" s="18" t="str">
        <f>INDEX(Chapter,MATCH(N1035,[1]Chapter!$A$1:$A$681,0),8)</f>
        <v>חינוך</v>
      </c>
      <c r="P1035" s="18" t="str">
        <f t="shared" si="130"/>
        <v>813</v>
      </c>
      <c r="Q1035" s="18" t="str">
        <f>INDEX(Chapter,MATCH(P1035,[1]Chapter!$A$1:$A$681,0),8)</f>
        <v>חינוך יסודי</v>
      </c>
      <c r="R1035" s="18" t="str">
        <f t="shared" si="131"/>
        <v>8132</v>
      </c>
      <c r="S1035" s="18" t="str">
        <f>INDEX(Chapter,MATCH(R1035,[1]Chapter!$A$1:$A$681,0),8)</f>
        <v>בתי״ס יסודיים</v>
      </c>
      <c r="T1035" s="18"/>
      <c r="U1035" s="18" t="str">
        <f t="shared" si="132"/>
        <v>1</v>
      </c>
      <c r="V1035" s="18" t="str">
        <f>IF($L1035&lt;"6",INDEX(Revenue_type,MATCH(U1035*1,[1]type!$A$118:$A$168,0),8),INDEX(Expenditure_type,MATCH(U1035*1,[1]type!$A$2:$A$117,0),8))</f>
        <v>משכורות וש"ע לעובדים לפי תקן</v>
      </c>
      <c r="W1035" s="18" t="str">
        <f t="shared" si="133"/>
        <v>11</v>
      </c>
      <c r="X1035" s="18" t="str">
        <f>IF($L1035&lt;"6",INDEX(Revenue_type,MATCH(W1035*1,[1]type!$A$118:$A$168,0),8),INDEX(Expenditure_type,MATCH(W1035*1,[1]type!$A$2:$A$117,0),8))</f>
        <v>השכר הקובע</v>
      </c>
      <c r="Y1035" s="18" t="str">
        <f t="shared" si="134"/>
        <v>110</v>
      </c>
      <c r="Z1035" s="18" t="e">
        <f>IF($L1035&lt;"6",INDEX(Revenue_type,MATCH(Y1035*1,[1]type!$A$118:$A$168,0),8),INDEX(Expenditure_type,MATCH(Y1035*1,[1]type!$A$2:$A$117,0),8))</f>
        <v>#N/A</v>
      </c>
    </row>
    <row r="1036" spans="1:26" ht="15.75" customHeight="1" outlineLevel="2">
      <c r="A1036" s="38">
        <v>111</v>
      </c>
      <c r="B1036" s="39">
        <v>813203</v>
      </c>
      <c r="C1036">
        <v>1</v>
      </c>
      <c r="D1036" t="str">
        <f t="shared" si="135"/>
        <v>1813203.111</v>
      </c>
      <c r="E1036" s="64" t="s">
        <v>753</v>
      </c>
      <c r="F1036" s="16"/>
      <c r="G1036"/>
      <c r="H1036" s="17">
        <v>715000</v>
      </c>
      <c r="I1036" s="17">
        <v>707078.37</v>
      </c>
      <c r="J1036" s="16">
        <v>618675</v>
      </c>
      <c r="K1036" s="18" t="e">
        <f>INDEX(תקציב_2013,MATCH(D1036,'[1]תקציב 2015'!$D$3:$D$5960,0),8)</f>
        <v>#N/A</v>
      </c>
      <c r="L1036" s="18" t="str">
        <f t="shared" si="128"/>
        <v>8</v>
      </c>
      <c r="M1036" s="18" t="str">
        <f>INDEX(Chapter,MATCH(L1036,[1]Chapter!$A$1:$A$681,0),8)</f>
        <v>שירותים ממלכתיים</v>
      </c>
      <c r="N1036" s="18" t="str">
        <f t="shared" si="129"/>
        <v>81</v>
      </c>
      <c r="O1036" s="18" t="str">
        <f>INDEX(Chapter,MATCH(N1036,[1]Chapter!$A$1:$A$681,0),8)</f>
        <v>חינוך</v>
      </c>
      <c r="P1036" s="18" t="str">
        <f t="shared" si="130"/>
        <v>813</v>
      </c>
      <c r="Q1036" s="18" t="str">
        <f>INDEX(Chapter,MATCH(P1036,[1]Chapter!$A$1:$A$681,0),8)</f>
        <v>חינוך יסודי</v>
      </c>
      <c r="R1036" s="18" t="str">
        <f t="shared" si="131"/>
        <v>8132</v>
      </c>
      <c r="S1036" s="18" t="str">
        <f>INDEX(Chapter,MATCH(R1036,[1]Chapter!$A$1:$A$681,0),8)</f>
        <v>בתי״ס יסודיים</v>
      </c>
      <c r="T1036" s="18"/>
      <c r="U1036" s="18" t="str">
        <f t="shared" si="132"/>
        <v>1</v>
      </c>
      <c r="V1036" s="18" t="str">
        <f>IF($L1036&lt;"6",INDEX(Revenue_type,MATCH(U1036*1,[1]type!$A$118:$A$168,0),8),INDEX(Expenditure_type,MATCH(U1036*1,[1]type!$A$2:$A$117,0),8))</f>
        <v>משכורות וש"ע לעובדים לפי תקן</v>
      </c>
      <c r="W1036" s="18" t="str">
        <f t="shared" si="133"/>
        <v>11</v>
      </c>
      <c r="X1036" s="18" t="str">
        <f>IF($L1036&lt;"6",INDEX(Revenue_type,MATCH(W1036*1,[1]type!$A$118:$A$168,0),8),INDEX(Expenditure_type,MATCH(W1036*1,[1]type!$A$2:$A$117,0),8))</f>
        <v>השכר הקובע</v>
      </c>
      <c r="Y1036" s="18" t="str">
        <f t="shared" si="134"/>
        <v>111</v>
      </c>
      <c r="Z1036" s="18" t="e">
        <f>IF($L1036&lt;"6",INDEX(Revenue_type,MATCH(Y1036*1,[1]type!$A$118:$A$168,0),8),INDEX(Expenditure_type,MATCH(Y1036*1,[1]type!$A$2:$A$117,0),8))</f>
        <v>#N/A</v>
      </c>
    </row>
    <row r="1037" spans="1:26" ht="15.75" customHeight="1" outlineLevel="2">
      <c r="A1037" s="38">
        <v>210</v>
      </c>
      <c r="B1037" s="39">
        <v>813203</v>
      </c>
      <c r="C1037">
        <v>1</v>
      </c>
      <c r="D1037" t="str">
        <f t="shared" si="135"/>
        <v>1813203.210</v>
      </c>
      <c r="E1037" s="67" t="s">
        <v>754</v>
      </c>
      <c r="F1037" s="16"/>
      <c r="G1037"/>
      <c r="H1037" s="17">
        <v>7905000</v>
      </c>
      <c r="I1037" s="17">
        <v>7732763.7999999998</v>
      </c>
      <c r="J1037" s="16">
        <v>5821396.1200000001</v>
      </c>
      <c r="K1037" s="18" t="e">
        <f>INDEX(תקציב_2013,MATCH(D1037,'[1]תקציב 2015'!$D$3:$D$5960,0),8)</f>
        <v>#N/A</v>
      </c>
      <c r="L1037" s="18" t="str">
        <f t="shared" si="128"/>
        <v>8</v>
      </c>
      <c r="M1037" s="18" t="str">
        <f>INDEX(Chapter,MATCH(L1037,[1]Chapter!$A$1:$A$681,0),8)</f>
        <v>שירותים ממלכתיים</v>
      </c>
      <c r="N1037" s="18" t="str">
        <f t="shared" si="129"/>
        <v>81</v>
      </c>
      <c r="O1037" s="18" t="str">
        <f>INDEX(Chapter,MATCH(N1037,[1]Chapter!$A$1:$A$681,0),8)</f>
        <v>חינוך</v>
      </c>
      <c r="P1037" s="18" t="str">
        <f t="shared" si="130"/>
        <v>813</v>
      </c>
      <c r="Q1037" s="18" t="str">
        <f>INDEX(Chapter,MATCH(P1037,[1]Chapter!$A$1:$A$681,0),8)</f>
        <v>חינוך יסודי</v>
      </c>
      <c r="R1037" s="18" t="str">
        <f t="shared" si="131"/>
        <v>8132</v>
      </c>
      <c r="S1037" s="18" t="str">
        <f>INDEX(Chapter,MATCH(R1037,[1]Chapter!$A$1:$A$681,0),8)</f>
        <v>בתי״ס יסודיים</v>
      </c>
      <c r="T1037" s="18"/>
      <c r="U1037" s="18" t="str">
        <f t="shared" si="132"/>
        <v>2</v>
      </c>
      <c r="V1037" s="18" t="str">
        <f>IF($L1037&lt;"6",INDEX(Revenue_type,MATCH(U1037*1,[1]type!$A$118:$A$168,0),8),INDEX(Expenditure_type,MATCH(U1037*1,[1]type!$A$2:$A$117,0),8))</f>
        <v>משכורות וש"ע לעובדים בלי תקן</v>
      </c>
      <c r="W1037" s="18" t="str">
        <f t="shared" si="133"/>
        <v>21</v>
      </c>
      <c r="X1037" s="18" t="str">
        <f>IF($L1037&lt;"6",INDEX(Revenue_type,MATCH(W1037*1,[1]type!$A$118:$A$168,0),8),INDEX(Expenditure_type,MATCH(W1037*1,[1]type!$A$2:$A$117,0),8))</f>
        <v>השכר הקובע</v>
      </c>
      <c r="Y1037" s="18" t="str">
        <f t="shared" si="134"/>
        <v>210</v>
      </c>
      <c r="Z1037" s="18" t="e">
        <f>IF($L1037&lt;"6",INDEX(Revenue_type,MATCH(Y1037*1,[1]type!$A$118:$A$168,0),8),INDEX(Expenditure_type,MATCH(Y1037*1,[1]type!$A$2:$A$117,0),8))</f>
        <v>#N/A</v>
      </c>
    </row>
    <row r="1038" spans="1:26" ht="15.75" customHeight="1" outlineLevel="2">
      <c r="A1038" s="38">
        <v>780</v>
      </c>
      <c r="B1038" s="39">
        <v>813204</v>
      </c>
      <c r="C1038">
        <v>1</v>
      </c>
      <c r="D1038" t="str">
        <f t="shared" si="135"/>
        <v>1813204.780</v>
      </c>
      <c r="E1038" s="47" t="s">
        <v>755</v>
      </c>
      <c r="F1038" s="16"/>
      <c r="G1038"/>
      <c r="H1038" s="17">
        <v>65000</v>
      </c>
      <c r="I1038" s="17">
        <v>30000</v>
      </c>
      <c r="J1038" s="16">
        <v>34120</v>
      </c>
      <c r="K1038" s="18" t="e">
        <f>INDEX(תקציב_2013,MATCH(D1038,'[1]תקציב 2015'!$D$3:$D$5960,0),8)</f>
        <v>#N/A</v>
      </c>
      <c r="L1038" s="18" t="str">
        <f t="shared" si="128"/>
        <v>8</v>
      </c>
      <c r="M1038" s="18" t="str">
        <f>INDEX(Chapter,MATCH(L1038,[1]Chapter!$A$1:$A$681,0),8)</f>
        <v>שירותים ממלכתיים</v>
      </c>
      <c r="N1038" s="18" t="str">
        <f t="shared" si="129"/>
        <v>81</v>
      </c>
      <c r="O1038" s="18" t="str">
        <f>INDEX(Chapter,MATCH(N1038,[1]Chapter!$A$1:$A$681,0),8)</f>
        <v>חינוך</v>
      </c>
      <c r="P1038" s="18" t="str">
        <f t="shared" si="130"/>
        <v>813</v>
      </c>
      <c r="Q1038" s="18" t="str">
        <f>INDEX(Chapter,MATCH(P1038,[1]Chapter!$A$1:$A$681,0),8)</f>
        <v>חינוך יסודי</v>
      </c>
      <c r="R1038" s="18" t="str">
        <f t="shared" si="131"/>
        <v>8132</v>
      </c>
      <c r="S1038" s="18" t="str">
        <f>INDEX(Chapter,MATCH(R1038,[1]Chapter!$A$1:$A$681,0),8)</f>
        <v>בתי״ס יסודיים</v>
      </c>
      <c r="T1038" s="18"/>
      <c r="U1038" s="18" t="str">
        <f t="shared" si="132"/>
        <v>7</v>
      </c>
      <c r="V1038" s="18" t="str">
        <f>IF($L1038&lt;"6",INDEX(Revenue_type,MATCH(U1038*1,[1]type!$A$118:$A$168,0),8),INDEX(Expenditure_type,MATCH(U1038*1,[1]type!$A$2:$A$117,0),8))</f>
        <v>הוצאות לפעולות</v>
      </c>
      <c r="W1038" s="18" t="str">
        <f t="shared" si="133"/>
        <v>78</v>
      </c>
      <c r="X1038" s="18" t="str">
        <f>IF($L1038&lt;"6",INDEX(Revenue_type,MATCH(W1038*1,[1]type!$A$118:$A$168,0),8),INDEX(Expenditure_type,MATCH(W1038*1,[1]type!$A$2:$A$117,0),8))</f>
        <v>הוצאות שונות</v>
      </c>
      <c r="Y1038" s="18" t="str">
        <f t="shared" si="134"/>
        <v>780</v>
      </c>
      <c r="Z1038" s="18" t="e">
        <f>IF($L1038&lt;"6",INDEX(Revenue_type,MATCH(Y1038*1,[1]type!$A$118:$A$168,0),8),INDEX(Expenditure_type,MATCH(Y1038*1,[1]type!$A$2:$A$117,0),8))</f>
        <v>#N/A</v>
      </c>
    </row>
    <row r="1039" spans="1:26" ht="15.75" customHeight="1" outlineLevel="2">
      <c r="A1039" s="38">
        <v>210</v>
      </c>
      <c r="B1039" s="39">
        <v>813205</v>
      </c>
      <c r="C1039">
        <v>1</v>
      </c>
      <c r="D1039" t="str">
        <f t="shared" si="135"/>
        <v>1813205.210</v>
      </c>
      <c r="E1039" s="47" t="s">
        <v>756</v>
      </c>
      <c r="F1039" s="16"/>
      <c r="G1039"/>
      <c r="H1039" s="17">
        <v>125000</v>
      </c>
      <c r="I1039" s="17">
        <v>0</v>
      </c>
      <c r="J1039" s="16"/>
      <c r="K1039" s="18" t="e">
        <f>INDEX(תקציב_2013,MATCH(D1039,'[1]תקציב 2015'!$D$3:$D$5960,0),8)</f>
        <v>#N/A</v>
      </c>
      <c r="L1039" s="18" t="str">
        <f t="shared" si="128"/>
        <v>8</v>
      </c>
      <c r="M1039" s="18" t="str">
        <f>INDEX(Chapter,MATCH(L1039,[1]Chapter!$A$1:$A$681,0),8)</f>
        <v>שירותים ממלכתיים</v>
      </c>
      <c r="N1039" s="18" t="str">
        <f t="shared" si="129"/>
        <v>81</v>
      </c>
      <c r="O1039" s="18" t="str">
        <f>INDEX(Chapter,MATCH(N1039,[1]Chapter!$A$1:$A$681,0),8)</f>
        <v>חינוך</v>
      </c>
      <c r="P1039" s="18" t="str">
        <f t="shared" si="130"/>
        <v>813</v>
      </c>
      <c r="Q1039" s="18" t="str">
        <f>INDEX(Chapter,MATCH(P1039,[1]Chapter!$A$1:$A$681,0),8)</f>
        <v>חינוך יסודי</v>
      </c>
      <c r="R1039" s="18" t="str">
        <f t="shared" si="131"/>
        <v>8132</v>
      </c>
      <c r="S1039" s="18" t="str">
        <f>INDEX(Chapter,MATCH(R1039,[1]Chapter!$A$1:$A$681,0),8)</f>
        <v>בתי״ס יסודיים</v>
      </c>
      <c r="T1039" s="18"/>
      <c r="U1039" s="18" t="str">
        <f t="shared" si="132"/>
        <v>2</v>
      </c>
      <c r="V1039" s="18" t="str">
        <f>IF($L1039&lt;"6",INDEX(Revenue_type,MATCH(U1039*1,[1]type!$A$118:$A$168,0),8),INDEX(Expenditure_type,MATCH(U1039*1,[1]type!$A$2:$A$117,0),8))</f>
        <v>משכורות וש"ע לעובדים בלי תקן</v>
      </c>
      <c r="W1039" s="18" t="str">
        <f t="shared" si="133"/>
        <v>21</v>
      </c>
      <c r="X1039" s="18" t="str">
        <f>IF($L1039&lt;"6",INDEX(Revenue_type,MATCH(W1039*1,[1]type!$A$118:$A$168,0),8),INDEX(Expenditure_type,MATCH(W1039*1,[1]type!$A$2:$A$117,0),8))</f>
        <v>השכר הקובע</v>
      </c>
      <c r="Y1039" s="18" t="str">
        <f t="shared" si="134"/>
        <v>210</v>
      </c>
      <c r="Z1039" s="18" t="e">
        <f>IF($L1039&lt;"6",INDEX(Revenue_type,MATCH(Y1039*1,[1]type!$A$118:$A$168,0),8),INDEX(Expenditure_type,MATCH(Y1039*1,[1]type!$A$2:$A$117,0),8))</f>
        <v>#N/A</v>
      </c>
    </row>
    <row r="1040" spans="1:26" ht="15.75" customHeight="1" outlineLevel="2">
      <c r="A1040" s="38">
        <v>720</v>
      </c>
      <c r="B1040" s="39">
        <v>813205</v>
      </c>
      <c r="C1040">
        <v>1</v>
      </c>
      <c r="D1040" t="str">
        <f t="shared" si="135"/>
        <v>1813205.720</v>
      </c>
      <c r="E1040" s="41" t="s">
        <v>757</v>
      </c>
      <c r="F1040" s="16"/>
      <c r="G1040"/>
      <c r="H1040" s="17">
        <v>80000</v>
      </c>
      <c r="I1040" s="17">
        <v>1017345.09</v>
      </c>
      <c r="J1040" s="16"/>
      <c r="K1040" s="18" t="e">
        <f>INDEX(תקציב_2013,MATCH(D1040,'[1]תקציב 2015'!$D$3:$D$5960,0),8)</f>
        <v>#N/A</v>
      </c>
      <c r="L1040" s="18" t="str">
        <f t="shared" si="128"/>
        <v>8</v>
      </c>
      <c r="M1040" s="18" t="str">
        <f>INDEX(Chapter,MATCH(L1040,[1]Chapter!$A$1:$A$681,0),8)</f>
        <v>שירותים ממלכתיים</v>
      </c>
      <c r="N1040" s="18" t="str">
        <f t="shared" si="129"/>
        <v>81</v>
      </c>
      <c r="O1040" s="18" t="str">
        <f>INDEX(Chapter,MATCH(N1040,[1]Chapter!$A$1:$A$681,0),8)</f>
        <v>חינוך</v>
      </c>
      <c r="P1040" s="18" t="str">
        <f t="shared" si="130"/>
        <v>813</v>
      </c>
      <c r="Q1040" s="18" t="str">
        <f>INDEX(Chapter,MATCH(P1040,[1]Chapter!$A$1:$A$681,0),8)</f>
        <v>חינוך יסודי</v>
      </c>
      <c r="R1040" s="18" t="str">
        <f t="shared" si="131"/>
        <v>8132</v>
      </c>
      <c r="S1040" s="18" t="str">
        <f>INDEX(Chapter,MATCH(R1040,[1]Chapter!$A$1:$A$681,0),8)</f>
        <v>בתי״ס יסודיים</v>
      </c>
      <c r="T1040" s="18"/>
      <c r="U1040" s="18" t="str">
        <f t="shared" si="132"/>
        <v>7</v>
      </c>
      <c r="V1040" s="18" t="str">
        <f>IF($L1040&lt;"6",INDEX(Revenue_type,MATCH(U1040*1,[1]type!$A$118:$A$168,0),8),INDEX(Expenditure_type,MATCH(U1040*1,[1]type!$A$2:$A$117,0),8))</f>
        <v>הוצאות לפעולות</v>
      </c>
      <c r="W1040" s="18" t="str">
        <f t="shared" si="133"/>
        <v>72</v>
      </c>
      <c r="X1040" s="18" t="str">
        <f>IF($L1040&lt;"6",INDEX(Revenue_type,MATCH(W1040*1,[1]type!$A$118:$A$168,0),8),INDEX(Expenditure_type,MATCH(W1040*1,[1]type!$A$2:$A$117,0),8))</f>
        <v>חומרים</v>
      </c>
      <c r="Y1040" s="18" t="str">
        <f t="shared" si="134"/>
        <v>720</v>
      </c>
      <c r="Z1040" s="18" t="e">
        <f>IF($L1040&lt;"6",INDEX(Revenue_type,MATCH(Y1040*1,[1]type!$A$118:$A$168,0),8),INDEX(Expenditure_type,MATCH(Y1040*1,[1]type!$A$2:$A$117,0),8))</f>
        <v>#N/A</v>
      </c>
    </row>
    <row r="1041" spans="1:26" ht="15.75" customHeight="1" outlineLevel="2">
      <c r="A1041" s="38">
        <v>210</v>
      </c>
      <c r="B1041" s="39">
        <v>813206</v>
      </c>
      <c r="C1041">
        <v>1</v>
      </c>
      <c r="D1041" t="str">
        <f t="shared" si="135"/>
        <v>1813206.210</v>
      </c>
      <c r="E1041" s="47" t="s">
        <v>176</v>
      </c>
      <c r="F1041" s="16"/>
      <c r="G1041"/>
      <c r="H1041" s="17">
        <v>950000</v>
      </c>
      <c r="I1041" s="17">
        <v>930936.19</v>
      </c>
      <c r="J1041" s="16">
        <v>872749.34</v>
      </c>
      <c r="K1041" s="18" t="e">
        <f>INDEX(תקציב_2013,MATCH(D1041,'[1]תקציב 2015'!$D$3:$D$5960,0),8)</f>
        <v>#N/A</v>
      </c>
      <c r="L1041" s="18" t="str">
        <f t="shared" si="128"/>
        <v>8</v>
      </c>
      <c r="M1041" s="18" t="str">
        <f>INDEX(Chapter,MATCH(L1041,[1]Chapter!$A$1:$A$681,0),8)</f>
        <v>שירותים ממלכתיים</v>
      </c>
      <c r="N1041" s="18" t="str">
        <f t="shared" si="129"/>
        <v>81</v>
      </c>
      <c r="O1041" s="18" t="str">
        <f>INDEX(Chapter,MATCH(N1041,[1]Chapter!$A$1:$A$681,0),8)</f>
        <v>חינוך</v>
      </c>
      <c r="P1041" s="18" t="str">
        <f t="shared" si="130"/>
        <v>813</v>
      </c>
      <c r="Q1041" s="18" t="str">
        <f>INDEX(Chapter,MATCH(P1041,[1]Chapter!$A$1:$A$681,0),8)</f>
        <v>חינוך יסודי</v>
      </c>
      <c r="R1041" s="18" t="str">
        <f t="shared" si="131"/>
        <v>8132</v>
      </c>
      <c r="S1041" s="18" t="str">
        <f>INDEX(Chapter,MATCH(R1041,[1]Chapter!$A$1:$A$681,0),8)</f>
        <v>בתי״ס יסודיים</v>
      </c>
      <c r="T1041" s="18"/>
      <c r="U1041" s="18" t="str">
        <f t="shared" si="132"/>
        <v>2</v>
      </c>
      <c r="V1041" s="18" t="str">
        <f>IF($L1041&lt;"6",INDEX(Revenue_type,MATCH(U1041*1,[1]type!$A$118:$A$168,0),8),INDEX(Expenditure_type,MATCH(U1041*1,[1]type!$A$2:$A$117,0),8))</f>
        <v>משכורות וש"ע לעובדים בלי תקן</v>
      </c>
      <c r="W1041" s="18" t="str">
        <f t="shared" si="133"/>
        <v>21</v>
      </c>
      <c r="X1041" s="18" t="str">
        <f>IF($L1041&lt;"6",INDEX(Revenue_type,MATCH(W1041*1,[1]type!$A$118:$A$168,0),8),INDEX(Expenditure_type,MATCH(W1041*1,[1]type!$A$2:$A$117,0),8))</f>
        <v>השכר הקובע</v>
      </c>
      <c r="Y1041" s="18" t="str">
        <f t="shared" si="134"/>
        <v>210</v>
      </c>
      <c r="Z1041" s="18" t="e">
        <f>IF($L1041&lt;"6",INDEX(Revenue_type,MATCH(Y1041*1,[1]type!$A$118:$A$168,0),8),INDEX(Expenditure_type,MATCH(Y1041*1,[1]type!$A$2:$A$117,0),8))</f>
        <v>#N/A</v>
      </c>
    </row>
    <row r="1042" spans="1:26" ht="15.75" customHeight="1" outlineLevel="2">
      <c r="A1042" s="38">
        <v>750</v>
      </c>
      <c r="B1042" s="39">
        <v>813207</v>
      </c>
      <c r="C1042">
        <v>1</v>
      </c>
      <c r="D1042" t="str">
        <f t="shared" si="135"/>
        <v>1813207.750</v>
      </c>
      <c r="E1042" s="47" t="s">
        <v>192</v>
      </c>
      <c r="F1042" s="16"/>
      <c r="G1042"/>
      <c r="H1042" s="17">
        <v>1530000</v>
      </c>
      <c r="I1042" s="17">
        <v>497885</v>
      </c>
      <c r="J1042" s="16"/>
      <c r="K1042" s="18" t="e">
        <f>INDEX(תקציב_2013,MATCH(D1042,'[1]תקציב 2015'!$D$3:$D$5960,0),8)</f>
        <v>#N/A</v>
      </c>
      <c r="L1042" s="18" t="str">
        <f t="shared" si="128"/>
        <v>8</v>
      </c>
      <c r="M1042" s="18" t="str">
        <f>INDEX(Chapter,MATCH(L1042,[1]Chapter!$A$1:$A$681,0),8)</f>
        <v>שירותים ממלכתיים</v>
      </c>
      <c r="N1042" s="18" t="str">
        <f t="shared" si="129"/>
        <v>81</v>
      </c>
      <c r="O1042" s="18" t="str">
        <f>INDEX(Chapter,MATCH(N1042,[1]Chapter!$A$1:$A$681,0),8)</f>
        <v>חינוך</v>
      </c>
      <c r="P1042" s="18" t="str">
        <f t="shared" si="130"/>
        <v>813</v>
      </c>
      <c r="Q1042" s="18" t="str">
        <f>INDEX(Chapter,MATCH(P1042,[1]Chapter!$A$1:$A$681,0),8)</f>
        <v>חינוך יסודי</v>
      </c>
      <c r="R1042" s="18" t="str">
        <f t="shared" si="131"/>
        <v>8132</v>
      </c>
      <c r="S1042" s="18" t="str">
        <f>INDEX(Chapter,MATCH(R1042,[1]Chapter!$A$1:$A$681,0),8)</f>
        <v>בתי״ס יסודיים</v>
      </c>
      <c r="T1042" s="18"/>
      <c r="U1042" s="18" t="str">
        <f t="shared" si="132"/>
        <v>7</v>
      </c>
      <c r="V1042" s="18" t="str">
        <f>IF($L1042&lt;"6",INDEX(Revenue_type,MATCH(U1042*1,[1]type!$A$118:$A$168,0),8),INDEX(Expenditure_type,MATCH(U1042*1,[1]type!$A$2:$A$117,0),8))</f>
        <v>הוצאות לפעולות</v>
      </c>
      <c r="W1042" s="18" t="str">
        <f t="shared" si="133"/>
        <v>75</v>
      </c>
      <c r="X1042" s="18" t="str">
        <f>IF($L1042&lt;"6",INDEX(Revenue_type,MATCH(W1042*1,[1]type!$A$118:$A$168,0),8),INDEX(Expenditure_type,MATCH(W1042*1,[1]type!$A$2:$A$117,0),8))</f>
        <v>עבודות קבלניות</v>
      </c>
      <c r="Y1042" s="18" t="str">
        <f t="shared" si="134"/>
        <v>750</v>
      </c>
      <c r="Z1042" s="18" t="e">
        <f>IF($L1042&lt;"6",INDEX(Revenue_type,MATCH(Y1042*1,[1]type!$A$118:$A$168,0),8),INDEX(Expenditure_type,MATCH(Y1042*1,[1]type!$A$2:$A$117,0),8))</f>
        <v>#N/A</v>
      </c>
    </row>
    <row r="1043" spans="1:26" ht="15.75" customHeight="1" outlineLevel="2">
      <c r="A1043" s="38">
        <v>210</v>
      </c>
      <c r="B1043" s="39">
        <v>813216</v>
      </c>
      <c r="C1043">
        <v>1</v>
      </c>
      <c r="D1043" t="str">
        <f t="shared" si="135"/>
        <v>1813216.210</v>
      </c>
      <c r="E1043" s="47" t="s">
        <v>758</v>
      </c>
      <c r="F1043" s="16"/>
      <c r="G1043"/>
      <c r="H1043" s="17">
        <v>0</v>
      </c>
      <c r="I1043" s="17">
        <v>79419.8</v>
      </c>
      <c r="J1043" s="16">
        <v>69274.61</v>
      </c>
      <c r="K1043" s="18" t="e">
        <f>INDEX(תקציב_2013,MATCH(D1043,'[1]תקציב 2015'!$D$3:$D$5960,0),8)</f>
        <v>#N/A</v>
      </c>
      <c r="L1043" s="18" t="str">
        <f t="shared" si="128"/>
        <v>8</v>
      </c>
      <c r="M1043" s="18" t="str">
        <f>INDEX(Chapter,MATCH(L1043,[1]Chapter!$A$1:$A$681,0),8)</f>
        <v>שירותים ממלכתיים</v>
      </c>
      <c r="N1043" s="18" t="str">
        <f t="shared" si="129"/>
        <v>81</v>
      </c>
      <c r="O1043" s="18" t="str">
        <f>INDEX(Chapter,MATCH(N1043,[1]Chapter!$A$1:$A$681,0),8)</f>
        <v>חינוך</v>
      </c>
      <c r="P1043" s="18" t="str">
        <f t="shared" si="130"/>
        <v>813</v>
      </c>
      <c r="Q1043" s="18" t="str">
        <f>INDEX(Chapter,MATCH(P1043,[1]Chapter!$A$1:$A$681,0),8)</f>
        <v>חינוך יסודי</v>
      </c>
      <c r="R1043" s="18" t="str">
        <f t="shared" si="131"/>
        <v>8132</v>
      </c>
      <c r="S1043" s="18" t="str">
        <f>INDEX(Chapter,MATCH(R1043,[1]Chapter!$A$1:$A$681,0),8)</f>
        <v>בתי״ס יסודיים</v>
      </c>
      <c r="T1043" s="18"/>
      <c r="U1043" s="18" t="str">
        <f t="shared" si="132"/>
        <v>2</v>
      </c>
      <c r="V1043" s="18" t="str">
        <f>IF($L1043&lt;"6",INDEX(Revenue_type,MATCH(U1043*1,[1]type!$A$118:$A$168,0),8),INDEX(Expenditure_type,MATCH(U1043*1,[1]type!$A$2:$A$117,0),8))</f>
        <v>משכורות וש"ע לעובדים בלי תקן</v>
      </c>
      <c r="W1043" s="18" t="str">
        <f t="shared" si="133"/>
        <v>21</v>
      </c>
      <c r="X1043" s="18" t="str">
        <f>IF($L1043&lt;"6",INDEX(Revenue_type,MATCH(W1043*1,[1]type!$A$118:$A$168,0),8),INDEX(Expenditure_type,MATCH(W1043*1,[1]type!$A$2:$A$117,0),8))</f>
        <v>השכר הקובע</v>
      </c>
      <c r="Y1043" s="18" t="str">
        <f t="shared" si="134"/>
        <v>210</v>
      </c>
      <c r="Z1043" s="18" t="e">
        <f>IF($L1043&lt;"6",INDEX(Revenue_type,MATCH(Y1043*1,[1]type!$A$118:$A$168,0),8),INDEX(Expenditure_type,MATCH(Y1043*1,[1]type!$A$2:$A$117,0),8))</f>
        <v>#N/A</v>
      </c>
    </row>
    <row r="1044" spans="1:26" ht="15.75" customHeight="1" outlineLevel="2">
      <c r="A1044" s="38">
        <v>750</v>
      </c>
      <c r="B1044" s="39">
        <v>813400</v>
      </c>
      <c r="C1044">
        <v>1</v>
      </c>
      <c r="D1044" t="str">
        <f t="shared" si="135"/>
        <v>1813400.750</v>
      </c>
      <c r="E1044" s="47" t="s">
        <v>759</v>
      </c>
      <c r="F1044" s="16"/>
      <c r="G1044"/>
      <c r="H1044" s="17">
        <v>166000</v>
      </c>
      <c r="I1044" s="17">
        <v>150039.44</v>
      </c>
      <c r="J1044" s="16">
        <v>112858.83</v>
      </c>
      <c r="K1044" s="18" t="e">
        <f>INDEX(תקציב_2013,MATCH(D1044,'[1]תקציב 2015'!$D$3:$D$5960,0),8)</f>
        <v>#N/A</v>
      </c>
      <c r="L1044" s="18" t="str">
        <f t="shared" si="128"/>
        <v>8</v>
      </c>
      <c r="M1044" s="18" t="str">
        <f>INDEX(Chapter,MATCH(L1044,[1]Chapter!$A$1:$A$681,0),8)</f>
        <v>שירותים ממלכתיים</v>
      </c>
      <c r="N1044" s="18" t="str">
        <f t="shared" si="129"/>
        <v>81</v>
      </c>
      <c r="O1044" s="18" t="str">
        <f>INDEX(Chapter,MATCH(N1044,[1]Chapter!$A$1:$A$681,0),8)</f>
        <v>חינוך</v>
      </c>
      <c r="P1044" s="18" t="str">
        <f t="shared" si="130"/>
        <v>813</v>
      </c>
      <c r="Q1044" s="18" t="str">
        <f>INDEX(Chapter,MATCH(P1044,[1]Chapter!$A$1:$A$681,0),8)</f>
        <v>חינוך יסודי</v>
      </c>
      <c r="R1044" s="18" t="str">
        <f t="shared" si="131"/>
        <v>8134</v>
      </c>
      <c r="S1044" s="18" t="str">
        <f>INDEX(Chapter,MATCH(R1044,[1]Chapter!$A$1:$A$681,0),8)</f>
        <v>חוגים לתלמידים מחוננים ומוכשרים</v>
      </c>
      <c r="T1044" s="18"/>
      <c r="U1044" s="18" t="str">
        <f t="shared" si="132"/>
        <v>7</v>
      </c>
      <c r="V1044" s="18" t="str">
        <f>IF($L1044&lt;"6",INDEX(Revenue_type,MATCH(U1044*1,[1]type!$A$118:$A$168,0),8),INDEX(Expenditure_type,MATCH(U1044*1,[1]type!$A$2:$A$117,0),8))</f>
        <v>הוצאות לפעולות</v>
      </c>
      <c r="W1044" s="18" t="str">
        <f t="shared" si="133"/>
        <v>75</v>
      </c>
      <c r="X1044" s="18" t="str">
        <f>IF($L1044&lt;"6",INDEX(Revenue_type,MATCH(W1044*1,[1]type!$A$118:$A$168,0),8),INDEX(Expenditure_type,MATCH(W1044*1,[1]type!$A$2:$A$117,0),8))</f>
        <v>עבודות קבלניות</v>
      </c>
      <c r="Y1044" s="18" t="str">
        <f t="shared" si="134"/>
        <v>750</v>
      </c>
      <c r="Z1044" s="18" t="e">
        <f>IF($L1044&lt;"6",INDEX(Revenue_type,MATCH(Y1044*1,[1]type!$A$118:$A$168,0),8),INDEX(Expenditure_type,MATCH(Y1044*1,[1]type!$A$2:$A$117,0),8))</f>
        <v>#N/A</v>
      </c>
    </row>
    <row r="1045" spans="1:26" ht="15.75" customHeight="1" outlineLevel="2">
      <c r="A1045" s="38">
        <v>110</v>
      </c>
      <c r="B1045" s="39">
        <v>813600</v>
      </c>
      <c r="C1045">
        <v>1</v>
      </c>
      <c r="D1045" t="str">
        <f t="shared" si="135"/>
        <v>1813600.110</v>
      </c>
      <c r="E1045" s="64" t="s">
        <v>760</v>
      </c>
      <c r="F1045" s="16"/>
      <c r="G1045"/>
      <c r="H1045" s="17">
        <v>451000</v>
      </c>
      <c r="I1045" s="17">
        <v>500850.47</v>
      </c>
      <c r="J1045" s="16">
        <v>355605.63</v>
      </c>
      <c r="K1045" s="18" t="e">
        <f>INDEX(תקציב_2013,MATCH(D1045,'[1]תקציב 2015'!$D$3:$D$5960,0),8)</f>
        <v>#N/A</v>
      </c>
      <c r="L1045" s="18" t="str">
        <f t="shared" si="128"/>
        <v>8</v>
      </c>
      <c r="M1045" s="18" t="str">
        <f>INDEX(Chapter,MATCH(L1045,[1]Chapter!$A$1:$A$681,0),8)</f>
        <v>שירותים ממלכתיים</v>
      </c>
      <c r="N1045" s="18" t="str">
        <f t="shared" si="129"/>
        <v>81</v>
      </c>
      <c r="O1045" s="18" t="str">
        <f>INDEX(Chapter,MATCH(N1045,[1]Chapter!$A$1:$A$681,0),8)</f>
        <v>חינוך</v>
      </c>
      <c r="P1045" s="18" t="str">
        <f t="shared" si="130"/>
        <v>813</v>
      </c>
      <c r="Q1045" s="18" t="str">
        <f>INDEX(Chapter,MATCH(P1045,[1]Chapter!$A$1:$A$681,0),8)</f>
        <v>חינוך יסודי</v>
      </c>
      <c r="R1045" s="18" t="str">
        <f t="shared" si="131"/>
        <v>8136</v>
      </c>
      <c r="S1045" s="18" t="str">
        <f>INDEX(Chapter,MATCH(R1045,[1]Chapter!$A$1:$A$681,0),8)</f>
        <v>חינוך משלים בבתי״ס</v>
      </c>
      <c r="T1045" s="18"/>
      <c r="U1045" s="18" t="str">
        <f t="shared" si="132"/>
        <v>1</v>
      </c>
      <c r="V1045" s="18" t="str">
        <f>IF($L1045&lt;"6",INDEX(Revenue_type,MATCH(U1045*1,[1]type!$A$118:$A$168,0),8),INDEX(Expenditure_type,MATCH(U1045*1,[1]type!$A$2:$A$117,0),8))</f>
        <v>משכורות וש"ע לעובדים לפי תקן</v>
      </c>
      <c r="W1045" s="18" t="str">
        <f t="shared" si="133"/>
        <v>11</v>
      </c>
      <c r="X1045" s="18" t="str">
        <f>IF($L1045&lt;"6",INDEX(Revenue_type,MATCH(W1045*1,[1]type!$A$118:$A$168,0),8),INDEX(Expenditure_type,MATCH(W1045*1,[1]type!$A$2:$A$117,0),8))</f>
        <v>השכר הקובע</v>
      </c>
      <c r="Y1045" s="18" t="str">
        <f t="shared" si="134"/>
        <v>110</v>
      </c>
      <c r="Z1045" s="18" t="e">
        <f>IF($L1045&lt;"6",INDEX(Revenue_type,MATCH(Y1045*1,[1]type!$A$118:$A$168,0),8),INDEX(Expenditure_type,MATCH(Y1045*1,[1]type!$A$2:$A$117,0),8))</f>
        <v>#N/A</v>
      </c>
    </row>
    <row r="1046" spans="1:26" ht="15.75" customHeight="1" outlineLevel="2">
      <c r="A1046" s="38">
        <v>130</v>
      </c>
      <c r="B1046" s="39">
        <v>813600</v>
      </c>
      <c r="C1046">
        <v>1</v>
      </c>
      <c r="D1046" t="str">
        <f t="shared" si="135"/>
        <v>1813600.130</v>
      </c>
      <c r="E1046" s="47" t="s">
        <v>760</v>
      </c>
      <c r="F1046" s="16"/>
      <c r="G1046"/>
      <c r="H1046" s="17">
        <v>29000</v>
      </c>
      <c r="I1046" s="17"/>
      <c r="J1046" s="16"/>
      <c r="K1046" s="18" t="e">
        <f>INDEX(תקציב_2013,MATCH(D1046,'[1]תקציב 2015'!$D$3:$D$5960,0),8)</f>
        <v>#N/A</v>
      </c>
      <c r="L1046" s="18" t="str">
        <f t="shared" si="128"/>
        <v>8</v>
      </c>
      <c r="M1046" s="18" t="str">
        <f>INDEX(Chapter,MATCH(L1046,[1]Chapter!$A$1:$A$681,0),8)</f>
        <v>שירותים ממלכתיים</v>
      </c>
      <c r="N1046" s="18" t="str">
        <f t="shared" si="129"/>
        <v>81</v>
      </c>
      <c r="O1046" s="18" t="str">
        <f>INDEX(Chapter,MATCH(N1046,[1]Chapter!$A$1:$A$681,0),8)</f>
        <v>חינוך</v>
      </c>
      <c r="P1046" s="18" t="str">
        <f t="shared" si="130"/>
        <v>813</v>
      </c>
      <c r="Q1046" s="18" t="str">
        <f>INDEX(Chapter,MATCH(P1046,[1]Chapter!$A$1:$A$681,0),8)</f>
        <v>חינוך יסודי</v>
      </c>
      <c r="R1046" s="18" t="str">
        <f t="shared" si="131"/>
        <v>8136</v>
      </c>
      <c r="S1046" s="18" t="str">
        <f>INDEX(Chapter,MATCH(R1046,[1]Chapter!$A$1:$A$681,0),8)</f>
        <v>חינוך משלים בבתי״ס</v>
      </c>
      <c r="T1046" s="18"/>
      <c r="U1046" s="18" t="str">
        <f t="shared" si="132"/>
        <v>1</v>
      </c>
      <c r="V1046" s="18" t="str">
        <f>IF($L1046&lt;"6",INDEX(Revenue_type,MATCH(U1046*1,[1]type!$A$118:$A$168,0),8),INDEX(Expenditure_type,MATCH(U1046*1,[1]type!$A$2:$A$117,0),8))</f>
        <v>משכורות וש"ע לעובדים לפי תקן</v>
      </c>
      <c r="W1046" s="18" t="str">
        <f t="shared" si="133"/>
        <v>13</v>
      </c>
      <c r="X1046" s="18" t="str">
        <f>IF($L1046&lt;"6",INDEX(Revenue_type,MATCH(W1046*1,[1]type!$A$118:$A$168,0),8),INDEX(Expenditure_type,MATCH(W1046*1,[1]type!$A$2:$A$117,0),8))</f>
        <v>שעות נוספות</v>
      </c>
      <c r="Y1046" s="18" t="str">
        <f t="shared" si="134"/>
        <v>130</v>
      </c>
      <c r="Z1046" s="18" t="e">
        <f>IF($L1046&lt;"6",INDEX(Revenue_type,MATCH(Y1046*1,[1]type!$A$118:$A$168,0),8),INDEX(Expenditure_type,MATCH(Y1046*1,[1]type!$A$2:$A$117,0),8))</f>
        <v>#N/A</v>
      </c>
    </row>
    <row r="1047" spans="1:26" ht="15.75" customHeight="1" outlineLevel="2">
      <c r="A1047" s="38">
        <v>140</v>
      </c>
      <c r="B1047" s="39">
        <v>813600</v>
      </c>
      <c r="C1047">
        <v>1</v>
      </c>
      <c r="D1047" t="str">
        <f t="shared" si="135"/>
        <v>1813600.140</v>
      </c>
      <c r="E1047" s="47" t="s">
        <v>56</v>
      </c>
      <c r="F1047" s="16"/>
      <c r="G1047"/>
      <c r="H1047" s="17">
        <v>50000</v>
      </c>
      <c r="I1047" s="17">
        <v>27935.35</v>
      </c>
      <c r="J1047" s="16">
        <v>24623.01</v>
      </c>
      <c r="K1047" s="18" t="e">
        <f>INDEX(תקציב_2013,MATCH(D1047,'[1]תקציב 2015'!$D$3:$D$5960,0),8)</f>
        <v>#N/A</v>
      </c>
      <c r="L1047" s="18" t="str">
        <f t="shared" si="128"/>
        <v>8</v>
      </c>
      <c r="M1047" s="18" t="str">
        <f>INDEX(Chapter,MATCH(L1047,[1]Chapter!$A$1:$A$681,0),8)</f>
        <v>שירותים ממלכתיים</v>
      </c>
      <c r="N1047" s="18" t="str">
        <f t="shared" si="129"/>
        <v>81</v>
      </c>
      <c r="O1047" s="18" t="str">
        <f>INDEX(Chapter,MATCH(N1047,[1]Chapter!$A$1:$A$681,0),8)</f>
        <v>חינוך</v>
      </c>
      <c r="P1047" s="18" t="str">
        <f t="shared" si="130"/>
        <v>813</v>
      </c>
      <c r="Q1047" s="18" t="str">
        <f>INDEX(Chapter,MATCH(P1047,[1]Chapter!$A$1:$A$681,0),8)</f>
        <v>חינוך יסודי</v>
      </c>
      <c r="R1047" s="18" t="str">
        <f t="shared" si="131"/>
        <v>8136</v>
      </c>
      <c r="S1047" s="18" t="str">
        <f>INDEX(Chapter,MATCH(R1047,[1]Chapter!$A$1:$A$681,0),8)</f>
        <v>חינוך משלים בבתי״ס</v>
      </c>
      <c r="T1047" s="18"/>
      <c r="U1047" s="18" t="str">
        <f t="shared" si="132"/>
        <v>1</v>
      </c>
      <c r="V1047" s="18" t="str">
        <f>IF($L1047&lt;"6",INDEX(Revenue_type,MATCH(U1047*1,[1]type!$A$118:$A$168,0),8),INDEX(Expenditure_type,MATCH(U1047*1,[1]type!$A$2:$A$117,0),8))</f>
        <v>משכורות וש"ע לעובדים לפי תקן</v>
      </c>
      <c r="W1047" s="18" t="str">
        <f t="shared" si="133"/>
        <v>14</v>
      </c>
      <c r="X1047" s="18" t="str">
        <f>IF($L1047&lt;"6",INDEX(Revenue_type,MATCH(W1047*1,[1]type!$A$118:$A$168,0),8),INDEX(Expenditure_type,MATCH(W1047*1,[1]type!$A$2:$A$117,0),8))</f>
        <v>החזר הוצאות</v>
      </c>
      <c r="Y1047" s="18" t="str">
        <f t="shared" si="134"/>
        <v>140</v>
      </c>
      <c r="Z1047" s="18" t="e">
        <f>IF($L1047&lt;"6",INDEX(Revenue_type,MATCH(Y1047*1,[1]type!$A$118:$A$168,0),8),INDEX(Expenditure_type,MATCH(Y1047*1,[1]type!$A$2:$A$117,0),8))</f>
        <v>#N/A</v>
      </c>
    </row>
    <row r="1048" spans="1:26" ht="15.75" customHeight="1" outlineLevel="2">
      <c r="A1048" s="38">
        <v>210</v>
      </c>
      <c r="B1048" s="39">
        <v>813600</v>
      </c>
      <c r="C1048">
        <v>1</v>
      </c>
      <c r="D1048" t="str">
        <f t="shared" si="135"/>
        <v>1813600.210</v>
      </c>
      <c r="E1048" s="42" t="s">
        <v>476</v>
      </c>
      <c r="F1048" s="16"/>
      <c r="G1048"/>
      <c r="H1048" s="17">
        <v>130000</v>
      </c>
      <c r="I1048" s="17">
        <v>157289.4</v>
      </c>
      <c r="J1048" s="16">
        <v>366522.25</v>
      </c>
      <c r="K1048" s="18" t="e">
        <f>INDEX(תקציב_2013,MATCH(D1048,'[1]תקציב 2015'!$D$3:$D$5960,0),8)</f>
        <v>#N/A</v>
      </c>
      <c r="L1048" s="18" t="str">
        <f t="shared" si="128"/>
        <v>8</v>
      </c>
      <c r="M1048" s="18" t="str">
        <f>INDEX(Chapter,MATCH(L1048,[1]Chapter!$A$1:$A$681,0),8)</f>
        <v>שירותים ממלכתיים</v>
      </c>
      <c r="N1048" s="18" t="str">
        <f t="shared" si="129"/>
        <v>81</v>
      </c>
      <c r="O1048" s="18" t="str">
        <f>INDEX(Chapter,MATCH(N1048,[1]Chapter!$A$1:$A$681,0),8)</f>
        <v>חינוך</v>
      </c>
      <c r="P1048" s="18" t="str">
        <f t="shared" si="130"/>
        <v>813</v>
      </c>
      <c r="Q1048" s="18" t="str">
        <f>INDEX(Chapter,MATCH(P1048,[1]Chapter!$A$1:$A$681,0),8)</f>
        <v>חינוך יסודי</v>
      </c>
      <c r="R1048" s="18" t="str">
        <f t="shared" si="131"/>
        <v>8136</v>
      </c>
      <c r="S1048" s="18" t="str">
        <f>INDEX(Chapter,MATCH(R1048,[1]Chapter!$A$1:$A$681,0),8)</f>
        <v>חינוך משלים בבתי״ס</v>
      </c>
      <c r="T1048" s="18"/>
      <c r="U1048" s="18" t="str">
        <f t="shared" si="132"/>
        <v>2</v>
      </c>
      <c r="V1048" s="18" t="str">
        <f>IF($L1048&lt;"6",INDEX(Revenue_type,MATCH(U1048*1,[1]type!$A$118:$A$168,0),8),INDEX(Expenditure_type,MATCH(U1048*1,[1]type!$A$2:$A$117,0),8))</f>
        <v>משכורות וש"ע לעובדים בלי תקן</v>
      </c>
      <c r="W1048" s="18" t="str">
        <f t="shared" si="133"/>
        <v>21</v>
      </c>
      <c r="X1048" s="18" t="str">
        <f>IF($L1048&lt;"6",INDEX(Revenue_type,MATCH(W1048*1,[1]type!$A$118:$A$168,0),8),INDEX(Expenditure_type,MATCH(W1048*1,[1]type!$A$2:$A$117,0),8))</f>
        <v>השכר הקובע</v>
      </c>
      <c r="Y1048" s="18" t="str">
        <f t="shared" si="134"/>
        <v>210</v>
      </c>
      <c r="Z1048" s="18" t="e">
        <f>IF($L1048&lt;"6",INDEX(Revenue_type,MATCH(Y1048*1,[1]type!$A$118:$A$168,0),8),INDEX(Expenditure_type,MATCH(Y1048*1,[1]type!$A$2:$A$117,0),8))</f>
        <v>#N/A</v>
      </c>
    </row>
    <row r="1049" spans="1:26" ht="15.75" customHeight="1" outlineLevel="2">
      <c r="A1049" s="38">
        <v>550</v>
      </c>
      <c r="B1049" s="39">
        <v>813600</v>
      </c>
      <c r="C1049">
        <v>1</v>
      </c>
      <c r="D1049" t="str">
        <f t="shared" si="135"/>
        <v>1813600.550</v>
      </c>
      <c r="E1049" s="42" t="s">
        <v>454</v>
      </c>
      <c r="F1049" s="16"/>
      <c r="G1049"/>
      <c r="H1049" s="17">
        <v>0</v>
      </c>
      <c r="I1049" s="17">
        <v>22616</v>
      </c>
      <c r="J1049" s="16">
        <v>30391</v>
      </c>
      <c r="K1049" s="18" t="e">
        <f>INDEX(תקציב_2013,MATCH(D1049,'[1]תקציב 2015'!$D$3:$D$5960,0),8)</f>
        <v>#N/A</v>
      </c>
      <c r="L1049" s="18" t="str">
        <f t="shared" si="128"/>
        <v>8</v>
      </c>
      <c r="M1049" s="18" t="str">
        <f>INDEX(Chapter,MATCH(L1049,[1]Chapter!$A$1:$A$681,0),8)</f>
        <v>שירותים ממלכתיים</v>
      </c>
      <c r="N1049" s="18" t="str">
        <f t="shared" si="129"/>
        <v>81</v>
      </c>
      <c r="O1049" s="18" t="str">
        <f>INDEX(Chapter,MATCH(N1049,[1]Chapter!$A$1:$A$681,0),8)</f>
        <v>חינוך</v>
      </c>
      <c r="P1049" s="18" t="str">
        <f t="shared" si="130"/>
        <v>813</v>
      </c>
      <c r="Q1049" s="18" t="str">
        <f>INDEX(Chapter,MATCH(P1049,[1]Chapter!$A$1:$A$681,0),8)</f>
        <v>חינוך יסודי</v>
      </c>
      <c r="R1049" s="18" t="str">
        <f t="shared" si="131"/>
        <v>8136</v>
      </c>
      <c r="S1049" s="18" t="str">
        <f>INDEX(Chapter,MATCH(R1049,[1]Chapter!$A$1:$A$681,0),8)</f>
        <v>חינוך משלים בבתי״ס</v>
      </c>
      <c r="T1049" s="18"/>
      <c r="U1049" s="18" t="str">
        <f t="shared" si="132"/>
        <v>5</v>
      </c>
      <c r="V1049" s="18" t="str">
        <f>IF($L1049&lt;"6",INDEX(Revenue_type,MATCH(U1049*1,[1]type!$A$118:$A$168,0),8),INDEX(Expenditure_type,MATCH(U1049*1,[1]type!$A$2:$A$117,0),8))</f>
        <v>הוצאות מנהליות</v>
      </c>
      <c r="W1049" s="18" t="str">
        <f t="shared" si="133"/>
        <v>55</v>
      </c>
      <c r="X1049" s="18" t="str">
        <f>IF($L1049&lt;"6",INDEX(Revenue_type,MATCH(W1049*1,[1]type!$A$118:$A$168,0),8),INDEX(Expenditure_type,MATCH(W1049*1,[1]type!$A$2:$A$117,0),8))</f>
        <v>הוצאות פרסום</v>
      </c>
      <c r="Y1049" s="18" t="str">
        <f t="shared" si="134"/>
        <v>550</v>
      </c>
      <c r="Z1049" s="18" t="e">
        <f>IF($L1049&lt;"6",INDEX(Revenue_type,MATCH(Y1049*1,[1]type!$A$118:$A$168,0),8),INDEX(Expenditure_type,MATCH(Y1049*1,[1]type!$A$2:$A$117,0),8))</f>
        <v>#N/A</v>
      </c>
    </row>
    <row r="1050" spans="1:26" ht="15.75" customHeight="1" outlineLevel="2">
      <c r="A1050" s="38">
        <v>750</v>
      </c>
      <c r="B1050" s="39">
        <v>813600</v>
      </c>
      <c r="C1050">
        <v>1</v>
      </c>
      <c r="D1050" t="str">
        <f t="shared" si="135"/>
        <v>1813600.750</v>
      </c>
      <c r="E1050" s="47" t="s">
        <v>194</v>
      </c>
      <c r="F1050" s="16"/>
      <c r="G1050"/>
      <c r="H1050" s="17">
        <v>0</v>
      </c>
      <c r="I1050" s="17">
        <v>637557.41</v>
      </c>
      <c r="J1050" s="16">
        <v>1057792.18</v>
      </c>
      <c r="K1050" s="18" t="e">
        <f>INDEX(תקציב_2013,MATCH(D1050,'[1]תקציב 2015'!$D$3:$D$5960,0),8)</f>
        <v>#N/A</v>
      </c>
      <c r="L1050" s="18" t="str">
        <f t="shared" si="128"/>
        <v>8</v>
      </c>
      <c r="M1050" s="18" t="str">
        <f>INDEX(Chapter,MATCH(L1050,[1]Chapter!$A$1:$A$681,0),8)</f>
        <v>שירותים ממלכתיים</v>
      </c>
      <c r="N1050" s="18" t="str">
        <f t="shared" si="129"/>
        <v>81</v>
      </c>
      <c r="O1050" s="18" t="str">
        <f>INDEX(Chapter,MATCH(N1050,[1]Chapter!$A$1:$A$681,0),8)</f>
        <v>חינוך</v>
      </c>
      <c r="P1050" s="18" t="str">
        <f t="shared" si="130"/>
        <v>813</v>
      </c>
      <c r="Q1050" s="18" t="str">
        <f>INDEX(Chapter,MATCH(P1050,[1]Chapter!$A$1:$A$681,0),8)</f>
        <v>חינוך יסודי</v>
      </c>
      <c r="R1050" s="18" t="str">
        <f t="shared" si="131"/>
        <v>8136</v>
      </c>
      <c r="S1050" s="18" t="str">
        <f>INDEX(Chapter,MATCH(R1050,[1]Chapter!$A$1:$A$681,0),8)</f>
        <v>חינוך משלים בבתי״ס</v>
      </c>
      <c r="T1050" s="18"/>
      <c r="U1050" s="18" t="str">
        <f t="shared" si="132"/>
        <v>7</v>
      </c>
      <c r="V1050" s="18" t="str">
        <f>IF($L1050&lt;"6",INDEX(Revenue_type,MATCH(U1050*1,[1]type!$A$118:$A$168,0),8),INDEX(Expenditure_type,MATCH(U1050*1,[1]type!$A$2:$A$117,0),8))</f>
        <v>הוצאות לפעולות</v>
      </c>
      <c r="W1050" s="18" t="str">
        <f t="shared" si="133"/>
        <v>75</v>
      </c>
      <c r="X1050" s="18" t="str">
        <f>IF($L1050&lt;"6",INDEX(Revenue_type,MATCH(W1050*1,[1]type!$A$118:$A$168,0),8),INDEX(Expenditure_type,MATCH(W1050*1,[1]type!$A$2:$A$117,0),8))</f>
        <v>עבודות קבלניות</v>
      </c>
      <c r="Y1050" s="18" t="str">
        <f t="shared" si="134"/>
        <v>750</v>
      </c>
      <c r="Z1050" s="18" t="e">
        <f>IF($L1050&lt;"6",INDEX(Revenue_type,MATCH(Y1050*1,[1]type!$A$118:$A$168,0),8),INDEX(Expenditure_type,MATCH(Y1050*1,[1]type!$A$2:$A$117,0),8))</f>
        <v>#N/A</v>
      </c>
    </row>
    <row r="1051" spans="1:26" ht="15.75" customHeight="1" outlineLevel="2">
      <c r="A1051" s="38">
        <v>751</v>
      </c>
      <c r="B1051" s="39">
        <v>813600</v>
      </c>
      <c r="C1051">
        <v>1</v>
      </c>
      <c r="D1051" t="str">
        <f t="shared" si="135"/>
        <v>1813600.751</v>
      </c>
      <c r="E1051" s="47" t="s">
        <v>761</v>
      </c>
      <c r="F1051" s="16"/>
      <c r="G1051"/>
      <c r="H1051" s="17">
        <v>0</v>
      </c>
      <c r="I1051" s="17">
        <v>30978</v>
      </c>
      <c r="J1051" s="16">
        <v>48517</v>
      </c>
      <c r="K1051" s="18" t="e">
        <f>INDEX(תקציב_2013,MATCH(D1051,'[1]תקציב 2015'!$D$3:$D$5960,0),8)</f>
        <v>#N/A</v>
      </c>
      <c r="L1051" s="18" t="str">
        <f t="shared" si="128"/>
        <v>8</v>
      </c>
      <c r="M1051" s="18" t="str">
        <f>INDEX(Chapter,MATCH(L1051,[1]Chapter!$A$1:$A$681,0),8)</f>
        <v>שירותים ממלכתיים</v>
      </c>
      <c r="N1051" s="18" t="str">
        <f t="shared" si="129"/>
        <v>81</v>
      </c>
      <c r="O1051" s="18" t="str">
        <f>INDEX(Chapter,MATCH(N1051,[1]Chapter!$A$1:$A$681,0),8)</f>
        <v>חינוך</v>
      </c>
      <c r="P1051" s="18" t="str">
        <f t="shared" si="130"/>
        <v>813</v>
      </c>
      <c r="Q1051" s="18" t="str">
        <f>INDEX(Chapter,MATCH(P1051,[1]Chapter!$A$1:$A$681,0),8)</f>
        <v>חינוך יסודי</v>
      </c>
      <c r="R1051" s="18" t="str">
        <f t="shared" si="131"/>
        <v>8136</v>
      </c>
      <c r="S1051" s="18" t="str">
        <f>INDEX(Chapter,MATCH(R1051,[1]Chapter!$A$1:$A$681,0),8)</f>
        <v>חינוך משלים בבתי״ס</v>
      </c>
      <c r="T1051" s="18"/>
      <c r="U1051" s="18" t="str">
        <f t="shared" si="132"/>
        <v>7</v>
      </c>
      <c r="V1051" s="18" t="str">
        <f>IF($L1051&lt;"6",INDEX(Revenue_type,MATCH(U1051*1,[1]type!$A$118:$A$168,0),8),INDEX(Expenditure_type,MATCH(U1051*1,[1]type!$A$2:$A$117,0),8))</f>
        <v>הוצאות לפעולות</v>
      </c>
      <c r="W1051" s="18" t="str">
        <f t="shared" si="133"/>
        <v>75</v>
      </c>
      <c r="X1051" s="18" t="str">
        <f>IF($L1051&lt;"6",INDEX(Revenue_type,MATCH(W1051*1,[1]type!$A$118:$A$168,0),8),INDEX(Expenditure_type,MATCH(W1051*1,[1]type!$A$2:$A$117,0),8))</f>
        <v>עבודות קבלניות</v>
      </c>
      <c r="Y1051" s="18" t="str">
        <f t="shared" si="134"/>
        <v>751</v>
      </c>
      <c r="Z1051" s="18" t="e">
        <f>IF($L1051&lt;"6",INDEX(Revenue_type,MATCH(Y1051*1,[1]type!$A$118:$A$168,0),8),INDEX(Expenditure_type,MATCH(Y1051*1,[1]type!$A$2:$A$117,0),8))</f>
        <v>#N/A</v>
      </c>
    </row>
    <row r="1052" spans="1:26" ht="15.75" customHeight="1" outlineLevel="2">
      <c r="A1052" s="38">
        <v>752</v>
      </c>
      <c r="B1052" s="39">
        <v>813600</v>
      </c>
      <c r="C1052">
        <v>1</v>
      </c>
      <c r="D1052" t="str">
        <f t="shared" si="135"/>
        <v>1813600.752</v>
      </c>
      <c r="E1052" s="47" t="s">
        <v>762</v>
      </c>
      <c r="F1052" s="16"/>
      <c r="G1052"/>
      <c r="H1052" s="17">
        <v>310000</v>
      </c>
      <c r="I1052" s="17">
        <v>139001.42000000001</v>
      </c>
      <c r="J1052" s="16">
        <v>107058.41</v>
      </c>
      <c r="K1052" s="18" t="e">
        <f>INDEX(תקציב_2013,MATCH(D1052,'[1]תקציב 2015'!$D$3:$D$5960,0),8)</f>
        <v>#N/A</v>
      </c>
      <c r="L1052" s="18" t="str">
        <f t="shared" si="128"/>
        <v>8</v>
      </c>
      <c r="M1052" s="18" t="str">
        <f>INDEX(Chapter,MATCH(L1052,[1]Chapter!$A$1:$A$681,0),8)</f>
        <v>שירותים ממלכתיים</v>
      </c>
      <c r="N1052" s="18" t="str">
        <f t="shared" si="129"/>
        <v>81</v>
      </c>
      <c r="O1052" s="18" t="str">
        <f>INDEX(Chapter,MATCH(N1052,[1]Chapter!$A$1:$A$681,0),8)</f>
        <v>חינוך</v>
      </c>
      <c r="P1052" s="18" t="str">
        <f t="shared" si="130"/>
        <v>813</v>
      </c>
      <c r="Q1052" s="18" t="str">
        <f>INDEX(Chapter,MATCH(P1052,[1]Chapter!$A$1:$A$681,0),8)</f>
        <v>חינוך יסודי</v>
      </c>
      <c r="R1052" s="18" t="str">
        <f t="shared" si="131"/>
        <v>8136</v>
      </c>
      <c r="S1052" s="18" t="str">
        <f>INDEX(Chapter,MATCH(R1052,[1]Chapter!$A$1:$A$681,0),8)</f>
        <v>חינוך משלים בבתי״ס</v>
      </c>
      <c r="T1052" s="18"/>
      <c r="U1052" s="18" t="str">
        <f t="shared" si="132"/>
        <v>7</v>
      </c>
      <c r="V1052" s="18" t="str">
        <f>IF($L1052&lt;"6",INDEX(Revenue_type,MATCH(U1052*1,[1]type!$A$118:$A$168,0),8),INDEX(Expenditure_type,MATCH(U1052*1,[1]type!$A$2:$A$117,0),8))</f>
        <v>הוצאות לפעולות</v>
      </c>
      <c r="W1052" s="18" t="str">
        <f t="shared" si="133"/>
        <v>75</v>
      </c>
      <c r="X1052" s="18" t="str">
        <f>IF($L1052&lt;"6",INDEX(Revenue_type,MATCH(W1052*1,[1]type!$A$118:$A$168,0),8),INDEX(Expenditure_type,MATCH(W1052*1,[1]type!$A$2:$A$117,0),8))</f>
        <v>עבודות קבלניות</v>
      </c>
      <c r="Y1052" s="18" t="str">
        <f t="shared" si="134"/>
        <v>752</v>
      </c>
      <c r="Z1052" s="18" t="e">
        <f>IF($L1052&lt;"6",INDEX(Revenue_type,MATCH(Y1052*1,[1]type!$A$118:$A$168,0),8),INDEX(Expenditure_type,MATCH(Y1052*1,[1]type!$A$2:$A$117,0),8))</f>
        <v>#N/A</v>
      </c>
    </row>
    <row r="1053" spans="1:26" ht="15.75" customHeight="1" outlineLevel="2">
      <c r="A1053" s="38">
        <v>753</v>
      </c>
      <c r="B1053" s="39">
        <v>813600</v>
      </c>
      <c r="C1053">
        <v>1</v>
      </c>
      <c r="D1053" t="str">
        <f t="shared" si="135"/>
        <v>1813600.753</v>
      </c>
      <c r="E1053" s="51" t="s">
        <v>763</v>
      </c>
      <c r="F1053" s="16"/>
      <c r="G1053"/>
      <c r="H1053" s="17">
        <v>0</v>
      </c>
      <c r="I1053" s="17">
        <v>0</v>
      </c>
      <c r="J1053" s="16">
        <v>0</v>
      </c>
      <c r="K1053" s="18" t="e">
        <f>INDEX(תקציב_2013,MATCH(D1053,'[1]תקציב 2015'!$D$3:$D$5960,0),8)</f>
        <v>#N/A</v>
      </c>
      <c r="L1053" s="18" t="str">
        <f t="shared" si="128"/>
        <v>8</v>
      </c>
      <c r="M1053" s="18" t="str">
        <f>INDEX(Chapter,MATCH(L1053,[1]Chapter!$A$1:$A$681,0),8)</f>
        <v>שירותים ממלכתיים</v>
      </c>
      <c r="N1053" s="18" t="str">
        <f t="shared" si="129"/>
        <v>81</v>
      </c>
      <c r="O1053" s="18" t="str">
        <f>INDEX(Chapter,MATCH(N1053,[1]Chapter!$A$1:$A$681,0),8)</f>
        <v>חינוך</v>
      </c>
      <c r="P1053" s="18" t="str">
        <f t="shared" si="130"/>
        <v>813</v>
      </c>
      <c r="Q1053" s="18" t="str">
        <f>INDEX(Chapter,MATCH(P1053,[1]Chapter!$A$1:$A$681,0),8)</f>
        <v>חינוך יסודי</v>
      </c>
      <c r="R1053" s="18" t="str">
        <f t="shared" si="131"/>
        <v>8136</v>
      </c>
      <c r="S1053" s="18" t="str">
        <f>INDEX(Chapter,MATCH(R1053,[1]Chapter!$A$1:$A$681,0),8)</f>
        <v>חינוך משלים בבתי״ס</v>
      </c>
      <c r="T1053" s="18"/>
      <c r="U1053" s="18" t="str">
        <f t="shared" si="132"/>
        <v>7</v>
      </c>
      <c r="V1053" s="18" t="str">
        <f>IF($L1053&lt;"6",INDEX(Revenue_type,MATCH(U1053*1,[1]type!$A$118:$A$168,0),8),INDEX(Expenditure_type,MATCH(U1053*1,[1]type!$A$2:$A$117,0),8))</f>
        <v>הוצאות לפעולות</v>
      </c>
      <c r="W1053" s="18" t="str">
        <f t="shared" si="133"/>
        <v>75</v>
      </c>
      <c r="X1053" s="18" t="str">
        <f>IF($L1053&lt;"6",INDEX(Revenue_type,MATCH(W1053*1,[1]type!$A$118:$A$168,0),8),INDEX(Expenditure_type,MATCH(W1053*1,[1]type!$A$2:$A$117,0),8))</f>
        <v>עבודות קבלניות</v>
      </c>
      <c r="Y1053" s="18" t="str">
        <f t="shared" si="134"/>
        <v>753</v>
      </c>
      <c r="Z1053" s="18" t="e">
        <f>IF($L1053&lt;"6",INDEX(Revenue_type,MATCH(Y1053*1,[1]type!$A$118:$A$168,0),8),INDEX(Expenditure_type,MATCH(Y1053*1,[1]type!$A$2:$A$117,0),8))</f>
        <v>#N/A</v>
      </c>
    </row>
    <row r="1054" spans="1:26" ht="15.75" customHeight="1" outlineLevel="2">
      <c r="A1054" s="38">
        <v>780</v>
      </c>
      <c r="B1054" s="39">
        <v>813600</v>
      </c>
      <c r="C1054">
        <v>1</v>
      </c>
      <c r="D1054" t="str">
        <f t="shared" si="135"/>
        <v>1813600.780</v>
      </c>
      <c r="E1054" s="42" t="s">
        <v>449</v>
      </c>
      <c r="F1054" s="16"/>
      <c r="G1054"/>
      <c r="H1054" s="17">
        <v>0</v>
      </c>
      <c r="I1054" s="17">
        <v>27252.720000000001</v>
      </c>
      <c r="J1054" s="16">
        <v>23410.720000000001</v>
      </c>
      <c r="K1054" s="18" t="e">
        <f>INDEX(תקציב_2013,MATCH(D1054,'[1]תקציב 2015'!$D$3:$D$5960,0),8)</f>
        <v>#N/A</v>
      </c>
      <c r="L1054" s="18" t="str">
        <f t="shared" si="128"/>
        <v>8</v>
      </c>
      <c r="M1054" s="18" t="str">
        <f>INDEX(Chapter,MATCH(L1054,[1]Chapter!$A$1:$A$681,0),8)</f>
        <v>שירותים ממלכתיים</v>
      </c>
      <c r="N1054" s="18" t="str">
        <f t="shared" si="129"/>
        <v>81</v>
      </c>
      <c r="O1054" s="18" t="str">
        <f>INDEX(Chapter,MATCH(N1054,[1]Chapter!$A$1:$A$681,0),8)</f>
        <v>חינוך</v>
      </c>
      <c r="P1054" s="18" t="str">
        <f t="shared" si="130"/>
        <v>813</v>
      </c>
      <c r="Q1054" s="18" t="str">
        <f>INDEX(Chapter,MATCH(P1054,[1]Chapter!$A$1:$A$681,0),8)</f>
        <v>חינוך יסודי</v>
      </c>
      <c r="R1054" s="18" t="str">
        <f t="shared" si="131"/>
        <v>8136</v>
      </c>
      <c r="S1054" s="18" t="str">
        <f>INDEX(Chapter,MATCH(R1054,[1]Chapter!$A$1:$A$681,0),8)</f>
        <v>חינוך משלים בבתי״ס</v>
      </c>
      <c r="T1054" s="18"/>
      <c r="U1054" s="18" t="str">
        <f t="shared" si="132"/>
        <v>7</v>
      </c>
      <c r="V1054" s="18" t="str">
        <f>IF($L1054&lt;"6",INDEX(Revenue_type,MATCH(U1054*1,[1]type!$A$118:$A$168,0),8),INDEX(Expenditure_type,MATCH(U1054*1,[1]type!$A$2:$A$117,0),8))</f>
        <v>הוצאות לפעולות</v>
      </c>
      <c r="W1054" s="18" t="str">
        <f t="shared" si="133"/>
        <v>78</v>
      </c>
      <c r="X1054" s="18" t="str">
        <f>IF($L1054&lt;"6",INDEX(Revenue_type,MATCH(W1054*1,[1]type!$A$118:$A$168,0),8),INDEX(Expenditure_type,MATCH(W1054*1,[1]type!$A$2:$A$117,0),8))</f>
        <v>הוצאות שונות</v>
      </c>
      <c r="Y1054" s="18" t="str">
        <f t="shared" si="134"/>
        <v>780</v>
      </c>
      <c r="Z1054" s="18" t="e">
        <f>IF($L1054&lt;"6",INDEX(Revenue_type,MATCH(Y1054*1,[1]type!$A$118:$A$168,0),8),INDEX(Expenditure_type,MATCH(Y1054*1,[1]type!$A$2:$A$117,0),8))</f>
        <v>#N/A</v>
      </c>
    </row>
    <row r="1055" spans="1:26" ht="15.75" customHeight="1" outlineLevel="2">
      <c r="A1055" s="38">
        <v>930</v>
      </c>
      <c r="B1055" s="39">
        <v>813600</v>
      </c>
      <c r="C1055">
        <v>1</v>
      </c>
      <c r="D1055" t="str">
        <f t="shared" si="135"/>
        <v>1813600.930</v>
      </c>
      <c r="E1055" s="42" t="s">
        <v>563</v>
      </c>
      <c r="F1055" s="16"/>
      <c r="G1055"/>
      <c r="H1055" s="17">
        <v>0</v>
      </c>
      <c r="I1055" s="17">
        <v>0</v>
      </c>
      <c r="J1055" s="16">
        <v>1321.6</v>
      </c>
      <c r="K1055" s="18" t="e">
        <f>INDEX(תקציב_2013,MATCH(D1055,'[1]תקציב 2015'!$D$3:$D$5960,0),8)</f>
        <v>#N/A</v>
      </c>
      <c r="L1055" s="18" t="str">
        <f t="shared" si="128"/>
        <v>8</v>
      </c>
      <c r="M1055" s="18" t="str">
        <f>INDEX(Chapter,MATCH(L1055,[1]Chapter!$A$1:$A$681,0),8)</f>
        <v>שירותים ממלכתיים</v>
      </c>
      <c r="N1055" s="18" t="str">
        <f t="shared" si="129"/>
        <v>81</v>
      </c>
      <c r="O1055" s="18" t="str">
        <f>INDEX(Chapter,MATCH(N1055,[1]Chapter!$A$1:$A$681,0),8)</f>
        <v>חינוך</v>
      </c>
      <c r="P1055" s="18" t="str">
        <f t="shared" si="130"/>
        <v>813</v>
      </c>
      <c r="Q1055" s="18" t="str">
        <f>INDEX(Chapter,MATCH(P1055,[1]Chapter!$A$1:$A$681,0),8)</f>
        <v>חינוך יסודי</v>
      </c>
      <c r="R1055" s="18" t="str">
        <f t="shared" si="131"/>
        <v>8136</v>
      </c>
      <c r="S1055" s="18" t="str">
        <f>INDEX(Chapter,MATCH(R1055,[1]Chapter!$A$1:$A$681,0),8)</f>
        <v>חינוך משלים בבתי״ס</v>
      </c>
      <c r="T1055" s="18"/>
      <c r="U1055" s="18" t="str">
        <f t="shared" si="132"/>
        <v>9</v>
      </c>
      <c r="V1055" s="18" t="str">
        <f>IF($L1055&lt;"6",INDEX(Revenue_type,MATCH(U1055*1,[1]type!$A$118:$A$168,0),8),INDEX(Expenditure_type,MATCH(U1055*1,[1]type!$A$2:$A$117,0),8))</f>
        <v>הוצאות חד פעמיות</v>
      </c>
      <c r="W1055" s="18" t="str">
        <f t="shared" si="133"/>
        <v>93</v>
      </c>
      <c r="X1055" s="18" t="str">
        <f>IF($L1055&lt;"6",INDEX(Revenue_type,MATCH(W1055*1,[1]type!$A$118:$A$168,0),8),INDEX(Expenditure_type,MATCH(W1055*1,[1]type!$A$2:$A$117,0),8))</f>
        <v>רכישת ציוד יסודי</v>
      </c>
      <c r="Y1055" s="18" t="str">
        <f t="shared" si="134"/>
        <v>930</v>
      </c>
      <c r="Z1055" s="18" t="e">
        <f>IF($L1055&lt;"6",INDEX(Revenue_type,MATCH(Y1055*1,[1]type!$A$118:$A$168,0),8),INDEX(Expenditure_type,MATCH(Y1055*1,[1]type!$A$2:$A$117,0),8))</f>
        <v>#N/A</v>
      </c>
    </row>
    <row r="1056" spans="1:26" ht="15.75" customHeight="1" outlineLevel="2">
      <c r="A1056" s="38">
        <v>210</v>
      </c>
      <c r="B1056" s="39">
        <v>813610</v>
      </c>
      <c r="C1056">
        <v>1</v>
      </c>
      <c r="D1056" t="str">
        <f t="shared" si="135"/>
        <v>1813610.210</v>
      </c>
      <c r="E1056" s="47" t="s">
        <v>764</v>
      </c>
      <c r="F1056" s="16"/>
      <c r="G1056"/>
      <c r="H1056" s="17">
        <v>0</v>
      </c>
      <c r="I1056" s="17">
        <v>102201.91</v>
      </c>
      <c r="J1056" s="16">
        <v>115324.82</v>
      </c>
      <c r="K1056" s="18" t="e">
        <f>INDEX(תקציב_2013,MATCH(D1056,'[1]תקציב 2015'!$D$3:$D$5960,0),8)</f>
        <v>#N/A</v>
      </c>
      <c r="L1056" s="18" t="str">
        <f t="shared" si="128"/>
        <v>8</v>
      </c>
      <c r="M1056" s="18" t="str">
        <f>INDEX(Chapter,MATCH(L1056,[1]Chapter!$A$1:$A$681,0),8)</f>
        <v>שירותים ממלכתיים</v>
      </c>
      <c r="N1056" s="18" t="str">
        <f t="shared" si="129"/>
        <v>81</v>
      </c>
      <c r="O1056" s="18" t="str">
        <f>INDEX(Chapter,MATCH(N1056,[1]Chapter!$A$1:$A$681,0),8)</f>
        <v>חינוך</v>
      </c>
      <c r="P1056" s="18" t="str">
        <f t="shared" si="130"/>
        <v>813</v>
      </c>
      <c r="Q1056" s="18" t="str">
        <f>INDEX(Chapter,MATCH(P1056,[1]Chapter!$A$1:$A$681,0),8)</f>
        <v>חינוך יסודי</v>
      </c>
      <c r="R1056" s="18" t="str">
        <f t="shared" si="131"/>
        <v>8136</v>
      </c>
      <c r="S1056" s="18" t="str">
        <f>INDEX(Chapter,MATCH(R1056,[1]Chapter!$A$1:$A$681,0),8)</f>
        <v>חינוך משלים בבתי״ס</v>
      </c>
      <c r="T1056" s="18"/>
      <c r="U1056" s="18" t="str">
        <f t="shared" si="132"/>
        <v>2</v>
      </c>
      <c r="V1056" s="18" t="str">
        <f>IF($L1056&lt;"6",INDEX(Revenue_type,MATCH(U1056*1,[1]type!$A$118:$A$168,0),8),INDEX(Expenditure_type,MATCH(U1056*1,[1]type!$A$2:$A$117,0),8))</f>
        <v>משכורות וש"ע לעובדים בלי תקן</v>
      </c>
      <c r="W1056" s="18" t="str">
        <f t="shared" si="133"/>
        <v>21</v>
      </c>
      <c r="X1056" s="18" t="str">
        <f>IF($L1056&lt;"6",INDEX(Revenue_type,MATCH(W1056*1,[1]type!$A$118:$A$168,0),8),INDEX(Expenditure_type,MATCH(W1056*1,[1]type!$A$2:$A$117,0),8))</f>
        <v>השכר הקובע</v>
      </c>
      <c r="Y1056" s="18" t="str">
        <f t="shared" si="134"/>
        <v>210</v>
      </c>
      <c r="Z1056" s="18" t="e">
        <f>IF($L1056&lt;"6",INDEX(Revenue_type,MATCH(Y1056*1,[1]type!$A$118:$A$168,0),8),INDEX(Expenditure_type,MATCH(Y1056*1,[1]type!$A$2:$A$117,0),8))</f>
        <v>#N/A</v>
      </c>
    </row>
    <row r="1057" spans="1:26" ht="15.75" customHeight="1" outlineLevel="2">
      <c r="A1057" s="38">
        <v>740</v>
      </c>
      <c r="B1057" s="39">
        <v>813610</v>
      </c>
      <c r="C1057">
        <v>1</v>
      </c>
      <c r="D1057" t="str">
        <f t="shared" si="135"/>
        <v>1813610.740</v>
      </c>
      <c r="E1057" s="47" t="s">
        <v>765</v>
      </c>
      <c r="F1057" s="16"/>
      <c r="G1057"/>
      <c r="H1057" s="17">
        <v>0</v>
      </c>
      <c r="I1057" s="17">
        <v>16158.09</v>
      </c>
      <c r="J1057" s="16">
        <v>27297.39</v>
      </c>
      <c r="K1057" s="18" t="e">
        <f>INDEX(תקציב_2013,MATCH(D1057,'[1]תקציב 2015'!$D$3:$D$5960,0),8)</f>
        <v>#N/A</v>
      </c>
      <c r="L1057" s="18" t="str">
        <f t="shared" si="128"/>
        <v>8</v>
      </c>
      <c r="M1057" s="18" t="str">
        <f>INDEX(Chapter,MATCH(L1057,[1]Chapter!$A$1:$A$681,0),8)</f>
        <v>שירותים ממלכתיים</v>
      </c>
      <c r="N1057" s="18" t="str">
        <f t="shared" si="129"/>
        <v>81</v>
      </c>
      <c r="O1057" s="18" t="str">
        <f>INDEX(Chapter,MATCH(N1057,[1]Chapter!$A$1:$A$681,0),8)</f>
        <v>חינוך</v>
      </c>
      <c r="P1057" s="18" t="str">
        <f t="shared" si="130"/>
        <v>813</v>
      </c>
      <c r="Q1057" s="18" t="str">
        <f>INDEX(Chapter,MATCH(P1057,[1]Chapter!$A$1:$A$681,0),8)</f>
        <v>חינוך יסודי</v>
      </c>
      <c r="R1057" s="18" t="str">
        <f t="shared" si="131"/>
        <v>8136</v>
      </c>
      <c r="S1057" s="18" t="str">
        <f>INDEX(Chapter,MATCH(R1057,[1]Chapter!$A$1:$A$681,0),8)</f>
        <v>חינוך משלים בבתי״ס</v>
      </c>
      <c r="T1057" s="18"/>
      <c r="U1057" s="18" t="str">
        <f t="shared" si="132"/>
        <v>7</v>
      </c>
      <c r="V1057" s="18" t="str">
        <f>IF($L1057&lt;"6",INDEX(Revenue_type,MATCH(U1057*1,[1]type!$A$118:$A$168,0),8),INDEX(Expenditure_type,MATCH(U1057*1,[1]type!$A$2:$A$117,0),8))</f>
        <v>הוצאות לפעולות</v>
      </c>
      <c r="W1057" s="18" t="str">
        <f t="shared" si="133"/>
        <v>74</v>
      </c>
      <c r="X1057" s="18" t="str">
        <f>IF($L1057&lt;"6",INDEX(Revenue_type,MATCH(W1057*1,[1]type!$A$118:$A$168,0),8),INDEX(Expenditure_type,MATCH(W1057*1,[1]type!$A$2:$A$117,0),8))</f>
        <v>כלים, מכשירים וציוד</v>
      </c>
      <c r="Y1057" s="18" t="str">
        <f t="shared" si="134"/>
        <v>740</v>
      </c>
      <c r="Z1057" s="18" t="e">
        <f>IF($L1057&lt;"6",INDEX(Revenue_type,MATCH(Y1057*1,[1]type!$A$118:$A$168,0),8),INDEX(Expenditure_type,MATCH(Y1057*1,[1]type!$A$2:$A$117,0),8))</f>
        <v>#N/A</v>
      </c>
    </row>
    <row r="1058" spans="1:26" ht="15.75" customHeight="1" outlineLevel="2">
      <c r="A1058" s="38">
        <v>753</v>
      </c>
      <c r="B1058" s="39">
        <v>813610</v>
      </c>
      <c r="C1058">
        <v>1</v>
      </c>
      <c r="D1058" t="str">
        <f t="shared" si="135"/>
        <v>1813610.753</v>
      </c>
      <c r="E1058" s="47" t="s">
        <v>766</v>
      </c>
      <c r="F1058" s="16"/>
      <c r="G1058"/>
      <c r="H1058" s="17">
        <v>0</v>
      </c>
      <c r="I1058" s="17">
        <v>20230</v>
      </c>
      <c r="J1058" s="16">
        <v>23886</v>
      </c>
      <c r="K1058" s="18" t="e">
        <f>INDEX(תקציב_2013,MATCH(D1058,'[1]תקציב 2015'!$D$3:$D$5960,0),8)</f>
        <v>#N/A</v>
      </c>
      <c r="L1058" s="18" t="str">
        <f t="shared" si="128"/>
        <v>8</v>
      </c>
      <c r="M1058" s="18" t="str">
        <f>INDEX(Chapter,MATCH(L1058,[1]Chapter!$A$1:$A$681,0),8)</f>
        <v>שירותים ממלכתיים</v>
      </c>
      <c r="N1058" s="18" t="str">
        <f t="shared" si="129"/>
        <v>81</v>
      </c>
      <c r="O1058" s="18" t="str">
        <f>INDEX(Chapter,MATCH(N1058,[1]Chapter!$A$1:$A$681,0),8)</f>
        <v>חינוך</v>
      </c>
      <c r="P1058" s="18" t="str">
        <f t="shared" si="130"/>
        <v>813</v>
      </c>
      <c r="Q1058" s="18" t="str">
        <f>INDEX(Chapter,MATCH(P1058,[1]Chapter!$A$1:$A$681,0),8)</f>
        <v>חינוך יסודי</v>
      </c>
      <c r="R1058" s="18" t="str">
        <f t="shared" si="131"/>
        <v>8136</v>
      </c>
      <c r="S1058" s="18" t="str">
        <f>INDEX(Chapter,MATCH(R1058,[1]Chapter!$A$1:$A$681,0),8)</f>
        <v>חינוך משלים בבתי״ס</v>
      </c>
      <c r="T1058" s="18"/>
      <c r="U1058" s="18" t="str">
        <f t="shared" si="132"/>
        <v>7</v>
      </c>
      <c r="V1058" s="18" t="str">
        <f>IF($L1058&lt;"6",INDEX(Revenue_type,MATCH(U1058*1,[1]type!$A$118:$A$168,0),8),INDEX(Expenditure_type,MATCH(U1058*1,[1]type!$A$2:$A$117,0),8))</f>
        <v>הוצאות לפעולות</v>
      </c>
      <c r="W1058" s="18" t="str">
        <f t="shared" si="133"/>
        <v>75</v>
      </c>
      <c r="X1058" s="18" t="str">
        <f>IF($L1058&lt;"6",INDEX(Revenue_type,MATCH(W1058*1,[1]type!$A$118:$A$168,0),8),INDEX(Expenditure_type,MATCH(W1058*1,[1]type!$A$2:$A$117,0),8))</f>
        <v>עבודות קבלניות</v>
      </c>
      <c r="Y1058" s="18" t="str">
        <f t="shared" si="134"/>
        <v>753</v>
      </c>
      <c r="Z1058" s="18" t="e">
        <f>IF($L1058&lt;"6",INDEX(Revenue_type,MATCH(Y1058*1,[1]type!$A$118:$A$168,0),8),INDEX(Expenditure_type,MATCH(Y1058*1,[1]type!$A$2:$A$117,0),8))</f>
        <v>#N/A</v>
      </c>
    </row>
    <row r="1059" spans="1:26" ht="15.75" customHeight="1" outlineLevel="2">
      <c r="A1059" s="38">
        <v>110</v>
      </c>
      <c r="B1059" s="39">
        <v>813700</v>
      </c>
      <c r="C1059">
        <v>1</v>
      </c>
      <c r="D1059" t="str">
        <f t="shared" si="135"/>
        <v>1813700.110</v>
      </c>
      <c r="E1059" s="47" t="s">
        <v>461</v>
      </c>
      <c r="F1059" s="16"/>
      <c r="G1059"/>
      <c r="H1059" s="17">
        <v>204000</v>
      </c>
      <c r="I1059" s="17">
        <v>214986.16</v>
      </c>
      <c r="J1059" s="16">
        <v>269052.86</v>
      </c>
      <c r="K1059" s="18">
        <f>INDEX(תקציב_2013,MATCH(D1059,'[1]תקציב 2015'!$D$3:$D$5960,0),8)</f>
        <v>363099</v>
      </c>
      <c r="L1059" s="18" t="str">
        <f t="shared" si="128"/>
        <v>8</v>
      </c>
      <c r="M1059" s="18" t="str">
        <f>INDEX(Chapter,MATCH(L1059,[1]Chapter!$A$1:$A$681,0),8)</f>
        <v>שירותים ממלכתיים</v>
      </c>
      <c r="N1059" s="18" t="str">
        <f t="shared" si="129"/>
        <v>81</v>
      </c>
      <c r="O1059" s="18" t="str">
        <f>INDEX(Chapter,MATCH(N1059,[1]Chapter!$A$1:$A$681,0),8)</f>
        <v>חינוך</v>
      </c>
      <c r="P1059" s="18" t="str">
        <f t="shared" si="130"/>
        <v>813</v>
      </c>
      <c r="Q1059" s="18" t="str">
        <f>INDEX(Chapter,MATCH(P1059,[1]Chapter!$A$1:$A$681,0),8)</f>
        <v>חינוך יסודי</v>
      </c>
      <c r="R1059" s="18" t="str">
        <f t="shared" si="131"/>
        <v>8137</v>
      </c>
      <c r="S1059" s="18" t="str">
        <f>INDEX(Chapter,MATCH(R1059,[1]Chapter!$A$1:$A$681,0),8)</f>
        <v>חוות חקלאיות</v>
      </c>
      <c r="T1059" s="18"/>
      <c r="U1059" s="18" t="str">
        <f t="shared" si="132"/>
        <v>1</v>
      </c>
      <c r="V1059" s="18" t="str">
        <f>IF($L1059&lt;"6",INDEX(Revenue_type,MATCH(U1059*1,[1]type!$A$118:$A$168,0),8),INDEX(Expenditure_type,MATCH(U1059*1,[1]type!$A$2:$A$117,0),8))</f>
        <v>משכורות וש"ע לעובדים לפי תקן</v>
      </c>
      <c r="W1059" s="18" t="str">
        <f t="shared" si="133"/>
        <v>11</v>
      </c>
      <c r="X1059" s="18" t="str">
        <f>IF($L1059&lt;"6",INDEX(Revenue_type,MATCH(W1059*1,[1]type!$A$118:$A$168,0),8),INDEX(Expenditure_type,MATCH(W1059*1,[1]type!$A$2:$A$117,0),8))</f>
        <v>השכר הקובע</v>
      </c>
      <c r="Y1059" s="18" t="str">
        <f t="shared" si="134"/>
        <v>110</v>
      </c>
      <c r="Z1059" s="18" t="e">
        <f>IF($L1059&lt;"6",INDEX(Revenue_type,MATCH(Y1059*1,[1]type!$A$118:$A$168,0),8),INDEX(Expenditure_type,MATCH(Y1059*1,[1]type!$A$2:$A$117,0),8))</f>
        <v>#N/A</v>
      </c>
    </row>
    <row r="1060" spans="1:26" ht="15.75" customHeight="1" outlineLevel="2">
      <c r="A1060" s="38">
        <v>115</v>
      </c>
      <c r="B1060" s="39">
        <v>813700</v>
      </c>
      <c r="C1060">
        <v>1</v>
      </c>
      <c r="D1060" t="str">
        <f t="shared" si="135"/>
        <v>1813700.115</v>
      </c>
      <c r="E1060" s="47" t="s">
        <v>767</v>
      </c>
      <c r="F1060" s="16"/>
      <c r="G1060"/>
      <c r="H1060" s="17">
        <v>200000</v>
      </c>
      <c r="I1060" s="17">
        <v>168153</v>
      </c>
      <c r="J1060" s="16">
        <v>3970</v>
      </c>
      <c r="K1060" s="18" t="e">
        <f>INDEX(תקציב_2013,MATCH(D1060,'[1]תקציב 2015'!$D$3:$D$5960,0),8)</f>
        <v>#N/A</v>
      </c>
      <c r="L1060" s="18" t="str">
        <f t="shared" si="128"/>
        <v>8</v>
      </c>
      <c r="M1060" s="18" t="str">
        <f>INDEX(Chapter,MATCH(L1060,[1]Chapter!$A$1:$A$681,0),8)</f>
        <v>שירותים ממלכתיים</v>
      </c>
      <c r="N1060" s="18" t="str">
        <f t="shared" si="129"/>
        <v>81</v>
      </c>
      <c r="O1060" s="18" t="str">
        <f>INDEX(Chapter,MATCH(N1060,[1]Chapter!$A$1:$A$681,0),8)</f>
        <v>חינוך</v>
      </c>
      <c r="P1060" s="18" t="str">
        <f t="shared" si="130"/>
        <v>813</v>
      </c>
      <c r="Q1060" s="18" t="str">
        <f>INDEX(Chapter,MATCH(P1060,[1]Chapter!$A$1:$A$681,0),8)</f>
        <v>חינוך יסודי</v>
      </c>
      <c r="R1060" s="18" t="str">
        <f t="shared" si="131"/>
        <v>8137</v>
      </c>
      <c r="S1060" s="18" t="str">
        <f>INDEX(Chapter,MATCH(R1060,[1]Chapter!$A$1:$A$681,0),8)</f>
        <v>חוות חקלאיות</v>
      </c>
      <c r="T1060" s="18"/>
      <c r="U1060" s="18" t="str">
        <f t="shared" si="132"/>
        <v>1</v>
      </c>
      <c r="V1060" s="18" t="str">
        <f>IF($L1060&lt;"6",INDEX(Revenue_type,MATCH(U1060*1,[1]type!$A$118:$A$168,0),8),INDEX(Expenditure_type,MATCH(U1060*1,[1]type!$A$2:$A$117,0),8))</f>
        <v>משכורות וש"ע לעובדים לפי תקן</v>
      </c>
      <c r="W1060" s="18" t="str">
        <f t="shared" si="133"/>
        <v>11</v>
      </c>
      <c r="X1060" s="18" t="str">
        <f>IF($L1060&lt;"6",INDEX(Revenue_type,MATCH(W1060*1,[1]type!$A$118:$A$168,0),8),INDEX(Expenditure_type,MATCH(W1060*1,[1]type!$A$2:$A$117,0),8))</f>
        <v>השכר הקובע</v>
      </c>
      <c r="Y1060" s="18" t="str">
        <f t="shared" si="134"/>
        <v>115</v>
      </c>
      <c r="Z1060" s="18" t="e">
        <f>IF($L1060&lt;"6",INDEX(Revenue_type,MATCH(Y1060*1,[1]type!$A$118:$A$168,0),8),INDEX(Expenditure_type,MATCH(Y1060*1,[1]type!$A$2:$A$117,0),8))</f>
        <v>#N/A</v>
      </c>
    </row>
    <row r="1061" spans="1:26" ht="15.75" customHeight="1" outlineLevel="2">
      <c r="A1061" s="38">
        <v>130</v>
      </c>
      <c r="B1061" s="39">
        <v>813700</v>
      </c>
      <c r="C1061">
        <v>1</v>
      </c>
      <c r="D1061" t="str">
        <f t="shared" si="135"/>
        <v>1813700.130</v>
      </c>
      <c r="E1061" s="47" t="s">
        <v>41</v>
      </c>
      <c r="F1061" s="16"/>
      <c r="G1061"/>
      <c r="H1061" s="17">
        <v>20000</v>
      </c>
      <c r="I1061" s="17">
        <v>5751.85</v>
      </c>
      <c r="J1061" s="16">
        <v>18879.57</v>
      </c>
      <c r="K1061" s="18">
        <f>INDEX(תקציב_2013,MATCH(D1061,'[1]תקציב 2015'!$D$3:$D$5960,0),8)</f>
        <v>9866</v>
      </c>
      <c r="L1061" s="18" t="str">
        <f t="shared" si="128"/>
        <v>8</v>
      </c>
      <c r="M1061" s="18" t="str">
        <f>INDEX(Chapter,MATCH(L1061,[1]Chapter!$A$1:$A$681,0),8)</f>
        <v>שירותים ממלכתיים</v>
      </c>
      <c r="N1061" s="18" t="str">
        <f t="shared" si="129"/>
        <v>81</v>
      </c>
      <c r="O1061" s="18" t="str">
        <f>INDEX(Chapter,MATCH(N1061,[1]Chapter!$A$1:$A$681,0),8)</f>
        <v>חינוך</v>
      </c>
      <c r="P1061" s="18" t="str">
        <f t="shared" si="130"/>
        <v>813</v>
      </c>
      <c r="Q1061" s="18" t="str">
        <f>INDEX(Chapter,MATCH(P1061,[1]Chapter!$A$1:$A$681,0),8)</f>
        <v>חינוך יסודי</v>
      </c>
      <c r="R1061" s="18" t="str">
        <f t="shared" si="131"/>
        <v>8137</v>
      </c>
      <c r="S1061" s="18" t="str">
        <f>INDEX(Chapter,MATCH(R1061,[1]Chapter!$A$1:$A$681,0),8)</f>
        <v>חוות חקלאיות</v>
      </c>
      <c r="T1061" s="18"/>
      <c r="U1061" s="18" t="str">
        <f t="shared" si="132"/>
        <v>1</v>
      </c>
      <c r="V1061" s="18" t="str">
        <f>IF($L1061&lt;"6",INDEX(Revenue_type,MATCH(U1061*1,[1]type!$A$118:$A$168,0),8),INDEX(Expenditure_type,MATCH(U1061*1,[1]type!$A$2:$A$117,0),8))</f>
        <v>משכורות וש"ע לעובדים לפי תקן</v>
      </c>
      <c r="W1061" s="18" t="str">
        <f t="shared" si="133"/>
        <v>13</v>
      </c>
      <c r="X1061" s="18" t="str">
        <f>IF($L1061&lt;"6",INDEX(Revenue_type,MATCH(W1061*1,[1]type!$A$118:$A$168,0),8),INDEX(Expenditure_type,MATCH(W1061*1,[1]type!$A$2:$A$117,0),8))</f>
        <v>שעות נוספות</v>
      </c>
      <c r="Y1061" s="18" t="str">
        <f t="shared" si="134"/>
        <v>130</v>
      </c>
      <c r="Z1061" s="18" t="e">
        <f>IF($L1061&lt;"6",INDEX(Revenue_type,MATCH(Y1061*1,[1]type!$A$118:$A$168,0),8),INDEX(Expenditure_type,MATCH(Y1061*1,[1]type!$A$2:$A$117,0),8))</f>
        <v>#N/A</v>
      </c>
    </row>
    <row r="1062" spans="1:26" ht="15.75" customHeight="1" outlineLevel="2">
      <c r="A1062" s="38">
        <v>140</v>
      </c>
      <c r="B1062" s="39">
        <v>813700</v>
      </c>
      <c r="C1062">
        <v>1</v>
      </c>
      <c r="D1062" t="str">
        <f t="shared" si="135"/>
        <v>1813700.140</v>
      </c>
      <c r="E1062" s="47" t="s">
        <v>56</v>
      </c>
      <c r="F1062" s="16"/>
      <c r="G1062"/>
      <c r="H1062" s="17">
        <v>7000</v>
      </c>
      <c r="I1062" s="17">
        <v>7866.02</v>
      </c>
      <c r="J1062" s="16">
        <v>7332.44</v>
      </c>
      <c r="K1062" s="18">
        <f>INDEX(תקציב_2013,MATCH(D1062,'[1]תקציב 2015'!$D$3:$D$5960,0),8)</f>
        <v>39208</v>
      </c>
      <c r="L1062" s="18" t="str">
        <f t="shared" si="128"/>
        <v>8</v>
      </c>
      <c r="M1062" s="18" t="str">
        <f>INDEX(Chapter,MATCH(L1062,[1]Chapter!$A$1:$A$681,0),8)</f>
        <v>שירותים ממלכתיים</v>
      </c>
      <c r="N1062" s="18" t="str">
        <f t="shared" si="129"/>
        <v>81</v>
      </c>
      <c r="O1062" s="18" t="str">
        <f>INDEX(Chapter,MATCH(N1062,[1]Chapter!$A$1:$A$681,0),8)</f>
        <v>חינוך</v>
      </c>
      <c r="P1062" s="18" t="str">
        <f t="shared" si="130"/>
        <v>813</v>
      </c>
      <c r="Q1062" s="18" t="str">
        <f>INDEX(Chapter,MATCH(P1062,[1]Chapter!$A$1:$A$681,0),8)</f>
        <v>חינוך יסודי</v>
      </c>
      <c r="R1062" s="18" t="str">
        <f t="shared" si="131"/>
        <v>8137</v>
      </c>
      <c r="S1062" s="18" t="str">
        <f>INDEX(Chapter,MATCH(R1062,[1]Chapter!$A$1:$A$681,0),8)</f>
        <v>חוות חקלאיות</v>
      </c>
      <c r="T1062" s="18"/>
      <c r="U1062" s="18" t="str">
        <f t="shared" si="132"/>
        <v>1</v>
      </c>
      <c r="V1062" s="18" t="str">
        <f>IF($L1062&lt;"6",INDEX(Revenue_type,MATCH(U1062*1,[1]type!$A$118:$A$168,0),8),INDEX(Expenditure_type,MATCH(U1062*1,[1]type!$A$2:$A$117,0),8))</f>
        <v>משכורות וש"ע לעובדים לפי תקן</v>
      </c>
      <c r="W1062" s="18" t="str">
        <f t="shared" si="133"/>
        <v>14</v>
      </c>
      <c r="X1062" s="18" t="str">
        <f>IF($L1062&lt;"6",INDEX(Revenue_type,MATCH(W1062*1,[1]type!$A$118:$A$168,0),8),INDEX(Expenditure_type,MATCH(W1062*1,[1]type!$A$2:$A$117,0),8))</f>
        <v>החזר הוצאות</v>
      </c>
      <c r="Y1062" s="18" t="str">
        <f t="shared" si="134"/>
        <v>140</v>
      </c>
      <c r="Z1062" s="18" t="e">
        <f>IF($L1062&lt;"6",INDEX(Revenue_type,MATCH(Y1062*1,[1]type!$A$118:$A$168,0),8),INDEX(Expenditure_type,MATCH(Y1062*1,[1]type!$A$2:$A$117,0),8))</f>
        <v>#N/A</v>
      </c>
    </row>
    <row r="1063" spans="1:26" ht="15.75" customHeight="1" outlineLevel="2">
      <c r="A1063" s="38">
        <v>210</v>
      </c>
      <c r="B1063" s="39">
        <v>813700</v>
      </c>
      <c r="C1063">
        <v>1</v>
      </c>
      <c r="D1063" t="str">
        <f t="shared" si="135"/>
        <v>1813700.210</v>
      </c>
      <c r="E1063" s="42" t="s">
        <v>476</v>
      </c>
      <c r="F1063" s="16"/>
      <c r="G1063"/>
      <c r="H1063" s="17">
        <v>0</v>
      </c>
      <c r="I1063" s="17">
        <v>1906.81</v>
      </c>
      <c r="J1063" s="16">
        <v>20874.259999999998</v>
      </c>
      <c r="K1063" s="18" t="e">
        <f>INDEX(תקציב_2013,MATCH(D1063,'[1]תקציב 2015'!$D$3:$D$5960,0),8)</f>
        <v>#N/A</v>
      </c>
      <c r="L1063" s="18" t="str">
        <f t="shared" si="128"/>
        <v>8</v>
      </c>
      <c r="M1063" s="18" t="str">
        <f>INDEX(Chapter,MATCH(L1063,[1]Chapter!$A$1:$A$681,0),8)</f>
        <v>שירותים ממלכתיים</v>
      </c>
      <c r="N1063" s="18" t="str">
        <f t="shared" si="129"/>
        <v>81</v>
      </c>
      <c r="O1063" s="18" t="str">
        <f>INDEX(Chapter,MATCH(N1063,[1]Chapter!$A$1:$A$681,0),8)</f>
        <v>חינוך</v>
      </c>
      <c r="P1063" s="18" t="str">
        <f t="shared" si="130"/>
        <v>813</v>
      </c>
      <c r="Q1063" s="18" t="str">
        <f>INDEX(Chapter,MATCH(P1063,[1]Chapter!$A$1:$A$681,0),8)</f>
        <v>חינוך יסודי</v>
      </c>
      <c r="R1063" s="18" t="str">
        <f t="shared" si="131"/>
        <v>8137</v>
      </c>
      <c r="S1063" s="18" t="str">
        <f>INDEX(Chapter,MATCH(R1063,[1]Chapter!$A$1:$A$681,0),8)</f>
        <v>חוות חקלאיות</v>
      </c>
      <c r="T1063" s="18"/>
      <c r="U1063" s="18" t="str">
        <f t="shared" si="132"/>
        <v>2</v>
      </c>
      <c r="V1063" s="18" t="str">
        <f>IF($L1063&lt;"6",INDEX(Revenue_type,MATCH(U1063*1,[1]type!$A$118:$A$168,0),8),INDEX(Expenditure_type,MATCH(U1063*1,[1]type!$A$2:$A$117,0),8))</f>
        <v>משכורות וש"ע לעובדים בלי תקן</v>
      </c>
      <c r="W1063" s="18" t="str">
        <f t="shared" si="133"/>
        <v>21</v>
      </c>
      <c r="X1063" s="18" t="str">
        <f>IF($L1063&lt;"6",INDEX(Revenue_type,MATCH(W1063*1,[1]type!$A$118:$A$168,0),8),INDEX(Expenditure_type,MATCH(W1063*1,[1]type!$A$2:$A$117,0),8))</f>
        <v>השכר הקובע</v>
      </c>
      <c r="Y1063" s="18" t="str">
        <f t="shared" si="134"/>
        <v>210</v>
      </c>
      <c r="Z1063" s="18" t="e">
        <f>IF($L1063&lt;"6",INDEX(Revenue_type,MATCH(Y1063*1,[1]type!$A$118:$A$168,0),8),INDEX(Expenditure_type,MATCH(Y1063*1,[1]type!$A$2:$A$117,0),8))</f>
        <v>#N/A</v>
      </c>
    </row>
    <row r="1064" spans="1:26" ht="15.75" customHeight="1" outlineLevel="2">
      <c r="A1064" s="38">
        <v>430</v>
      </c>
      <c r="B1064" s="39">
        <v>813700</v>
      </c>
      <c r="C1064">
        <v>1</v>
      </c>
      <c r="D1064" t="str">
        <f t="shared" si="135"/>
        <v>1813700.430</v>
      </c>
      <c r="E1064" s="42" t="s">
        <v>593</v>
      </c>
      <c r="F1064" s="16"/>
      <c r="G1064"/>
      <c r="H1064" s="17">
        <v>112000</v>
      </c>
      <c r="I1064" s="17">
        <v>87046.81</v>
      </c>
      <c r="J1064" s="16">
        <v>103960.79</v>
      </c>
      <c r="K1064" s="18" t="e">
        <f>INDEX(תקציב_2013,MATCH(D1064,'[1]תקציב 2015'!$D$3:$D$5960,0),8)</f>
        <v>#N/A</v>
      </c>
      <c r="L1064" s="18" t="str">
        <f t="shared" si="128"/>
        <v>8</v>
      </c>
      <c r="M1064" s="18" t="str">
        <f>INDEX(Chapter,MATCH(L1064,[1]Chapter!$A$1:$A$681,0),8)</f>
        <v>שירותים ממלכתיים</v>
      </c>
      <c r="N1064" s="18" t="str">
        <f t="shared" si="129"/>
        <v>81</v>
      </c>
      <c r="O1064" s="18" t="str">
        <f>INDEX(Chapter,MATCH(N1064,[1]Chapter!$A$1:$A$681,0),8)</f>
        <v>חינוך</v>
      </c>
      <c r="P1064" s="18" t="str">
        <f t="shared" si="130"/>
        <v>813</v>
      </c>
      <c r="Q1064" s="18" t="str">
        <f>INDEX(Chapter,MATCH(P1064,[1]Chapter!$A$1:$A$681,0),8)</f>
        <v>חינוך יסודי</v>
      </c>
      <c r="R1064" s="18" t="str">
        <f t="shared" si="131"/>
        <v>8137</v>
      </c>
      <c r="S1064" s="18" t="str">
        <f>INDEX(Chapter,MATCH(R1064,[1]Chapter!$A$1:$A$681,0),8)</f>
        <v>חוות חקלאיות</v>
      </c>
      <c r="T1064" s="18"/>
      <c r="U1064" s="18" t="str">
        <f t="shared" si="132"/>
        <v>4</v>
      </c>
      <c r="V1064" s="18" t="str">
        <f>IF($L1064&lt;"6",INDEX(Revenue_type,MATCH(U1064*1,[1]type!$A$118:$A$168,0),8),INDEX(Expenditure_type,MATCH(U1064*1,[1]type!$A$2:$A$117,0),8))</f>
        <v>אחזקת בינים ואספקת ציוד</v>
      </c>
      <c r="W1064" s="18" t="str">
        <f t="shared" si="133"/>
        <v>43</v>
      </c>
      <c r="X1064" s="18" t="str">
        <f>IF($L1064&lt;"6",INDEX(Revenue_type,MATCH(W1064*1,[1]type!$A$118:$A$168,0),8),INDEX(Expenditure_type,MATCH(W1064*1,[1]type!$A$2:$A$117,0),8))</f>
        <v>חשמל, מים וחומרי ניקיון</v>
      </c>
      <c r="Y1064" s="18" t="str">
        <f t="shared" si="134"/>
        <v>430</v>
      </c>
      <c r="Z1064" s="18" t="e">
        <f>IF($L1064&lt;"6",INDEX(Revenue_type,MATCH(Y1064*1,[1]type!$A$118:$A$168,0),8),INDEX(Expenditure_type,MATCH(Y1064*1,[1]type!$A$2:$A$117,0),8))</f>
        <v>#N/A</v>
      </c>
    </row>
    <row r="1065" spans="1:26" ht="15.75" customHeight="1" outlineLevel="2">
      <c r="A1065" s="38">
        <v>440</v>
      </c>
      <c r="B1065" s="39">
        <v>813700</v>
      </c>
      <c r="C1065">
        <v>1</v>
      </c>
      <c r="D1065" t="str">
        <f t="shared" si="135"/>
        <v>1813700.440</v>
      </c>
      <c r="E1065" s="41" t="s">
        <v>500</v>
      </c>
      <c r="F1065" s="16"/>
      <c r="G1065"/>
      <c r="H1065" s="17">
        <v>39000</v>
      </c>
      <c r="I1065" s="17">
        <v>38525.800000000003</v>
      </c>
      <c r="J1065" s="16">
        <v>34215</v>
      </c>
      <c r="K1065" s="18">
        <f>INDEX(תקציב_2013,MATCH(D1065,'[1]תקציב 2015'!$D$3:$D$5960,0),8)</f>
        <v>5200</v>
      </c>
      <c r="L1065" s="18" t="str">
        <f t="shared" si="128"/>
        <v>8</v>
      </c>
      <c r="M1065" s="18" t="str">
        <f>INDEX(Chapter,MATCH(L1065,[1]Chapter!$A$1:$A$681,0),8)</f>
        <v>שירותים ממלכתיים</v>
      </c>
      <c r="N1065" s="18" t="str">
        <f t="shared" si="129"/>
        <v>81</v>
      </c>
      <c r="O1065" s="18" t="str">
        <f>INDEX(Chapter,MATCH(N1065,[1]Chapter!$A$1:$A$681,0),8)</f>
        <v>חינוך</v>
      </c>
      <c r="P1065" s="18" t="str">
        <f t="shared" si="130"/>
        <v>813</v>
      </c>
      <c r="Q1065" s="18" t="str">
        <f>INDEX(Chapter,MATCH(P1065,[1]Chapter!$A$1:$A$681,0),8)</f>
        <v>חינוך יסודי</v>
      </c>
      <c r="R1065" s="18" t="str">
        <f t="shared" si="131"/>
        <v>8137</v>
      </c>
      <c r="S1065" s="18" t="str">
        <f>INDEX(Chapter,MATCH(R1065,[1]Chapter!$A$1:$A$681,0),8)</f>
        <v>חוות חקלאיות</v>
      </c>
      <c r="T1065" s="18"/>
      <c r="U1065" s="18" t="str">
        <f t="shared" si="132"/>
        <v>4</v>
      </c>
      <c r="V1065" s="18" t="str">
        <f>IF($L1065&lt;"6",INDEX(Revenue_type,MATCH(U1065*1,[1]type!$A$118:$A$168,0),8),INDEX(Expenditure_type,MATCH(U1065*1,[1]type!$A$2:$A$117,0),8))</f>
        <v>אחזקת בינים ואספקת ציוד</v>
      </c>
      <c r="W1065" s="18" t="str">
        <f t="shared" si="133"/>
        <v>44</v>
      </c>
      <c r="X1065" s="18" t="str">
        <f>IF($L1065&lt;"6",INDEX(Revenue_type,MATCH(W1065*1,[1]type!$A$118:$A$168,0),8),INDEX(Expenditure_type,MATCH(W1065*1,[1]type!$A$2:$A$117,0),8))</f>
        <v>ביטוח</v>
      </c>
      <c r="Y1065" s="18" t="str">
        <f t="shared" si="134"/>
        <v>440</v>
      </c>
      <c r="Z1065" s="18" t="e">
        <f>IF($L1065&lt;"6",INDEX(Revenue_type,MATCH(Y1065*1,[1]type!$A$118:$A$168,0),8),INDEX(Expenditure_type,MATCH(Y1065*1,[1]type!$A$2:$A$117,0),8))</f>
        <v>#N/A</v>
      </c>
    </row>
    <row r="1066" spans="1:26" ht="15.75" customHeight="1" outlineLevel="2">
      <c r="A1066" s="38">
        <v>750</v>
      </c>
      <c r="B1066" s="39">
        <v>813700</v>
      </c>
      <c r="C1066">
        <v>1</v>
      </c>
      <c r="D1066" t="str">
        <f t="shared" si="135"/>
        <v>1813700.750</v>
      </c>
      <c r="E1066" s="42" t="s">
        <v>768</v>
      </c>
      <c r="F1066" s="16"/>
      <c r="G1066"/>
      <c r="H1066" s="17">
        <v>35000</v>
      </c>
      <c r="I1066" s="17">
        <v>2047</v>
      </c>
      <c r="J1066" s="16">
        <v>18082.7</v>
      </c>
      <c r="K1066" s="18"/>
      <c r="L1066" s="18" t="str">
        <f t="shared" si="128"/>
        <v>8</v>
      </c>
      <c r="M1066" s="18" t="str">
        <f>INDEX(Chapter,MATCH(L1066,[1]Chapter!$A$1:$A$681,0),8)</f>
        <v>שירותים ממלכתיים</v>
      </c>
      <c r="N1066" s="18" t="str">
        <f t="shared" si="129"/>
        <v>81</v>
      </c>
      <c r="O1066" s="18" t="str">
        <f>INDEX(Chapter,MATCH(N1066,[1]Chapter!$A$1:$A$681,0),8)</f>
        <v>חינוך</v>
      </c>
      <c r="P1066" s="18" t="str">
        <f t="shared" si="130"/>
        <v>813</v>
      </c>
      <c r="Q1066" s="18" t="str">
        <f>INDEX(Chapter,MATCH(P1066,[1]Chapter!$A$1:$A$681,0),8)</f>
        <v>חינוך יסודי</v>
      </c>
      <c r="R1066" s="18" t="str">
        <f t="shared" si="131"/>
        <v>8137</v>
      </c>
      <c r="S1066" s="18" t="str">
        <f>INDEX(Chapter,MATCH(R1066,[1]Chapter!$A$1:$A$681,0),8)</f>
        <v>חוות חקלאיות</v>
      </c>
      <c r="T1066" s="18"/>
      <c r="U1066" s="18" t="str">
        <f t="shared" si="132"/>
        <v>7</v>
      </c>
      <c r="V1066" s="18" t="str">
        <f>IF($L1066&lt;"6",INDEX(Revenue_type,MATCH(U1066*1,[1]type!$A$118:$A$168,0),8),INDEX(Expenditure_type,MATCH(U1066*1,[1]type!$A$2:$A$117,0),8))</f>
        <v>הוצאות לפעולות</v>
      </c>
      <c r="W1066" s="18" t="str">
        <f t="shared" si="133"/>
        <v>75</v>
      </c>
      <c r="X1066" s="18" t="str">
        <f>IF($L1066&lt;"6",INDEX(Revenue_type,MATCH(W1066*1,[1]type!$A$118:$A$168,0),8),INDEX(Expenditure_type,MATCH(W1066*1,[1]type!$A$2:$A$117,0),8))</f>
        <v>עבודות קבלניות</v>
      </c>
      <c r="Y1066" s="18" t="str">
        <f t="shared" si="134"/>
        <v>750</v>
      </c>
      <c r="Z1066" s="18" t="e">
        <f>IF($L1066&lt;"6",INDEX(Revenue_type,MATCH(Y1066*1,[1]type!$A$118:$A$168,0),8),INDEX(Expenditure_type,MATCH(Y1066*1,[1]type!$A$2:$A$117,0),8))</f>
        <v>#N/A</v>
      </c>
    </row>
    <row r="1067" spans="1:26" ht="15.75" customHeight="1" outlineLevel="2">
      <c r="A1067" s="38">
        <v>751</v>
      </c>
      <c r="B1067" s="39">
        <v>813700</v>
      </c>
      <c r="C1067">
        <v>1</v>
      </c>
      <c r="D1067" t="str">
        <f t="shared" si="135"/>
        <v>1813700.751</v>
      </c>
      <c r="E1067" s="42" t="s">
        <v>769</v>
      </c>
      <c r="F1067" s="16"/>
      <c r="G1067"/>
      <c r="H1067" s="17">
        <v>45000</v>
      </c>
      <c r="I1067" s="17">
        <v>45150.86</v>
      </c>
      <c r="J1067" s="16">
        <v>34938.32</v>
      </c>
      <c r="K1067" s="18" t="e">
        <f>INDEX(תקציב_2013,MATCH(D1067,'[1]תקציב 2015'!$D$3:$D$5960,0),8)</f>
        <v>#N/A</v>
      </c>
      <c r="L1067" s="18" t="str">
        <f t="shared" si="128"/>
        <v>8</v>
      </c>
      <c r="M1067" s="18" t="str">
        <f>INDEX(Chapter,MATCH(L1067,[1]Chapter!$A$1:$A$681,0),8)</f>
        <v>שירותים ממלכתיים</v>
      </c>
      <c r="N1067" s="18" t="str">
        <f t="shared" si="129"/>
        <v>81</v>
      </c>
      <c r="O1067" s="18" t="str">
        <f>INDEX(Chapter,MATCH(N1067,[1]Chapter!$A$1:$A$681,0),8)</f>
        <v>חינוך</v>
      </c>
      <c r="P1067" s="18" t="str">
        <f t="shared" si="130"/>
        <v>813</v>
      </c>
      <c r="Q1067" s="18" t="str">
        <f>INDEX(Chapter,MATCH(P1067,[1]Chapter!$A$1:$A$681,0),8)</f>
        <v>חינוך יסודי</v>
      </c>
      <c r="R1067" s="18" t="str">
        <f t="shared" si="131"/>
        <v>8137</v>
      </c>
      <c r="S1067" s="18" t="str">
        <f>INDEX(Chapter,MATCH(R1067,[1]Chapter!$A$1:$A$681,0),8)</f>
        <v>חוות חקלאיות</v>
      </c>
      <c r="T1067" s="18"/>
      <c r="U1067" s="18" t="str">
        <f t="shared" si="132"/>
        <v>7</v>
      </c>
      <c r="V1067" s="18" t="str">
        <f>IF($L1067&lt;"6",INDEX(Revenue_type,MATCH(U1067*1,[1]type!$A$118:$A$168,0),8),INDEX(Expenditure_type,MATCH(U1067*1,[1]type!$A$2:$A$117,0),8))</f>
        <v>הוצאות לפעולות</v>
      </c>
      <c r="W1067" s="18" t="str">
        <f t="shared" si="133"/>
        <v>75</v>
      </c>
      <c r="X1067" s="18" t="str">
        <f>IF($L1067&lt;"6",INDEX(Revenue_type,MATCH(W1067*1,[1]type!$A$118:$A$168,0),8),INDEX(Expenditure_type,MATCH(W1067*1,[1]type!$A$2:$A$117,0),8))</f>
        <v>עבודות קבלניות</v>
      </c>
      <c r="Y1067" s="18" t="str">
        <f t="shared" si="134"/>
        <v>751</v>
      </c>
      <c r="Z1067" s="18" t="e">
        <f>IF($L1067&lt;"6",INDEX(Revenue_type,MATCH(Y1067*1,[1]type!$A$118:$A$168,0),8),INDEX(Expenditure_type,MATCH(Y1067*1,[1]type!$A$2:$A$117,0),8))</f>
        <v>#N/A</v>
      </c>
    </row>
    <row r="1068" spans="1:26" ht="15.75" customHeight="1" outlineLevel="2">
      <c r="A1068" s="38">
        <v>780</v>
      </c>
      <c r="B1068" s="39">
        <v>813700</v>
      </c>
      <c r="C1068">
        <v>1</v>
      </c>
      <c r="D1068" t="str">
        <f t="shared" si="135"/>
        <v>1813700.780</v>
      </c>
      <c r="E1068" s="42" t="s">
        <v>770</v>
      </c>
      <c r="F1068" s="16"/>
      <c r="G1068"/>
      <c r="H1068" s="17">
        <v>80000</v>
      </c>
      <c r="I1068" s="17">
        <v>78132.03</v>
      </c>
      <c r="J1068" s="16">
        <v>74872.87</v>
      </c>
      <c r="K1068" s="18">
        <f>INDEX(תקציב_2013,MATCH(D1068,'[1]תקציב 2015'!$D$3:$D$5960,0),8)</f>
        <v>160000</v>
      </c>
      <c r="L1068" s="18" t="str">
        <f t="shared" si="128"/>
        <v>8</v>
      </c>
      <c r="M1068" s="18" t="str">
        <f>INDEX(Chapter,MATCH(L1068,[1]Chapter!$A$1:$A$681,0),8)</f>
        <v>שירותים ממלכתיים</v>
      </c>
      <c r="N1068" s="18" t="str">
        <f t="shared" si="129"/>
        <v>81</v>
      </c>
      <c r="O1068" s="18" t="str">
        <f>INDEX(Chapter,MATCH(N1068,[1]Chapter!$A$1:$A$681,0),8)</f>
        <v>חינוך</v>
      </c>
      <c r="P1068" s="18" t="str">
        <f t="shared" si="130"/>
        <v>813</v>
      </c>
      <c r="Q1068" s="18" t="str">
        <f>INDEX(Chapter,MATCH(P1068,[1]Chapter!$A$1:$A$681,0),8)</f>
        <v>חינוך יסודי</v>
      </c>
      <c r="R1068" s="18" t="str">
        <f t="shared" si="131"/>
        <v>8137</v>
      </c>
      <c r="S1068" s="18" t="str">
        <f>INDEX(Chapter,MATCH(R1068,[1]Chapter!$A$1:$A$681,0),8)</f>
        <v>חוות חקלאיות</v>
      </c>
      <c r="T1068" s="18"/>
      <c r="U1068" s="18" t="str">
        <f t="shared" si="132"/>
        <v>7</v>
      </c>
      <c r="V1068" s="18" t="str">
        <f>IF($L1068&lt;"6",INDEX(Revenue_type,MATCH(U1068*1,[1]type!$A$118:$A$168,0),8),INDEX(Expenditure_type,MATCH(U1068*1,[1]type!$A$2:$A$117,0),8))</f>
        <v>הוצאות לפעולות</v>
      </c>
      <c r="W1068" s="18" t="str">
        <f t="shared" si="133"/>
        <v>78</v>
      </c>
      <c r="X1068" s="18" t="str">
        <f>IF($L1068&lt;"6",INDEX(Revenue_type,MATCH(W1068*1,[1]type!$A$118:$A$168,0),8),INDEX(Expenditure_type,MATCH(W1068*1,[1]type!$A$2:$A$117,0),8))</f>
        <v>הוצאות שונות</v>
      </c>
      <c r="Y1068" s="18" t="str">
        <f t="shared" si="134"/>
        <v>780</v>
      </c>
      <c r="Z1068" s="18" t="e">
        <f>IF($L1068&lt;"6",INDEX(Revenue_type,MATCH(Y1068*1,[1]type!$A$118:$A$168,0),8),INDEX(Expenditure_type,MATCH(Y1068*1,[1]type!$A$2:$A$117,0),8))</f>
        <v>#N/A</v>
      </c>
    </row>
    <row r="1069" spans="1:26" ht="15.75" customHeight="1" outlineLevel="2">
      <c r="A1069" s="38">
        <v>798</v>
      </c>
      <c r="B1069" s="39">
        <v>813700</v>
      </c>
      <c r="C1069">
        <v>1</v>
      </c>
      <c r="D1069" t="str">
        <f t="shared" si="135"/>
        <v>1813700.798</v>
      </c>
      <c r="E1069" s="42" t="s">
        <v>565</v>
      </c>
      <c r="F1069" s="16"/>
      <c r="G1069"/>
      <c r="H1069" s="17">
        <v>25000</v>
      </c>
      <c r="I1069" s="17">
        <v>23613</v>
      </c>
      <c r="J1069" s="16">
        <v>24701.4</v>
      </c>
      <c r="K1069" s="18" t="e">
        <f>INDEX(תקציב_2013,MATCH(D1069,'[1]תקציב 2015'!$D$3:$D$5960,0),8)</f>
        <v>#N/A</v>
      </c>
      <c r="L1069" s="18" t="str">
        <f t="shared" si="128"/>
        <v>8</v>
      </c>
      <c r="M1069" s="18" t="str">
        <f>INDEX(Chapter,MATCH(L1069,[1]Chapter!$A$1:$A$681,0),8)</f>
        <v>שירותים ממלכתיים</v>
      </c>
      <c r="N1069" s="18" t="str">
        <f t="shared" si="129"/>
        <v>81</v>
      </c>
      <c r="O1069" s="18" t="str">
        <f>INDEX(Chapter,MATCH(N1069,[1]Chapter!$A$1:$A$681,0),8)</f>
        <v>חינוך</v>
      </c>
      <c r="P1069" s="18" t="str">
        <f t="shared" si="130"/>
        <v>813</v>
      </c>
      <c r="Q1069" s="18" t="str">
        <f>INDEX(Chapter,MATCH(P1069,[1]Chapter!$A$1:$A$681,0),8)</f>
        <v>חינוך יסודי</v>
      </c>
      <c r="R1069" s="18" t="str">
        <f t="shared" si="131"/>
        <v>8137</v>
      </c>
      <c r="S1069" s="18" t="str">
        <f>INDEX(Chapter,MATCH(R1069,[1]Chapter!$A$1:$A$681,0),8)</f>
        <v>חוות חקלאיות</v>
      </c>
      <c r="T1069" s="18"/>
      <c r="U1069" s="18" t="str">
        <f t="shared" si="132"/>
        <v>7</v>
      </c>
      <c r="V1069" s="18" t="str">
        <f>IF($L1069&lt;"6",INDEX(Revenue_type,MATCH(U1069*1,[1]type!$A$118:$A$168,0),8),INDEX(Expenditure_type,MATCH(U1069*1,[1]type!$A$2:$A$117,0),8))</f>
        <v>הוצאות לפעולות</v>
      </c>
      <c r="W1069" s="18" t="str">
        <f t="shared" si="133"/>
        <v>79</v>
      </c>
      <c r="X1069" s="18" t="str">
        <f>IF($L1069&lt;"6",INDEX(Revenue_type,MATCH(W1069*1,[1]type!$A$118:$A$168,0),8),INDEX(Expenditure_type,MATCH(W1069*1,[1]type!$A$2:$A$117,0),8))</f>
        <v>השתתפות בתקציבי עזר 092</v>
      </c>
      <c r="Y1069" s="18" t="str">
        <f t="shared" si="134"/>
        <v>798</v>
      </c>
      <c r="Z1069" s="18" t="e">
        <f>IF($L1069&lt;"6",INDEX(Revenue_type,MATCH(Y1069*1,[1]type!$A$118:$A$168,0),8),INDEX(Expenditure_type,MATCH(Y1069*1,[1]type!$A$2:$A$117,0),8))</f>
        <v>#N/A</v>
      </c>
    </row>
    <row r="1070" spans="1:26" ht="15.75" customHeight="1" outlineLevel="2">
      <c r="A1070" s="38">
        <v>110</v>
      </c>
      <c r="B1070" s="39">
        <v>813800</v>
      </c>
      <c r="C1070">
        <v>1</v>
      </c>
      <c r="D1070" t="str">
        <f t="shared" si="135"/>
        <v>1813800.110</v>
      </c>
      <c r="E1070" s="42" t="s">
        <v>771</v>
      </c>
      <c r="F1070" s="16"/>
      <c r="G1070"/>
      <c r="H1070" s="17">
        <v>35000</v>
      </c>
      <c r="I1070" s="17">
        <v>46296.42</v>
      </c>
      <c r="J1070" s="16">
        <v>27357.62</v>
      </c>
      <c r="K1070" s="18" t="e">
        <f>INDEX(תקציב_2013,MATCH(D1070,'[1]תקציב 2015'!$D$3:$D$5960,0),8)</f>
        <v>#N/A</v>
      </c>
      <c r="L1070" s="18" t="str">
        <f t="shared" si="128"/>
        <v>8</v>
      </c>
      <c r="M1070" s="18" t="str">
        <f>INDEX(Chapter,MATCH(L1070,[1]Chapter!$A$1:$A$681,0),8)</f>
        <v>שירותים ממלכתיים</v>
      </c>
      <c r="N1070" s="18" t="str">
        <f t="shared" si="129"/>
        <v>81</v>
      </c>
      <c r="O1070" s="18" t="str">
        <f>INDEX(Chapter,MATCH(N1070,[1]Chapter!$A$1:$A$681,0),8)</f>
        <v>חינוך</v>
      </c>
      <c r="P1070" s="18" t="str">
        <f t="shared" si="130"/>
        <v>813</v>
      </c>
      <c r="Q1070" s="18" t="str">
        <f>INDEX(Chapter,MATCH(P1070,[1]Chapter!$A$1:$A$681,0),8)</f>
        <v>חינוך יסודי</v>
      </c>
      <c r="R1070" s="18" t="str">
        <f t="shared" si="131"/>
        <v>8138</v>
      </c>
      <c r="S1070" s="18" t="str">
        <f>INDEX(Chapter,MATCH(R1070,[1]Chapter!$A$1:$A$681,0),8)</f>
        <v>קייטנות לימודיות וחודש לימוד נוסף</v>
      </c>
      <c r="T1070" s="18"/>
      <c r="U1070" s="18" t="str">
        <f t="shared" si="132"/>
        <v>1</v>
      </c>
      <c r="V1070" s="18" t="str">
        <f>IF($L1070&lt;"6",INDEX(Revenue_type,MATCH(U1070*1,[1]type!$A$118:$A$168,0),8),INDEX(Expenditure_type,MATCH(U1070*1,[1]type!$A$2:$A$117,0),8))</f>
        <v>משכורות וש"ע לעובדים לפי תקן</v>
      </c>
      <c r="W1070" s="18" t="str">
        <f t="shared" si="133"/>
        <v>11</v>
      </c>
      <c r="X1070" s="18" t="str">
        <f>IF($L1070&lt;"6",INDEX(Revenue_type,MATCH(W1070*1,[1]type!$A$118:$A$168,0),8),INDEX(Expenditure_type,MATCH(W1070*1,[1]type!$A$2:$A$117,0),8))</f>
        <v>השכר הקובע</v>
      </c>
      <c r="Y1070" s="18" t="str">
        <f t="shared" si="134"/>
        <v>110</v>
      </c>
      <c r="Z1070" s="18" t="e">
        <f>IF($L1070&lt;"6",INDEX(Revenue_type,MATCH(Y1070*1,[1]type!$A$118:$A$168,0),8),INDEX(Expenditure_type,MATCH(Y1070*1,[1]type!$A$2:$A$117,0),8))</f>
        <v>#N/A</v>
      </c>
    </row>
    <row r="1071" spans="1:26" ht="15.75" customHeight="1" outlineLevel="2">
      <c r="A1071" s="38">
        <v>210</v>
      </c>
      <c r="B1071" s="39">
        <v>813800</v>
      </c>
      <c r="C1071">
        <v>1</v>
      </c>
      <c r="D1071" t="str">
        <f t="shared" si="135"/>
        <v>1813800.210</v>
      </c>
      <c r="E1071" s="42" t="s">
        <v>772</v>
      </c>
      <c r="F1071" s="16"/>
      <c r="G1071"/>
      <c r="H1071" s="17">
        <v>35000</v>
      </c>
      <c r="I1071" s="17">
        <v>77319.929999999993</v>
      </c>
      <c r="J1071" s="16">
        <v>31921.11</v>
      </c>
      <c r="K1071" s="18"/>
      <c r="L1071" s="18" t="str">
        <f t="shared" si="128"/>
        <v>8</v>
      </c>
      <c r="M1071" s="18" t="str">
        <f>INDEX(Chapter,MATCH(L1071,[1]Chapter!$A$1:$A$681,0),8)</f>
        <v>שירותים ממלכתיים</v>
      </c>
      <c r="N1071" s="18" t="str">
        <f t="shared" si="129"/>
        <v>81</v>
      </c>
      <c r="O1071" s="18" t="str">
        <f>INDEX(Chapter,MATCH(N1071,[1]Chapter!$A$1:$A$681,0),8)</f>
        <v>חינוך</v>
      </c>
      <c r="P1071" s="18" t="str">
        <f t="shared" si="130"/>
        <v>813</v>
      </c>
      <c r="Q1071" s="18" t="str">
        <f>INDEX(Chapter,MATCH(P1071,[1]Chapter!$A$1:$A$681,0),8)</f>
        <v>חינוך יסודי</v>
      </c>
      <c r="R1071" s="18" t="str">
        <f t="shared" si="131"/>
        <v>8138</v>
      </c>
      <c r="S1071" s="18" t="str">
        <f>INDEX(Chapter,MATCH(R1071,[1]Chapter!$A$1:$A$681,0),8)</f>
        <v>קייטנות לימודיות וחודש לימוד נוסף</v>
      </c>
      <c r="T1071" s="18"/>
      <c r="U1071" s="18" t="str">
        <f t="shared" si="132"/>
        <v>2</v>
      </c>
      <c r="V1071" s="18" t="str">
        <f>IF($L1071&lt;"6",INDEX(Revenue_type,MATCH(U1071*1,[1]type!$A$118:$A$168,0),8),INDEX(Expenditure_type,MATCH(U1071*1,[1]type!$A$2:$A$117,0),8))</f>
        <v>משכורות וש"ע לעובדים בלי תקן</v>
      </c>
      <c r="W1071" s="18" t="str">
        <f t="shared" si="133"/>
        <v>21</v>
      </c>
      <c r="X1071" s="18" t="str">
        <f>IF($L1071&lt;"6",INDEX(Revenue_type,MATCH(W1071*1,[1]type!$A$118:$A$168,0),8),INDEX(Expenditure_type,MATCH(W1071*1,[1]type!$A$2:$A$117,0),8))</f>
        <v>השכר הקובע</v>
      </c>
      <c r="Y1071" s="18" t="str">
        <f t="shared" si="134"/>
        <v>210</v>
      </c>
      <c r="Z1071" s="18" t="e">
        <f>IF($L1071&lt;"6",INDEX(Revenue_type,MATCH(Y1071*1,[1]type!$A$118:$A$168,0),8),INDEX(Expenditure_type,MATCH(Y1071*1,[1]type!$A$2:$A$117,0),8))</f>
        <v>#N/A</v>
      </c>
    </row>
    <row r="1072" spans="1:26" ht="15.75" customHeight="1" outlineLevel="2">
      <c r="A1072" s="38">
        <v>750</v>
      </c>
      <c r="B1072" s="39">
        <v>813800</v>
      </c>
      <c r="C1072">
        <v>1</v>
      </c>
      <c r="D1072" t="str">
        <f t="shared" si="135"/>
        <v>1813800.750</v>
      </c>
      <c r="E1072" s="42" t="s">
        <v>773</v>
      </c>
      <c r="F1072" s="16"/>
      <c r="G1072"/>
      <c r="H1072" s="17">
        <v>3050000</v>
      </c>
      <c r="I1072" s="17">
        <v>1938412.83</v>
      </c>
      <c r="J1072" s="16">
        <v>1699594</v>
      </c>
      <c r="K1072" s="18" t="e">
        <f>INDEX(תקציב_2013,MATCH(D1072,'[1]תקציב 2015'!$D$3:$D$5960,0),8)</f>
        <v>#N/A</v>
      </c>
      <c r="L1072" s="18" t="str">
        <f t="shared" si="128"/>
        <v>8</v>
      </c>
      <c r="M1072" s="18" t="str">
        <f>INDEX(Chapter,MATCH(L1072,[1]Chapter!$A$1:$A$681,0),8)</f>
        <v>שירותים ממלכתיים</v>
      </c>
      <c r="N1072" s="18" t="str">
        <f t="shared" si="129"/>
        <v>81</v>
      </c>
      <c r="O1072" s="18" t="str">
        <f>INDEX(Chapter,MATCH(N1072,[1]Chapter!$A$1:$A$681,0),8)</f>
        <v>חינוך</v>
      </c>
      <c r="P1072" s="18" t="str">
        <f t="shared" si="130"/>
        <v>813</v>
      </c>
      <c r="Q1072" s="18" t="str">
        <f>INDEX(Chapter,MATCH(P1072,[1]Chapter!$A$1:$A$681,0),8)</f>
        <v>חינוך יסודי</v>
      </c>
      <c r="R1072" s="18" t="str">
        <f t="shared" si="131"/>
        <v>8138</v>
      </c>
      <c r="S1072" s="18" t="str">
        <f>INDEX(Chapter,MATCH(R1072,[1]Chapter!$A$1:$A$681,0),8)</f>
        <v>קייטנות לימודיות וחודש לימוד נוסף</v>
      </c>
      <c r="T1072" s="18"/>
      <c r="U1072" s="18" t="str">
        <f t="shared" si="132"/>
        <v>7</v>
      </c>
      <c r="V1072" s="18" t="str">
        <f>IF($L1072&lt;"6",INDEX(Revenue_type,MATCH(U1072*1,[1]type!$A$118:$A$168,0),8),INDEX(Expenditure_type,MATCH(U1072*1,[1]type!$A$2:$A$117,0),8))</f>
        <v>הוצאות לפעולות</v>
      </c>
      <c r="W1072" s="18" t="str">
        <f t="shared" si="133"/>
        <v>75</v>
      </c>
      <c r="X1072" s="18" t="str">
        <f>IF($L1072&lt;"6",INDEX(Revenue_type,MATCH(W1072*1,[1]type!$A$118:$A$168,0),8),INDEX(Expenditure_type,MATCH(W1072*1,[1]type!$A$2:$A$117,0),8))</f>
        <v>עבודות קבלניות</v>
      </c>
      <c r="Y1072" s="18" t="str">
        <f t="shared" si="134"/>
        <v>750</v>
      </c>
      <c r="Z1072" s="18" t="e">
        <f>IF($L1072&lt;"6",INDEX(Revenue_type,MATCH(Y1072*1,[1]type!$A$118:$A$168,0),8),INDEX(Expenditure_type,MATCH(Y1072*1,[1]type!$A$2:$A$117,0),8))</f>
        <v>#N/A</v>
      </c>
    </row>
    <row r="1073" spans="1:26" ht="15.75" customHeight="1" outlineLevel="2">
      <c r="A1073" s="38">
        <v>110</v>
      </c>
      <c r="B1073" s="39">
        <v>814000</v>
      </c>
      <c r="C1073">
        <v>1</v>
      </c>
      <c r="D1073" t="str">
        <f t="shared" si="135"/>
        <v>1814000.110</v>
      </c>
      <c r="E1073" s="42" t="s">
        <v>774</v>
      </c>
      <c r="F1073" s="16"/>
      <c r="G1073"/>
      <c r="H1073" s="17">
        <v>4862000</v>
      </c>
      <c r="I1073" s="17">
        <v>4687474.42</v>
      </c>
      <c r="J1073" s="16">
        <v>4232320.38</v>
      </c>
      <c r="K1073" s="18" t="e">
        <f>INDEX(תקציב_2013,MATCH(D1073,'[1]תקציב 2015'!$D$3:$D$5960,0),8)</f>
        <v>#N/A</v>
      </c>
      <c r="L1073" s="18" t="str">
        <f t="shared" si="128"/>
        <v>8</v>
      </c>
      <c r="M1073" s="18" t="str">
        <f>INDEX(Chapter,MATCH(L1073,[1]Chapter!$A$1:$A$681,0),8)</f>
        <v>שירותים ממלכתיים</v>
      </c>
      <c r="N1073" s="18" t="str">
        <f t="shared" si="129"/>
        <v>81</v>
      </c>
      <c r="O1073" s="18" t="str">
        <f>INDEX(Chapter,MATCH(N1073,[1]Chapter!$A$1:$A$681,0),8)</f>
        <v>חינוך</v>
      </c>
      <c r="P1073" s="18" t="str">
        <f t="shared" si="130"/>
        <v>814</v>
      </c>
      <c r="Q1073" s="18" t="str">
        <f>INDEX(Chapter,MATCH(P1073,[1]Chapter!$A$1:$A$681,0),8)</f>
        <v>חטיבות ביניים</v>
      </c>
      <c r="R1073" s="18" t="str">
        <f t="shared" si="131"/>
        <v>8140</v>
      </c>
      <c r="S1073" s="18" t="e">
        <f>INDEX(Chapter,MATCH(R1073,[1]Chapter!$A$1:$A$681,0),8)</f>
        <v>#N/A</v>
      </c>
      <c r="T1073" s="18"/>
      <c r="U1073" s="18" t="str">
        <f t="shared" si="132"/>
        <v>1</v>
      </c>
      <c r="V1073" s="18" t="str">
        <f>IF($L1073&lt;"6",INDEX(Revenue_type,MATCH(U1073*1,[1]type!$A$118:$A$168,0),8),INDEX(Expenditure_type,MATCH(U1073*1,[1]type!$A$2:$A$117,0),8))</f>
        <v>משכורות וש"ע לעובדים לפי תקן</v>
      </c>
      <c r="W1073" s="18" t="str">
        <f t="shared" si="133"/>
        <v>11</v>
      </c>
      <c r="X1073" s="18" t="str">
        <f>IF($L1073&lt;"6",INDEX(Revenue_type,MATCH(W1073*1,[1]type!$A$118:$A$168,0),8),INDEX(Expenditure_type,MATCH(W1073*1,[1]type!$A$2:$A$117,0),8))</f>
        <v>השכר הקובע</v>
      </c>
      <c r="Y1073" s="18" t="str">
        <f t="shared" si="134"/>
        <v>110</v>
      </c>
      <c r="Z1073" s="18" t="e">
        <f>IF($L1073&lt;"6",INDEX(Revenue_type,MATCH(Y1073*1,[1]type!$A$118:$A$168,0),8),INDEX(Expenditure_type,MATCH(Y1073*1,[1]type!$A$2:$A$117,0),8))</f>
        <v>#N/A</v>
      </c>
    </row>
    <row r="1074" spans="1:26" ht="15.75" customHeight="1" outlineLevel="2">
      <c r="A1074" s="38">
        <v>115</v>
      </c>
      <c r="B1074" s="39">
        <v>814000</v>
      </c>
      <c r="C1074">
        <v>1</v>
      </c>
      <c r="D1074" t="str">
        <f t="shared" si="135"/>
        <v>1814000.115</v>
      </c>
      <c r="E1074" s="42" t="s">
        <v>433</v>
      </c>
      <c r="F1074" s="16"/>
      <c r="G1074"/>
      <c r="H1074" s="17">
        <v>908000</v>
      </c>
      <c r="I1074" s="17">
        <v>706439</v>
      </c>
      <c r="J1074" s="16">
        <v>632465</v>
      </c>
      <c r="K1074" s="18" t="e">
        <f>INDEX(תקציב_2013,MATCH(D1074,'[1]תקציב 2015'!$D$3:$D$5960,0),8)</f>
        <v>#N/A</v>
      </c>
      <c r="L1074" s="18" t="str">
        <f t="shared" si="128"/>
        <v>8</v>
      </c>
      <c r="M1074" s="18" t="str">
        <f>INDEX(Chapter,MATCH(L1074,[1]Chapter!$A$1:$A$681,0),8)</f>
        <v>שירותים ממלכתיים</v>
      </c>
      <c r="N1074" s="18" t="str">
        <f t="shared" si="129"/>
        <v>81</v>
      </c>
      <c r="O1074" s="18" t="str">
        <f>INDEX(Chapter,MATCH(N1074,[1]Chapter!$A$1:$A$681,0),8)</f>
        <v>חינוך</v>
      </c>
      <c r="P1074" s="18" t="str">
        <f t="shared" si="130"/>
        <v>814</v>
      </c>
      <c r="Q1074" s="18" t="str">
        <f>INDEX(Chapter,MATCH(P1074,[1]Chapter!$A$1:$A$681,0),8)</f>
        <v>חטיבות ביניים</v>
      </c>
      <c r="R1074" s="18" t="str">
        <f t="shared" si="131"/>
        <v>8140</v>
      </c>
      <c r="S1074" s="18" t="e">
        <f>INDEX(Chapter,MATCH(R1074,[1]Chapter!$A$1:$A$681,0),8)</f>
        <v>#N/A</v>
      </c>
      <c r="T1074" s="18"/>
      <c r="U1074" s="18" t="str">
        <f t="shared" si="132"/>
        <v>1</v>
      </c>
      <c r="V1074" s="18" t="str">
        <f>IF($L1074&lt;"6",INDEX(Revenue_type,MATCH(U1074*1,[1]type!$A$118:$A$168,0),8),INDEX(Expenditure_type,MATCH(U1074*1,[1]type!$A$2:$A$117,0),8))</f>
        <v>משכורות וש"ע לעובדים לפי תקן</v>
      </c>
      <c r="W1074" s="18" t="str">
        <f t="shared" si="133"/>
        <v>11</v>
      </c>
      <c r="X1074" s="18" t="str">
        <f>IF($L1074&lt;"6",INDEX(Revenue_type,MATCH(W1074*1,[1]type!$A$118:$A$168,0),8),INDEX(Expenditure_type,MATCH(W1074*1,[1]type!$A$2:$A$117,0),8))</f>
        <v>השכר הקובע</v>
      </c>
      <c r="Y1074" s="18" t="str">
        <f t="shared" si="134"/>
        <v>115</v>
      </c>
      <c r="Z1074" s="18" t="e">
        <f>IF($L1074&lt;"6",INDEX(Revenue_type,MATCH(Y1074*1,[1]type!$A$118:$A$168,0),8),INDEX(Expenditure_type,MATCH(Y1074*1,[1]type!$A$2:$A$117,0),8))</f>
        <v>#N/A</v>
      </c>
    </row>
    <row r="1075" spans="1:26" ht="15.75" customHeight="1" outlineLevel="2">
      <c r="A1075" s="38">
        <v>130</v>
      </c>
      <c r="B1075" s="39">
        <v>814000</v>
      </c>
      <c r="C1075">
        <v>1</v>
      </c>
      <c r="D1075" t="str">
        <f t="shared" si="135"/>
        <v>1814000.130</v>
      </c>
      <c r="E1075" s="42" t="s">
        <v>41</v>
      </c>
      <c r="F1075" s="16"/>
      <c r="G1075"/>
      <c r="H1075" s="17">
        <v>132000</v>
      </c>
      <c r="I1075" s="17">
        <v>120560</v>
      </c>
      <c r="J1075" s="16">
        <v>99300.39</v>
      </c>
      <c r="K1075" s="18" t="e">
        <f>INDEX(תקציב_2013,MATCH(D1075,'[1]תקציב 2015'!$D$3:$D$5960,0),8)</f>
        <v>#N/A</v>
      </c>
      <c r="L1075" s="18" t="str">
        <f t="shared" si="128"/>
        <v>8</v>
      </c>
      <c r="M1075" s="18" t="str">
        <f>INDEX(Chapter,MATCH(L1075,[1]Chapter!$A$1:$A$681,0),8)</f>
        <v>שירותים ממלכתיים</v>
      </c>
      <c r="N1075" s="18" t="str">
        <f t="shared" si="129"/>
        <v>81</v>
      </c>
      <c r="O1075" s="18" t="str">
        <f>INDEX(Chapter,MATCH(N1075,[1]Chapter!$A$1:$A$681,0),8)</f>
        <v>חינוך</v>
      </c>
      <c r="P1075" s="18" t="str">
        <f t="shared" si="130"/>
        <v>814</v>
      </c>
      <c r="Q1075" s="18" t="str">
        <f>INDEX(Chapter,MATCH(P1075,[1]Chapter!$A$1:$A$681,0),8)</f>
        <v>חטיבות ביניים</v>
      </c>
      <c r="R1075" s="18" t="str">
        <f t="shared" si="131"/>
        <v>8140</v>
      </c>
      <c r="S1075" s="18" t="e">
        <f>INDEX(Chapter,MATCH(R1075,[1]Chapter!$A$1:$A$681,0),8)</f>
        <v>#N/A</v>
      </c>
      <c r="T1075" s="18"/>
      <c r="U1075" s="18" t="str">
        <f t="shared" si="132"/>
        <v>1</v>
      </c>
      <c r="V1075" s="18" t="str">
        <f>IF($L1075&lt;"6",INDEX(Revenue_type,MATCH(U1075*1,[1]type!$A$118:$A$168,0),8),INDEX(Expenditure_type,MATCH(U1075*1,[1]type!$A$2:$A$117,0),8))</f>
        <v>משכורות וש"ע לעובדים לפי תקן</v>
      </c>
      <c r="W1075" s="18" t="str">
        <f t="shared" si="133"/>
        <v>13</v>
      </c>
      <c r="X1075" s="18" t="str">
        <f>IF($L1075&lt;"6",INDEX(Revenue_type,MATCH(W1075*1,[1]type!$A$118:$A$168,0),8),INDEX(Expenditure_type,MATCH(W1075*1,[1]type!$A$2:$A$117,0),8))</f>
        <v>שעות נוספות</v>
      </c>
      <c r="Y1075" s="18" t="str">
        <f t="shared" si="134"/>
        <v>130</v>
      </c>
      <c r="Z1075" s="18" t="e">
        <f>IF($L1075&lt;"6",INDEX(Revenue_type,MATCH(Y1075*1,[1]type!$A$118:$A$168,0),8),INDEX(Expenditure_type,MATCH(Y1075*1,[1]type!$A$2:$A$117,0),8))</f>
        <v>#N/A</v>
      </c>
    </row>
    <row r="1076" spans="1:26" ht="15.75" customHeight="1" outlineLevel="2">
      <c r="A1076" s="38">
        <v>140</v>
      </c>
      <c r="B1076" s="39">
        <v>814000</v>
      </c>
      <c r="C1076">
        <v>1</v>
      </c>
      <c r="D1076" t="str">
        <f t="shared" si="135"/>
        <v>1814000.140</v>
      </c>
      <c r="E1076" s="42" t="s">
        <v>56</v>
      </c>
      <c r="F1076" s="16"/>
      <c r="G1076"/>
      <c r="H1076" s="17">
        <v>35000</v>
      </c>
      <c r="I1076" s="17">
        <v>47097.2</v>
      </c>
      <c r="J1076" s="16">
        <v>33249.910000000003</v>
      </c>
      <c r="K1076" s="18" t="e">
        <f>INDEX(תקציב_2013,MATCH(D1076,'[1]תקציב 2015'!$D$3:$D$5960,0),8)</f>
        <v>#N/A</v>
      </c>
      <c r="L1076" s="18" t="str">
        <f t="shared" si="128"/>
        <v>8</v>
      </c>
      <c r="M1076" s="18" t="str">
        <f>INDEX(Chapter,MATCH(L1076,[1]Chapter!$A$1:$A$681,0),8)</f>
        <v>שירותים ממלכתיים</v>
      </c>
      <c r="N1076" s="18" t="str">
        <f t="shared" si="129"/>
        <v>81</v>
      </c>
      <c r="O1076" s="18" t="str">
        <f>INDEX(Chapter,MATCH(N1076,[1]Chapter!$A$1:$A$681,0),8)</f>
        <v>חינוך</v>
      </c>
      <c r="P1076" s="18" t="str">
        <f t="shared" si="130"/>
        <v>814</v>
      </c>
      <c r="Q1076" s="18" t="str">
        <f>INDEX(Chapter,MATCH(P1076,[1]Chapter!$A$1:$A$681,0),8)</f>
        <v>חטיבות ביניים</v>
      </c>
      <c r="R1076" s="18" t="str">
        <f t="shared" si="131"/>
        <v>8140</v>
      </c>
      <c r="S1076" s="18" t="e">
        <f>INDEX(Chapter,MATCH(R1076,[1]Chapter!$A$1:$A$681,0),8)</f>
        <v>#N/A</v>
      </c>
      <c r="T1076" s="18"/>
      <c r="U1076" s="18" t="str">
        <f t="shared" si="132"/>
        <v>1</v>
      </c>
      <c r="V1076" s="18" t="str">
        <f>IF($L1076&lt;"6",INDEX(Revenue_type,MATCH(U1076*1,[1]type!$A$118:$A$168,0),8),INDEX(Expenditure_type,MATCH(U1076*1,[1]type!$A$2:$A$117,0),8))</f>
        <v>משכורות וש"ע לעובדים לפי תקן</v>
      </c>
      <c r="W1076" s="18" t="str">
        <f t="shared" si="133"/>
        <v>14</v>
      </c>
      <c r="X1076" s="18" t="str">
        <f>IF($L1076&lt;"6",INDEX(Revenue_type,MATCH(W1076*1,[1]type!$A$118:$A$168,0),8),INDEX(Expenditure_type,MATCH(W1076*1,[1]type!$A$2:$A$117,0),8))</f>
        <v>החזר הוצאות</v>
      </c>
      <c r="Y1076" s="18" t="str">
        <f t="shared" si="134"/>
        <v>140</v>
      </c>
      <c r="Z1076" s="18" t="e">
        <f>IF($L1076&lt;"6",INDEX(Revenue_type,MATCH(Y1076*1,[1]type!$A$118:$A$168,0),8),INDEX(Expenditure_type,MATCH(Y1076*1,[1]type!$A$2:$A$117,0),8))</f>
        <v>#N/A</v>
      </c>
    </row>
    <row r="1077" spans="1:26" ht="15.75" customHeight="1" outlineLevel="2">
      <c r="A1077" s="38">
        <v>210</v>
      </c>
      <c r="B1077" s="39">
        <v>814000</v>
      </c>
      <c r="C1077">
        <v>1</v>
      </c>
      <c r="D1077" t="str">
        <f t="shared" si="135"/>
        <v>1814000.210</v>
      </c>
      <c r="E1077" s="42" t="s">
        <v>476</v>
      </c>
      <c r="F1077" s="16"/>
      <c r="G1077"/>
      <c r="H1077" s="17">
        <v>0</v>
      </c>
      <c r="I1077" s="17">
        <v>5547.5</v>
      </c>
      <c r="J1077" s="16">
        <v>0</v>
      </c>
      <c r="K1077" s="18" t="e">
        <f>INDEX(תקציב_2013,MATCH(D1077,'[1]תקציב 2015'!$D$3:$D$5960,0),8)</f>
        <v>#N/A</v>
      </c>
      <c r="L1077" s="18" t="str">
        <f t="shared" si="128"/>
        <v>8</v>
      </c>
      <c r="M1077" s="18" t="str">
        <f>INDEX(Chapter,MATCH(L1077,[1]Chapter!$A$1:$A$681,0),8)</f>
        <v>שירותים ממלכתיים</v>
      </c>
      <c r="N1077" s="18" t="str">
        <f t="shared" si="129"/>
        <v>81</v>
      </c>
      <c r="O1077" s="18" t="str">
        <f>INDEX(Chapter,MATCH(N1077,[1]Chapter!$A$1:$A$681,0),8)</f>
        <v>חינוך</v>
      </c>
      <c r="P1077" s="18" t="str">
        <f t="shared" si="130"/>
        <v>814</v>
      </c>
      <c r="Q1077" s="18" t="str">
        <f>INDEX(Chapter,MATCH(P1077,[1]Chapter!$A$1:$A$681,0),8)</f>
        <v>חטיבות ביניים</v>
      </c>
      <c r="R1077" s="18" t="str">
        <f t="shared" si="131"/>
        <v>8140</v>
      </c>
      <c r="S1077" s="18" t="e">
        <f>INDEX(Chapter,MATCH(R1077,[1]Chapter!$A$1:$A$681,0),8)</f>
        <v>#N/A</v>
      </c>
      <c r="T1077" s="18"/>
      <c r="U1077" s="18" t="str">
        <f t="shared" si="132"/>
        <v>2</v>
      </c>
      <c r="V1077" s="18" t="str">
        <f>IF($L1077&lt;"6",INDEX(Revenue_type,MATCH(U1077*1,[1]type!$A$118:$A$168,0),8),INDEX(Expenditure_type,MATCH(U1077*1,[1]type!$A$2:$A$117,0),8))</f>
        <v>משכורות וש"ע לעובדים בלי תקן</v>
      </c>
      <c r="W1077" s="18" t="str">
        <f t="shared" si="133"/>
        <v>21</v>
      </c>
      <c r="X1077" s="18" t="str">
        <f>IF($L1077&lt;"6",INDEX(Revenue_type,MATCH(W1077*1,[1]type!$A$118:$A$168,0),8),INDEX(Expenditure_type,MATCH(W1077*1,[1]type!$A$2:$A$117,0),8))</f>
        <v>השכר הקובע</v>
      </c>
      <c r="Y1077" s="18" t="str">
        <f t="shared" si="134"/>
        <v>210</v>
      </c>
      <c r="Z1077" s="18" t="e">
        <f>IF($L1077&lt;"6",INDEX(Revenue_type,MATCH(Y1077*1,[1]type!$A$118:$A$168,0),8),INDEX(Expenditure_type,MATCH(Y1077*1,[1]type!$A$2:$A$117,0),8))</f>
        <v>#N/A</v>
      </c>
    </row>
    <row r="1078" spans="1:26" ht="15.75" customHeight="1" outlineLevel="2">
      <c r="A1078" s="38">
        <v>211</v>
      </c>
      <c r="B1078" s="39">
        <v>814000</v>
      </c>
      <c r="C1078">
        <v>1</v>
      </c>
      <c r="D1078" t="str">
        <f t="shared" si="135"/>
        <v>1814000.211</v>
      </c>
      <c r="E1078" s="42" t="s">
        <v>775</v>
      </c>
      <c r="F1078" s="16"/>
      <c r="G1078"/>
      <c r="H1078" s="17">
        <v>0</v>
      </c>
      <c r="I1078" s="17">
        <v>0</v>
      </c>
      <c r="J1078" s="16">
        <v>12154.57</v>
      </c>
      <c r="K1078" s="18" t="e">
        <f>INDEX(תקציב_2013,MATCH(D1078,'[1]תקציב 2015'!$D$3:$D$5960,0),8)</f>
        <v>#N/A</v>
      </c>
      <c r="L1078" s="18" t="str">
        <f t="shared" si="128"/>
        <v>8</v>
      </c>
      <c r="M1078" s="18" t="str">
        <f>INDEX(Chapter,MATCH(L1078,[1]Chapter!$A$1:$A$681,0),8)</f>
        <v>שירותים ממלכתיים</v>
      </c>
      <c r="N1078" s="18" t="str">
        <f t="shared" si="129"/>
        <v>81</v>
      </c>
      <c r="O1078" s="18" t="str">
        <f>INDEX(Chapter,MATCH(N1078,[1]Chapter!$A$1:$A$681,0),8)</f>
        <v>חינוך</v>
      </c>
      <c r="P1078" s="18" t="str">
        <f t="shared" si="130"/>
        <v>814</v>
      </c>
      <c r="Q1078" s="18" t="str">
        <f>INDEX(Chapter,MATCH(P1078,[1]Chapter!$A$1:$A$681,0),8)</f>
        <v>חטיבות ביניים</v>
      </c>
      <c r="R1078" s="18" t="str">
        <f t="shared" si="131"/>
        <v>8140</v>
      </c>
      <c r="S1078" s="18" t="e">
        <f>INDEX(Chapter,MATCH(R1078,[1]Chapter!$A$1:$A$681,0),8)</f>
        <v>#N/A</v>
      </c>
      <c r="T1078" s="18"/>
      <c r="U1078" s="18" t="str">
        <f t="shared" si="132"/>
        <v>2</v>
      </c>
      <c r="V1078" s="18" t="str">
        <f>IF($L1078&lt;"6",INDEX(Revenue_type,MATCH(U1078*1,[1]type!$A$118:$A$168,0),8),INDEX(Expenditure_type,MATCH(U1078*1,[1]type!$A$2:$A$117,0),8))</f>
        <v>משכורות וש"ע לעובדים בלי תקן</v>
      </c>
      <c r="W1078" s="18" t="str">
        <f t="shared" si="133"/>
        <v>21</v>
      </c>
      <c r="X1078" s="18" t="str">
        <f>IF($L1078&lt;"6",INDEX(Revenue_type,MATCH(W1078*1,[1]type!$A$118:$A$168,0),8),INDEX(Expenditure_type,MATCH(W1078*1,[1]type!$A$2:$A$117,0),8))</f>
        <v>השכר הקובע</v>
      </c>
      <c r="Y1078" s="18" t="str">
        <f t="shared" si="134"/>
        <v>211</v>
      </c>
      <c r="Z1078" s="18" t="e">
        <f>IF($L1078&lt;"6",INDEX(Revenue_type,MATCH(Y1078*1,[1]type!$A$118:$A$168,0),8),INDEX(Expenditure_type,MATCH(Y1078*1,[1]type!$A$2:$A$117,0),8))</f>
        <v>#N/A</v>
      </c>
    </row>
    <row r="1079" spans="1:26" ht="15.75" customHeight="1" outlineLevel="2">
      <c r="A1079" s="38">
        <v>430</v>
      </c>
      <c r="B1079" s="39">
        <v>814000</v>
      </c>
      <c r="C1079">
        <v>1</v>
      </c>
      <c r="D1079" t="str">
        <f t="shared" si="135"/>
        <v>1814000.430</v>
      </c>
      <c r="E1079" s="45" t="s">
        <v>776</v>
      </c>
      <c r="F1079" s="16"/>
      <c r="G1079"/>
      <c r="H1079" s="17">
        <v>850000</v>
      </c>
      <c r="I1079" s="17">
        <v>950233.06</v>
      </c>
      <c r="J1079" s="16">
        <v>814371.3</v>
      </c>
      <c r="K1079" s="18"/>
      <c r="L1079" s="18" t="str">
        <f t="shared" si="128"/>
        <v>8</v>
      </c>
      <c r="M1079" s="18" t="str">
        <f>INDEX(Chapter,MATCH(L1079,[1]Chapter!$A$1:$A$681,0),8)</f>
        <v>שירותים ממלכתיים</v>
      </c>
      <c r="N1079" s="18" t="str">
        <f t="shared" si="129"/>
        <v>81</v>
      </c>
      <c r="O1079" s="18" t="str">
        <f>INDEX(Chapter,MATCH(N1079,[1]Chapter!$A$1:$A$681,0),8)</f>
        <v>חינוך</v>
      </c>
      <c r="P1079" s="18" t="str">
        <f t="shared" si="130"/>
        <v>814</v>
      </c>
      <c r="Q1079" s="18" t="str">
        <f>INDEX(Chapter,MATCH(P1079,[1]Chapter!$A$1:$A$681,0),8)</f>
        <v>חטיבות ביניים</v>
      </c>
      <c r="R1079" s="18" t="str">
        <f t="shared" si="131"/>
        <v>8140</v>
      </c>
      <c r="S1079" s="18" t="e">
        <f>INDEX(Chapter,MATCH(R1079,[1]Chapter!$A$1:$A$681,0),8)</f>
        <v>#N/A</v>
      </c>
      <c r="T1079" s="18"/>
      <c r="U1079" s="18" t="str">
        <f t="shared" si="132"/>
        <v>4</v>
      </c>
      <c r="V1079" s="18" t="str">
        <f>IF($L1079&lt;"6",INDEX(Revenue_type,MATCH(U1079*1,[1]type!$A$118:$A$168,0),8),INDEX(Expenditure_type,MATCH(U1079*1,[1]type!$A$2:$A$117,0),8))</f>
        <v>אחזקת בינים ואספקת ציוד</v>
      </c>
      <c r="W1079" s="18" t="str">
        <f t="shared" si="133"/>
        <v>43</v>
      </c>
      <c r="X1079" s="18" t="str">
        <f>IF($L1079&lt;"6",INDEX(Revenue_type,MATCH(W1079*1,[1]type!$A$118:$A$168,0),8),INDEX(Expenditure_type,MATCH(W1079*1,[1]type!$A$2:$A$117,0),8))</f>
        <v>חשמל, מים וחומרי ניקיון</v>
      </c>
      <c r="Y1079" s="18" t="str">
        <f t="shared" si="134"/>
        <v>430</v>
      </c>
      <c r="Z1079" s="18" t="e">
        <f>IF($L1079&lt;"6",INDEX(Revenue_type,MATCH(Y1079*1,[1]type!$A$118:$A$168,0),8),INDEX(Expenditure_type,MATCH(Y1079*1,[1]type!$A$2:$A$117,0),8))</f>
        <v>#N/A</v>
      </c>
    </row>
    <row r="1080" spans="1:26" ht="15.75" customHeight="1" outlineLevel="2">
      <c r="A1080" s="38">
        <v>440</v>
      </c>
      <c r="B1080" s="39">
        <v>814000</v>
      </c>
      <c r="C1080">
        <v>1</v>
      </c>
      <c r="D1080" t="str">
        <f t="shared" si="135"/>
        <v>1814000.440</v>
      </c>
      <c r="E1080" s="45" t="s">
        <v>777</v>
      </c>
      <c r="F1080" s="16"/>
      <c r="G1080"/>
      <c r="H1080" s="17">
        <v>44000</v>
      </c>
      <c r="I1080" s="17">
        <v>43876.6</v>
      </c>
      <c r="J1080" s="16">
        <v>38821</v>
      </c>
      <c r="K1080" s="18" t="e">
        <f>INDEX(תקציב_2013,MATCH(D1080,'[1]תקציב 2015'!$D$3:$D$5960,0),8)</f>
        <v>#N/A</v>
      </c>
      <c r="L1080" s="18" t="str">
        <f t="shared" si="128"/>
        <v>8</v>
      </c>
      <c r="M1080" s="18" t="str">
        <f>INDEX(Chapter,MATCH(L1080,[1]Chapter!$A$1:$A$681,0),8)</f>
        <v>שירותים ממלכתיים</v>
      </c>
      <c r="N1080" s="18" t="str">
        <f t="shared" si="129"/>
        <v>81</v>
      </c>
      <c r="O1080" s="18" t="str">
        <f>INDEX(Chapter,MATCH(N1080,[1]Chapter!$A$1:$A$681,0),8)</f>
        <v>חינוך</v>
      </c>
      <c r="P1080" s="18" t="str">
        <f t="shared" si="130"/>
        <v>814</v>
      </c>
      <c r="Q1080" s="18" t="str">
        <f>INDEX(Chapter,MATCH(P1080,[1]Chapter!$A$1:$A$681,0),8)</f>
        <v>חטיבות ביניים</v>
      </c>
      <c r="R1080" s="18" t="str">
        <f t="shared" si="131"/>
        <v>8140</v>
      </c>
      <c r="S1080" s="18" t="e">
        <f>INDEX(Chapter,MATCH(R1080,[1]Chapter!$A$1:$A$681,0),8)</f>
        <v>#N/A</v>
      </c>
      <c r="T1080" s="18"/>
      <c r="U1080" s="18" t="str">
        <f t="shared" si="132"/>
        <v>4</v>
      </c>
      <c r="V1080" s="18" t="str">
        <f>IF($L1080&lt;"6",INDEX(Revenue_type,MATCH(U1080*1,[1]type!$A$118:$A$168,0),8),INDEX(Expenditure_type,MATCH(U1080*1,[1]type!$A$2:$A$117,0),8))</f>
        <v>אחזקת בינים ואספקת ציוד</v>
      </c>
      <c r="W1080" s="18" t="str">
        <f t="shared" si="133"/>
        <v>44</v>
      </c>
      <c r="X1080" s="18" t="str">
        <f>IF($L1080&lt;"6",INDEX(Revenue_type,MATCH(W1080*1,[1]type!$A$118:$A$168,0),8),INDEX(Expenditure_type,MATCH(W1080*1,[1]type!$A$2:$A$117,0),8))</f>
        <v>ביטוח</v>
      </c>
      <c r="Y1080" s="18" t="str">
        <f t="shared" si="134"/>
        <v>440</v>
      </c>
      <c r="Z1080" s="18" t="e">
        <f>IF($L1080&lt;"6",INDEX(Revenue_type,MATCH(Y1080*1,[1]type!$A$118:$A$168,0),8),INDEX(Expenditure_type,MATCH(Y1080*1,[1]type!$A$2:$A$117,0),8))</f>
        <v>#N/A</v>
      </c>
    </row>
    <row r="1081" spans="1:26" ht="15.75" customHeight="1" outlineLevel="2">
      <c r="A1081" s="38">
        <v>450</v>
      </c>
      <c r="B1081" s="39">
        <v>814000</v>
      </c>
      <c r="C1081">
        <v>1</v>
      </c>
      <c r="D1081" t="str">
        <f t="shared" si="135"/>
        <v>1814000.450</v>
      </c>
      <c r="E1081" s="42" t="s">
        <v>700</v>
      </c>
      <c r="F1081" s="16"/>
      <c r="G1081"/>
      <c r="H1081" s="17">
        <v>0</v>
      </c>
      <c r="I1081" s="17">
        <v>0</v>
      </c>
      <c r="J1081" s="16">
        <v>0</v>
      </c>
      <c r="K1081" s="18" t="e">
        <f>INDEX(תקציב_2013,MATCH(D1081,'[1]תקציב 2015'!$D$3:$D$5960,0),8)</f>
        <v>#N/A</v>
      </c>
      <c r="L1081" s="18" t="str">
        <f t="shared" si="128"/>
        <v>8</v>
      </c>
      <c r="M1081" s="18" t="str">
        <f>INDEX(Chapter,MATCH(L1081,[1]Chapter!$A$1:$A$681,0),8)</f>
        <v>שירותים ממלכתיים</v>
      </c>
      <c r="N1081" s="18" t="str">
        <f t="shared" si="129"/>
        <v>81</v>
      </c>
      <c r="O1081" s="18" t="str">
        <f>INDEX(Chapter,MATCH(N1081,[1]Chapter!$A$1:$A$681,0),8)</f>
        <v>חינוך</v>
      </c>
      <c r="P1081" s="18" t="str">
        <f t="shared" si="130"/>
        <v>814</v>
      </c>
      <c r="Q1081" s="18" t="str">
        <f>INDEX(Chapter,MATCH(P1081,[1]Chapter!$A$1:$A$681,0),8)</f>
        <v>חטיבות ביניים</v>
      </c>
      <c r="R1081" s="18" t="str">
        <f t="shared" si="131"/>
        <v>8140</v>
      </c>
      <c r="S1081" s="18" t="e">
        <f>INDEX(Chapter,MATCH(R1081,[1]Chapter!$A$1:$A$681,0),8)</f>
        <v>#N/A</v>
      </c>
      <c r="T1081" s="18"/>
      <c r="U1081" s="18" t="str">
        <f t="shared" si="132"/>
        <v>4</v>
      </c>
      <c r="V1081" s="18" t="str">
        <f>IF($L1081&lt;"6",INDEX(Revenue_type,MATCH(U1081*1,[1]type!$A$118:$A$168,0),8),INDEX(Expenditure_type,MATCH(U1081*1,[1]type!$A$2:$A$117,0),8))</f>
        <v>אחזקת בינים ואספקת ציוד</v>
      </c>
      <c r="W1081" s="18" t="str">
        <f t="shared" si="133"/>
        <v>45</v>
      </c>
      <c r="X1081" s="18" t="str">
        <f>IF($L1081&lt;"6",INDEX(Revenue_type,MATCH(W1081*1,[1]type!$A$118:$A$168,0),8),INDEX(Expenditure_type,MATCH(W1081*1,[1]type!$A$2:$A$117,0),8))</f>
        <v>ריהוט והחזקתו</v>
      </c>
      <c r="Y1081" s="18" t="str">
        <f t="shared" si="134"/>
        <v>450</v>
      </c>
      <c r="Z1081" s="18" t="e">
        <f>IF($L1081&lt;"6",INDEX(Revenue_type,MATCH(Y1081*1,[1]type!$A$118:$A$168,0),8),INDEX(Expenditure_type,MATCH(Y1081*1,[1]type!$A$2:$A$117,0),8))</f>
        <v>#N/A</v>
      </c>
    </row>
    <row r="1082" spans="1:26" ht="15.75" customHeight="1" outlineLevel="2">
      <c r="A1082" s="38">
        <v>511</v>
      </c>
      <c r="B1082" s="39">
        <v>814000</v>
      </c>
      <c r="C1082">
        <v>1</v>
      </c>
      <c r="D1082" t="str">
        <f t="shared" si="135"/>
        <v>1814000.511</v>
      </c>
      <c r="E1082" s="42" t="s">
        <v>778</v>
      </c>
      <c r="F1082" s="16"/>
      <c r="G1082"/>
      <c r="H1082" s="17">
        <v>10500</v>
      </c>
      <c r="I1082" s="17">
        <v>9810.5</v>
      </c>
      <c r="J1082" s="16">
        <v>8832</v>
      </c>
      <c r="K1082" s="18"/>
      <c r="L1082" s="18" t="str">
        <f t="shared" si="128"/>
        <v>8</v>
      </c>
      <c r="M1082" s="18" t="str">
        <f>INDEX(Chapter,MATCH(L1082,[1]Chapter!$A$1:$A$681,0),8)</f>
        <v>שירותים ממלכתיים</v>
      </c>
      <c r="N1082" s="18" t="str">
        <f t="shared" si="129"/>
        <v>81</v>
      </c>
      <c r="O1082" s="18" t="str">
        <f>INDEX(Chapter,MATCH(N1082,[1]Chapter!$A$1:$A$681,0),8)</f>
        <v>חינוך</v>
      </c>
      <c r="P1082" s="18" t="str">
        <f t="shared" si="130"/>
        <v>814</v>
      </c>
      <c r="Q1082" s="18" t="str">
        <f>INDEX(Chapter,MATCH(P1082,[1]Chapter!$A$1:$A$681,0),8)</f>
        <v>חטיבות ביניים</v>
      </c>
      <c r="R1082" s="18" t="str">
        <f t="shared" si="131"/>
        <v>8140</v>
      </c>
      <c r="S1082" s="18" t="e">
        <f>INDEX(Chapter,MATCH(R1082,[1]Chapter!$A$1:$A$681,0),8)</f>
        <v>#N/A</v>
      </c>
      <c r="T1082" s="18"/>
      <c r="U1082" s="18" t="str">
        <f t="shared" si="132"/>
        <v>5</v>
      </c>
      <c r="V1082" s="18" t="str">
        <f>IF($L1082&lt;"6",INDEX(Revenue_type,MATCH(U1082*1,[1]type!$A$118:$A$168,0),8),INDEX(Expenditure_type,MATCH(U1082*1,[1]type!$A$2:$A$117,0),8))</f>
        <v>הוצאות מנהליות</v>
      </c>
      <c r="W1082" s="18" t="str">
        <f t="shared" si="133"/>
        <v>51</v>
      </c>
      <c r="X1082" s="18" t="str">
        <f>IF($L1082&lt;"6",INDEX(Revenue_type,MATCH(W1082*1,[1]type!$A$118:$A$168,0),8),INDEX(Expenditure_type,MATCH(W1082*1,[1]type!$A$2:$A$117,0),8))</f>
        <v>אש"ל וכיבודים</v>
      </c>
      <c r="Y1082" s="18" t="str">
        <f t="shared" si="134"/>
        <v>511</v>
      </c>
      <c r="Z1082" s="18" t="str">
        <f>IF($L1082&lt;"6",INDEX(Revenue_type,MATCH(Y1082*1,[1]type!$A$118:$A$168,0),8),INDEX(Expenditure_type,MATCH(Y1082*1,[1]type!$A$2:$A$117,0),8))</f>
        <v>אירוח וכיבוד</v>
      </c>
    </row>
    <row r="1083" spans="1:26" ht="15.75" customHeight="1" outlineLevel="2">
      <c r="A1083" s="38">
        <v>512</v>
      </c>
      <c r="B1083" s="39">
        <v>814000</v>
      </c>
      <c r="C1083">
        <v>1</v>
      </c>
      <c r="D1083" t="str">
        <f t="shared" si="135"/>
        <v>1814000.512</v>
      </c>
      <c r="E1083" s="44" t="s">
        <v>779</v>
      </c>
      <c r="F1083" s="16"/>
      <c r="G1083"/>
      <c r="H1083" s="17">
        <v>0</v>
      </c>
      <c r="I1083" s="17">
        <v>0</v>
      </c>
      <c r="J1083" s="16">
        <v>0</v>
      </c>
      <c r="K1083" s="18" t="e">
        <f>INDEX(תקציב_2013,MATCH(D1083,'[1]תקציב 2015'!$D$3:$D$5960,0),8)</f>
        <v>#N/A</v>
      </c>
      <c r="L1083" s="18" t="str">
        <f t="shared" si="128"/>
        <v>8</v>
      </c>
      <c r="M1083" s="18" t="str">
        <f>INDEX(Chapter,MATCH(L1083,[1]Chapter!$A$1:$A$681,0),8)</f>
        <v>שירותים ממלכתיים</v>
      </c>
      <c r="N1083" s="18" t="str">
        <f t="shared" si="129"/>
        <v>81</v>
      </c>
      <c r="O1083" s="18" t="str">
        <f>INDEX(Chapter,MATCH(N1083,[1]Chapter!$A$1:$A$681,0),8)</f>
        <v>חינוך</v>
      </c>
      <c r="P1083" s="18" t="str">
        <f t="shared" si="130"/>
        <v>814</v>
      </c>
      <c r="Q1083" s="18" t="str">
        <f>INDEX(Chapter,MATCH(P1083,[1]Chapter!$A$1:$A$681,0),8)</f>
        <v>חטיבות ביניים</v>
      </c>
      <c r="R1083" s="18" t="str">
        <f t="shared" si="131"/>
        <v>8140</v>
      </c>
      <c r="S1083" s="18" t="e">
        <f>INDEX(Chapter,MATCH(R1083,[1]Chapter!$A$1:$A$681,0),8)</f>
        <v>#N/A</v>
      </c>
      <c r="T1083" s="18"/>
      <c r="U1083" s="18" t="str">
        <f t="shared" si="132"/>
        <v>5</v>
      </c>
      <c r="V1083" s="18" t="str">
        <f>IF($L1083&lt;"6",INDEX(Revenue_type,MATCH(U1083*1,[1]type!$A$118:$A$168,0),8),INDEX(Expenditure_type,MATCH(U1083*1,[1]type!$A$2:$A$117,0),8))</f>
        <v>הוצאות מנהליות</v>
      </c>
      <c r="W1083" s="18" t="str">
        <f t="shared" si="133"/>
        <v>51</v>
      </c>
      <c r="X1083" s="18" t="str">
        <f>IF($L1083&lt;"6",INDEX(Revenue_type,MATCH(W1083*1,[1]type!$A$118:$A$168,0),8),INDEX(Expenditure_type,MATCH(W1083*1,[1]type!$A$2:$A$117,0),8))</f>
        <v>אש"ל וכיבודים</v>
      </c>
      <c r="Y1083" s="18" t="str">
        <f t="shared" si="134"/>
        <v>512</v>
      </c>
      <c r="Z1083" s="18" t="str">
        <f>IF($L1083&lt;"6",INDEX(Revenue_type,MATCH(Y1083*1,[1]type!$A$118:$A$168,0),8),INDEX(Expenditure_type,MATCH(Y1083*1,[1]type!$A$2:$A$117,0),8))</f>
        <v>אשל ונסיעות</v>
      </c>
    </row>
    <row r="1084" spans="1:26" ht="15.75" customHeight="1" outlineLevel="2">
      <c r="A1084" s="38">
        <v>593</v>
      </c>
      <c r="B1084" s="39">
        <v>814000</v>
      </c>
      <c r="C1084">
        <v>1</v>
      </c>
      <c r="D1084" t="str">
        <f t="shared" si="135"/>
        <v>1814000.593</v>
      </c>
      <c r="E1084" s="44" t="s">
        <v>505</v>
      </c>
      <c r="F1084" s="16"/>
      <c r="G1084"/>
      <c r="H1084" s="17">
        <v>450000</v>
      </c>
      <c r="I1084" s="17">
        <v>371158</v>
      </c>
      <c r="J1084" s="16">
        <v>384332</v>
      </c>
      <c r="K1084" s="18"/>
      <c r="L1084" s="18" t="str">
        <f t="shared" si="128"/>
        <v>8</v>
      </c>
      <c r="M1084" s="18" t="str">
        <f>INDEX(Chapter,MATCH(L1084,[1]Chapter!$A$1:$A$681,0),8)</f>
        <v>שירותים ממלכתיים</v>
      </c>
      <c r="N1084" s="18" t="str">
        <f t="shared" si="129"/>
        <v>81</v>
      </c>
      <c r="O1084" s="18" t="str">
        <f>INDEX(Chapter,MATCH(N1084,[1]Chapter!$A$1:$A$681,0),8)</f>
        <v>חינוך</v>
      </c>
      <c r="P1084" s="18" t="str">
        <f t="shared" si="130"/>
        <v>814</v>
      </c>
      <c r="Q1084" s="18" t="str">
        <f>INDEX(Chapter,MATCH(P1084,[1]Chapter!$A$1:$A$681,0),8)</f>
        <v>חטיבות ביניים</v>
      </c>
      <c r="R1084" s="18" t="str">
        <f t="shared" si="131"/>
        <v>8140</v>
      </c>
      <c r="S1084" s="18" t="e">
        <f>INDEX(Chapter,MATCH(R1084,[1]Chapter!$A$1:$A$681,0),8)</f>
        <v>#N/A</v>
      </c>
      <c r="T1084" s="18"/>
      <c r="U1084" s="18" t="str">
        <f t="shared" si="132"/>
        <v>5</v>
      </c>
      <c r="V1084" s="18" t="str">
        <f>IF($L1084&lt;"6",INDEX(Revenue_type,MATCH(U1084*1,[1]type!$A$118:$A$168,0),8),INDEX(Expenditure_type,MATCH(U1084*1,[1]type!$A$2:$A$117,0),8))</f>
        <v>הוצאות מנהליות</v>
      </c>
      <c r="W1084" s="18" t="str">
        <f t="shared" si="133"/>
        <v>59</v>
      </c>
      <c r="X1084" s="18" t="str">
        <f>IF($L1084&lt;"6",INDEX(Revenue_type,MATCH(W1084*1,[1]type!$A$118:$A$168,0),8),INDEX(Expenditure_type,MATCH(W1084*1,[1]type!$A$2:$A$117,0),8))</f>
        <v>השתתפות בתקציבי עזר 092</v>
      </c>
      <c r="Y1084" s="18" t="str">
        <f t="shared" si="134"/>
        <v>593</v>
      </c>
      <c r="Z1084" s="18" t="str">
        <f>IF($L1084&lt;"6",INDEX(Revenue_type,MATCH(Y1084*1,[1]type!$A$118:$A$168,0),8),INDEX(Expenditure_type,MATCH(Y1084*1,[1]type!$A$2:$A$117,0),8))</f>
        <v>מיכון ת"ע 093</v>
      </c>
    </row>
    <row r="1085" spans="1:26" ht="15.75" customHeight="1" outlineLevel="2">
      <c r="A1085" s="38">
        <v>740</v>
      </c>
      <c r="B1085" s="39">
        <v>814000</v>
      </c>
      <c r="C1085">
        <v>1</v>
      </c>
      <c r="D1085" t="str">
        <f t="shared" si="135"/>
        <v>1814000.740</v>
      </c>
      <c r="E1085" s="41" t="s">
        <v>737</v>
      </c>
      <c r="F1085" s="16"/>
      <c r="G1085"/>
      <c r="H1085" s="17">
        <v>520000</v>
      </c>
      <c r="I1085" s="17">
        <v>473940</v>
      </c>
      <c r="J1085" s="16">
        <v>478364</v>
      </c>
      <c r="K1085" s="18" t="e">
        <f>INDEX(תקציב_2013,MATCH(D1085,'[1]תקציב 2015'!$D$3:$D$5960,0),8)</f>
        <v>#N/A</v>
      </c>
      <c r="L1085" s="18" t="str">
        <f t="shared" si="128"/>
        <v>8</v>
      </c>
      <c r="M1085" s="18" t="str">
        <f>INDEX(Chapter,MATCH(L1085,[1]Chapter!$A$1:$A$681,0),8)</f>
        <v>שירותים ממלכתיים</v>
      </c>
      <c r="N1085" s="18" t="str">
        <f t="shared" si="129"/>
        <v>81</v>
      </c>
      <c r="O1085" s="18" t="str">
        <f>INDEX(Chapter,MATCH(N1085,[1]Chapter!$A$1:$A$681,0),8)</f>
        <v>חינוך</v>
      </c>
      <c r="P1085" s="18" t="str">
        <f t="shared" si="130"/>
        <v>814</v>
      </c>
      <c r="Q1085" s="18" t="str">
        <f>INDEX(Chapter,MATCH(P1085,[1]Chapter!$A$1:$A$681,0),8)</f>
        <v>חטיבות ביניים</v>
      </c>
      <c r="R1085" s="18" t="str">
        <f t="shared" si="131"/>
        <v>8140</v>
      </c>
      <c r="S1085" s="18" t="e">
        <f>INDEX(Chapter,MATCH(R1085,[1]Chapter!$A$1:$A$681,0),8)</f>
        <v>#N/A</v>
      </c>
      <c r="T1085" s="18"/>
      <c r="U1085" s="18" t="str">
        <f t="shared" si="132"/>
        <v>7</v>
      </c>
      <c r="V1085" s="18" t="str">
        <f>IF($L1085&lt;"6",INDEX(Revenue_type,MATCH(U1085*1,[1]type!$A$118:$A$168,0),8),INDEX(Expenditure_type,MATCH(U1085*1,[1]type!$A$2:$A$117,0),8))</f>
        <v>הוצאות לפעולות</v>
      </c>
      <c r="W1085" s="18" t="str">
        <f t="shared" si="133"/>
        <v>74</v>
      </c>
      <c r="X1085" s="18" t="str">
        <f>IF($L1085&lt;"6",INDEX(Revenue_type,MATCH(W1085*1,[1]type!$A$118:$A$168,0),8),INDEX(Expenditure_type,MATCH(W1085*1,[1]type!$A$2:$A$117,0),8))</f>
        <v>כלים, מכשירים וציוד</v>
      </c>
      <c r="Y1085" s="18" t="str">
        <f t="shared" si="134"/>
        <v>740</v>
      </c>
      <c r="Z1085" s="18" t="e">
        <f>IF($L1085&lt;"6",INDEX(Revenue_type,MATCH(Y1085*1,[1]type!$A$118:$A$168,0),8),INDEX(Expenditure_type,MATCH(Y1085*1,[1]type!$A$2:$A$117,0),8))</f>
        <v>#N/A</v>
      </c>
    </row>
    <row r="1086" spans="1:26" ht="15.75" customHeight="1" outlineLevel="2">
      <c r="A1086" s="38">
        <v>741</v>
      </c>
      <c r="B1086" s="39">
        <v>814000</v>
      </c>
      <c r="C1086">
        <v>1</v>
      </c>
      <c r="D1086" t="str">
        <f t="shared" si="135"/>
        <v>1814000.741</v>
      </c>
      <c r="E1086" s="23" t="s">
        <v>184</v>
      </c>
      <c r="F1086" s="16"/>
      <c r="G1086"/>
      <c r="H1086" s="17">
        <v>55000</v>
      </c>
      <c r="I1086" s="17">
        <v>49882</v>
      </c>
      <c r="J1086" s="16">
        <v>52936</v>
      </c>
      <c r="K1086" s="18" t="e">
        <f>INDEX(תקציב_2013,MATCH(D1086,'[1]תקציב 2015'!$D$3:$D$5960,0),8)</f>
        <v>#N/A</v>
      </c>
      <c r="L1086" s="18" t="str">
        <f t="shared" si="128"/>
        <v>8</v>
      </c>
      <c r="M1086" s="18" t="str">
        <f>INDEX(Chapter,MATCH(L1086,[1]Chapter!$A$1:$A$681,0),8)</f>
        <v>שירותים ממלכתיים</v>
      </c>
      <c r="N1086" s="18" t="str">
        <f t="shared" si="129"/>
        <v>81</v>
      </c>
      <c r="O1086" s="18" t="str">
        <f>INDEX(Chapter,MATCH(N1086,[1]Chapter!$A$1:$A$681,0),8)</f>
        <v>חינוך</v>
      </c>
      <c r="P1086" s="18" t="str">
        <f t="shared" si="130"/>
        <v>814</v>
      </c>
      <c r="Q1086" s="18" t="str">
        <f>INDEX(Chapter,MATCH(P1086,[1]Chapter!$A$1:$A$681,0),8)</f>
        <v>חטיבות ביניים</v>
      </c>
      <c r="R1086" s="18" t="str">
        <f t="shared" si="131"/>
        <v>8140</v>
      </c>
      <c r="S1086" s="18" t="e">
        <f>INDEX(Chapter,MATCH(R1086,[1]Chapter!$A$1:$A$681,0),8)</f>
        <v>#N/A</v>
      </c>
      <c r="T1086" s="18"/>
      <c r="U1086" s="18" t="str">
        <f t="shared" si="132"/>
        <v>7</v>
      </c>
      <c r="V1086" s="18" t="str">
        <f>IF($L1086&lt;"6",INDEX(Revenue_type,MATCH(U1086*1,[1]type!$A$118:$A$168,0),8),INDEX(Expenditure_type,MATCH(U1086*1,[1]type!$A$2:$A$117,0),8))</f>
        <v>הוצאות לפעולות</v>
      </c>
      <c r="W1086" s="18" t="str">
        <f t="shared" si="133"/>
        <v>74</v>
      </c>
      <c r="X1086" s="18" t="str">
        <f>IF($L1086&lt;"6",INDEX(Revenue_type,MATCH(W1086*1,[1]type!$A$118:$A$168,0),8),INDEX(Expenditure_type,MATCH(W1086*1,[1]type!$A$2:$A$117,0),8))</f>
        <v>כלים, מכשירים וציוד</v>
      </c>
      <c r="Y1086" s="18" t="str">
        <f t="shared" si="134"/>
        <v>741</v>
      </c>
      <c r="Z1086" s="18" t="str">
        <f>IF($L1086&lt;"6",INDEX(Revenue_type,MATCH(Y1086*1,[1]type!$A$118:$A$168,0),8),INDEX(Expenditure_type,MATCH(Y1086*1,[1]type!$A$2:$A$117,0),8))</f>
        <v>השכרת כלים, מכשירים וציוד</v>
      </c>
    </row>
    <row r="1087" spans="1:26" ht="15.75" customHeight="1" outlineLevel="2">
      <c r="A1087" s="38">
        <v>742</v>
      </c>
      <c r="B1087" s="39">
        <v>814000</v>
      </c>
      <c r="C1087">
        <v>1</v>
      </c>
      <c r="D1087" t="str">
        <f t="shared" si="135"/>
        <v>1814000.742</v>
      </c>
      <c r="E1087" s="41" t="s">
        <v>780</v>
      </c>
      <c r="F1087" s="16"/>
      <c r="G1087"/>
      <c r="H1087" s="17">
        <v>115000</v>
      </c>
      <c r="I1087" s="17">
        <v>231615</v>
      </c>
      <c r="J1087" s="16">
        <v>185434</v>
      </c>
      <c r="K1087" s="18" t="e">
        <f>INDEX(תקציב_2013,MATCH(D1087,'[1]תקציב 2015'!$D$3:$D$5960,0),8)</f>
        <v>#N/A</v>
      </c>
      <c r="L1087" s="18" t="str">
        <f t="shared" si="128"/>
        <v>8</v>
      </c>
      <c r="M1087" s="18" t="str">
        <f>INDEX(Chapter,MATCH(L1087,[1]Chapter!$A$1:$A$681,0),8)</f>
        <v>שירותים ממלכתיים</v>
      </c>
      <c r="N1087" s="18" t="str">
        <f t="shared" si="129"/>
        <v>81</v>
      </c>
      <c r="O1087" s="18" t="str">
        <f>INDEX(Chapter,MATCH(N1087,[1]Chapter!$A$1:$A$681,0),8)</f>
        <v>חינוך</v>
      </c>
      <c r="P1087" s="18" t="str">
        <f t="shared" si="130"/>
        <v>814</v>
      </c>
      <c r="Q1087" s="18" t="str">
        <f>INDEX(Chapter,MATCH(P1087,[1]Chapter!$A$1:$A$681,0),8)</f>
        <v>חטיבות ביניים</v>
      </c>
      <c r="R1087" s="18" t="str">
        <f t="shared" si="131"/>
        <v>8140</v>
      </c>
      <c r="S1087" s="18" t="e">
        <f>INDEX(Chapter,MATCH(R1087,[1]Chapter!$A$1:$A$681,0),8)</f>
        <v>#N/A</v>
      </c>
      <c r="T1087" s="18"/>
      <c r="U1087" s="18" t="str">
        <f t="shared" si="132"/>
        <v>7</v>
      </c>
      <c r="V1087" s="18" t="str">
        <f>IF($L1087&lt;"6",INDEX(Revenue_type,MATCH(U1087*1,[1]type!$A$118:$A$168,0),8),INDEX(Expenditure_type,MATCH(U1087*1,[1]type!$A$2:$A$117,0),8))</f>
        <v>הוצאות לפעולות</v>
      </c>
      <c r="W1087" s="18" t="str">
        <f t="shared" si="133"/>
        <v>74</v>
      </c>
      <c r="X1087" s="18" t="str">
        <f>IF($L1087&lt;"6",INDEX(Revenue_type,MATCH(W1087*1,[1]type!$A$118:$A$168,0),8),INDEX(Expenditure_type,MATCH(W1087*1,[1]type!$A$2:$A$117,0),8))</f>
        <v>כלים, מכשירים וציוד</v>
      </c>
      <c r="Y1087" s="18" t="str">
        <f t="shared" si="134"/>
        <v>742</v>
      </c>
      <c r="Z1087" s="18" t="str">
        <f>IF($L1087&lt;"6",INDEX(Revenue_type,MATCH(Y1087*1,[1]type!$A$118:$A$168,0),8),INDEX(Expenditure_type,MATCH(Y1087*1,[1]type!$A$2:$A$117,0),8))</f>
        <v>אחזקת כלים, מכשירים וציוד</v>
      </c>
    </row>
    <row r="1088" spans="1:26" ht="15.75" customHeight="1" outlineLevel="2">
      <c r="A1088" s="38">
        <v>744</v>
      </c>
      <c r="B1088" s="39">
        <v>814000</v>
      </c>
      <c r="C1088">
        <v>1</v>
      </c>
      <c r="D1088" t="str">
        <f t="shared" si="135"/>
        <v>1814000.744</v>
      </c>
      <c r="E1088" s="41" t="s">
        <v>208</v>
      </c>
      <c r="F1088" s="16"/>
      <c r="G1088"/>
      <c r="H1088" s="17">
        <v>30000</v>
      </c>
      <c r="I1088" s="17">
        <v>21366.83</v>
      </c>
      <c r="J1088" s="16">
        <v>13696</v>
      </c>
      <c r="K1088" s="18" t="e">
        <f>INDEX(תקציב_2013,MATCH(D1088,'[1]תקציב 2015'!$D$3:$D$5960,0),8)</f>
        <v>#N/A</v>
      </c>
      <c r="L1088" s="18" t="str">
        <f t="shared" si="128"/>
        <v>8</v>
      </c>
      <c r="M1088" s="18" t="str">
        <f>INDEX(Chapter,MATCH(L1088,[1]Chapter!$A$1:$A$681,0),8)</f>
        <v>שירותים ממלכתיים</v>
      </c>
      <c r="N1088" s="18" t="str">
        <f t="shared" si="129"/>
        <v>81</v>
      </c>
      <c r="O1088" s="18" t="str">
        <f>INDEX(Chapter,MATCH(N1088,[1]Chapter!$A$1:$A$681,0),8)</f>
        <v>חינוך</v>
      </c>
      <c r="P1088" s="18" t="str">
        <f t="shared" si="130"/>
        <v>814</v>
      </c>
      <c r="Q1088" s="18" t="str">
        <f>INDEX(Chapter,MATCH(P1088,[1]Chapter!$A$1:$A$681,0),8)</f>
        <v>חטיבות ביניים</v>
      </c>
      <c r="R1088" s="18" t="str">
        <f t="shared" si="131"/>
        <v>8140</v>
      </c>
      <c r="S1088" s="18" t="e">
        <f>INDEX(Chapter,MATCH(R1088,[1]Chapter!$A$1:$A$681,0),8)</f>
        <v>#N/A</v>
      </c>
      <c r="T1088" s="18"/>
      <c r="U1088" s="18" t="str">
        <f t="shared" si="132"/>
        <v>7</v>
      </c>
      <c r="V1088" s="18" t="str">
        <f>IF($L1088&lt;"6",INDEX(Revenue_type,MATCH(U1088*1,[1]type!$A$118:$A$168,0),8),INDEX(Expenditure_type,MATCH(U1088*1,[1]type!$A$2:$A$117,0),8))</f>
        <v>הוצאות לפעולות</v>
      </c>
      <c r="W1088" s="18" t="str">
        <f t="shared" si="133"/>
        <v>74</v>
      </c>
      <c r="X1088" s="18" t="str">
        <f>IF($L1088&lt;"6",INDEX(Revenue_type,MATCH(W1088*1,[1]type!$A$118:$A$168,0),8),INDEX(Expenditure_type,MATCH(W1088*1,[1]type!$A$2:$A$117,0),8))</f>
        <v>כלים, מכשירים וציוד</v>
      </c>
      <c r="Y1088" s="18" t="str">
        <f t="shared" si="134"/>
        <v>744</v>
      </c>
      <c r="Z1088" s="18" t="e">
        <f>IF($L1088&lt;"6",INDEX(Revenue_type,MATCH(Y1088*1,[1]type!$A$118:$A$168,0),8),INDEX(Expenditure_type,MATCH(Y1088*1,[1]type!$A$2:$A$117,0),8))</f>
        <v>#N/A</v>
      </c>
    </row>
    <row r="1089" spans="1:26" ht="15.75" customHeight="1" outlineLevel="2">
      <c r="A1089" s="38">
        <v>750</v>
      </c>
      <c r="B1089" s="39">
        <v>814000</v>
      </c>
      <c r="C1089">
        <v>1</v>
      </c>
      <c r="D1089" t="str">
        <f t="shared" si="135"/>
        <v>1814000.750</v>
      </c>
      <c r="E1089" s="47" t="s">
        <v>49</v>
      </c>
      <c r="F1089" s="16"/>
      <c r="G1089"/>
      <c r="H1089" s="17">
        <v>1800000</v>
      </c>
      <c r="I1089" s="17">
        <v>1450356.82</v>
      </c>
      <c r="J1089" s="16">
        <v>1441320.89</v>
      </c>
      <c r="K1089" s="18" t="e">
        <f>INDEX(תקציב_2013,MATCH(D1089,'[1]תקציב 2015'!$D$3:$D$5960,0),8)</f>
        <v>#N/A</v>
      </c>
      <c r="L1089" s="18" t="str">
        <f t="shared" si="128"/>
        <v>8</v>
      </c>
      <c r="M1089" s="18" t="str">
        <f>INDEX(Chapter,MATCH(L1089,[1]Chapter!$A$1:$A$681,0),8)</f>
        <v>שירותים ממלכתיים</v>
      </c>
      <c r="N1089" s="18" t="str">
        <f t="shared" si="129"/>
        <v>81</v>
      </c>
      <c r="O1089" s="18" t="str">
        <f>INDEX(Chapter,MATCH(N1089,[1]Chapter!$A$1:$A$681,0),8)</f>
        <v>חינוך</v>
      </c>
      <c r="P1089" s="18" t="str">
        <f t="shared" si="130"/>
        <v>814</v>
      </c>
      <c r="Q1089" s="18" t="str">
        <f>INDEX(Chapter,MATCH(P1089,[1]Chapter!$A$1:$A$681,0),8)</f>
        <v>חטיבות ביניים</v>
      </c>
      <c r="R1089" s="18" t="str">
        <f t="shared" si="131"/>
        <v>8140</v>
      </c>
      <c r="S1089" s="18" t="e">
        <f>INDEX(Chapter,MATCH(R1089,[1]Chapter!$A$1:$A$681,0),8)</f>
        <v>#N/A</v>
      </c>
      <c r="T1089" s="18"/>
      <c r="U1089" s="18" t="str">
        <f t="shared" si="132"/>
        <v>7</v>
      </c>
      <c r="V1089" s="18" t="str">
        <f>IF($L1089&lt;"6",INDEX(Revenue_type,MATCH(U1089*1,[1]type!$A$118:$A$168,0),8),INDEX(Expenditure_type,MATCH(U1089*1,[1]type!$A$2:$A$117,0),8))</f>
        <v>הוצאות לפעולות</v>
      </c>
      <c r="W1089" s="18" t="str">
        <f t="shared" si="133"/>
        <v>75</v>
      </c>
      <c r="X1089" s="18" t="str">
        <f>IF($L1089&lt;"6",INDEX(Revenue_type,MATCH(W1089*1,[1]type!$A$118:$A$168,0),8),INDEX(Expenditure_type,MATCH(W1089*1,[1]type!$A$2:$A$117,0),8))</f>
        <v>עבודות קבלניות</v>
      </c>
      <c r="Y1089" s="18" t="str">
        <f t="shared" si="134"/>
        <v>750</v>
      </c>
      <c r="Z1089" s="18" t="e">
        <f>IF($L1089&lt;"6",INDEX(Revenue_type,MATCH(Y1089*1,[1]type!$A$118:$A$168,0),8),INDEX(Expenditure_type,MATCH(Y1089*1,[1]type!$A$2:$A$117,0),8))</f>
        <v>#N/A</v>
      </c>
    </row>
    <row r="1090" spans="1:26" ht="15.75" customHeight="1" outlineLevel="2">
      <c r="A1090" s="38">
        <v>751</v>
      </c>
      <c r="B1090" s="39">
        <v>814000</v>
      </c>
      <c r="C1090">
        <v>1</v>
      </c>
      <c r="D1090" t="str">
        <f t="shared" si="135"/>
        <v>1814000.751</v>
      </c>
      <c r="E1090" s="42" t="s">
        <v>781</v>
      </c>
      <c r="F1090" s="16"/>
      <c r="G1090"/>
      <c r="H1090" s="17">
        <v>10000</v>
      </c>
      <c r="I1090" s="17">
        <v>10000</v>
      </c>
      <c r="J1090" s="16">
        <v>10000</v>
      </c>
      <c r="K1090" s="18" t="e">
        <f>INDEX(תקציב_2013,MATCH(D1090,'[1]תקציב 2015'!$D$3:$D$5960,0),8)</f>
        <v>#N/A</v>
      </c>
      <c r="L1090" s="18" t="str">
        <f t="shared" si="128"/>
        <v>8</v>
      </c>
      <c r="M1090" s="18" t="str">
        <f>INDEX(Chapter,MATCH(L1090,[1]Chapter!$A$1:$A$681,0),8)</f>
        <v>שירותים ממלכתיים</v>
      </c>
      <c r="N1090" s="18" t="str">
        <f t="shared" si="129"/>
        <v>81</v>
      </c>
      <c r="O1090" s="18" t="str">
        <f>INDEX(Chapter,MATCH(N1090,[1]Chapter!$A$1:$A$681,0),8)</f>
        <v>חינוך</v>
      </c>
      <c r="P1090" s="18" t="str">
        <f t="shared" si="130"/>
        <v>814</v>
      </c>
      <c r="Q1090" s="18" t="str">
        <f>INDEX(Chapter,MATCH(P1090,[1]Chapter!$A$1:$A$681,0),8)</f>
        <v>חטיבות ביניים</v>
      </c>
      <c r="R1090" s="18" t="str">
        <f t="shared" si="131"/>
        <v>8140</v>
      </c>
      <c r="S1090" s="18" t="e">
        <f>INDEX(Chapter,MATCH(R1090,[1]Chapter!$A$1:$A$681,0),8)</f>
        <v>#N/A</v>
      </c>
      <c r="T1090" s="18"/>
      <c r="U1090" s="18" t="str">
        <f t="shared" si="132"/>
        <v>7</v>
      </c>
      <c r="V1090" s="18" t="str">
        <f>IF($L1090&lt;"6",INDEX(Revenue_type,MATCH(U1090*1,[1]type!$A$118:$A$168,0),8),INDEX(Expenditure_type,MATCH(U1090*1,[1]type!$A$2:$A$117,0),8))</f>
        <v>הוצאות לפעולות</v>
      </c>
      <c r="W1090" s="18" t="str">
        <f t="shared" si="133"/>
        <v>75</v>
      </c>
      <c r="X1090" s="18" t="str">
        <f>IF($L1090&lt;"6",INDEX(Revenue_type,MATCH(W1090*1,[1]type!$A$118:$A$168,0),8),INDEX(Expenditure_type,MATCH(W1090*1,[1]type!$A$2:$A$117,0),8))</f>
        <v>עבודות קבלניות</v>
      </c>
      <c r="Y1090" s="18" t="str">
        <f t="shared" si="134"/>
        <v>751</v>
      </c>
      <c r="Z1090" s="18" t="e">
        <f>IF($L1090&lt;"6",INDEX(Revenue_type,MATCH(Y1090*1,[1]type!$A$118:$A$168,0),8),INDEX(Expenditure_type,MATCH(Y1090*1,[1]type!$A$2:$A$117,0),8))</f>
        <v>#N/A</v>
      </c>
    </row>
    <row r="1091" spans="1:26" ht="15.75" customHeight="1" outlineLevel="2">
      <c r="A1091" s="38">
        <v>780</v>
      </c>
      <c r="B1091" s="39">
        <v>814000</v>
      </c>
      <c r="C1091">
        <v>1</v>
      </c>
      <c r="D1091" t="str">
        <f t="shared" si="135"/>
        <v>1814000.780</v>
      </c>
      <c r="E1091" s="42" t="s">
        <v>782</v>
      </c>
      <c r="F1091" s="16"/>
      <c r="G1091"/>
      <c r="H1091" s="17">
        <v>70000</v>
      </c>
      <c r="I1091" s="17">
        <v>68054.13</v>
      </c>
      <c r="J1091" s="16">
        <v>75028.990000000005</v>
      </c>
      <c r="K1091" s="18" t="e">
        <f>INDEX(תקציב_2013,MATCH(D1091,'[1]תקציב 2015'!$D$3:$D$5960,0),8)</f>
        <v>#N/A</v>
      </c>
      <c r="L1091" s="18" t="str">
        <f t="shared" ref="L1091:L1154" si="136">IF(LEFT($B1091,1)*1=0,LEFT($B1091,2),LEFT($B1091,1))</f>
        <v>8</v>
      </c>
      <c r="M1091" s="18" t="str">
        <f>INDEX(Chapter,MATCH(L1091,[1]Chapter!$A$1:$A$681,0),8)</f>
        <v>שירותים ממלכתיים</v>
      </c>
      <c r="N1091" s="18" t="str">
        <f t="shared" ref="N1091:N1154" si="137">IF(LEFT($B1091,1)*1=0,LEFT($B1091,3),LEFT($B1091,2))</f>
        <v>81</v>
      </c>
      <c r="O1091" s="18" t="str">
        <f>INDEX(Chapter,MATCH(N1091,[1]Chapter!$A$1:$A$681,0),8)</f>
        <v>חינוך</v>
      </c>
      <c r="P1091" s="18" t="str">
        <f t="shared" ref="P1091:P1154" si="138">IF(LEFT($B1091,1)*1=0,LEFT($B1091,4),LEFT($B1091,3))</f>
        <v>814</v>
      </c>
      <c r="Q1091" s="18" t="str">
        <f>INDEX(Chapter,MATCH(P1091,[1]Chapter!$A$1:$A$681,0),8)</f>
        <v>חטיבות ביניים</v>
      </c>
      <c r="R1091" s="18" t="str">
        <f t="shared" ref="R1091:R1154" si="139">LEFT($B1091,4)</f>
        <v>8140</v>
      </c>
      <c r="S1091" s="18" t="e">
        <f>INDEX(Chapter,MATCH(R1091,[1]Chapter!$A$1:$A$681,0),8)</f>
        <v>#N/A</v>
      </c>
      <c r="T1091" s="18"/>
      <c r="U1091" s="18" t="str">
        <f t="shared" ref="U1091:U1154" si="140">LEFT($A1091,1)</f>
        <v>7</v>
      </c>
      <c r="V1091" s="18" t="str">
        <f>IF($L1091&lt;"6",INDEX(Revenue_type,MATCH(U1091*1,[1]type!$A$118:$A$168,0),8),INDEX(Expenditure_type,MATCH(U1091*1,[1]type!$A$2:$A$117,0),8))</f>
        <v>הוצאות לפעולות</v>
      </c>
      <c r="W1091" s="18" t="str">
        <f t="shared" ref="W1091:W1154" si="141">LEFT($A1091,2)</f>
        <v>78</v>
      </c>
      <c r="X1091" s="18" t="str">
        <f>IF($L1091&lt;"6",INDEX(Revenue_type,MATCH(W1091*1,[1]type!$A$118:$A$168,0),8),INDEX(Expenditure_type,MATCH(W1091*1,[1]type!$A$2:$A$117,0),8))</f>
        <v>הוצאות שונות</v>
      </c>
      <c r="Y1091" s="18" t="str">
        <f t="shared" ref="Y1091:Y1154" si="142">LEFT($A1091,3)</f>
        <v>780</v>
      </c>
      <c r="Z1091" s="18" t="e">
        <f>IF($L1091&lt;"6",INDEX(Revenue_type,MATCH(Y1091*1,[1]type!$A$118:$A$168,0),8),INDEX(Expenditure_type,MATCH(Y1091*1,[1]type!$A$2:$A$117,0),8))</f>
        <v>#N/A</v>
      </c>
    </row>
    <row r="1092" spans="1:26" ht="15.75" customHeight="1" outlineLevel="2">
      <c r="A1092" s="38">
        <v>781</v>
      </c>
      <c r="B1092" s="39">
        <v>814000</v>
      </c>
      <c r="C1092">
        <v>1</v>
      </c>
      <c r="D1092" t="str">
        <f t="shared" ref="D1092:D1155" si="143">C1092&amp;B1092&amp;"."&amp;A1092</f>
        <v>1814000.781</v>
      </c>
      <c r="E1092" s="42" t="s">
        <v>783</v>
      </c>
      <c r="F1092" s="16"/>
      <c r="G1092"/>
      <c r="H1092" s="17">
        <v>20000</v>
      </c>
      <c r="I1092" s="17">
        <v>20000</v>
      </c>
      <c r="J1092" s="16">
        <v>19980</v>
      </c>
      <c r="K1092" s="18" t="e">
        <f>INDEX(תקציב_2013,MATCH(D1092,'[1]תקציב 2015'!$D$3:$D$5960,0),8)</f>
        <v>#N/A</v>
      </c>
      <c r="L1092" s="18" t="str">
        <f t="shared" si="136"/>
        <v>8</v>
      </c>
      <c r="M1092" s="18" t="str">
        <f>INDEX(Chapter,MATCH(L1092,[1]Chapter!$A$1:$A$681,0),8)</f>
        <v>שירותים ממלכתיים</v>
      </c>
      <c r="N1092" s="18" t="str">
        <f t="shared" si="137"/>
        <v>81</v>
      </c>
      <c r="O1092" s="18" t="str">
        <f>INDEX(Chapter,MATCH(N1092,[1]Chapter!$A$1:$A$681,0),8)</f>
        <v>חינוך</v>
      </c>
      <c r="P1092" s="18" t="str">
        <f t="shared" si="138"/>
        <v>814</v>
      </c>
      <c r="Q1092" s="18" t="str">
        <f>INDEX(Chapter,MATCH(P1092,[1]Chapter!$A$1:$A$681,0),8)</f>
        <v>חטיבות ביניים</v>
      </c>
      <c r="R1092" s="18" t="str">
        <f t="shared" si="139"/>
        <v>8140</v>
      </c>
      <c r="S1092" s="18" t="e">
        <f>INDEX(Chapter,MATCH(R1092,[1]Chapter!$A$1:$A$681,0),8)</f>
        <v>#N/A</v>
      </c>
      <c r="T1092" s="18"/>
      <c r="U1092" s="18" t="str">
        <f t="shared" si="140"/>
        <v>7</v>
      </c>
      <c r="V1092" s="18" t="str">
        <f>IF($L1092&lt;"6",INDEX(Revenue_type,MATCH(U1092*1,[1]type!$A$118:$A$168,0),8),INDEX(Expenditure_type,MATCH(U1092*1,[1]type!$A$2:$A$117,0),8))</f>
        <v>הוצאות לפעולות</v>
      </c>
      <c r="W1092" s="18" t="str">
        <f t="shared" si="141"/>
        <v>78</v>
      </c>
      <c r="X1092" s="18" t="str">
        <f>IF($L1092&lt;"6",INDEX(Revenue_type,MATCH(W1092*1,[1]type!$A$118:$A$168,0),8),INDEX(Expenditure_type,MATCH(W1092*1,[1]type!$A$2:$A$117,0),8))</f>
        <v>הוצאות שונות</v>
      </c>
      <c r="Y1092" s="18" t="str">
        <f t="shared" si="142"/>
        <v>781</v>
      </c>
      <c r="Z1092" s="18" t="e">
        <f>IF($L1092&lt;"6",INDEX(Revenue_type,MATCH(Y1092*1,[1]type!$A$118:$A$168,0),8),INDEX(Expenditure_type,MATCH(Y1092*1,[1]type!$A$2:$A$117,0),8))</f>
        <v>#N/A</v>
      </c>
    </row>
    <row r="1093" spans="1:26" ht="15.75" customHeight="1" outlineLevel="2">
      <c r="A1093" s="38">
        <v>782</v>
      </c>
      <c r="B1093" s="39">
        <v>814000</v>
      </c>
      <c r="C1093">
        <v>1</v>
      </c>
      <c r="D1093" t="str">
        <f t="shared" si="143"/>
        <v>1814000.782</v>
      </c>
      <c r="E1093" s="41" t="s">
        <v>214</v>
      </c>
      <c r="F1093" s="16"/>
      <c r="G1093"/>
      <c r="H1093" s="17">
        <v>19800</v>
      </c>
      <c r="I1093" s="17">
        <v>22163</v>
      </c>
      <c r="J1093" s="16">
        <v>17654.34</v>
      </c>
      <c r="K1093" s="18" t="e">
        <f>INDEX(תקציב_2013,MATCH(D1093,'[1]תקציב 2015'!$D$3:$D$5960,0),8)</f>
        <v>#N/A</v>
      </c>
      <c r="L1093" s="18" t="str">
        <f t="shared" si="136"/>
        <v>8</v>
      </c>
      <c r="M1093" s="18" t="str">
        <f>INDEX(Chapter,MATCH(L1093,[1]Chapter!$A$1:$A$681,0),8)</f>
        <v>שירותים ממלכתיים</v>
      </c>
      <c r="N1093" s="18" t="str">
        <f t="shared" si="137"/>
        <v>81</v>
      </c>
      <c r="O1093" s="18" t="str">
        <f>INDEX(Chapter,MATCH(N1093,[1]Chapter!$A$1:$A$681,0),8)</f>
        <v>חינוך</v>
      </c>
      <c r="P1093" s="18" t="str">
        <f t="shared" si="138"/>
        <v>814</v>
      </c>
      <c r="Q1093" s="18" t="str">
        <f>INDEX(Chapter,MATCH(P1093,[1]Chapter!$A$1:$A$681,0),8)</f>
        <v>חטיבות ביניים</v>
      </c>
      <c r="R1093" s="18" t="str">
        <f t="shared" si="139"/>
        <v>8140</v>
      </c>
      <c r="S1093" s="18" t="e">
        <f>INDEX(Chapter,MATCH(R1093,[1]Chapter!$A$1:$A$681,0),8)</f>
        <v>#N/A</v>
      </c>
      <c r="T1093" s="18"/>
      <c r="U1093" s="18" t="str">
        <f t="shared" si="140"/>
        <v>7</v>
      </c>
      <c r="V1093" s="18" t="str">
        <f>IF($L1093&lt;"6",INDEX(Revenue_type,MATCH(U1093*1,[1]type!$A$118:$A$168,0),8),INDEX(Expenditure_type,MATCH(U1093*1,[1]type!$A$2:$A$117,0),8))</f>
        <v>הוצאות לפעולות</v>
      </c>
      <c r="W1093" s="18" t="str">
        <f t="shared" si="141"/>
        <v>78</v>
      </c>
      <c r="X1093" s="18" t="str">
        <f>IF($L1093&lt;"6",INDEX(Revenue_type,MATCH(W1093*1,[1]type!$A$118:$A$168,0),8),INDEX(Expenditure_type,MATCH(W1093*1,[1]type!$A$2:$A$117,0),8))</f>
        <v>הוצאות שונות</v>
      </c>
      <c r="Y1093" s="18" t="str">
        <f t="shared" si="142"/>
        <v>782</v>
      </c>
      <c r="Z1093" s="18" t="e">
        <f>IF($L1093&lt;"6",INDEX(Revenue_type,MATCH(Y1093*1,[1]type!$A$118:$A$168,0),8),INDEX(Expenditure_type,MATCH(Y1093*1,[1]type!$A$2:$A$117,0),8))</f>
        <v>#N/A</v>
      </c>
    </row>
    <row r="1094" spans="1:26" ht="15.75" customHeight="1" outlineLevel="2">
      <c r="A1094" s="38">
        <v>786</v>
      </c>
      <c r="B1094" s="39">
        <v>814000</v>
      </c>
      <c r="C1094">
        <v>1</v>
      </c>
      <c r="D1094" t="str">
        <f t="shared" si="143"/>
        <v>1814000.786</v>
      </c>
      <c r="E1094" s="42" t="s">
        <v>784</v>
      </c>
      <c r="F1094" s="16"/>
      <c r="G1094"/>
      <c r="H1094" s="17">
        <v>250000</v>
      </c>
      <c r="I1094" s="17">
        <v>240504.8</v>
      </c>
      <c r="J1094" s="16">
        <v>186054.39999999999</v>
      </c>
      <c r="K1094" s="18" t="e">
        <f>INDEX(תקציב_2013,MATCH(D1094,'[1]תקציב 2015'!$D$3:$D$5960,0),8)</f>
        <v>#N/A</v>
      </c>
      <c r="L1094" s="18" t="str">
        <f t="shared" si="136"/>
        <v>8</v>
      </c>
      <c r="M1094" s="18" t="str">
        <f>INDEX(Chapter,MATCH(L1094,[1]Chapter!$A$1:$A$681,0),8)</f>
        <v>שירותים ממלכתיים</v>
      </c>
      <c r="N1094" s="18" t="str">
        <f t="shared" si="137"/>
        <v>81</v>
      </c>
      <c r="O1094" s="18" t="str">
        <f>INDEX(Chapter,MATCH(N1094,[1]Chapter!$A$1:$A$681,0),8)</f>
        <v>חינוך</v>
      </c>
      <c r="P1094" s="18" t="str">
        <f t="shared" si="138"/>
        <v>814</v>
      </c>
      <c r="Q1094" s="18" t="str">
        <f>INDEX(Chapter,MATCH(P1094,[1]Chapter!$A$1:$A$681,0),8)</f>
        <v>חטיבות ביניים</v>
      </c>
      <c r="R1094" s="18" t="str">
        <f t="shared" si="139"/>
        <v>8140</v>
      </c>
      <c r="S1094" s="18" t="e">
        <f>INDEX(Chapter,MATCH(R1094,[1]Chapter!$A$1:$A$681,0),8)</f>
        <v>#N/A</v>
      </c>
      <c r="T1094" s="18"/>
      <c r="U1094" s="18" t="str">
        <f t="shared" si="140"/>
        <v>7</v>
      </c>
      <c r="V1094" s="18" t="str">
        <f>IF($L1094&lt;"6",INDEX(Revenue_type,MATCH(U1094*1,[1]type!$A$118:$A$168,0),8),INDEX(Expenditure_type,MATCH(U1094*1,[1]type!$A$2:$A$117,0),8))</f>
        <v>הוצאות לפעולות</v>
      </c>
      <c r="W1094" s="18" t="str">
        <f t="shared" si="141"/>
        <v>78</v>
      </c>
      <c r="X1094" s="18" t="str">
        <f>IF($L1094&lt;"6",INDEX(Revenue_type,MATCH(W1094*1,[1]type!$A$118:$A$168,0),8),INDEX(Expenditure_type,MATCH(W1094*1,[1]type!$A$2:$A$117,0),8))</f>
        <v>הוצאות שונות</v>
      </c>
      <c r="Y1094" s="18" t="str">
        <f t="shared" si="142"/>
        <v>786</v>
      </c>
      <c r="Z1094" s="18" t="e">
        <f>IF($L1094&lt;"6",INDEX(Revenue_type,MATCH(Y1094*1,[1]type!$A$118:$A$168,0),8),INDEX(Expenditure_type,MATCH(Y1094*1,[1]type!$A$2:$A$117,0),8))</f>
        <v>#N/A</v>
      </c>
    </row>
    <row r="1095" spans="1:26" ht="15.75" customHeight="1" outlineLevel="2">
      <c r="A1095" s="38">
        <v>795</v>
      </c>
      <c r="B1095" s="39">
        <v>814000</v>
      </c>
      <c r="C1095">
        <v>1</v>
      </c>
      <c r="D1095" t="str">
        <f t="shared" si="143"/>
        <v>1814000.795</v>
      </c>
      <c r="E1095" s="42" t="s">
        <v>785</v>
      </c>
      <c r="F1095" s="16"/>
      <c r="G1095"/>
      <c r="H1095" s="17">
        <v>77000</v>
      </c>
      <c r="I1095" s="17">
        <v>65870</v>
      </c>
      <c r="J1095" s="16">
        <v>65561</v>
      </c>
      <c r="K1095" s="18" t="e">
        <f>INDEX(תקציב_2013,MATCH(D1095,'[1]תקציב 2015'!$D$3:$D$5960,0),8)</f>
        <v>#N/A</v>
      </c>
      <c r="L1095" s="18" t="str">
        <f t="shared" si="136"/>
        <v>8</v>
      </c>
      <c r="M1095" s="18" t="str">
        <f>INDEX(Chapter,MATCH(L1095,[1]Chapter!$A$1:$A$681,0),8)</f>
        <v>שירותים ממלכתיים</v>
      </c>
      <c r="N1095" s="18" t="str">
        <f t="shared" si="137"/>
        <v>81</v>
      </c>
      <c r="O1095" s="18" t="str">
        <f>INDEX(Chapter,MATCH(N1095,[1]Chapter!$A$1:$A$681,0),8)</f>
        <v>חינוך</v>
      </c>
      <c r="P1095" s="18" t="str">
        <f t="shared" si="138"/>
        <v>814</v>
      </c>
      <c r="Q1095" s="18" t="str">
        <f>INDEX(Chapter,MATCH(P1095,[1]Chapter!$A$1:$A$681,0),8)</f>
        <v>חטיבות ביניים</v>
      </c>
      <c r="R1095" s="18" t="str">
        <f t="shared" si="139"/>
        <v>8140</v>
      </c>
      <c r="S1095" s="18" t="e">
        <f>INDEX(Chapter,MATCH(R1095,[1]Chapter!$A$1:$A$681,0),8)</f>
        <v>#N/A</v>
      </c>
      <c r="T1095" s="18"/>
      <c r="U1095" s="18" t="str">
        <f t="shared" si="140"/>
        <v>7</v>
      </c>
      <c r="V1095" s="18" t="str">
        <f>IF($L1095&lt;"6",INDEX(Revenue_type,MATCH(U1095*1,[1]type!$A$118:$A$168,0),8),INDEX(Expenditure_type,MATCH(U1095*1,[1]type!$A$2:$A$117,0),8))</f>
        <v>הוצאות לפעולות</v>
      </c>
      <c r="W1095" s="18" t="str">
        <f t="shared" si="141"/>
        <v>79</v>
      </c>
      <c r="X1095" s="18" t="str">
        <f>IF($L1095&lt;"6",INDEX(Revenue_type,MATCH(W1095*1,[1]type!$A$118:$A$168,0),8),INDEX(Expenditure_type,MATCH(W1095*1,[1]type!$A$2:$A$117,0),8))</f>
        <v>השתתפות בתקציבי עזר 092</v>
      </c>
      <c r="Y1095" s="18" t="str">
        <f t="shared" si="142"/>
        <v>795</v>
      </c>
      <c r="Z1095" s="18" t="str">
        <f>IF($L1095&lt;"6",INDEX(Revenue_type,MATCH(Y1095*1,[1]type!$A$118:$A$168,0),8),INDEX(Expenditure_type,MATCH(Y1095*1,[1]type!$A$2:$A$117,0),8))</f>
        <v>בתי מלאכה ת"ע 095</v>
      </c>
    </row>
    <row r="1096" spans="1:26" ht="15.75" customHeight="1" outlineLevel="2">
      <c r="A1096" s="38">
        <v>798</v>
      </c>
      <c r="B1096" s="39">
        <v>814000</v>
      </c>
      <c r="C1096">
        <v>1</v>
      </c>
      <c r="D1096" t="str">
        <f t="shared" si="143"/>
        <v>1814000.798</v>
      </c>
      <c r="E1096" s="42" t="s">
        <v>565</v>
      </c>
      <c r="F1096" s="16"/>
      <c r="G1096"/>
      <c r="H1096" s="17">
        <v>594000</v>
      </c>
      <c r="I1096" s="17">
        <v>561038.89</v>
      </c>
      <c r="J1096" s="16">
        <v>557253</v>
      </c>
      <c r="K1096" s="18" t="e">
        <f>INDEX(תקציב_2013,MATCH(D1096,'[1]תקציב 2015'!$D$3:$D$5960,0),8)</f>
        <v>#N/A</v>
      </c>
      <c r="L1096" s="18" t="str">
        <f t="shared" si="136"/>
        <v>8</v>
      </c>
      <c r="M1096" s="18" t="str">
        <f>INDEX(Chapter,MATCH(L1096,[1]Chapter!$A$1:$A$681,0),8)</f>
        <v>שירותים ממלכתיים</v>
      </c>
      <c r="N1096" s="18" t="str">
        <f t="shared" si="137"/>
        <v>81</v>
      </c>
      <c r="O1096" s="18" t="str">
        <f>INDEX(Chapter,MATCH(N1096,[1]Chapter!$A$1:$A$681,0),8)</f>
        <v>חינוך</v>
      </c>
      <c r="P1096" s="18" t="str">
        <f t="shared" si="138"/>
        <v>814</v>
      </c>
      <c r="Q1096" s="18" t="str">
        <f>INDEX(Chapter,MATCH(P1096,[1]Chapter!$A$1:$A$681,0),8)</f>
        <v>חטיבות ביניים</v>
      </c>
      <c r="R1096" s="18" t="str">
        <f t="shared" si="139"/>
        <v>8140</v>
      </c>
      <c r="S1096" s="18" t="e">
        <f>INDEX(Chapter,MATCH(R1096,[1]Chapter!$A$1:$A$681,0),8)</f>
        <v>#N/A</v>
      </c>
      <c r="T1096" s="18"/>
      <c r="U1096" s="18" t="str">
        <f t="shared" si="140"/>
        <v>7</v>
      </c>
      <c r="V1096" s="18" t="str">
        <f>IF($L1096&lt;"6",INDEX(Revenue_type,MATCH(U1096*1,[1]type!$A$118:$A$168,0),8),INDEX(Expenditure_type,MATCH(U1096*1,[1]type!$A$2:$A$117,0),8))</f>
        <v>הוצאות לפעולות</v>
      </c>
      <c r="W1096" s="18" t="str">
        <f t="shared" si="141"/>
        <v>79</v>
      </c>
      <c r="X1096" s="18" t="str">
        <f>IF($L1096&lt;"6",INDEX(Revenue_type,MATCH(W1096*1,[1]type!$A$118:$A$168,0),8),INDEX(Expenditure_type,MATCH(W1096*1,[1]type!$A$2:$A$117,0),8))</f>
        <v>השתתפות בתקציבי עזר 092</v>
      </c>
      <c r="Y1096" s="18" t="str">
        <f t="shared" si="142"/>
        <v>798</v>
      </c>
      <c r="Z1096" s="18" t="e">
        <f>IF($L1096&lt;"6",INDEX(Revenue_type,MATCH(Y1096*1,[1]type!$A$118:$A$168,0),8),INDEX(Expenditure_type,MATCH(Y1096*1,[1]type!$A$2:$A$117,0),8))</f>
        <v>#N/A</v>
      </c>
    </row>
    <row r="1097" spans="1:26" ht="15.75" customHeight="1" outlineLevel="2">
      <c r="A1097" s="19">
        <v>930</v>
      </c>
      <c r="B1097" s="14">
        <v>814000</v>
      </c>
      <c r="C1097">
        <v>1</v>
      </c>
      <c r="D1097" t="str">
        <f t="shared" si="143"/>
        <v>1814000.930</v>
      </c>
      <c r="E1097" s="15" t="s">
        <v>786</v>
      </c>
      <c r="F1097" s="16"/>
      <c r="G1097"/>
      <c r="H1097" s="17">
        <v>70000</v>
      </c>
      <c r="I1097" s="17">
        <v>66527</v>
      </c>
      <c r="J1097" s="16">
        <v>0</v>
      </c>
      <c r="K1097" s="18" t="e">
        <f>INDEX(תקציב_2013,MATCH(D1097,'[1]תקציב 2015'!$D$3:$D$5960,0),8)</f>
        <v>#N/A</v>
      </c>
      <c r="L1097" s="18" t="str">
        <f t="shared" si="136"/>
        <v>8</v>
      </c>
      <c r="M1097" s="18" t="str">
        <f>INDEX(Chapter,MATCH(L1097,[1]Chapter!$A$1:$A$681,0),8)</f>
        <v>שירותים ממלכתיים</v>
      </c>
      <c r="N1097" s="18" t="str">
        <f t="shared" si="137"/>
        <v>81</v>
      </c>
      <c r="O1097" s="18" t="str">
        <f>INDEX(Chapter,MATCH(N1097,[1]Chapter!$A$1:$A$681,0),8)</f>
        <v>חינוך</v>
      </c>
      <c r="P1097" s="18" t="str">
        <f t="shared" si="138"/>
        <v>814</v>
      </c>
      <c r="Q1097" s="18" t="str">
        <f>INDEX(Chapter,MATCH(P1097,[1]Chapter!$A$1:$A$681,0),8)</f>
        <v>חטיבות ביניים</v>
      </c>
      <c r="R1097" s="18" t="str">
        <f t="shared" si="139"/>
        <v>8140</v>
      </c>
      <c r="S1097" s="18" t="e">
        <f>INDEX(Chapter,MATCH(R1097,[1]Chapter!$A$1:$A$681,0),8)</f>
        <v>#N/A</v>
      </c>
      <c r="T1097" s="18"/>
      <c r="U1097" s="18" t="str">
        <f t="shared" si="140"/>
        <v>9</v>
      </c>
      <c r="V1097" s="18" t="str">
        <f>IF($L1097&lt;"6",INDEX(Revenue_type,MATCH(U1097*1,[1]type!$A$118:$A$168,0),8),INDEX(Expenditure_type,MATCH(U1097*1,[1]type!$A$2:$A$117,0),8))</f>
        <v>הוצאות חד פעמיות</v>
      </c>
      <c r="W1097" s="18" t="str">
        <f t="shared" si="141"/>
        <v>93</v>
      </c>
      <c r="X1097" s="18" t="str">
        <f>IF($L1097&lt;"6",INDEX(Revenue_type,MATCH(W1097*1,[1]type!$A$118:$A$168,0),8),INDEX(Expenditure_type,MATCH(W1097*1,[1]type!$A$2:$A$117,0),8))</f>
        <v>רכישת ציוד יסודי</v>
      </c>
      <c r="Y1097" s="18" t="str">
        <f t="shared" si="142"/>
        <v>930</v>
      </c>
      <c r="Z1097" s="18" t="e">
        <f>IF($L1097&lt;"6",INDEX(Revenue_type,MATCH(Y1097*1,[1]type!$A$118:$A$168,0),8),INDEX(Expenditure_type,MATCH(Y1097*1,[1]type!$A$2:$A$117,0),8))</f>
        <v>#N/A</v>
      </c>
    </row>
    <row r="1098" spans="1:26" ht="15.75" customHeight="1" outlineLevel="2">
      <c r="A1098" s="38">
        <v>110</v>
      </c>
      <c r="B1098" s="39">
        <v>814001</v>
      </c>
      <c r="C1098">
        <v>1</v>
      </c>
      <c r="D1098" t="str">
        <f t="shared" si="143"/>
        <v>1814001.110</v>
      </c>
      <c r="E1098" s="42" t="s">
        <v>787</v>
      </c>
      <c r="F1098" s="16"/>
      <c r="G1098"/>
      <c r="H1098" s="17">
        <v>980000</v>
      </c>
      <c r="I1098" s="17">
        <v>891478.86</v>
      </c>
      <c r="J1098" s="16">
        <v>902122.59</v>
      </c>
      <c r="K1098" s="18" t="e">
        <f>INDEX(תקציב_2013,MATCH(D1098,'[1]תקציב 2015'!$D$3:$D$5960,0),8)</f>
        <v>#N/A</v>
      </c>
      <c r="L1098" s="18" t="str">
        <f t="shared" si="136"/>
        <v>8</v>
      </c>
      <c r="M1098" s="18" t="str">
        <f>INDEX(Chapter,MATCH(L1098,[1]Chapter!$A$1:$A$681,0),8)</f>
        <v>שירותים ממלכתיים</v>
      </c>
      <c r="N1098" s="18" t="str">
        <f t="shared" si="137"/>
        <v>81</v>
      </c>
      <c r="O1098" s="18" t="str">
        <f>INDEX(Chapter,MATCH(N1098,[1]Chapter!$A$1:$A$681,0),8)</f>
        <v>חינוך</v>
      </c>
      <c r="P1098" s="18" t="str">
        <f t="shared" si="138"/>
        <v>814</v>
      </c>
      <c r="Q1098" s="18" t="str">
        <f>INDEX(Chapter,MATCH(P1098,[1]Chapter!$A$1:$A$681,0),8)</f>
        <v>חטיבות ביניים</v>
      </c>
      <c r="R1098" s="18" t="str">
        <f t="shared" si="139"/>
        <v>8140</v>
      </c>
      <c r="S1098" s="18" t="e">
        <f>INDEX(Chapter,MATCH(R1098,[1]Chapter!$A$1:$A$681,0),8)</f>
        <v>#N/A</v>
      </c>
      <c r="T1098" s="18"/>
      <c r="U1098" s="18" t="str">
        <f t="shared" si="140"/>
        <v>1</v>
      </c>
      <c r="V1098" s="18" t="str">
        <f>IF($L1098&lt;"6",INDEX(Revenue_type,MATCH(U1098*1,[1]type!$A$118:$A$168,0),8),INDEX(Expenditure_type,MATCH(U1098*1,[1]type!$A$2:$A$117,0),8))</f>
        <v>משכורות וש"ע לעובדים לפי תקן</v>
      </c>
      <c r="W1098" s="18" t="str">
        <f t="shared" si="141"/>
        <v>11</v>
      </c>
      <c r="X1098" s="18" t="str">
        <f>IF($L1098&lt;"6",INDEX(Revenue_type,MATCH(W1098*1,[1]type!$A$118:$A$168,0),8),INDEX(Expenditure_type,MATCH(W1098*1,[1]type!$A$2:$A$117,0),8))</f>
        <v>השכר הקובע</v>
      </c>
      <c r="Y1098" s="18" t="str">
        <f t="shared" si="142"/>
        <v>110</v>
      </c>
      <c r="Z1098" s="18" t="e">
        <f>IF($L1098&lt;"6",INDEX(Revenue_type,MATCH(Y1098*1,[1]type!$A$118:$A$168,0),8),INDEX(Expenditure_type,MATCH(Y1098*1,[1]type!$A$2:$A$117,0),8))</f>
        <v>#N/A</v>
      </c>
    </row>
    <row r="1099" spans="1:26" ht="15.75" customHeight="1" outlineLevel="2">
      <c r="A1099" s="38">
        <v>210</v>
      </c>
      <c r="B1099" s="39">
        <v>814001</v>
      </c>
      <c r="C1099">
        <v>1</v>
      </c>
      <c r="D1099" t="str">
        <f t="shared" si="143"/>
        <v>1814001.210</v>
      </c>
      <c r="E1099" s="42" t="s">
        <v>788</v>
      </c>
      <c r="F1099" s="16"/>
      <c r="G1099"/>
      <c r="H1099" s="17">
        <v>500000</v>
      </c>
      <c r="I1099" s="17">
        <v>322530.56</v>
      </c>
      <c r="J1099" s="16">
        <v>364450.98</v>
      </c>
      <c r="K1099" s="18" t="e">
        <f>INDEX(תקציב_2013,MATCH(D1099,'[1]תקציב 2015'!$D$3:$D$5960,0),8)</f>
        <v>#N/A</v>
      </c>
      <c r="L1099" s="18" t="str">
        <f t="shared" si="136"/>
        <v>8</v>
      </c>
      <c r="M1099" s="18" t="str">
        <f>INDEX(Chapter,MATCH(L1099,[1]Chapter!$A$1:$A$681,0),8)</f>
        <v>שירותים ממלכתיים</v>
      </c>
      <c r="N1099" s="18" t="str">
        <f t="shared" si="137"/>
        <v>81</v>
      </c>
      <c r="O1099" s="18" t="str">
        <f>INDEX(Chapter,MATCH(N1099,[1]Chapter!$A$1:$A$681,0),8)</f>
        <v>חינוך</v>
      </c>
      <c r="P1099" s="18" t="str">
        <f t="shared" si="138"/>
        <v>814</v>
      </c>
      <c r="Q1099" s="18" t="str">
        <f>INDEX(Chapter,MATCH(P1099,[1]Chapter!$A$1:$A$681,0),8)</f>
        <v>חטיבות ביניים</v>
      </c>
      <c r="R1099" s="18" t="str">
        <f t="shared" si="139"/>
        <v>8140</v>
      </c>
      <c r="S1099" s="18" t="e">
        <f>INDEX(Chapter,MATCH(R1099,[1]Chapter!$A$1:$A$681,0),8)</f>
        <v>#N/A</v>
      </c>
      <c r="T1099" s="18"/>
      <c r="U1099" s="18" t="str">
        <f t="shared" si="140"/>
        <v>2</v>
      </c>
      <c r="V1099" s="18" t="str">
        <f>IF($L1099&lt;"6",INDEX(Revenue_type,MATCH(U1099*1,[1]type!$A$118:$A$168,0),8),INDEX(Expenditure_type,MATCH(U1099*1,[1]type!$A$2:$A$117,0),8))</f>
        <v>משכורות וש"ע לעובדים בלי תקן</v>
      </c>
      <c r="W1099" s="18" t="str">
        <f t="shared" si="141"/>
        <v>21</v>
      </c>
      <c r="X1099" s="18" t="str">
        <f>IF($L1099&lt;"6",INDEX(Revenue_type,MATCH(W1099*1,[1]type!$A$118:$A$168,0),8),INDEX(Expenditure_type,MATCH(W1099*1,[1]type!$A$2:$A$117,0),8))</f>
        <v>השכר הקובע</v>
      </c>
      <c r="Y1099" s="18" t="str">
        <f t="shared" si="142"/>
        <v>210</v>
      </c>
      <c r="Z1099" s="18" t="e">
        <f>IF($L1099&lt;"6",INDEX(Revenue_type,MATCH(Y1099*1,[1]type!$A$118:$A$168,0),8),INDEX(Expenditure_type,MATCH(Y1099*1,[1]type!$A$2:$A$117,0),8))</f>
        <v>#N/A</v>
      </c>
    </row>
    <row r="1100" spans="1:26" ht="15.75" customHeight="1" outlineLevel="2">
      <c r="A1100" s="38">
        <v>110</v>
      </c>
      <c r="B1100" s="39">
        <v>814002</v>
      </c>
      <c r="C1100">
        <v>1</v>
      </c>
      <c r="D1100" t="str">
        <f t="shared" si="143"/>
        <v>1814002.110</v>
      </c>
      <c r="E1100" s="42" t="s">
        <v>789</v>
      </c>
      <c r="F1100" s="16"/>
      <c r="G1100"/>
      <c r="H1100" s="17">
        <v>75000</v>
      </c>
      <c r="I1100" s="17">
        <v>72111.37</v>
      </c>
      <c r="J1100" s="16"/>
      <c r="K1100" s="18" t="e">
        <f>INDEX(תקציב_2013,MATCH(D1100,'[1]תקציב 2015'!$D$3:$D$5960,0),8)</f>
        <v>#N/A</v>
      </c>
      <c r="L1100" s="18" t="str">
        <f t="shared" si="136"/>
        <v>8</v>
      </c>
      <c r="M1100" s="18" t="str">
        <f>INDEX(Chapter,MATCH(L1100,[1]Chapter!$A$1:$A$681,0),8)</f>
        <v>שירותים ממלכתיים</v>
      </c>
      <c r="N1100" s="18" t="str">
        <f t="shared" si="137"/>
        <v>81</v>
      </c>
      <c r="O1100" s="18" t="str">
        <f>INDEX(Chapter,MATCH(N1100,[1]Chapter!$A$1:$A$681,0),8)</f>
        <v>חינוך</v>
      </c>
      <c r="P1100" s="18" t="str">
        <f t="shared" si="138"/>
        <v>814</v>
      </c>
      <c r="Q1100" s="18" t="str">
        <f>INDEX(Chapter,MATCH(P1100,[1]Chapter!$A$1:$A$681,0),8)</f>
        <v>חטיבות ביניים</v>
      </c>
      <c r="R1100" s="18" t="str">
        <f t="shared" si="139"/>
        <v>8140</v>
      </c>
      <c r="S1100" s="18" t="e">
        <f>INDEX(Chapter,MATCH(R1100,[1]Chapter!$A$1:$A$681,0),8)</f>
        <v>#N/A</v>
      </c>
      <c r="T1100" s="18"/>
      <c r="U1100" s="18" t="str">
        <f t="shared" si="140"/>
        <v>1</v>
      </c>
      <c r="V1100" s="18" t="str">
        <f>IF($L1100&lt;"6",INDEX(Revenue_type,MATCH(U1100*1,[1]type!$A$118:$A$168,0),8),INDEX(Expenditure_type,MATCH(U1100*1,[1]type!$A$2:$A$117,0),8))</f>
        <v>משכורות וש"ע לעובדים לפי תקן</v>
      </c>
      <c r="W1100" s="18" t="str">
        <f t="shared" si="141"/>
        <v>11</v>
      </c>
      <c r="X1100" s="18" t="str">
        <f>IF($L1100&lt;"6",INDEX(Revenue_type,MATCH(W1100*1,[1]type!$A$118:$A$168,0),8),INDEX(Expenditure_type,MATCH(W1100*1,[1]type!$A$2:$A$117,0),8))</f>
        <v>השכר הקובע</v>
      </c>
      <c r="Y1100" s="18" t="str">
        <f t="shared" si="142"/>
        <v>110</v>
      </c>
      <c r="Z1100" s="18" t="e">
        <f>IF($L1100&lt;"6",INDEX(Revenue_type,MATCH(Y1100*1,[1]type!$A$118:$A$168,0),8),INDEX(Expenditure_type,MATCH(Y1100*1,[1]type!$A$2:$A$117,0),8))</f>
        <v>#N/A</v>
      </c>
    </row>
    <row r="1101" spans="1:26" ht="15.75" customHeight="1" outlineLevel="2">
      <c r="A1101" s="38">
        <v>210</v>
      </c>
      <c r="B1101" s="39">
        <v>814002</v>
      </c>
      <c r="C1101">
        <v>1</v>
      </c>
      <c r="D1101" t="str">
        <f t="shared" si="143"/>
        <v>1814002.210</v>
      </c>
      <c r="E1101" s="51" t="s">
        <v>754</v>
      </c>
      <c r="F1101" s="16"/>
      <c r="G1101"/>
      <c r="H1101" s="17">
        <v>1595000</v>
      </c>
      <c r="I1101" s="17">
        <v>1071705.79</v>
      </c>
      <c r="J1101" s="16">
        <v>736000.01</v>
      </c>
      <c r="K1101" s="18" t="e">
        <f>INDEX(תקציב_2013,MATCH(D1101,'[1]תקציב 2015'!$D$3:$D$5960,0),8)</f>
        <v>#N/A</v>
      </c>
      <c r="L1101" s="18" t="str">
        <f t="shared" si="136"/>
        <v>8</v>
      </c>
      <c r="M1101" s="18" t="str">
        <f>INDEX(Chapter,MATCH(L1101,[1]Chapter!$A$1:$A$681,0),8)</f>
        <v>שירותים ממלכתיים</v>
      </c>
      <c r="N1101" s="18" t="str">
        <f t="shared" si="137"/>
        <v>81</v>
      </c>
      <c r="O1101" s="18" t="str">
        <f>INDEX(Chapter,MATCH(N1101,[1]Chapter!$A$1:$A$681,0),8)</f>
        <v>חינוך</v>
      </c>
      <c r="P1101" s="18" t="str">
        <f t="shared" si="138"/>
        <v>814</v>
      </c>
      <c r="Q1101" s="18" t="str">
        <f>INDEX(Chapter,MATCH(P1101,[1]Chapter!$A$1:$A$681,0),8)</f>
        <v>חטיבות ביניים</v>
      </c>
      <c r="R1101" s="18" t="str">
        <f t="shared" si="139"/>
        <v>8140</v>
      </c>
      <c r="S1101" s="18" t="e">
        <f>INDEX(Chapter,MATCH(R1101,[1]Chapter!$A$1:$A$681,0),8)</f>
        <v>#N/A</v>
      </c>
      <c r="T1101" s="18"/>
      <c r="U1101" s="18" t="str">
        <f t="shared" si="140"/>
        <v>2</v>
      </c>
      <c r="V1101" s="18" t="str">
        <f>IF($L1101&lt;"6",INDEX(Revenue_type,MATCH(U1101*1,[1]type!$A$118:$A$168,0),8),INDEX(Expenditure_type,MATCH(U1101*1,[1]type!$A$2:$A$117,0),8))</f>
        <v>משכורות וש"ע לעובדים בלי תקן</v>
      </c>
      <c r="W1101" s="18" t="str">
        <f t="shared" si="141"/>
        <v>21</v>
      </c>
      <c r="X1101" s="18" t="str">
        <f>IF($L1101&lt;"6",INDEX(Revenue_type,MATCH(W1101*1,[1]type!$A$118:$A$168,0),8),INDEX(Expenditure_type,MATCH(W1101*1,[1]type!$A$2:$A$117,0),8))</f>
        <v>השכר הקובע</v>
      </c>
      <c r="Y1101" s="18" t="str">
        <f t="shared" si="142"/>
        <v>210</v>
      </c>
      <c r="Z1101" s="18" t="e">
        <f>IF($L1101&lt;"6",INDEX(Revenue_type,MATCH(Y1101*1,[1]type!$A$118:$A$168,0),8),INDEX(Expenditure_type,MATCH(Y1101*1,[1]type!$A$2:$A$117,0),8))</f>
        <v>#N/A</v>
      </c>
    </row>
    <row r="1102" spans="1:26" ht="15.75" customHeight="1" outlineLevel="2">
      <c r="A1102" s="38">
        <v>210</v>
      </c>
      <c r="B1102" s="39">
        <v>814005</v>
      </c>
      <c r="C1102">
        <v>1</v>
      </c>
      <c r="D1102" t="str">
        <f t="shared" si="143"/>
        <v>1814005.210</v>
      </c>
      <c r="E1102" s="51" t="s">
        <v>756</v>
      </c>
      <c r="F1102" s="16"/>
      <c r="G1102"/>
      <c r="H1102" s="17">
        <v>40000</v>
      </c>
      <c r="I1102" s="17">
        <v>0</v>
      </c>
      <c r="J1102" s="16"/>
      <c r="K1102" s="18" t="e">
        <f>INDEX(תקציב_2013,MATCH(D1102,'[1]תקציב 2015'!$D$3:$D$5960,0),8)</f>
        <v>#N/A</v>
      </c>
      <c r="L1102" s="18" t="str">
        <f t="shared" si="136"/>
        <v>8</v>
      </c>
      <c r="M1102" s="18" t="str">
        <f>INDEX(Chapter,MATCH(L1102,[1]Chapter!$A$1:$A$681,0),8)</f>
        <v>שירותים ממלכתיים</v>
      </c>
      <c r="N1102" s="18" t="str">
        <f t="shared" si="137"/>
        <v>81</v>
      </c>
      <c r="O1102" s="18" t="str">
        <f>INDEX(Chapter,MATCH(N1102,[1]Chapter!$A$1:$A$681,0),8)</f>
        <v>חינוך</v>
      </c>
      <c r="P1102" s="18" t="str">
        <f t="shared" si="138"/>
        <v>814</v>
      </c>
      <c r="Q1102" s="18" t="str">
        <f>INDEX(Chapter,MATCH(P1102,[1]Chapter!$A$1:$A$681,0),8)</f>
        <v>חטיבות ביניים</v>
      </c>
      <c r="R1102" s="18" t="str">
        <f t="shared" si="139"/>
        <v>8140</v>
      </c>
      <c r="S1102" s="18" t="e">
        <f>INDEX(Chapter,MATCH(R1102,[1]Chapter!$A$1:$A$681,0),8)</f>
        <v>#N/A</v>
      </c>
      <c r="T1102" s="18"/>
      <c r="U1102" s="18" t="str">
        <f t="shared" si="140"/>
        <v>2</v>
      </c>
      <c r="V1102" s="18" t="str">
        <f>IF($L1102&lt;"6",INDEX(Revenue_type,MATCH(U1102*1,[1]type!$A$118:$A$168,0),8),INDEX(Expenditure_type,MATCH(U1102*1,[1]type!$A$2:$A$117,0),8))</f>
        <v>משכורות וש"ע לעובדים בלי תקן</v>
      </c>
      <c r="W1102" s="18" t="str">
        <f t="shared" si="141"/>
        <v>21</v>
      </c>
      <c r="X1102" s="18" t="str">
        <f>IF($L1102&lt;"6",INDEX(Revenue_type,MATCH(W1102*1,[1]type!$A$118:$A$168,0),8),INDEX(Expenditure_type,MATCH(W1102*1,[1]type!$A$2:$A$117,0),8))</f>
        <v>השכר הקובע</v>
      </c>
      <c r="Y1102" s="18" t="str">
        <f t="shared" si="142"/>
        <v>210</v>
      </c>
      <c r="Z1102" s="18" t="e">
        <f>IF($L1102&lt;"6",INDEX(Revenue_type,MATCH(Y1102*1,[1]type!$A$118:$A$168,0),8),INDEX(Expenditure_type,MATCH(Y1102*1,[1]type!$A$2:$A$117,0),8))</f>
        <v>#N/A</v>
      </c>
    </row>
    <row r="1103" spans="1:26" ht="15.75" customHeight="1" outlineLevel="2">
      <c r="A1103" s="38">
        <v>720</v>
      </c>
      <c r="B1103" s="39">
        <v>814005</v>
      </c>
      <c r="C1103">
        <v>1</v>
      </c>
      <c r="D1103" t="str">
        <f t="shared" si="143"/>
        <v>1814005.720</v>
      </c>
      <c r="E1103" s="51" t="s">
        <v>790</v>
      </c>
      <c r="F1103" s="16"/>
      <c r="G1103"/>
      <c r="H1103" s="17">
        <v>70000</v>
      </c>
      <c r="I1103" s="17">
        <v>682831.81</v>
      </c>
      <c r="J1103" s="16"/>
      <c r="K1103" s="18" t="e">
        <f>INDEX(תקציב_2013,MATCH(D1103,'[1]תקציב 2015'!$D$3:$D$5960,0),8)</f>
        <v>#N/A</v>
      </c>
      <c r="L1103" s="18" t="str">
        <f t="shared" si="136"/>
        <v>8</v>
      </c>
      <c r="M1103" s="18" t="str">
        <f>INDEX(Chapter,MATCH(L1103,[1]Chapter!$A$1:$A$681,0),8)</f>
        <v>שירותים ממלכתיים</v>
      </c>
      <c r="N1103" s="18" t="str">
        <f t="shared" si="137"/>
        <v>81</v>
      </c>
      <c r="O1103" s="18" t="str">
        <f>INDEX(Chapter,MATCH(N1103,[1]Chapter!$A$1:$A$681,0),8)</f>
        <v>חינוך</v>
      </c>
      <c r="P1103" s="18" t="str">
        <f t="shared" si="138"/>
        <v>814</v>
      </c>
      <c r="Q1103" s="18" t="str">
        <f>INDEX(Chapter,MATCH(P1103,[1]Chapter!$A$1:$A$681,0),8)</f>
        <v>חטיבות ביניים</v>
      </c>
      <c r="R1103" s="18" t="str">
        <f t="shared" si="139"/>
        <v>8140</v>
      </c>
      <c r="S1103" s="18" t="e">
        <f>INDEX(Chapter,MATCH(R1103,[1]Chapter!$A$1:$A$681,0),8)</f>
        <v>#N/A</v>
      </c>
      <c r="T1103" s="18"/>
      <c r="U1103" s="18" t="str">
        <f t="shared" si="140"/>
        <v>7</v>
      </c>
      <c r="V1103" s="18" t="str">
        <f>IF($L1103&lt;"6",INDEX(Revenue_type,MATCH(U1103*1,[1]type!$A$118:$A$168,0),8),INDEX(Expenditure_type,MATCH(U1103*1,[1]type!$A$2:$A$117,0),8))</f>
        <v>הוצאות לפעולות</v>
      </c>
      <c r="W1103" s="18" t="str">
        <f t="shared" si="141"/>
        <v>72</v>
      </c>
      <c r="X1103" s="18" t="str">
        <f>IF($L1103&lt;"6",INDEX(Revenue_type,MATCH(W1103*1,[1]type!$A$118:$A$168,0),8),INDEX(Expenditure_type,MATCH(W1103*1,[1]type!$A$2:$A$117,0),8))</f>
        <v>חומרים</v>
      </c>
      <c r="Y1103" s="18" t="str">
        <f t="shared" si="142"/>
        <v>720</v>
      </c>
      <c r="Z1103" s="18" t="e">
        <f>IF($L1103&lt;"6",INDEX(Revenue_type,MATCH(Y1103*1,[1]type!$A$118:$A$168,0),8),INDEX(Expenditure_type,MATCH(Y1103*1,[1]type!$A$2:$A$117,0),8))</f>
        <v>#N/A</v>
      </c>
    </row>
    <row r="1104" spans="1:26" ht="15.75" customHeight="1" outlineLevel="2">
      <c r="A1104" s="38">
        <v>110</v>
      </c>
      <c r="B1104" s="39">
        <v>814006</v>
      </c>
      <c r="C1104">
        <v>1</v>
      </c>
      <c r="D1104" t="str">
        <f t="shared" si="143"/>
        <v>1814006.110</v>
      </c>
      <c r="E1104" s="47" t="s">
        <v>791</v>
      </c>
      <c r="F1104" s="16"/>
      <c r="G1104"/>
      <c r="H1104" s="17">
        <v>66500</v>
      </c>
      <c r="I1104" s="17">
        <v>0</v>
      </c>
      <c r="J1104" s="16">
        <v>0</v>
      </c>
      <c r="K1104" s="18" t="e">
        <f>INDEX(תקציב_2013,MATCH(D1104,'[1]תקציב 2015'!$D$3:$D$5960,0),8)</f>
        <v>#N/A</v>
      </c>
      <c r="L1104" s="18" t="str">
        <f t="shared" si="136"/>
        <v>8</v>
      </c>
      <c r="M1104" s="18" t="str">
        <f>INDEX(Chapter,MATCH(L1104,[1]Chapter!$A$1:$A$681,0),8)</f>
        <v>שירותים ממלכתיים</v>
      </c>
      <c r="N1104" s="18" t="str">
        <f t="shared" si="137"/>
        <v>81</v>
      </c>
      <c r="O1104" s="18" t="str">
        <f>INDEX(Chapter,MATCH(N1104,[1]Chapter!$A$1:$A$681,0),8)</f>
        <v>חינוך</v>
      </c>
      <c r="P1104" s="18" t="str">
        <f t="shared" si="138"/>
        <v>814</v>
      </c>
      <c r="Q1104" s="18" t="str">
        <f>INDEX(Chapter,MATCH(P1104,[1]Chapter!$A$1:$A$681,0),8)</f>
        <v>חטיבות ביניים</v>
      </c>
      <c r="R1104" s="18" t="str">
        <f t="shared" si="139"/>
        <v>8140</v>
      </c>
      <c r="S1104" s="18" t="e">
        <f>INDEX(Chapter,MATCH(R1104,[1]Chapter!$A$1:$A$681,0),8)</f>
        <v>#N/A</v>
      </c>
      <c r="T1104" s="18"/>
      <c r="U1104" s="18" t="str">
        <f t="shared" si="140"/>
        <v>1</v>
      </c>
      <c r="V1104" s="18" t="str">
        <f>IF($L1104&lt;"6",INDEX(Revenue_type,MATCH(U1104*1,[1]type!$A$118:$A$168,0),8),INDEX(Expenditure_type,MATCH(U1104*1,[1]type!$A$2:$A$117,0),8))</f>
        <v>משכורות וש"ע לעובדים לפי תקן</v>
      </c>
      <c r="W1104" s="18" t="str">
        <f t="shared" si="141"/>
        <v>11</v>
      </c>
      <c r="X1104" s="18" t="str">
        <f>IF($L1104&lt;"6",INDEX(Revenue_type,MATCH(W1104*1,[1]type!$A$118:$A$168,0),8),INDEX(Expenditure_type,MATCH(W1104*1,[1]type!$A$2:$A$117,0),8))</f>
        <v>השכר הקובע</v>
      </c>
      <c r="Y1104" s="18" t="str">
        <f t="shared" si="142"/>
        <v>110</v>
      </c>
      <c r="Z1104" s="18" t="e">
        <f>IF($L1104&lt;"6",INDEX(Revenue_type,MATCH(Y1104*1,[1]type!$A$118:$A$168,0),8),INDEX(Expenditure_type,MATCH(Y1104*1,[1]type!$A$2:$A$117,0),8))</f>
        <v>#N/A</v>
      </c>
    </row>
    <row r="1105" spans="1:26" ht="15.75" customHeight="1" outlineLevel="2">
      <c r="A1105" s="38">
        <v>210</v>
      </c>
      <c r="B1105" s="39">
        <v>814008</v>
      </c>
      <c r="C1105">
        <v>1</v>
      </c>
      <c r="D1105" t="str">
        <f t="shared" si="143"/>
        <v>1814008.210</v>
      </c>
      <c r="E1105" s="42" t="s">
        <v>792</v>
      </c>
      <c r="F1105" s="16"/>
      <c r="G1105"/>
      <c r="H1105" s="17">
        <v>0</v>
      </c>
      <c r="I1105" s="17">
        <v>0</v>
      </c>
      <c r="J1105" s="16">
        <v>0</v>
      </c>
      <c r="K1105" s="18" t="e">
        <f>INDEX(תקציב_2013,MATCH(D1105,'[1]תקציב 2015'!$D$3:$D$5960,0),8)</f>
        <v>#N/A</v>
      </c>
      <c r="L1105" s="18" t="str">
        <f t="shared" si="136"/>
        <v>8</v>
      </c>
      <c r="M1105" s="18" t="str">
        <f>INDEX(Chapter,MATCH(L1105,[1]Chapter!$A$1:$A$681,0),8)</f>
        <v>שירותים ממלכתיים</v>
      </c>
      <c r="N1105" s="18" t="str">
        <f t="shared" si="137"/>
        <v>81</v>
      </c>
      <c r="O1105" s="18" t="str">
        <f>INDEX(Chapter,MATCH(N1105,[1]Chapter!$A$1:$A$681,0),8)</f>
        <v>חינוך</v>
      </c>
      <c r="P1105" s="18" t="str">
        <f t="shared" si="138"/>
        <v>814</v>
      </c>
      <c r="Q1105" s="18" t="str">
        <f>INDEX(Chapter,MATCH(P1105,[1]Chapter!$A$1:$A$681,0),8)</f>
        <v>חטיבות ביניים</v>
      </c>
      <c r="R1105" s="18" t="str">
        <f t="shared" si="139"/>
        <v>8140</v>
      </c>
      <c r="S1105" s="18" t="e">
        <f>INDEX(Chapter,MATCH(R1105,[1]Chapter!$A$1:$A$681,0),8)</f>
        <v>#N/A</v>
      </c>
      <c r="T1105" s="18"/>
      <c r="U1105" s="18" t="str">
        <f t="shared" si="140"/>
        <v>2</v>
      </c>
      <c r="V1105" s="18" t="str">
        <f>IF($L1105&lt;"6",INDEX(Revenue_type,MATCH(U1105*1,[1]type!$A$118:$A$168,0),8),INDEX(Expenditure_type,MATCH(U1105*1,[1]type!$A$2:$A$117,0),8))</f>
        <v>משכורות וש"ע לעובדים בלי תקן</v>
      </c>
      <c r="W1105" s="18" t="str">
        <f t="shared" si="141"/>
        <v>21</v>
      </c>
      <c r="X1105" s="18" t="str">
        <f>IF($L1105&lt;"6",INDEX(Revenue_type,MATCH(W1105*1,[1]type!$A$118:$A$168,0),8),INDEX(Expenditure_type,MATCH(W1105*1,[1]type!$A$2:$A$117,0),8))</f>
        <v>השכר הקובע</v>
      </c>
      <c r="Y1105" s="18" t="str">
        <f t="shared" si="142"/>
        <v>210</v>
      </c>
      <c r="Z1105" s="18" t="e">
        <f>IF($L1105&lt;"6",INDEX(Revenue_type,MATCH(Y1105*1,[1]type!$A$118:$A$168,0),8),INDEX(Expenditure_type,MATCH(Y1105*1,[1]type!$A$2:$A$117,0),8))</f>
        <v>#N/A</v>
      </c>
    </row>
    <row r="1106" spans="1:26" ht="15.75" customHeight="1" outlineLevel="2">
      <c r="A1106" s="38">
        <v>110</v>
      </c>
      <c r="B1106" s="39">
        <v>815000</v>
      </c>
      <c r="C1106">
        <v>1</v>
      </c>
      <c r="D1106" t="str">
        <f t="shared" si="143"/>
        <v>1815000.110</v>
      </c>
      <c r="E1106" s="42" t="s">
        <v>793</v>
      </c>
      <c r="F1106" s="16"/>
      <c r="G1106"/>
      <c r="H1106" s="17">
        <v>645000</v>
      </c>
      <c r="I1106" s="17">
        <v>530272.23</v>
      </c>
      <c r="J1106" s="16">
        <v>531398.27</v>
      </c>
      <c r="K1106" s="18" t="e">
        <f>INDEX(תקציב_2013,MATCH(D1106,'[1]תקציב 2015'!$D$3:$D$5960,0),8)</f>
        <v>#N/A</v>
      </c>
      <c r="L1106" s="18" t="str">
        <f t="shared" si="136"/>
        <v>8</v>
      </c>
      <c r="M1106" s="18" t="str">
        <f>INDEX(Chapter,MATCH(L1106,[1]Chapter!$A$1:$A$681,0),8)</f>
        <v>שירותים ממלכתיים</v>
      </c>
      <c r="N1106" s="18" t="str">
        <f t="shared" si="137"/>
        <v>81</v>
      </c>
      <c r="O1106" s="18" t="str">
        <f>INDEX(Chapter,MATCH(N1106,[1]Chapter!$A$1:$A$681,0),8)</f>
        <v>חינוך</v>
      </c>
      <c r="P1106" s="18" t="str">
        <f t="shared" si="138"/>
        <v>815</v>
      </c>
      <c r="Q1106" s="18" t="str">
        <f>INDEX(Chapter,MATCH(P1106,[1]Chapter!$A$1:$A$681,0),8)</f>
        <v>חינוך על יסודי</v>
      </c>
      <c r="R1106" s="18" t="str">
        <f t="shared" si="139"/>
        <v>8150</v>
      </c>
      <c r="S1106" s="18" t="e">
        <f>INDEX(Chapter,MATCH(R1106,[1]Chapter!$A$1:$A$681,0),8)</f>
        <v>#N/A</v>
      </c>
      <c r="T1106" s="18"/>
      <c r="U1106" s="18" t="str">
        <f t="shared" si="140"/>
        <v>1</v>
      </c>
      <c r="V1106" s="18" t="str">
        <f>IF($L1106&lt;"6",INDEX(Revenue_type,MATCH(U1106*1,[1]type!$A$118:$A$168,0),8),INDEX(Expenditure_type,MATCH(U1106*1,[1]type!$A$2:$A$117,0),8))</f>
        <v>משכורות וש"ע לעובדים לפי תקן</v>
      </c>
      <c r="W1106" s="18" t="str">
        <f t="shared" si="141"/>
        <v>11</v>
      </c>
      <c r="X1106" s="18" t="str">
        <f>IF($L1106&lt;"6",INDEX(Revenue_type,MATCH(W1106*1,[1]type!$A$118:$A$168,0),8),INDEX(Expenditure_type,MATCH(W1106*1,[1]type!$A$2:$A$117,0),8))</f>
        <v>השכר הקובע</v>
      </c>
      <c r="Y1106" s="18" t="str">
        <f t="shared" si="142"/>
        <v>110</v>
      </c>
      <c r="Z1106" s="18" t="e">
        <f>IF($L1106&lt;"6",INDEX(Revenue_type,MATCH(Y1106*1,[1]type!$A$118:$A$168,0),8),INDEX(Expenditure_type,MATCH(Y1106*1,[1]type!$A$2:$A$117,0),8))</f>
        <v>#N/A</v>
      </c>
    </row>
    <row r="1107" spans="1:26" ht="15.75" customHeight="1" outlineLevel="2">
      <c r="A1107" s="38">
        <v>111</v>
      </c>
      <c r="B1107" s="39">
        <v>815000</v>
      </c>
      <c r="C1107">
        <v>1</v>
      </c>
      <c r="D1107" t="str">
        <f t="shared" si="143"/>
        <v>1815000.111</v>
      </c>
      <c r="E1107" s="47" t="s">
        <v>789</v>
      </c>
      <c r="F1107" s="16"/>
      <c r="G1107"/>
      <c r="H1107" s="17">
        <v>0</v>
      </c>
      <c r="I1107" s="17">
        <v>0</v>
      </c>
      <c r="J1107" s="16"/>
      <c r="K1107" s="18" t="e">
        <f>INDEX(תקציב_2013,MATCH(D1107,'[1]תקציב 2015'!$D$3:$D$5960,0),8)</f>
        <v>#N/A</v>
      </c>
      <c r="L1107" s="18" t="str">
        <f t="shared" si="136"/>
        <v>8</v>
      </c>
      <c r="M1107" s="18" t="str">
        <f>INDEX(Chapter,MATCH(L1107,[1]Chapter!$A$1:$A$681,0),8)</f>
        <v>שירותים ממלכתיים</v>
      </c>
      <c r="N1107" s="18" t="str">
        <f t="shared" si="137"/>
        <v>81</v>
      </c>
      <c r="O1107" s="18" t="str">
        <f>INDEX(Chapter,MATCH(N1107,[1]Chapter!$A$1:$A$681,0),8)</f>
        <v>חינוך</v>
      </c>
      <c r="P1107" s="18" t="str">
        <f t="shared" si="138"/>
        <v>815</v>
      </c>
      <c r="Q1107" s="18" t="str">
        <f>INDEX(Chapter,MATCH(P1107,[1]Chapter!$A$1:$A$681,0),8)</f>
        <v>חינוך על יסודי</v>
      </c>
      <c r="R1107" s="18" t="str">
        <f t="shared" si="139"/>
        <v>8150</v>
      </c>
      <c r="S1107" s="18" t="e">
        <f>INDEX(Chapter,MATCH(R1107,[1]Chapter!$A$1:$A$681,0),8)</f>
        <v>#N/A</v>
      </c>
      <c r="T1107" s="18"/>
      <c r="U1107" s="18" t="str">
        <f t="shared" si="140"/>
        <v>1</v>
      </c>
      <c r="V1107" s="18" t="str">
        <f>IF($L1107&lt;"6",INDEX(Revenue_type,MATCH(U1107*1,[1]type!$A$118:$A$168,0),8),INDEX(Expenditure_type,MATCH(U1107*1,[1]type!$A$2:$A$117,0),8))</f>
        <v>משכורות וש"ע לעובדים לפי תקן</v>
      </c>
      <c r="W1107" s="18" t="str">
        <f t="shared" si="141"/>
        <v>11</v>
      </c>
      <c r="X1107" s="18" t="str">
        <f>IF($L1107&lt;"6",INDEX(Revenue_type,MATCH(W1107*1,[1]type!$A$118:$A$168,0),8),INDEX(Expenditure_type,MATCH(W1107*1,[1]type!$A$2:$A$117,0),8))</f>
        <v>השכר הקובע</v>
      </c>
      <c r="Y1107" s="18" t="str">
        <f t="shared" si="142"/>
        <v>111</v>
      </c>
      <c r="Z1107" s="18" t="e">
        <f>IF($L1107&lt;"6",INDEX(Revenue_type,MATCH(Y1107*1,[1]type!$A$118:$A$168,0),8),INDEX(Expenditure_type,MATCH(Y1107*1,[1]type!$A$2:$A$117,0),8))</f>
        <v>#N/A</v>
      </c>
    </row>
    <row r="1108" spans="1:26" ht="15.75" customHeight="1" outlineLevel="2">
      <c r="A1108" s="38">
        <v>210</v>
      </c>
      <c r="B1108" s="39">
        <v>815000</v>
      </c>
      <c r="C1108">
        <v>1</v>
      </c>
      <c r="D1108" t="str">
        <f t="shared" si="143"/>
        <v>1815000.210</v>
      </c>
      <c r="E1108" s="47" t="s">
        <v>754</v>
      </c>
      <c r="F1108" s="16"/>
      <c r="G1108"/>
      <c r="H1108" s="17">
        <v>903000</v>
      </c>
      <c r="I1108" s="17">
        <v>352821.76000000001</v>
      </c>
      <c r="J1108" s="16">
        <v>197637</v>
      </c>
      <c r="K1108" s="18" t="e">
        <f>INDEX(תקציב_2013,MATCH(D1108,'[1]תקציב 2015'!$D$3:$D$5960,0),8)</f>
        <v>#N/A</v>
      </c>
      <c r="L1108" s="18" t="str">
        <f t="shared" si="136"/>
        <v>8</v>
      </c>
      <c r="M1108" s="18" t="str">
        <f>INDEX(Chapter,MATCH(L1108,[1]Chapter!$A$1:$A$681,0),8)</f>
        <v>שירותים ממלכתיים</v>
      </c>
      <c r="N1108" s="18" t="str">
        <f t="shared" si="137"/>
        <v>81</v>
      </c>
      <c r="O1108" s="18" t="str">
        <f>INDEX(Chapter,MATCH(N1108,[1]Chapter!$A$1:$A$681,0),8)</f>
        <v>חינוך</v>
      </c>
      <c r="P1108" s="18" t="str">
        <f t="shared" si="138"/>
        <v>815</v>
      </c>
      <c r="Q1108" s="18" t="str">
        <f>INDEX(Chapter,MATCH(P1108,[1]Chapter!$A$1:$A$681,0),8)</f>
        <v>חינוך על יסודי</v>
      </c>
      <c r="R1108" s="18" t="str">
        <f t="shared" si="139"/>
        <v>8150</v>
      </c>
      <c r="S1108" s="18" t="e">
        <f>INDEX(Chapter,MATCH(R1108,[1]Chapter!$A$1:$A$681,0),8)</f>
        <v>#N/A</v>
      </c>
      <c r="T1108" s="18"/>
      <c r="U1108" s="18" t="str">
        <f t="shared" si="140"/>
        <v>2</v>
      </c>
      <c r="V1108" s="18" t="str">
        <f>IF($L1108&lt;"6",INDEX(Revenue_type,MATCH(U1108*1,[1]type!$A$118:$A$168,0),8),INDEX(Expenditure_type,MATCH(U1108*1,[1]type!$A$2:$A$117,0),8))</f>
        <v>משכורות וש"ע לעובדים בלי תקן</v>
      </c>
      <c r="W1108" s="18" t="str">
        <f t="shared" si="141"/>
        <v>21</v>
      </c>
      <c r="X1108" s="18" t="str">
        <f>IF($L1108&lt;"6",INDEX(Revenue_type,MATCH(W1108*1,[1]type!$A$118:$A$168,0),8),INDEX(Expenditure_type,MATCH(W1108*1,[1]type!$A$2:$A$117,0),8))</f>
        <v>השכר הקובע</v>
      </c>
      <c r="Y1108" s="18" t="str">
        <f t="shared" si="142"/>
        <v>210</v>
      </c>
      <c r="Z1108" s="18" t="e">
        <f>IF($L1108&lt;"6",INDEX(Revenue_type,MATCH(Y1108*1,[1]type!$A$118:$A$168,0),8),INDEX(Expenditure_type,MATCH(Y1108*1,[1]type!$A$2:$A$117,0),8))</f>
        <v>#N/A</v>
      </c>
    </row>
    <row r="1109" spans="1:26" ht="15.75" customHeight="1" outlineLevel="2">
      <c r="A1109" s="38">
        <v>750</v>
      </c>
      <c r="B1109" s="39">
        <v>815000</v>
      </c>
      <c r="C1109">
        <v>1</v>
      </c>
      <c r="D1109" t="str">
        <f t="shared" si="143"/>
        <v>1815000.750</v>
      </c>
      <c r="E1109" s="47" t="s">
        <v>794</v>
      </c>
      <c r="F1109" s="16"/>
      <c r="G1109"/>
      <c r="H1109" s="17">
        <v>295600</v>
      </c>
      <c r="I1109" s="17">
        <v>472040.67</v>
      </c>
      <c r="J1109" s="16">
        <v>141600</v>
      </c>
      <c r="K1109" s="18" t="e">
        <f>INDEX(תקציב_2013,MATCH(D1109,'[1]תקציב 2015'!$D$3:$D$5960,0),8)</f>
        <v>#N/A</v>
      </c>
      <c r="L1109" s="18" t="str">
        <f t="shared" si="136"/>
        <v>8</v>
      </c>
      <c r="M1109" s="18" t="str">
        <f>INDEX(Chapter,MATCH(L1109,[1]Chapter!$A$1:$A$681,0),8)</f>
        <v>שירותים ממלכתיים</v>
      </c>
      <c r="N1109" s="18" t="str">
        <f t="shared" si="137"/>
        <v>81</v>
      </c>
      <c r="O1109" s="18" t="str">
        <f>INDEX(Chapter,MATCH(N1109,[1]Chapter!$A$1:$A$681,0),8)</f>
        <v>חינוך</v>
      </c>
      <c r="P1109" s="18" t="str">
        <f t="shared" si="138"/>
        <v>815</v>
      </c>
      <c r="Q1109" s="18" t="str">
        <f>INDEX(Chapter,MATCH(P1109,[1]Chapter!$A$1:$A$681,0),8)</f>
        <v>חינוך על יסודי</v>
      </c>
      <c r="R1109" s="18" t="str">
        <f t="shared" si="139"/>
        <v>8150</v>
      </c>
      <c r="S1109" s="18" t="e">
        <f>INDEX(Chapter,MATCH(R1109,[1]Chapter!$A$1:$A$681,0),8)</f>
        <v>#N/A</v>
      </c>
      <c r="T1109" s="18"/>
      <c r="U1109" s="18" t="str">
        <f t="shared" si="140"/>
        <v>7</v>
      </c>
      <c r="V1109" s="18" t="str">
        <f>IF($L1109&lt;"6",INDEX(Revenue_type,MATCH(U1109*1,[1]type!$A$118:$A$168,0),8),INDEX(Expenditure_type,MATCH(U1109*1,[1]type!$A$2:$A$117,0),8))</f>
        <v>הוצאות לפעולות</v>
      </c>
      <c r="W1109" s="18" t="str">
        <f t="shared" si="141"/>
        <v>75</v>
      </c>
      <c r="X1109" s="18" t="str">
        <f>IF($L1109&lt;"6",INDEX(Revenue_type,MATCH(W1109*1,[1]type!$A$118:$A$168,0),8),INDEX(Expenditure_type,MATCH(W1109*1,[1]type!$A$2:$A$117,0),8))</f>
        <v>עבודות קבלניות</v>
      </c>
      <c r="Y1109" s="18" t="str">
        <f t="shared" si="142"/>
        <v>750</v>
      </c>
      <c r="Z1109" s="18" t="e">
        <f>IF($L1109&lt;"6",INDEX(Revenue_type,MATCH(Y1109*1,[1]type!$A$118:$A$168,0),8),INDEX(Expenditure_type,MATCH(Y1109*1,[1]type!$A$2:$A$117,0),8))</f>
        <v>#N/A</v>
      </c>
    </row>
    <row r="1110" spans="1:26" ht="15.75" customHeight="1" outlineLevel="2">
      <c r="A1110" s="38">
        <v>784</v>
      </c>
      <c r="B1110" s="39">
        <v>815000</v>
      </c>
      <c r="C1110">
        <v>1</v>
      </c>
      <c r="D1110" t="str">
        <f t="shared" si="143"/>
        <v>1815000.784</v>
      </c>
      <c r="E1110" s="42" t="s">
        <v>795</v>
      </c>
      <c r="F1110" s="16"/>
      <c r="G1110"/>
      <c r="H1110" s="17">
        <v>4400</v>
      </c>
      <c r="I1110" s="17"/>
      <c r="J1110" s="16"/>
      <c r="K1110" s="18" t="e">
        <f>INDEX(תקציב_2013,MATCH(D1110,'[1]תקציב 2015'!$D$3:$D$5960,0),8)</f>
        <v>#N/A</v>
      </c>
      <c r="L1110" s="18" t="str">
        <f t="shared" si="136"/>
        <v>8</v>
      </c>
      <c r="M1110" s="18" t="str">
        <f>INDEX(Chapter,MATCH(L1110,[1]Chapter!$A$1:$A$681,0),8)</f>
        <v>שירותים ממלכתיים</v>
      </c>
      <c r="N1110" s="18" t="str">
        <f t="shared" si="137"/>
        <v>81</v>
      </c>
      <c r="O1110" s="18" t="str">
        <f>INDEX(Chapter,MATCH(N1110,[1]Chapter!$A$1:$A$681,0),8)</f>
        <v>חינוך</v>
      </c>
      <c r="P1110" s="18" t="str">
        <f t="shared" si="138"/>
        <v>815</v>
      </c>
      <c r="Q1110" s="18" t="str">
        <f>INDEX(Chapter,MATCH(P1110,[1]Chapter!$A$1:$A$681,0),8)</f>
        <v>חינוך על יסודי</v>
      </c>
      <c r="R1110" s="18" t="str">
        <f t="shared" si="139"/>
        <v>8150</v>
      </c>
      <c r="S1110" s="18" t="e">
        <f>INDEX(Chapter,MATCH(R1110,[1]Chapter!$A$1:$A$681,0),8)</f>
        <v>#N/A</v>
      </c>
      <c r="T1110" s="18"/>
      <c r="U1110" s="18" t="str">
        <f t="shared" si="140"/>
        <v>7</v>
      </c>
      <c r="V1110" s="18" t="str">
        <f>IF($L1110&lt;"6",INDEX(Revenue_type,MATCH(U1110*1,[1]type!$A$118:$A$168,0),8),INDEX(Expenditure_type,MATCH(U1110*1,[1]type!$A$2:$A$117,0),8))</f>
        <v>הוצאות לפעולות</v>
      </c>
      <c r="W1110" s="18" t="str">
        <f t="shared" si="141"/>
        <v>78</v>
      </c>
      <c r="X1110" s="18" t="str">
        <f>IF($L1110&lt;"6",INDEX(Revenue_type,MATCH(W1110*1,[1]type!$A$118:$A$168,0),8),INDEX(Expenditure_type,MATCH(W1110*1,[1]type!$A$2:$A$117,0),8))</f>
        <v>הוצאות שונות</v>
      </c>
      <c r="Y1110" s="18" t="str">
        <f t="shared" si="142"/>
        <v>784</v>
      </c>
      <c r="Z1110" s="18" t="e">
        <f>IF($L1110&lt;"6",INDEX(Revenue_type,MATCH(Y1110*1,[1]type!$A$118:$A$168,0),8),INDEX(Expenditure_type,MATCH(Y1110*1,[1]type!$A$2:$A$117,0),8))</f>
        <v>#N/A</v>
      </c>
    </row>
    <row r="1111" spans="1:26" ht="15.75" customHeight="1" outlineLevel="2">
      <c r="A1111" s="38">
        <v>110</v>
      </c>
      <c r="B1111" s="39">
        <v>815008</v>
      </c>
      <c r="C1111">
        <v>1</v>
      </c>
      <c r="D1111" t="str">
        <f t="shared" si="143"/>
        <v>1815008.110</v>
      </c>
      <c r="E1111" s="40" t="s">
        <v>796</v>
      </c>
      <c r="F1111" s="16"/>
      <c r="G1111"/>
      <c r="H1111" s="17">
        <v>2384000</v>
      </c>
      <c r="I1111" s="17">
        <v>2349491.12</v>
      </c>
      <c r="J1111" s="16">
        <v>2081995.64</v>
      </c>
      <c r="K1111" s="18" t="e">
        <f>INDEX(תקציב_2013,MATCH(D1111,'[1]תקציב 2015'!$D$3:$D$5960,0),8)</f>
        <v>#N/A</v>
      </c>
      <c r="L1111" s="18" t="str">
        <f t="shared" si="136"/>
        <v>8</v>
      </c>
      <c r="M1111" s="18" t="str">
        <f>INDEX(Chapter,MATCH(L1111,[1]Chapter!$A$1:$A$681,0),8)</f>
        <v>שירותים ממלכתיים</v>
      </c>
      <c r="N1111" s="18" t="str">
        <f t="shared" si="137"/>
        <v>81</v>
      </c>
      <c r="O1111" s="18" t="str">
        <f>INDEX(Chapter,MATCH(N1111,[1]Chapter!$A$1:$A$681,0),8)</f>
        <v>חינוך</v>
      </c>
      <c r="P1111" s="18" t="str">
        <f t="shared" si="138"/>
        <v>815</v>
      </c>
      <c r="Q1111" s="18" t="str">
        <f>INDEX(Chapter,MATCH(P1111,[1]Chapter!$A$1:$A$681,0),8)</f>
        <v>חינוך על יסודי</v>
      </c>
      <c r="R1111" s="18" t="str">
        <f t="shared" si="139"/>
        <v>8150</v>
      </c>
      <c r="S1111" s="18" t="e">
        <f>INDEX(Chapter,MATCH(R1111,[1]Chapter!$A$1:$A$681,0),8)</f>
        <v>#N/A</v>
      </c>
      <c r="T1111" s="18"/>
      <c r="U1111" s="18" t="str">
        <f t="shared" si="140"/>
        <v>1</v>
      </c>
      <c r="V1111" s="18" t="str">
        <f>IF($L1111&lt;"6",INDEX(Revenue_type,MATCH(U1111*1,[1]type!$A$118:$A$168,0),8),INDEX(Expenditure_type,MATCH(U1111*1,[1]type!$A$2:$A$117,0),8))</f>
        <v>משכורות וש"ע לעובדים לפי תקן</v>
      </c>
      <c r="W1111" s="18" t="str">
        <f t="shared" si="141"/>
        <v>11</v>
      </c>
      <c r="X1111" s="18" t="str">
        <f>IF($L1111&lt;"6",INDEX(Revenue_type,MATCH(W1111*1,[1]type!$A$118:$A$168,0),8),INDEX(Expenditure_type,MATCH(W1111*1,[1]type!$A$2:$A$117,0),8))</f>
        <v>השכר הקובע</v>
      </c>
      <c r="Y1111" s="18" t="str">
        <f t="shared" si="142"/>
        <v>110</v>
      </c>
      <c r="Z1111" s="18" t="e">
        <f>IF($L1111&lt;"6",INDEX(Revenue_type,MATCH(Y1111*1,[1]type!$A$118:$A$168,0),8),INDEX(Expenditure_type,MATCH(Y1111*1,[1]type!$A$2:$A$117,0),8))</f>
        <v>#N/A</v>
      </c>
    </row>
    <row r="1112" spans="1:26" ht="15.75" customHeight="1" outlineLevel="2">
      <c r="A1112" s="38">
        <v>111</v>
      </c>
      <c r="B1112" s="39">
        <v>815008</v>
      </c>
      <c r="C1112">
        <v>1</v>
      </c>
      <c r="D1112" t="str">
        <f t="shared" si="143"/>
        <v>1815008.111</v>
      </c>
      <c r="E1112" s="40" t="s">
        <v>797</v>
      </c>
      <c r="F1112" s="16"/>
      <c r="G1112"/>
      <c r="H1112" s="17">
        <v>101000</v>
      </c>
      <c r="I1112" s="17">
        <v>92166.78</v>
      </c>
      <c r="J1112" s="16"/>
      <c r="K1112" s="18" t="e">
        <f>INDEX(תקציב_2013,MATCH(D1112,'[1]תקציב 2015'!$D$3:$D$5960,0),8)</f>
        <v>#N/A</v>
      </c>
      <c r="L1112" s="18" t="str">
        <f t="shared" si="136"/>
        <v>8</v>
      </c>
      <c r="M1112" s="18" t="str">
        <f>INDEX(Chapter,MATCH(L1112,[1]Chapter!$A$1:$A$681,0),8)</f>
        <v>שירותים ממלכתיים</v>
      </c>
      <c r="N1112" s="18" t="str">
        <f t="shared" si="137"/>
        <v>81</v>
      </c>
      <c r="O1112" s="18" t="str">
        <f>INDEX(Chapter,MATCH(N1112,[1]Chapter!$A$1:$A$681,0),8)</f>
        <v>חינוך</v>
      </c>
      <c r="P1112" s="18" t="str">
        <f t="shared" si="138"/>
        <v>815</v>
      </c>
      <c r="Q1112" s="18" t="str">
        <f>INDEX(Chapter,MATCH(P1112,[1]Chapter!$A$1:$A$681,0),8)</f>
        <v>חינוך על יסודי</v>
      </c>
      <c r="R1112" s="18" t="str">
        <f t="shared" si="139"/>
        <v>8150</v>
      </c>
      <c r="S1112" s="18" t="e">
        <f>INDEX(Chapter,MATCH(R1112,[1]Chapter!$A$1:$A$681,0),8)</f>
        <v>#N/A</v>
      </c>
      <c r="T1112" s="18"/>
      <c r="U1112" s="18" t="str">
        <f t="shared" si="140"/>
        <v>1</v>
      </c>
      <c r="V1112" s="18" t="str">
        <f>IF($L1112&lt;"6",INDEX(Revenue_type,MATCH(U1112*1,[1]type!$A$118:$A$168,0),8),INDEX(Expenditure_type,MATCH(U1112*1,[1]type!$A$2:$A$117,0),8))</f>
        <v>משכורות וש"ע לעובדים לפי תקן</v>
      </c>
      <c r="W1112" s="18" t="str">
        <f t="shared" si="141"/>
        <v>11</v>
      </c>
      <c r="X1112" s="18" t="str">
        <f>IF($L1112&lt;"6",INDEX(Revenue_type,MATCH(W1112*1,[1]type!$A$118:$A$168,0),8),INDEX(Expenditure_type,MATCH(W1112*1,[1]type!$A$2:$A$117,0),8))</f>
        <v>השכר הקובע</v>
      </c>
      <c r="Y1112" s="18" t="str">
        <f t="shared" si="142"/>
        <v>111</v>
      </c>
      <c r="Z1112" s="18" t="e">
        <f>IF($L1112&lt;"6",INDEX(Revenue_type,MATCH(Y1112*1,[1]type!$A$118:$A$168,0),8),INDEX(Expenditure_type,MATCH(Y1112*1,[1]type!$A$2:$A$117,0),8))</f>
        <v>#N/A</v>
      </c>
    </row>
    <row r="1113" spans="1:26" ht="15.75" customHeight="1" outlineLevel="2">
      <c r="A1113" s="38">
        <v>511</v>
      </c>
      <c r="B1113" s="39">
        <v>815008</v>
      </c>
      <c r="C1113">
        <v>1</v>
      </c>
      <c r="D1113" t="str">
        <f t="shared" si="143"/>
        <v>1815008.511</v>
      </c>
      <c r="E1113" s="42" t="s">
        <v>798</v>
      </c>
      <c r="F1113" s="16"/>
      <c r="G1113"/>
      <c r="H1113" s="17">
        <v>2500</v>
      </c>
      <c r="I1113" s="17">
        <v>937.8</v>
      </c>
      <c r="J1113" s="16">
        <v>1271.44</v>
      </c>
      <c r="K1113" s="18" t="e">
        <f>INDEX(תקציב_2013,MATCH(D1113,'[1]תקציב 2015'!$D$3:$D$5960,0),8)</f>
        <v>#N/A</v>
      </c>
      <c r="L1113" s="18" t="str">
        <f t="shared" si="136"/>
        <v>8</v>
      </c>
      <c r="M1113" s="18" t="str">
        <f>INDEX(Chapter,MATCH(L1113,[1]Chapter!$A$1:$A$681,0),8)</f>
        <v>שירותים ממלכתיים</v>
      </c>
      <c r="N1113" s="18" t="str">
        <f t="shared" si="137"/>
        <v>81</v>
      </c>
      <c r="O1113" s="18" t="str">
        <f>INDEX(Chapter,MATCH(N1113,[1]Chapter!$A$1:$A$681,0),8)</f>
        <v>חינוך</v>
      </c>
      <c r="P1113" s="18" t="str">
        <f t="shared" si="138"/>
        <v>815</v>
      </c>
      <c r="Q1113" s="18" t="str">
        <f>INDEX(Chapter,MATCH(P1113,[1]Chapter!$A$1:$A$681,0),8)</f>
        <v>חינוך על יסודי</v>
      </c>
      <c r="R1113" s="18" t="str">
        <f t="shared" si="139"/>
        <v>8150</v>
      </c>
      <c r="S1113" s="18" t="e">
        <f>INDEX(Chapter,MATCH(R1113,[1]Chapter!$A$1:$A$681,0),8)</f>
        <v>#N/A</v>
      </c>
      <c r="T1113" s="18"/>
      <c r="U1113" s="18" t="str">
        <f t="shared" si="140"/>
        <v>5</v>
      </c>
      <c r="V1113" s="18" t="str">
        <f>IF($L1113&lt;"6",INDEX(Revenue_type,MATCH(U1113*1,[1]type!$A$118:$A$168,0),8),INDEX(Expenditure_type,MATCH(U1113*1,[1]type!$A$2:$A$117,0),8))</f>
        <v>הוצאות מנהליות</v>
      </c>
      <c r="W1113" s="18" t="str">
        <f t="shared" si="141"/>
        <v>51</v>
      </c>
      <c r="X1113" s="18" t="str">
        <f>IF($L1113&lt;"6",INDEX(Revenue_type,MATCH(W1113*1,[1]type!$A$118:$A$168,0),8),INDEX(Expenditure_type,MATCH(W1113*1,[1]type!$A$2:$A$117,0),8))</f>
        <v>אש"ל וכיבודים</v>
      </c>
      <c r="Y1113" s="18" t="str">
        <f t="shared" si="142"/>
        <v>511</v>
      </c>
      <c r="Z1113" s="18" t="str">
        <f>IF($L1113&lt;"6",INDEX(Revenue_type,MATCH(Y1113*1,[1]type!$A$118:$A$168,0),8),INDEX(Expenditure_type,MATCH(Y1113*1,[1]type!$A$2:$A$117,0),8))</f>
        <v>אירוח וכיבוד</v>
      </c>
    </row>
    <row r="1114" spans="1:26" ht="15.75" customHeight="1" outlineLevel="2">
      <c r="A1114" s="38">
        <v>512</v>
      </c>
      <c r="B1114" s="39">
        <v>815008</v>
      </c>
      <c r="C1114">
        <v>1</v>
      </c>
      <c r="D1114" t="str">
        <f t="shared" si="143"/>
        <v>1815008.512</v>
      </c>
      <c r="E1114" s="47" t="s">
        <v>799</v>
      </c>
      <c r="F1114" s="16"/>
      <c r="G1114"/>
      <c r="H1114" s="17">
        <v>0</v>
      </c>
      <c r="I1114" s="17">
        <v>0</v>
      </c>
      <c r="J1114" s="16">
        <v>0</v>
      </c>
      <c r="K1114" s="18" t="e">
        <f>INDEX(תקציב_2013,MATCH(D1114,'[1]תקציב 2015'!$D$3:$D$5960,0),8)</f>
        <v>#N/A</v>
      </c>
      <c r="L1114" s="18" t="str">
        <f t="shared" si="136"/>
        <v>8</v>
      </c>
      <c r="M1114" s="18" t="str">
        <f>INDEX(Chapter,MATCH(L1114,[1]Chapter!$A$1:$A$681,0),8)</f>
        <v>שירותים ממלכתיים</v>
      </c>
      <c r="N1114" s="18" t="str">
        <f t="shared" si="137"/>
        <v>81</v>
      </c>
      <c r="O1114" s="18" t="str">
        <f>INDEX(Chapter,MATCH(N1114,[1]Chapter!$A$1:$A$681,0),8)</f>
        <v>חינוך</v>
      </c>
      <c r="P1114" s="18" t="str">
        <f t="shared" si="138"/>
        <v>815</v>
      </c>
      <c r="Q1114" s="18" t="str">
        <f>INDEX(Chapter,MATCH(P1114,[1]Chapter!$A$1:$A$681,0),8)</f>
        <v>חינוך על יסודי</v>
      </c>
      <c r="R1114" s="18" t="str">
        <f t="shared" si="139"/>
        <v>8150</v>
      </c>
      <c r="S1114" s="18" t="e">
        <f>INDEX(Chapter,MATCH(R1114,[1]Chapter!$A$1:$A$681,0),8)</f>
        <v>#N/A</v>
      </c>
      <c r="T1114" s="18"/>
      <c r="U1114" s="18" t="str">
        <f t="shared" si="140"/>
        <v>5</v>
      </c>
      <c r="V1114" s="18" t="str">
        <f>IF($L1114&lt;"6",INDEX(Revenue_type,MATCH(U1114*1,[1]type!$A$118:$A$168,0),8),INDEX(Expenditure_type,MATCH(U1114*1,[1]type!$A$2:$A$117,0),8))</f>
        <v>הוצאות מנהליות</v>
      </c>
      <c r="W1114" s="18" t="str">
        <f t="shared" si="141"/>
        <v>51</v>
      </c>
      <c r="X1114" s="18" t="str">
        <f>IF($L1114&lt;"6",INDEX(Revenue_type,MATCH(W1114*1,[1]type!$A$118:$A$168,0),8),INDEX(Expenditure_type,MATCH(W1114*1,[1]type!$A$2:$A$117,0),8))</f>
        <v>אש"ל וכיבודים</v>
      </c>
      <c r="Y1114" s="18" t="str">
        <f t="shared" si="142"/>
        <v>512</v>
      </c>
      <c r="Z1114" s="18" t="str">
        <f>IF($L1114&lt;"6",INDEX(Revenue_type,MATCH(Y1114*1,[1]type!$A$118:$A$168,0),8),INDEX(Expenditure_type,MATCH(Y1114*1,[1]type!$A$2:$A$117,0),8))</f>
        <v>אשל ונסיעות</v>
      </c>
    </row>
    <row r="1115" spans="1:26" ht="15.75" customHeight="1" outlineLevel="2">
      <c r="A1115" s="38">
        <v>743</v>
      </c>
      <c r="B1115" s="39">
        <v>815008</v>
      </c>
      <c r="C1115">
        <v>1</v>
      </c>
      <c r="D1115" t="str">
        <f t="shared" si="143"/>
        <v>1815008.743</v>
      </c>
      <c r="E1115" s="42" t="s">
        <v>222</v>
      </c>
      <c r="F1115" s="16"/>
      <c r="G1115"/>
      <c r="H1115" s="17">
        <v>1300</v>
      </c>
      <c r="I1115" s="17">
        <v>690</v>
      </c>
      <c r="J1115" s="16">
        <v>1470</v>
      </c>
      <c r="K1115" s="18" t="e">
        <f>INDEX(תקציב_2013,MATCH(D1115,'[1]תקציב 2015'!$D$3:$D$5960,0),8)</f>
        <v>#N/A</v>
      </c>
      <c r="L1115" s="18" t="str">
        <f t="shared" si="136"/>
        <v>8</v>
      </c>
      <c r="M1115" s="18" t="str">
        <f>INDEX(Chapter,MATCH(L1115,[1]Chapter!$A$1:$A$681,0),8)</f>
        <v>שירותים ממלכתיים</v>
      </c>
      <c r="N1115" s="18" t="str">
        <f t="shared" si="137"/>
        <v>81</v>
      </c>
      <c r="O1115" s="18" t="str">
        <f>INDEX(Chapter,MATCH(N1115,[1]Chapter!$A$1:$A$681,0),8)</f>
        <v>חינוך</v>
      </c>
      <c r="P1115" s="18" t="str">
        <f t="shared" si="138"/>
        <v>815</v>
      </c>
      <c r="Q1115" s="18" t="str">
        <f>INDEX(Chapter,MATCH(P1115,[1]Chapter!$A$1:$A$681,0),8)</f>
        <v>חינוך על יסודי</v>
      </c>
      <c r="R1115" s="18" t="str">
        <f t="shared" si="139"/>
        <v>8150</v>
      </c>
      <c r="S1115" s="18" t="e">
        <f>INDEX(Chapter,MATCH(R1115,[1]Chapter!$A$1:$A$681,0),8)</f>
        <v>#N/A</v>
      </c>
      <c r="T1115" s="18"/>
      <c r="U1115" s="18" t="str">
        <f t="shared" si="140"/>
        <v>7</v>
      </c>
      <c r="V1115" s="18" t="str">
        <f>IF($L1115&lt;"6",INDEX(Revenue_type,MATCH(U1115*1,[1]type!$A$118:$A$168,0),8),INDEX(Expenditure_type,MATCH(U1115*1,[1]type!$A$2:$A$117,0),8))</f>
        <v>הוצאות לפעולות</v>
      </c>
      <c r="W1115" s="18" t="str">
        <f t="shared" si="141"/>
        <v>74</v>
      </c>
      <c r="X1115" s="18" t="str">
        <f>IF($L1115&lt;"6",INDEX(Revenue_type,MATCH(W1115*1,[1]type!$A$118:$A$168,0),8),INDEX(Expenditure_type,MATCH(W1115*1,[1]type!$A$2:$A$117,0),8))</f>
        <v>כלים, מכשירים וציוד</v>
      </c>
      <c r="Y1115" s="18" t="str">
        <f t="shared" si="142"/>
        <v>743</v>
      </c>
      <c r="Z1115" s="18" t="str">
        <f>IF($L1115&lt;"6",INDEX(Revenue_type,MATCH(Y1115*1,[1]type!$A$118:$A$168,0),8),INDEX(Expenditure_type,MATCH(Y1115*1,[1]type!$A$2:$A$117,0),8))</f>
        <v>רכישת כלים, מכשירים וציוד</v>
      </c>
    </row>
    <row r="1116" spans="1:26" ht="15.75" customHeight="1" outlineLevel="2">
      <c r="A1116" s="38">
        <v>780</v>
      </c>
      <c r="B1116" s="39">
        <v>815008</v>
      </c>
      <c r="C1116">
        <v>1</v>
      </c>
      <c r="D1116" t="str">
        <f t="shared" si="143"/>
        <v>1815008.780</v>
      </c>
      <c r="E1116" s="42" t="s">
        <v>449</v>
      </c>
      <c r="F1116" s="16"/>
      <c r="G1116"/>
      <c r="H1116" s="17">
        <v>22500</v>
      </c>
      <c r="I1116" s="17">
        <v>20290</v>
      </c>
      <c r="J1116" s="16">
        <v>15600</v>
      </c>
      <c r="K1116" s="18" t="e">
        <f>INDEX(תקציב_2013,MATCH(D1116,'[1]תקציב 2015'!$D$3:$D$5960,0),8)</f>
        <v>#N/A</v>
      </c>
      <c r="L1116" s="18" t="str">
        <f t="shared" si="136"/>
        <v>8</v>
      </c>
      <c r="M1116" s="18" t="str">
        <f>INDEX(Chapter,MATCH(L1116,[1]Chapter!$A$1:$A$681,0),8)</f>
        <v>שירותים ממלכתיים</v>
      </c>
      <c r="N1116" s="18" t="str">
        <f t="shared" si="137"/>
        <v>81</v>
      </c>
      <c r="O1116" s="18" t="str">
        <f>INDEX(Chapter,MATCH(N1116,[1]Chapter!$A$1:$A$681,0),8)</f>
        <v>חינוך</v>
      </c>
      <c r="P1116" s="18" t="str">
        <f t="shared" si="138"/>
        <v>815</v>
      </c>
      <c r="Q1116" s="18" t="str">
        <f>INDEX(Chapter,MATCH(P1116,[1]Chapter!$A$1:$A$681,0),8)</f>
        <v>חינוך על יסודי</v>
      </c>
      <c r="R1116" s="18" t="str">
        <f t="shared" si="139"/>
        <v>8150</v>
      </c>
      <c r="S1116" s="18" t="e">
        <f>INDEX(Chapter,MATCH(R1116,[1]Chapter!$A$1:$A$681,0),8)</f>
        <v>#N/A</v>
      </c>
      <c r="T1116" s="18"/>
      <c r="U1116" s="18" t="str">
        <f t="shared" si="140"/>
        <v>7</v>
      </c>
      <c r="V1116" s="18" t="str">
        <f>IF($L1116&lt;"6",INDEX(Revenue_type,MATCH(U1116*1,[1]type!$A$118:$A$168,0),8),INDEX(Expenditure_type,MATCH(U1116*1,[1]type!$A$2:$A$117,0),8))</f>
        <v>הוצאות לפעולות</v>
      </c>
      <c r="W1116" s="18" t="str">
        <f t="shared" si="141"/>
        <v>78</v>
      </c>
      <c r="X1116" s="18" t="str">
        <f>IF($L1116&lt;"6",INDEX(Revenue_type,MATCH(W1116*1,[1]type!$A$118:$A$168,0),8),INDEX(Expenditure_type,MATCH(W1116*1,[1]type!$A$2:$A$117,0),8))</f>
        <v>הוצאות שונות</v>
      </c>
      <c r="Y1116" s="18" t="str">
        <f t="shared" si="142"/>
        <v>780</v>
      </c>
      <c r="Z1116" s="18" t="e">
        <f>IF($L1116&lt;"6",INDEX(Revenue_type,MATCH(Y1116*1,[1]type!$A$118:$A$168,0),8),INDEX(Expenditure_type,MATCH(Y1116*1,[1]type!$A$2:$A$117,0),8))</f>
        <v>#N/A</v>
      </c>
    </row>
    <row r="1117" spans="1:26" ht="15.75" customHeight="1" outlineLevel="2">
      <c r="A1117" s="38">
        <v>781</v>
      </c>
      <c r="B1117" s="39">
        <v>815008</v>
      </c>
      <c r="C1117">
        <v>1</v>
      </c>
      <c r="D1117" t="str">
        <f t="shared" si="143"/>
        <v>1815008.781</v>
      </c>
      <c r="E1117" s="44" t="s">
        <v>800</v>
      </c>
      <c r="F1117" s="16"/>
      <c r="G1117"/>
      <c r="H1117" s="17">
        <v>18000</v>
      </c>
      <c r="I1117" s="17">
        <v>14400</v>
      </c>
      <c r="J1117" s="16">
        <v>12000</v>
      </c>
      <c r="K1117" s="18" t="e">
        <f>INDEX(תקציב_2013,MATCH(D1117,'[1]תקציב 2015'!$D$3:$D$5960,0),8)</f>
        <v>#N/A</v>
      </c>
      <c r="L1117" s="18" t="str">
        <f t="shared" si="136"/>
        <v>8</v>
      </c>
      <c r="M1117" s="18" t="str">
        <f>INDEX(Chapter,MATCH(L1117,[1]Chapter!$A$1:$A$681,0),8)</f>
        <v>שירותים ממלכתיים</v>
      </c>
      <c r="N1117" s="18" t="str">
        <f t="shared" si="137"/>
        <v>81</v>
      </c>
      <c r="O1117" s="18" t="str">
        <f>INDEX(Chapter,MATCH(N1117,[1]Chapter!$A$1:$A$681,0),8)</f>
        <v>חינוך</v>
      </c>
      <c r="P1117" s="18" t="str">
        <f t="shared" si="138"/>
        <v>815</v>
      </c>
      <c r="Q1117" s="18" t="str">
        <f>INDEX(Chapter,MATCH(P1117,[1]Chapter!$A$1:$A$681,0),8)</f>
        <v>חינוך על יסודי</v>
      </c>
      <c r="R1117" s="18" t="str">
        <f t="shared" si="139"/>
        <v>8150</v>
      </c>
      <c r="S1117" s="18" t="e">
        <f>INDEX(Chapter,MATCH(R1117,[1]Chapter!$A$1:$A$681,0),8)</f>
        <v>#N/A</v>
      </c>
      <c r="T1117" s="18"/>
      <c r="U1117" s="18" t="str">
        <f t="shared" si="140"/>
        <v>7</v>
      </c>
      <c r="V1117" s="18" t="str">
        <f>IF($L1117&lt;"6",INDEX(Revenue_type,MATCH(U1117*1,[1]type!$A$118:$A$168,0),8),INDEX(Expenditure_type,MATCH(U1117*1,[1]type!$A$2:$A$117,0),8))</f>
        <v>הוצאות לפעולות</v>
      </c>
      <c r="W1117" s="18" t="str">
        <f t="shared" si="141"/>
        <v>78</v>
      </c>
      <c r="X1117" s="18" t="str">
        <f>IF($L1117&lt;"6",INDEX(Revenue_type,MATCH(W1117*1,[1]type!$A$118:$A$168,0),8),INDEX(Expenditure_type,MATCH(W1117*1,[1]type!$A$2:$A$117,0),8))</f>
        <v>הוצאות שונות</v>
      </c>
      <c r="Y1117" s="18" t="str">
        <f t="shared" si="142"/>
        <v>781</v>
      </c>
      <c r="Z1117" s="18" t="e">
        <f>IF($L1117&lt;"6",INDEX(Revenue_type,MATCH(Y1117*1,[1]type!$A$118:$A$168,0),8),INDEX(Expenditure_type,MATCH(Y1117*1,[1]type!$A$2:$A$117,0),8))</f>
        <v>#N/A</v>
      </c>
    </row>
    <row r="1118" spans="1:26" ht="15.75" customHeight="1" outlineLevel="2">
      <c r="A1118" s="38">
        <v>782</v>
      </c>
      <c r="B1118" s="39">
        <v>815008</v>
      </c>
      <c r="C1118">
        <v>1</v>
      </c>
      <c r="D1118" t="str">
        <f t="shared" si="143"/>
        <v>1815008.782</v>
      </c>
      <c r="E1118" s="44" t="s">
        <v>214</v>
      </c>
      <c r="F1118" s="16"/>
      <c r="G1118"/>
      <c r="H1118" s="17">
        <v>1000</v>
      </c>
      <c r="I1118" s="17">
        <v>0</v>
      </c>
      <c r="J1118" s="16">
        <v>0</v>
      </c>
      <c r="K1118" s="18" t="e">
        <f>INDEX(תקציב_2013,MATCH(D1118,'[1]תקציב 2015'!$D$3:$D$5960,0),8)</f>
        <v>#N/A</v>
      </c>
      <c r="L1118" s="18" t="str">
        <f t="shared" si="136"/>
        <v>8</v>
      </c>
      <c r="M1118" s="18" t="str">
        <f>INDEX(Chapter,MATCH(L1118,[1]Chapter!$A$1:$A$681,0),8)</f>
        <v>שירותים ממלכתיים</v>
      </c>
      <c r="N1118" s="18" t="str">
        <f t="shared" si="137"/>
        <v>81</v>
      </c>
      <c r="O1118" s="18" t="str">
        <f>INDEX(Chapter,MATCH(N1118,[1]Chapter!$A$1:$A$681,0),8)</f>
        <v>חינוך</v>
      </c>
      <c r="P1118" s="18" t="str">
        <f t="shared" si="138"/>
        <v>815</v>
      </c>
      <c r="Q1118" s="18" t="str">
        <f>INDEX(Chapter,MATCH(P1118,[1]Chapter!$A$1:$A$681,0),8)</f>
        <v>חינוך על יסודי</v>
      </c>
      <c r="R1118" s="18" t="str">
        <f t="shared" si="139"/>
        <v>8150</v>
      </c>
      <c r="S1118" s="18" t="e">
        <f>INDEX(Chapter,MATCH(R1118,[1]Chapter!$A$1:$A$681,0),8)</f>
        <v>#N/A</v>
      </c>
      <c r="T1118" s="18"/>
      <c r="U1118" s="18" t="str">
        <f t="shared" si="140"/>
        <v>7</v>
      </c>
      <c r="V1118" s="18" t="str">
        <f>IF($L1118&lt;"6",INDEX(Revenue_type,MATCH(U1118*1,[1]type!$A$118:$A$168,0),8),INDEX(Expenditure_type,MATCH(U1118*1,[1]type!$A$2:$A$117,0),8))</f>
        <v>הוצאות לפעולות</v>
      </c>
      <c r="W1118" s="18" t="str">
        <f t="shared" si="141"/>
        <v>78</v>
      </c>
      <c r="X1118" s="18" t="str">
        <f>IF($L1118&lt;"6",INDEX(Revenue_type,MATCH(W1118*1,[1]type!$A$118:$A$168,0),8),INDEX(Expenditure_type,MATCH(W1118*1,[1]type!$A$2:$A$117,0),8))</f>
        <v>הוצאות שונות</v>
      </c>
      <c r="Y1118" s="18" t="str">
        <f t="shared" si="142"/>
        <v>782</v>
      </c>
      <c r="Z1118" s="18" t="e">
        <f>IF($L1118&lt;"6",INDEX(Revenue_type,MATCH(Y1118*1,[1]type!$A$118:$A$168,0),8),INDEX(Expenditure_type,MATCH(Y1118*1,[1]type!$A$2:$A$117,0),8))</f>
        <v>#N/A</v>
      </c>
    </row>
    <row r="1119" spans="1:26" ht="15.75" customHeight="1" outlineLevel="2">
      <c r="A1119" s="38">
        <v>789</v>
      </c>
      <c r="B1119" s="39">
        <v>815008</v>
      </c>
      <c r="C1119">
        <v>1</v>
      </c>
      <c r="D1119" t="str">
        <f t="shared" si="143"/>
        <v>1815008.789</v>
      </c>
      <c r="E1119" s="47" t="s">
        <v>801</v>
      </c>
      <c r="F1119" s="16"/>
      <c r="G1119"/>
      <c r="H1119" s="17">
        <v>1700</v>
      </c>
      <c r="I1119" s="17">
        <v>2398</v>
      </c>
      <c r="J1119" s="16">
        <v>924</v>
      </c>
      <c r="K1119" s="18" t="e">
        <f>INDEX(תקציב_2013,MATCH(D1119,'[1]תקציב 2015'!$D$3:$D$5960,0),8)</f>
        <v>#N/A</v>
      </c>
      <c r="L1119" s="18" t="str">
        <f t="shared" si="136"/>
        <v>8</v>
      </c>
      <c r="M1119" s="18" t="str">
        <f>INDEX(Chapter,MATCH(L1119,[1]Chapter!$A$1:$A$681,0),8)</f>
        <v>שירותים ממלכתיים</v>
      </c>
      <c r="N1119" s="18" t="str">
        <f t="shared" si="137"/>
        <v>81</v>
      </c>
      <c r="O1119" s="18" t="str">
        <f>INDEX(Chapter,MATCH(N1119,[1]Chapter!$A$1:$A$681,0),8)</f>
        <v>חינוך</v>
      </c>
      <c r="P1119" s="18" t="str">
        <f t="shared" si="138"/>
        <v>815</v>
      </c>
      <c r="Q1119" s="18" t="str">
        <f>INDEX(Chapter,MATCH(P1119,[1]Chapter!$A$1:$A$681,0),8)</f>
        <v>חינוך על יסודי</v>
      </c>
      <c r="R1119" s="18" t="str">
        <f t="shared" si="139"/>
        <v>8150</v>
      </c>
      <c r="S1119" s="18" t="e">
        <f>INDEX(Chapter,MATCH(R1119,[1]Chapter!$A$1:$A$681,0),8)</f>
        <v>#N/A</v>
      </c>
      <c r="T1119" s="18"/>
      <c r="U1119" s="18" t="str">
        <f t="shared" si="140"/>
        <v>7</v>
      </c>
      <c r="V1119" s="18" t="str">
        <f>IF($L1119&lt;"6",INDEX(Revenue_type,MATCH(U1119*1,[1]type!$A$118:$A$168,0),8),INDEX(Expenditure_type,MATCH(U1119*1,[1]type!$A$2:$A$117,0),8))</f>
        <v>הוצאות לפעולות</v>
      </c>
      <c r="W1119" s="18" t="str">
        <f t="shared" si="141"/>
        <v>78</v>
      </c>
      <c r="X1119" s="18" t="str">
        <f>IF($L1119&lt;"6",INDEX(Revenue_type,MATCH(W1119*1,[1]type!$A$118:$A$168,0),8),INDEX(Expenditure_type,MATCH(W1119*1,[1]type!$A$2:$A$117,0),8))</f>
        <v>הוצאות שונות</v>
      </c>
      <c r="Y1119" s="18" t="str">
        <f t="shared" si="142"/>
        <v>789</v>
      </c>
      <c r="Z1119" s="18" t="e">
        <f>IF($L1119&lt;"6",INDEX(Revenue_type,MATCH(Y1119*1,[1]type!$A$118:$A$168,0),8),INDEX(Expenditure_type,MATCH(Y1119*1,[1]type!$A$2:$A$117,0),8))</f>
        <v>#N/A</v>
      </c>
    </row>
    <row r="1120" spans="1:26" ht="15.75" customHeight="1" outlineLevel="2">
      <c r="A1120" s="38">
        <v>923</v>
      </c>
      <c r="B1120" s="39">
        <v>815008</v>
      </c>
      <c r="C1120">
        <v>1</v>
      </c>
      <c r="D1120" t="str">
        <f t="shared" si="143"/>
        <v>1815008.923</v>
      </c>
      <c r="E1120" s="42" t="s">
        <v>217</v>
      </c>
      <c r="F1120" s="16"/>
      <c r="G1120"/>
      <c r="H1120" s="17">
        <v>7700</v>
      </c>
      <c r="I1120" s="17">
        <v>2030</v>
      </c>
      <c r="J1120" s="16"/>
      <c r="K1120" s="18" t="e">
        <f>INDEX(תקציב_2013,MATCH(D1120,'[1]תקציב 2015'!$D$3:$D$5960,0),8)</f>
        <v>#N/A</v>
      </c>
      <c r="L1120" s="18" t="str">
        <f t="shared" si="136"/>
        <v>8</v>
      </c>
      <c r="M1120" s="18" t="str">
        <f>INDEX(Chapter,MATCH(L1120,[1]Chapter!$A$1:$A$681,0),8)</f>
        <v>שירותים ממלכתיים</v>
      </c>
      <c r="N1120" s="18" t="str">
        <f t="shared" si="137"/>
        <v>81</v>
      </c>
      <c r="O1120" s="18" t="str">
        <f>INDEX(Chapter,MATCH(N1120,[1]Chapter!$A$1:$A$681,0),8)</f>
        <v>חינוך</v>
      </c>
      <c r="P1120" s="18" t="str">
        <f t="shared" si="138"/>
        <v>815</v>
      </c>
      <c r="Q1120" s="18" t="str">
        <f>INDEX(Chapter,MATCH(P1120,[1]Chapter!$A$1:$A$681,0),8)</f>
        <v>חינוך על יסודי</v>
      </c>
      <c r="R1120" s="18" t="str">
        <f t="shared" si="139"/>
        <v>8150</v>
      </c>
      <c r="S1120" s="18" t="e">
        <f>INDEX(Chapter,MATCH(R1120,[1]Chapter!$A$1:$A$681,0),8)</f>
        <v>#N/A</v>
      </c>
      <c r="T1120" s="18"/>
      <c r="U1120" s="18" t="str">
        <f t="shared" si="140"/>
        <v>9</v>
      </c>
      <c r="V1120" s="18" t="str">
        <f>IF($L1120&lt;"6",INDEX(Revenue_type,MATCH(U1120*1,[1]type!$A$118:$A$168,0),8),INDEX(Expenditure_type,MATCH(U1120*1,[1]type!$A$2:$A$117,0),8))</f>
        <v>הוצאות חד פעמיות</v>
      </c>
      <c r="W1120" s="18" t="str">
        <f t="shared" si="141"/>
        <v>92</v>
      </c>
      <c r="X1120" s="18" t="str">
        <f>IF($L1120&lt;"6",INDEX(Revenue_type,MATCH(W1120*1,[1]type!$A$118:$A$168,0),8),INDEX(Expenditure_type,MATCH(W1120*1,[1]type!$A$2:$A$117,0),8))</f>
        <v>הוצאות לעבודות פיתוח</v>
      </c>
      <c r="Y1120" s="18" t="str">
        <f t="shared" si="142"/>
        <v>923</v>
      </c>
      <c r="Z1120" s="18" t="e">
        <f>IF($L1120&lt;"6",INDEX(Revenue_type,MATCH(Y1120*1,[1]type!$A$118:$A$168,0),8),INDEX(Expenditure_type,MATCH(Y1120*1,[1]type!$A$2:$A$117,0),8))</f>
        <v>#N/A</v>
      </c>
    </row>
    <row r="1121" spans="1:26" ht="15.75" customHeight="1" outlineLevel="2">
      <c r="A1121" s="38">
        <v>110</v>
      </c>
      <c r="B1121" s="39">
        <v>815010</v>
      </c>
      <c r="C1121">
        <v>1</v>
      </c>
      <c r="D1121" t="str">
        <f t="shared" si="143"/>
        <v>1815010.110</v>
      </c>
      <c r="E1121" s="47" t="s">
        <v>802</v>
      </c>
      <c r="F1121" s="16"/>
      <c r="G1121"/>
      <c r="H1121" s="17">
        <v>16265000</v>
      </c>
      <c r="I1121" s="17">
        <v>14552452.6</v>
      </c>
      <c r="J1121" s="16">
        <v>14600347.65</v>
      </c>
      <c r="K1121" s="18" t="e">
        <f>INDEX(תקציב_2013,MATCH(D1121,'[1]תקציב 2015'!$D$3:$D$5960,0),8)</f>
        <v>#N/A</v>
      </c>
      <c r="L1121" s="18" t="str">
        <f t="shared" si="136"/>
        <v>8</v>
      </c>
      <c r="M1121" s="18" t="str">
        <f>INDEX(Chapter,MATCH(L1121,[1]Chapter!$A$1:$A$681,0),8)</f>
        <v>שירותים ממלכתיים</v>
      </c>
      <c r="N1121" s="18" t="str">
        <f t="shared" si="137"/>
        <v>81</v>
      </c>
      <c r="O1121" s="18" t="str">
        <f>INDEX(Chapter,MATCH(N1121,[1]Chapter!$A$1:$A$681,0),8)</f>
        <v>חינוך</v>
      </c>
      <c r="P1121" s="18" t="str">
        <f t="shared" si="138"/>
        <v>815</v>
      </c>
      <c r="Q1121" s="18" t="str">
        <f>INDEX(Chapter,MATCH(P1121,[1]Chapter!$A$1:$A$681,0),8)</f>
        <v>חינוך על יסודי</v>
      </c>
      <c r="R1121" s="18" t="str">
        <f t="shared" si="139"/>
        <v>8150</v>
      </c>
      <c r="S1121" s="18" t="e">
        <f>INDEX(Chapter,MATCH(R1121,[1]Chapter!$A$1:$A$681,0),8)</f>
        <v>#N/A</v>
      </c>
      <c r="T1121" s="18"/>
      <c r="U1121" s="18" t="str">
        <f t="shared" si="140"/>
        <v>1</v>
      </c>
      <c r="V1121" s="18" t="str">
        <f>IF($L1121&lt;"6",INDEX(Revenue_type,MATCH(U1121*1,[1]type!$A$118:$A$168,0),8),INDEX(Expenditure_type,MATCH(U1121*1,[1]type!$A$2:$A$117,0),8))</f>
        <v>משכורות וש"ע לעובדים לפי תקן</v>
      </c>
      <c r="W1121" s="18" t="str">
        <f t="shared" si="141"/>
        <v>11</v>
      </c>
      <c r="X1121" s="18" t="str">
        <f>IF($L1121&lt;"6",INDEX(Revenue_type,MATCH(W1121*1,[1]type!$A$118:$A$168,0),8),INDEX(Expenditure_type,MATCH(W1121*1,[1]type!$A$2:$A$117,0),8))</f>
        <v>השכר הקובע</v>
      </c>
      <c r="Y1121" s="18" t="str">
        <f t="shared" si="142"/>
        <v>110</v>
      </c>
      <c r="Z1121" s="18" t="e">
        <f>IF($L1121&lt;"6",INDEX(Revenue_type,MATCH(Y1121*1,[1]type!$A$118:$A$168,0),8),INDEX(Expenditure_type,MATCH(Y1121*1,[1]type!$A$2:$A$117,0),8))</f>
        <v>#N/A</v>
      </c>
    </row>
    <row r="1122" spans="1:26" ht="15.75" customHeight="1" outlineLevel="2">
      <c r="A1122" s="38">
        <v>111</v>
      </c>
      <c r="B1122" s="39">
        <v>815010</v>
      </c>
      <c r="C1122">
        <v>1</v>
      </c>
      <c r="D1122" t="str">
        <f t="shared" si="143"/>
        <v>1815010.111</v>
      </c>
      <c r="E1122" s="47" t="s">
        <v>803</v>
      </c>
      <c r="F1122" s="16"/>
      <c r="G1122"/>
      <c r="H1122" s="17">
        <v>1214000</v>
      </c>
      <c r="I1122" s="17">
        <v>1187434.3</v>
      </c>
      <c r="J1122" s="16">
        <v>1246951.49</v>
      </c>
      <c r="K1122" s="18" t="e">
        <f>INDEX(תקציב_2013,MATCH(D1122,'[1]תקציב 2015'!$D$3:$D$5960,0),8)</f>
        <v>#N/A</v>
      </c>
      <c r="L1122" s="18" t="str">
        <f t="shared" si="136"/>
        <v>8</v>
      </c>
      <c r="M1122" s="18" t="str">
        <f>INDEX(Chapter,MATCH(L1122,[1]Chapter!$A$1:$A$681,0),8)</f>
        <v>שירותים ממלכתיים</v>
      </c>
      <c r="N1122" s="18" t="str">
        <f t="shared" si="137"/>
        <v>81</v>
      </c>
      <c r="O1122" s="18" t="str">
        <f>INDEX(Chapter,MATCH(N1122,[1]Chapter!$A$1:$A$681,0),8)</f>
        <v>חינוך</v>
      </c>
      <c r="P1122" s="18" t="str">
        <f t="shared" si="138"/>
        <v>815</v>
      </c>
      <c r="Q1122" s="18" t="str">
        <f>INDEX(Chapter,MATCH(P1122,[1]Chapter!$A$1:$A$681,0),8)</f>
        <v>חינוך על יסודי</v>
      </c>
      <c r="R1122" s="18" t="str">
        <f t="shared" si="139"/>
        <v>8150</v>
      </c>
      <c r="S1122" s="18" t="e">
        <f>INDEX(Chapter,MATCH(R1122,[1]Chapter!$A$1:$A$681,0),8)</f>
        <v>#N/A</v>
      </c>
      <c r="T1122" s="18"/>
      <c r="U1122" s="18" t="str">
        <f t="shared" si="140"/>
        <v>1</v>
      </c>
      <c r="V1122" s="18" t="str">
        <f>IF($L1122&lt;"6",INDEX(Revenue_type,MATCH(U1122*1,[1]type!$A$118:$A$168,0),8),INDEX(Expenditure_type,MATCH(U1122*1,[1]type!$A$2:$A$117,0),8))</f>
        <v>משכורות וש"ע לעובדים לפי תקן</v>
      </c>
      <c r="W1122" s="18" t="str">
        <f t="shared" si="141"/>
        <v>11</v>
      </c>
      <c r="X1122" s="18" t="str">
        <f>IF($L1122&lt;"6",INDEX(Revenue_type,MATCH(W1122*1,[1]type!$A$118:$A$168,0),8),INDEX(Expenditure_type,MATCH(W1122*1,[1]type!$A$2:$A$117,0),8))</f>
        <v>השכר הקובע</v>
      </c>
      <c r="Y1122" s="18" t="str">
        <f t="shared" si="142"/>
        <v>111</v>
      </c>
      <c r="Z1122" s="18" t="e">
        <f>IF($L1122&lt;"6",INDEX(Revenue_type,MATCH(Y1122*1,[1]type!$A$118:$A$168,0),8),INDEX(Expenditure_type,MATCH(Y1122*1,[1]type!$A$2:$A$117,0),8))</f>
        <v>#N/A</v>
      </c>
    </row>
    <row r="1123" spans="1:26" ht="15.75" customHeight="1" outlineLevel="2">
      <c r="A1123" s="38">
        <v>115</v>
      </c>
      <c r="B1123" s="39">
        <v>815010</v>
      </c>
      <c r="C1123">
        <v>1</v>
      </c>
      <c r="D1123" t="str">
        <f t="shared" si="143"/>
        <v>1815010.115</v>
      </c>
      <c r="E1123" s="47" t="s">
        <v>433</v>
      </c>
      <c r="F1123" s="16"/>
      <c r="G1123"/>
      <c r="H1123" s="17">
        <v>98000</v>
      </c>
      <c r="I1123" s="17">
        <v>64674</v>
      </c>
      <c r="J1123" s="16">
        <v>56818</v>
      </c>
      <c r="K1123" s="18" t="e">
        <f>INDEX(תקציב_2013,MATCH(D1123,'[1]תקציב 2015'!$D$3:$D$5960,0),8)</f>
        <v>#N/A</v>
      </c>
      <c r="L1123" s="18" t="str">
        <f t="shared" si="136"/>
        <v>8</v>
      </c>
      <c r="M1123" s="18" t="str">
        <f>INDEX(Chapter,MATCH(L1123,[1]Chapter!$A$1:$A$681,0),8)</f>
        <v>שירותים ממלכתיים</v>
      </c>
      <c r="N1123" s="18" t="str">
        <f t="shared" si="137"/>
        <v>81</v>
      </c>
      <c r="O1123" s="18" t="str">
        <f>INDEX(Chapter,MATCH(N1123,[1]Chapter!$A$1:$A$681,0),8)</f>
        <v>חינוך</v>
      </c>
      <c r="P1123" s="18" t="str">
        <f t="shared" si="138"/>
        <v>815</v>
      </c>
      <c r="Q1123" s="18" t="str">
        <f>INDEX(Chapter,MATCH(P1123,[1]Chapter!$A$1:$A$681,0),8)</f>
        <v>חינוך על יסודי</v>
      </c>
      <c r="R1123" s="18" t="str">
        <f t="shared" si="139"/>
        <v>8150</v>
      </c>
      <c r="S1123" s="18" t="e">
        <f>INDEX(Chapter,MATCH(R1123,[1]Chapter!$A$1:$A$681,0),8)</f>
        <v>#N/A</v>
      </c>
      <c r="T1123" s="18"/>
      <c r="U1123" s="18" t="str">
        <f t="shared" si="140"/>
        <v>1</v>
      </c>
      <c r="V1123" s="18" t="str">
        <f>IF($L1123&lt;"6",INDEX(Revenue_type,MATCH(U1123*1,[1]type!$A$118:$A$168,0),8),INDEX(Expenditure_type,MATCH(U1123*1,[1]type!$A$2:$A$117,0),8))</f>
        <v>משכורות וש"ע לעובדים לפי תקן</v>
      </c>
      <c r="W1123" s="18" t="str">
        <f t="shared" si="141"/>
        <v>11</v>
      </c>
      <c r="X1123" s="18" t="str">
        <f>IF($L1123&lt;"6",INDEX(Revenue_type,MATCH(W1123*1,[1]type!$A$118:$A$168,0),8),INDEX(Expenditure_type,MATCH(W1123*1,[1]type!$A$2:$A$117,0),8))</f>
        <v>השכר הקובע</v>
      </c>
      <c r="Y1123" s="18" t="str">
        <f t="shared" si="142"/>
        <v>115</v>
      </c>
      <c r="Z1123" s="18" t="e">
        <f>IF($L1123&lt;"6",INDEX(Revenue_type,MATCH(Y1123*1,[1]type!$A$118:$A$168,0),8),INDEX(Expenditure_type,MATCH(Y1123*1,[1]type!$A$2:$A$117,0),8))</f>
        <v>#N/A</v>
      </c>
    </row>
    <row r="1124" spans="1:26" ht="15.75" customHeight="1" outlineLevel="2">
      <c r="A1124" s="19">
        <v>130</v>
      </c>
      <c r="B1124" s="14">
        <v>815010</v>
      </c>
      <c r="C1124">
        <v>1</v>
      </c>
      <c r="D1124" t="str">
        <f t="shared" si="143"/>
        <v>1815010.130</v>
      </c>
      <c r="E1124" s="21" t="s">
        <v>804</v>
      </c>
      <c r="F1124" s="16"/>
      <c r="G1124"/>
      <c r="H1124" s="17">
        <v>90000</v>
      </c>
      <c r="I1124" s="17">
        <v>99997.45</v>
      </c>
      <c r="J1124" s="16">
        <v>129307.31</v>
      </c>
      <c r="K1124" s="18" t="e">
        <f>INDEX(תקציב_2013,MATCH(D1124,'[1]תקציב 2015'!$D$3:$D$5960,0),8)</f>
        <v>#N/A</v>
      </c>
      <c r="L1124" s="18" t="str">
        <f t="shared" si="136"/>
        <v>8</v>
      </c>
      <c r="M1124" s="18" t="str">
        <f>INDEX(Chapter,MATCH(L1124,[1]Chapter!$A$1:$A$681,0),8)</f>
        <v>שירותים ממלכתיים</v>
      </c>
      <c r="N1124" s="18" t="str">
        <f t="shared" si="137"/>
        <v>81</v>
      </c>
      <c r="O1124" s="18" t="str">
        <f>INDEX(Chapter,MATCH(N1124,[1]Chapter!$A$1:$A$681,0),8)</f>
        <v>חינוך</v>
      </c>
      <c r="P1124" s="18" t="str">
        <f t="shared" si="138"/>
        <v>815</v>
      </c>
      <c r="Q1124" s="18" t="str">
        <f>INDEX(Chapter,MATCH(P1124,[1]Chapter!$A$1:$A$681,0),8)</f>
        <v>חינוך על יסודי</v>
      </c>
      <c r="R1124" s="18" t="str">
        <f t="shared" si="139"/>
        <v>8150</v>
      </c>
      <c r="S1124" s="18" t="e">
        <f>INDEX(Chapter,MATCH(R1124,[1]Chapter!$A$1:$A$681,0),8)</f>
        <v>#N/A</v>
      </c>
      <c r="T1124" s="18"/>
      <c r="U1124" s="18" t="str">
        <f t="shared" si="140"/>
        <v>1</v>
      </c>
      <c r="V1124" s="18" t="str">
        <f>IF($L1124&lt;"6",INDEX(Revenue_type,MATCH(U1124*1,[1]type!$A$118:$A$168,0),8),INDEX(Expenditure_type,MATCH(U1124*1,[1]type!$A$2:$A$117,0),8))</f>
        <v>משכורות וש"ע לעובדים לפי תקן</v>
      </c>
      <c r="W1124" s="18" t="str">
        <f t="shared" si="141"/>
        <v>13</v>
      </c>
      <c r="X1124" s="18" t="str">
        <f>IF($L1124&lt;"6",INDEX(Revenue_type,MATCH(W1124*1,[1]type!$A$118:$A$168,0),8),INDEX(Expenditure_type,MATCH(W1124*1,[1]type!$A$2:$A$117,0),8))</f>
        <v>שעות נוספות</v>
      </c>
      <c r="Y1124" s="18" t="str">
        <f t="shared" si="142"/>
        <v>130</v>
      </c>
      <c r="Z1124" s="18" t="e">
        <f>IF($L1124&lt;"6",INDEX(Revenue_type,MATCH(Y1124*1,[1]type!$A$118:$A$168,0),8),INDEX(Expenditure_type,MATCH(Y1124*1,[1]type!$A$2:$A$117,0),8))</f>
        <v>#N/A</v>
      </c>
    </row>
    <row r="1125" spans="1:26" ht="15.75" customHeight="1" outlineLevel="2">
      <c r="A1125" s="38">
        <v>131</v>
      </c>
      <c r="B1125" s="39">
        <v>815010</v>
      </c>
      <c r="C1125">
        <v>1</v>
      </c>
      <c r="D1125" t="str">
        <f t="shared" si="143"/>
        <v>1815010.131</v>
      </c>
      <c r="E1125" s="42" t="s">
        <v>805</v>
      </c>
      <c r="F1125" s="16"/>
      <c r="G1125"/>
      <c r="H1125" s="17">
        <v>50000</v>
      </c>
      <c r="I1125" s="17">
        <v>0</v>
      </c>
      <c r="J1125" s="16">
        <v>42649.06</v>
      </c>
      <c r="K1125" s="18" t="e">
        <f>INDEX(תקציב_2013,MATCH(D1125,'[1]תקציב 2015'!$D$3:$D$5960,0),8)</f>
        <v>#N/A</v>
      </c>
      <c r="L1125" s="18" t="str">
        <f t="shared" si="136"/>
        <v>8</v>
      </c>
      <c r="M1125" s="18" t="str">
        <f>INDEX(Chapter,MATCH(L1125,[1]Chapter!$A$1:$A$681,0),8)</f>
        <v>שירותים ממלכתיים</v>
      </c>
      <c r="N1125" s="18" t="str">
        <f t="shared" si="137"/>
        <v>81</v>
      </c>
      <c r="O1125" s="18" t="str">
        <f>INDEX(Chapter,MATCH(N1125,[1]Chapter!$A$1:$A$681,0),8)</f>
        <v>חינוך</v>
      </c>
      <c r="P1125" s="18" t="str">
        <f t="shared" si="138"/>
        <v>815</v>
      </c>
      <c r="Q1125" s="18" t="str">
        <f>INDEX(Chapter,MATCH(P1125,[1]Chapter!$A$1:$A$681,0),8)</f>
        <v>חינוך על יסודי</v>
      </c>
      <c r="R1125" s="18" t="str">
        <f t="shared" si="139"/>
        <v>8150</v>
      </c>
      <c r="S1125" s="18" t="e">
        <f>INDEX(Chapter,MATCH(R1125,[1]Chapter!$A$1:$A$681,0),8)</f>
        <v>#N/A</v>
      </c>
      <c r="T1125" s="18"/>
      <c r="U1125" s="18" t="str">
        <f t="shared" si="140"/>
        <v>1</v>
      </c>
      <c r="V1125" s="18" t="str">
        <f>IF($L1125&lt;"6",INDEX(Revenue_type,MATCH(U1125*1,[1]type!$A$118:$A$168,0),8),INDEX(Expenditure_type,MATCH(U1125*1,[1]type!$A$2:$A$117,0),8))</f>
        <v>משכורות וש"ע לעובדים לפי תקן</v>
      </c>
      <c r="W1125" s="18" t="str">
        <f t="shared" si="141"/>
        <v>13</v>
      </c>
      <c r="X1125" s="18" t="str">
        <f>IF($L1125&lt;"6",INDEX(Revenue_type,MATCH(W1125*1,[1]type!$A$118:$A$168,0),8),INDEX(Expenditure_type,MATCH(W1125*1,[1]type!$A$2:$A$117,0),8))</f>
        <v>שעות נוספות</v>
      </c>
      <c r="Y1125" s="18" t="str">
        <f t="shared" si="142"/>
        <v>131</v>
      </c>
      <c r="Z1125" s="18" t="e">
        <f>IF($L1125&lt;"6",INDEX(Revenue_type,MATCH(Y1125*1,[1]type!$A$118:$A$168,0),8),INDEX(Expenditure_type,MATCH(Y1125*1,[1]type!$A$2:$A$117,0),8))</f>
        <v>#N/A</v>
      </c>
    </row>
    <row r="1126" spans="1:26" ht="15.75" customHeight="1" outlineLevel="2">
      <c r="A1126" s="38">
        <v>140</v>
      </c>
      <c r="B1126" s="39">
        <v>815010</v>
      </c>
      <c r="C1126">
        <v>1</v>
      </c>
      <c r="D1126" t="str">
        <f t="shared" si="143"/>
        <v>1815010.140</v>
      </c>
      <c r="E1126" s="42" t="s">
        <v>806</v>
      </c>
      <c r="F1126" s="16"/>
      <c r="G1126"/>
      <c r="H1126" s="17">
        <v>42000</v>
      </c>
      <c r="I1126" s="17">
        <v>41109.129999999997</v>
      </c>
      <c r="J1126" s="16">
        <v>41683.67</v>
      </c>
      <c r="K1126" s="18" t="e">
        <f>INDEX(תקציב_2013,MATCH(D1126,'[1]תקציב 2015'!$D$3:$D$5960,0),8)</f>
        <v>#N/A</v>
      </c>
      <c r="L1126" s="18" t="str">
        <f t="shared" si="136"/>
        <v>8</v>
      </c>
      <c r="M1126" s="18" t="str">
        <f>INDEX(Chapter,MATCH(L1126,[1]Chapter!$A$1:$A$681,0),8)</f>
        <v>שירותים ממלכתיים</v>
      </c>
      <c r="N1126" s="18" t="str">
        <f t="shared" si="137"/>
        <v>81</v>
      </c>
      <c r="O1126" s="18" t="str">
        <f>INDEX(Chapter,MATCH(N1126,[1]Chapter!$A$1:$A$681,0),8)</f>
        <v>חינוך</v>
      </c>
      <c r="P1126" s="18" t="str">
        <f t="shared" si="138"/>
        <v>815</v>
      </c>
      <c r="Q1126" s="18" t="str">
        <f>INDEX(Chapter,MATCH(P1126,[1]Chapter!$A$1:$A$681,0),8)</f>
        <v>חינוך על יסודי</v>
      </c>
      <c r="R1126" s="18" t="str">
        <f t="shared" si="139"/>
        <v>8150</v>
      </c>
      <c r="S1126" s="18" t="e">
        <f>INDEX(Chapter,MATCH(R1126,[1]Chapter!$A$1:$A$681,0),8)</f>
        <v>#N/A</v>
      </c>
      <c r="T1126" s="18"/>
      <c r="U1126" s="18" t="str">
        <f t="shared" si="140"/>
        <v>1</v>
      </c>
      <c r="V1126" s="18" t="str">
        <f>IF($L1126&lt;"6",INDEX(Revenue_type,MATCH(U1126*1,[1]type!$A$118:$A$168,0),8),INDEX(Expenditure_type,MATCH(U1126*1,[1]type!$A$2:$A$117,0),8))</f>
        <v>משכורות וש"ע לעובדים לפי תקן</v>
      </c>
      <c r="W1126" s="18" t="str">
        <f t="shared" si="141"/>
        <v>14</v>
      </c>
      <c r="X1126" s="18" t="str">
        <f>IF($L1126&lt;"6",INDEX(Revenue_type,MATCH(W1126*1,[1]type!$A$118:$A$168,0),8),INDEX(Expenditure_type,MATCH(W1126*1,[1]type!$A$2:$A$117,0),8))</f>
        <v>החזר הוצאות</v>
      </c>
      <c r="Y1126" s="18" t="str">
        <f t="shared" si="142"/>
        <v>140</v>
      </c>
      <c r="Z1126" s="18" t="e">
        <f>IF($L1126&lt;"6",INDEX(Revenue_type,MATCH(Y1126*1,[1]type!$A$118:$A$168,0),8),INDEX(Expenditure_type,MATCH(Y1126*1,[1]type!$A$2:$A$117,0),8))</f>
        <v>#N/A</v>
      </c>
    </row>
    <row r="1127" spans="1:26" ht="15.75" customHeight="1" outlineLevel="2">
      <c r="A1127" s="38">
        <v>141</v>
      </c>
      <c r="B1127" s="39">
        <v>815010</v>
      </c>
      <c r="C1127">
        <v>1</v>
      </c>
      <c r="D1127" t="str">
        <f t="shared" si="143"/>
        <v>1815010.141</v>
      </c>
      <c r="E1127" s="42" t="s">
        <v>807</v>
      </c>
      <c r="F1127" s="16"/>
      <c r="G1127"/>
      <c r="H1127" s="17">
        <v>43000</v>
      </c>
      <c r="I1127" s="17">
        <v>0</v>
      </c>
      <c r="J1127" s="16">
        <v>5931.21</v>
      </c>
      <c r="K1127" s="18"/>
      <c r="L1127" s="18" t="str">
        <f t="shared" si="136"/>
        <v>8</v>
      </c>
      <c r="M1127" s="18" t="str">
        <f>INDEX(Chapter,MATCH(L1127,[1]Chapter!$A$1:$A$681,0),8)</f>
        <v>שירותים ממלכתיים</v>
      </c>
      <c r="N1127" s="18" t="str">
        <f t="shared" si="137"/>
        <v>81</v>
      </c>
      <c r="O1127" s="18" t="str">
        <f>INDEX(Chapter,MATCH(N1127,[1]Chapter!$A$1:$A$681,0),8)</f>
        <v>חינוך</v>
      </c>
      <c r="P1127" s="18" t="str">
        <f t="shared" si="138"/>
        <v>815</v>
      </c>
      <c r="Q1127" s="18" t="str">
        <f>INDEX(Chapter,MATCH(P1127,[1]Chapter!$A$1:$A$681,0),8)</f>
        <v>חינוך על יסודי</v>
      </c>
      <c r="R1127" s="18" t="str">
        <f t="shared" si="139"/>
        <v>8150</v>
      </c>
      <c r="S1127" s="18" t="e">
        <f>INDEX(Chapter,MATCH(R1127,[1]Chapter!$A$1:$A$681,0),8)</f>
        <v>#N/A</v>
      </c>
      <c r="T1127" s="18"/>
      <c r="U1127" s="18" t="str">
        <f t="shared" si="140"/>
        <v>1</v>
      </c>
      <c r="V1127" s="18" t="str">
        <f>IF($L1127&lt;"6",INDEX(Revenue_type,MATCH(U1127*1,[1]type!$A$118:$A$168,0),8),INDEX(Expenditure_type,MATCH(U1127*1,[1]type!$A$2:$A$117,0),8))</f>
        <v>משכורות וש"ע לעובדים לפי תקן</v>
      </c>
      <c r="W1127" s="18" t="str">
        <f t="shared" si="141"/>
        <v>14</v>
      </c>
      <c r="X1127" s="18" t="str">
        <f>IF($L1127&lt;"6",INDEX(Revenue_type,MATCH(W1127*1,[1]type!$A$118:$A$168,0),8),INDEX(Expenditure_type,MATCH(W1127*1,[1]type!$A$2:$A$117,0),8))</f>
        <v>החזר הוצאות</v>
      </c>
      <c r="Y1127" s="18" t="str">
        <f t="shared" si="142"/>
        <v>141</v>
      </c>
      <c r="Z1127" s="18" t="e">
        <f>IF($L1127&lt;"6",INDEX(Revenue_type,MATCH(Y1127*1,[1]type!$A$118:$A$168,0),8),INDEX(Expenditure_type,MATCH(Y1127*1,[1]type!$A$2:$A$117,0),8))</f>
        <v>#N/A</v>
      </c>
    </row>
    <row r="1128" spans="1:26" ht="15.75" customHeight="1" outlineLevel="2">
      <c r="A1128" s="38">
        <v>211</v>
      </c>
      <c r="B1128" s="39">
        <v>815010</v>
      </c>
      <c r="C1128">
        <v>1</v>
      </c>
      <c r="D1128" t="str">
        <f t="shared" si="143"/>
        <v>1815010.211</v>
      </c>
      <c r="E1128" s="42" t="s">
        <v>808</v>
      </c>
      <c r="F1128" s="16"/>
      <c r="G1128"/>
      <c r="H1128" s="17">
        <v>60000</v>
      </c>
      <c r="I1128" s="17">
        <v>34750.67</v>
      </c>
      <c r="J1128" s="16">
        <v>52856.2</v>
      </c>
      <c r="K1128" s="18" t="e">
        <f>INDEX(תקציב_2013,MATCH(D1128,'[1]תקציב 2015'!$D$3:$D$5960,0),8)</f>
        <v>#N/A</v>
      </c>
      <c r="L1128" s="18" t="str">
        <f t="shared" si="136"/>
        <v>8</v>
      </c>
      <c r="M1128" s="18" t="str">
        <f>INDEX(Chapter,MATCH(L1128,[1]Chapter!$A$1:$A$681,0),8)</f>
        <v>שירותים ממלכתיים</v>
      </c>
      <c r="N1128" s="18" t="str">
        <f t="shared" si="137"/>
        <v>81</v>
      </c>
      <c r="O1128" s="18" t="str">
        <f>INDEX(Chapter,MATCH(N1128,[1]Chapter!$A$1:$A$681,0),8)</f>
        <v>חינוך</v>
      </c>
      <c r="P1128" s="18" t="str">
        <f t="shared" si="138"/>
        <v>815</v>
      </c>
      <c r="Q1128" s="18" t="str">
        <f>INDEX(Chapter,MATCH(P1128,[1]Chapter!$A$1:$A$681,0),8)</f>
        <v>חינוך על יסודי</v>
      </c>
      <c r="R1128" s="18" t="str">
        <f t="shared" si="139"/>
        <v>8150</v>
      </c>
      <c r="S1128" s="18" t="e">
        <f>INDEX(Chapter,MATCH(R1128,[1]Chapter!$A$1:$A$681,0),8)</f>
        <v>#N/A</v>
      </c>
      <c r="T1128" s="18"/>
      <c r="U1128" s="18" t="str">
        <f t="shared" si="140"/>
        <v>2</v>
      </c>
      <c r="V1128" s="18" t="str">
        <f>IF($L1128&lt;"6",INDEX(Revenue_type,MATCH(U1128*1,[1]type!$A$118:$A$168,0),8),INDEX(Expenditure_type,MATCH(U1128*1,[1]type!$A$2:$A$117,0),8))</f>
        <v>משכורות וש"ע לעובדים בלי תקן</v>
      </c>
      <c r="W1128" s="18" t="str">
        <f t="shared" si="141"/>
        <v>21</v>
      </c>
      <c r="X1128" s="18" t="str">
        <f>IF($L1128&lt;"6",INDEX(Revenue_type,MATCH(W1128*1,[1]type!$A$118:$A$168,0),8),INDEX(Expenditure_type,MATCH(W1128*1,[1]type!$A$2:$A$117,0),8))</f>
        <v>השכר הקובע</v>
      </c>
      <c r="Y1128" s="18" t="str">
        <f t="shared" si="142"/>
        <v>211</v>
      </c>
      <c r="Z1128" s="18" t="e">
        <f>IF($L1128&lt;"6",INDEX(Revenue_type,MATCH(Y1128*1,[1]type!$A$118:$A$168,0),8),INDEX(Expenditure_type,MATCH(Y1128*1,[1]type!$A$2:$A$117,0),8))</f>
        <v>#N/A</v>
      </c>
    </row>
    <row r="1129" spans="1:26" ht="15.75" customHeight="1" outlineLevel="2">
      <c r="A1129" s="38">
        <v>430</v>
      </c>
      <c r="B1129" s="39">
        <v>815010</v>
      </c>
      <c r="C1129">
        <v>1</v>
      </c>
      <c r="D1129" t="str">
        <f t="shared" si="143"/>
        <v>1815010.430</v>
      </c>
      <c r="E1129" s="42" t="s">
        <v>809</v>
      </c>
      <c r="F1129" s="16"/>
      <c r="G1129"/>
      <c r="H1129" s="17">
        <v>240000</v>
      </c>
      <c r="I1129" s="17">
        <v>203840.78</v>
      </c>
      <c r="J1129" s="16">
        <v>232950.48</v>
      </c>
      <c r="K1129" s="18" t="e">
        <f>INDEX(תקציב_2013,MATCH(D1129,'[1]תקציב 2015'!$D$3:$D$5960,0),8)</f>
        <v>#N/A</v>
      </c>
      <c r="L1129" s="18" t="str">
        <f t="shared" si="136"/>
        <v>8</v>
      </c>
      <c r="M1129" s="18" t="str">
        <f>INDEX(Chapter,MATCH(L1129,[1]Chapter!$A$1:$A$681,0),8)</f>
        <v>שירותים ממלכתיים</v>
      </c>
      <c r="N1129" s="18" t="str">
        <f t="shared" si="137"/>
        <v>81</v>
      </c>
      <c r="O1129" s="18" t="str">
        <f>INDEX(Chapter,MATCH(N1129,[1]Chapter!$A$1:$A$681,0),8)</f>
        <v>חינוך</v>
      </c>
      <c r="P1129" s="18" t="str">
        <f t="shared" si="138"/>
        <v>815</v>
      </c>
      <c r="Q1129" s="18" t="str">
        <f>INDEX(Chapter,MATCH(P1129,[1]Chapter!$A$1:$A$681,0),8)</f>
        <v>חינוך על יסודי</v>
      </c>
      <c r="R1129" s="18" t="str">
        <f t="shared" si="139"/>
        <v>8150</v>
      </c>
      <c r="S1129" s="18" t="e">
        <f>INDEX(Chapter,MATCH(R1129,[1]Chapter!$A$1:$A$681,0),8)</f>
        <v>#N/A</v>
      </c>
      <c r="T1129" s="18"/>
      <c r="U1129" s="18" t="str">
        <f t="shared" si="140"/>
        <v>4</v>
      </c>
      <c r="V1129" s="18" t="str">
        <f>IF($L1129&lt;"6",INDEX(Revenue_type,MATCH(U1129*1,[1]type!$A$118:$A$168,0),8),INDEX(Expenditure_type,MATCH(U1129*1,[1]type!$A$2:$A$117,0),8))</f>
        <v>אחזקת בינים ואספקת ציוד</v>
      </c>
      <c r="W1129" s="18" t="str">
        <f t="shared" si="141"/>
        <v>43</v>
      </c>
      <c r="X1129" s="18" t="str">
        <f>IF($L1129&lt;"6",INDEX(Revenue_type,MATCH(W1129*1,[1]type!$A$118:$A$168,0),8),INDEX(Expenditure_type,MATCH(W1129*1,[1]type!$A$2:$A$117,0),8))</f>
        <v>חשמל, מים וחומרי ניקיון</v>
      </c>
      <c r="Y1129" s="18" t="str">
        <f t="shared" si="142"/>
        <v>430</v>
      </c>
      <c r="Z1129" s="18" t="e">
        <f>IF($L1129&lt;"6",INDEX(Revenue_type,MATCH(Y1129*1,[1]type!$A$118:$A$168,0),8),INDEX(Expenditure_type,MATCH(Y1129*1,[1]type!$A$2:$A$117,0),8))</f>
        <v>#N/A</v>
      </c>
    </row>
    <row r="1130" spans="1:26" ht="15.75" customHeight="1" outlineLevel="2">
      <c r="A1130" s="38">
        <v>440</v>
      </c>
      <c r="B1130" s="39">
        <v>815010</v>
      </c>
      <c r="C1130">
        <v>1</v>
      </c>
      <c r="D1130" t="str">
        <f t="shared" si="143"/>
        <v>1815010.440</v>
      </c>
      <c r="E1130" s="42" t="s">
        <v>810</v>
      </c>
      <c r="F1130" s="16"/>
      <c r="G1130"/>
      <c r="H1130" s="17">
        <v>24000</v>
      </c>
      <c r="I1130" s="17">
        <v>23543.5</v>
      </c>
      <c r="J1130" s="16">
        <v>20836</v>
      </c>
      <c r="K1130" s="18" t="e">
        <f>INDEX(תקציב_2013,MATCH(D1130,'[1]תקציב 2015'!$D$3:$D$5960,0),8)</f>
        <v>#N/A</v>
      </c>
      <c r="L1130" s="18" t="str">
        <f t="shared" si="136"/>
        <v>8</v>
      </c>
      <c r="M1130" s="18" t="str">
        <f>INDEX(Chapter,MATCH(L1130,[1]Chapter!$A$1:$A$681,0),8)</f>
        <v>שירותים ממלכתיים</v>
      </c>
      <c r="N1130" s="18" t="str">
        <f t="shared" si="137"/>
        <v>81</v>
      </c>
      <c r="O1130" s="18" t="str">
        <f>INDEX(Chapter,MATCH(N1130,[1]Chapter!$A$1:$A$681,0),8)</f>
        <v>חינוך</v>
      </c>
      <c r="P1130" s="18" t="str">
        <f t="shared" si="138"/>
        <v>815</v>
      </c>
      <c r="Q1130" s="18" t="str">
        <f>INDEX(Chapter,MATCH(P1130,[1]Chapter!$A$1:$A$681,0),8)</f>
        <v>חינוך על יסודי</v>
      </c>
      <c r="R1130" s="18" t="str">
        <f t="shared" si="139"/>
        <v>8150</v>
      </c>
      <c r="S1130" s="18" t="e">
        <f>INDEX(Chapter,MATCH(R1130,[1]Chapter!$A$1:$A$681,0),8)</f>
        <v>#N/A</v>
      </c>
      <c r="T1130" s="18"/>
      <c r="U1130" s="18" t="str">
        <f t="shared" si="140"/>
        <v>4</v>
      </c>
      <c r="V1130" s="18" t="str">
        <f>IF($L1130&lt;"6",INDEX(Revenue_type,MATCH(U1130*1,[1]type!$A$118:$A$168,0),8),INDEX(Expenditure_type,MATCH(U1130*1,[1]type!$A$2:$A$117,0),8))</f>
        <v>אחזקת בינים ואספקת ציוד</v>
      </c>
      <c r="W1130" s="18" t="str">
        <f t="shared" si="141"/>
        <v>44</v>
      </c>
      <c r="X1130" s="18" t="str">
        <f>IF($L1130&lt;"6",INDEX(Revenue_type,MATCH(W1130*1,[1]type!$A$118:$A$168,0),8),INDEX(Expenditure_type,MATCH(W1130*1,[1]type!$A$2:$A$117,0),8))</f>
        <v>ביטוח</v>
      </c>
      <c r="Y1130" s="18" t="str">
        <f t="shared" si="142"/>
        <v>440</v>
      </c>
      <c r="Z1130" s="18" t="e">
        <f>IF($L1130&lt;"6",INDEX(Revenue_type,MATCH(Y1130*1,[1]type!$A$118:$A$168,0),8),INDEX(Expenditure_type,MATCH(Y1130*1,[1]type!$A$2:$A$117,0),8))</f>
        <v>#N/A</v>
      </c>
    </row>
    <row r="1131" spans="1:26" ht="15.75" customHeight="1" outlineLevel="2">
      <c r="A1131" s="38">
        <v>450</v>
      </c>
      <c r="B1131" s="39">
        <v>815010</v>
      </c>
      <c r="C1131">
        <v>1</v>
      </c>
      <c r="D1131" t="str">
        <f t="shared" si="143"/>
        <v>1815010.450</v>
      </c>
      <c r="E1131" s="45" t="s">
        <v>811</v>
      </c>
      <c r="F1131" s="16"/>
      <c r="G1131"/>
      <c r="H1131" s="17">
        <v>3000</v>
      </c>
      <c r="I1131" s="17">
        <v>0</v>
      </c>
      <c r="J1131" s="16">
        <v>0</v>
      </c>
      <c r="K1131" s="18" t="e">
        <f>INDEX(תקציב_2013,MATCH(D1131,'[1]תקציב 2015'!$D$3:$D$5960,0),8)</f>
        <v>#N/A</v>
      </c>
      <c r="L1131" s="18" t="str">
        <f t="shared" si="136"/>
        <v>8</v>
      </c>
      <c r="M1131" s="18" t="str">
        <f>INDEX(Chapter,MATCH(L1131,[1]Chapter!$A$1:$A$681,0),8)</f>
        <v>שירותים ממלכתיים</v>
      </c>
      <c r="N1131" s="18" t="str">
        <f t="shared" si="137"/>
        <v>81</v>
      </c>
      <c r="O1131" s="18" t="str">
        <f>INDEX(Chapter,MATCH(N1131,[1]Chapter!$A$1:$A$681,0),8)</f>
        <v>חינוך</v>
      </c>
      <c r="P1131" s="18" t="str">
        <f t="shared" si="138"/>
        <v>815</v>
      </c>
      <c r="Q1131" s="18" t="str">
        <f>INDEX(Chapter,MATCH(P1131,[1]Chapter!$A$1:$A$681,0),8)</f>
        <v>חינוך על יסודי</v>
      </c>
      <c r="R1131" s="18" t="str">
        <f t="shared" si="139"/>
        <v>8150</v>
      </c>
      <c r="S1131" s="18" t="e">
        <f>INDEX(Chapter,MATCH(R1131,[1]Chapter!$A$1:$A$681,0),8)</f>
        <v>#N/A</v>
      </c>
      <c r="T1131" s="18"/>
      <c r="U1131" s="18" t="str">
        <f t="shared" si="140"/>
        <v>4</v>
      </c>
      <c r="V1131" s="18" t="str">
        <f>IF($L1131&lt;"6",INDEX(Revenue_type,MATCH(U1131*1,[1]type!$A$118:$A$168,0),8),INDEX(Expenditure_type,MATCH(U1131*1,[1]type!$A$2:$A$117,0),8))</f>
        <v>אחזקת בינים ואספקת ציוד</v>
      </c>
      <c r="W1131" s="18" t="str">
        <f t="shared" si="141"/>
        <v>45</v>
      </c>
      <c r="X1131" s="18" t="str">
        <f>IF($L1131&lt;"6",INDEX(Revenue_type,MATCH(W1131*1,[1]type!$A$118:$A$168,0),8),INDEX(Expenditure_type,MATCH(W1131*1,[1]type!$A$2:$A$117,0),8))</f>
        <v>ריהוט והחזקתו</v>
      </c>
      <c r="Y1131" s="18" t="str">
        <f t="shared" si="142"/>
        <v>450</v>
      </c>
      <c r="Z1131" s="18" t="e">
        <f>IF($L1131&lt;"6",INDEX(Revenue_type,MATCH(Y1131*1,[1]type!$A$118:$A$168,0),8),INDEX(Expenditure_type,MATCH(Y1131*1,[1]type!$A$2:$A$117,0),8))</f>
        <v>#N/A</v>
      </c>
    </row>
    <row r="1132" spans="1:26" ht="15.75" customHeight="1" outlineLevel="2">
      <c r="A1132" s="38">
        <v>511</v>
      </c>
      <c r="B1132" s="39">
        <v>815010</v>
      </c>
      <c r="C1132">
        <v>1</v>
      </c>
      <c r="D1132" t="str">
        <f t="shared" si="143"/>
        <v>1815010.511</v>
      </c>
      <c r="E1132" s="42" t="s">
        <v>812</v>
      </c>
      <c r="F1132" s="16"/>
      <c r="G1132"/>
      <c r="H1132" s="17">
        <v>10500</v>
      </c>
      <c r="I1132" s="17">
        <v>10222.76</v>
      </c>
      <c r="J1132" s="16">
        <v>9830.64</v>
      </c>
      <c r="K1132" s="18" t="e">
        <f>INDEX(תקציב_2013,MATCH(D1132,'[1]תקציב 2015'!$D$3:$D$5960,0),8)</f>
        <v>#N/A</v>
      </c>
      <c r="L1132" s="18" t="str">
        <f t="shared" si="136"/>
        <v>8</v>
      </c>
      <c r="M1132" s="18" t="str">
        <f>INDEX(Chapter,MATCH(L1132,[1]Chapter!$A$1:$A$681,0),8)</f>
        <v>שירותים ממלכתיים</v>
      </c>
      <c r="N1132" s="18" t="str">
        <f t="shared" si="137"/>
        <v>81</v>
      </c>
      <c r="O1132" s="18" t="str">
        <f>INDEX(Chapter,MATCH(N1132,[1]Chapter!$A$1:$A$681,0),8)</f>
        <v>חינוך</v>
      </c>
      <c r="P1132" s="18" t="str">
        <f t="shared" si="138"/>
        <v>815</v>
      </c>
      <c r="Q1132" s="18" t="str">
        <f>INDEX(Chapter,MATCH(P1132,[1]Chapter!$A$1:$A$681,0),8)</f>
        <v>חינוך על יסודי</v>
      </c>
      <c r="R1132" s="18" t="str">
        <f t="shared" si="139"/>
        <v>8150</v>
      </c>
      <c r="S1132" s="18" t="e">
        <f>INDEX(Chapter,MATCH(R1132,[1]Chapter!$A$1:$A$681,0),8)</f>
        <v>#N/A</v>
      </c>
      <c r="T1132" s="18"/>
      <c r="U1132" s="18" t="str">
        <f t="shared" si="140"/>
        <v>5</v>
      </c>
      <c r="V1132" s="18" t="str">
        <f>IF($L1132&lt;"6",INDEX(Revenue_type,MATCH(U1132*1,[1]type!$A$118:$A$168,0),8),INDEX(Expenditure_type,MATCH(U1132*1,[1]type!$A$2:$A$117,0),8))</f>
        <v>הוצאות מנהליות</v>
      </c>
      <c r="W1132" s="18" t="str">
        <f t="shared" si="141"/>
        <v>51</v>
      </c>
      <c r="X1132" s="18" t="str">
        <f>IF($L1132&lt;"6",INDEX(Revenue_type,MATCH(W1132*1,[1]type!$A$118:$A$168,0),8),INDEX(Expenditure_type,MATCH(W1132*1,[1]type!$A$2:$A$117,0),8))</f>
        <v>אש"ל וכיבודים</v>
      </c>
      <c r="Y1132" s="18" t="str">
        <f t="shared" si="142"/>
        <v>511</v>
      </c>
      <c r="Z1132" s="18" t="str">
        <f>IF($L1132&lt;"6",INDEX(Revenue_type,MATCH(Y1132*1,[1]type!$A$118:$A$168,0),8),INDEX(Expenditure_type,MATCH(Y1132*1,[1]type!$A$2:$A$117,0),8))</f>
        <v>אירוח וכיבוד</v>
      </c>
    </row>
    <row r="1133" spans="1:26" ht="15.75" customHeight="1" outlineLevel="2">
      <c r="A1133" s="38">
        <v>512</v>
      </c>
      <c r="B1133" s="39">
        <v>815010</v>
      </c>
      <c r="C1133">
        <v>1</v>
      </c>
      <c r="D1133" t="str">
        <f t="shared" si="143"/>
        <v>1815010.512</v>
      </c>
      <c r="E1133" s="42" t="s">
        <v>813</v>
      </c>
      <c r="F1133" s="16"/>
      <c r="G1133"/>
      <c r="H1133" s="17">
        <v>0</v>
      </c>
      <c r="I1133" s="17">
        <v>0</v>
      </c>
      <c r="J1133" s="16">
        <v>0</v>
      </c>
      <c r="K1133" s="18" t="e">
        <f>INDEX(תקציב_2013,MATCH(D1133,'[1]תקציב 2015'!$D$3:$D$5960,0),8)</f>
        <v>#N/A</v>
      </c>
      <c r="L1133" s="18" t="str">
        <f t="shared" si="136"/>
        <v>8</v>
      </c>
      <c r="M1133" s="18" t="str">
        <f>INDEX(Chapter,MATCH(L1133,[1]Chapter!$A$1:$A$681,0),8)</f>
        <v>שירותים ממלכתיים</v>
      </c>
      <c r="N1133" s="18" t="str">
        <f t="shared" si="137"/>
        <v>81</v>
      </c>
      <c r="O1133" s="18" t="str">
        <f>INDEX(Chapter,MATCH(N1133,[1]Chapter!$A$1:$A$681,0),8)</f>
        <v>חינוך</v>
      </c>
      <c r="P1133" s="18" t="str">
        <f t="shared" si="138"/>
        <v>815</v>
      </c>
      <c r="Q1133" s="18" t="str">
        <f>INDEX(Chapter,MATCH(P1133,[1]Chapter!$A$1:$A$681,0),8)</f>
        <v>חינוך על יסודי</v>
      </c>
      <c r="R1133" s="18" t="str">
        <f t="shared" si="139"/>
        <v>8150</v>
      </c>
      <c r="S1133" s="18" t="e">
        <f>INDEX(Chapter,MATCH(R1133,[1]Chapter!$A$1:$A$681,0),8)</f>
        <v>#N/A</v>
      </c>
      <c r="T1133" s="18"/>
      <c r="U1133" s="18" t="str">
        <f t="shared" si="140"/>
        <v>5</v>
      </c>
      <c r="V1133" s="18" t="str">
        <f>IF($L1133&lt;"6",INDEX(Revenue_type,MATCH(U1133*1,[1]type!$A$118:$A$168,0),8),INDEX(Expenditure_type,MATCH(U1133*1,[1]type!$A$2:$A$117,0),8))</f>
        <v>הוצאות מנהליות</v>
      </c>
      <c r="W1133" s="18" t="str">
        <f t="shared" si="141"/>
        <v>51</v>
      </c>
      <c r="X1133" s="18" t="str">
        <f>IF($L1133&lt;"6",INDEX(Revenue_type,MATCH(W1133*1,[1]type!$A$118:$A$168,0),8),INDEX(Expenditure_type,MATCH(W1133*1,[1]type!$A$2:$A$117,0),8))</f>
        <v>אש"ל וכיבודים</v>
      </c>
      <c r="Y1133" s="18" t="str">
        <f t="shared" si="142"/>
        <v>512</v>
      </c>
      <c r="Z1133" s="18" t="str">
        <f>IF($L1133&lt;"6",INDEX(Revenue_type,MATCH(Y1133*1,[1]type!$A$118:$A$168,0),8),INDEX(Expenditure_type,MATCH(Y1133*1,[1]type!$A$2:$A$117,0),8))</f>
        <v>אשל ונסיעות</v>
      </c>
    </row>
    <row r="1134" spans="1:26" ht="15.75" customHeight="1" outlineLevel="2">
      <c r="A1134" s="38">
        <v>593</v>
      </c>
      <c r="B1134" s="39">
        <v>815010</v>
      </c>
      <c r="C1134">
        <v>1</v>
      </c>
      <c r="D1134" t="str">
        <f t="shared" si="143"/>
        <v>1815010.593</v>
      </c>
      <c r="E1134" s="42" t="s">
        <v>505</v>
      </c>
      <c r="F1134" s="16"/>
      <c r="G1134"/>
      <c r="H1134" s="17">
        <v>105000</v>
      </c>
      <c r="I1134" s="17">
        <v>94027</v>
      </c>
      <c r="J1134" s="16">
        <v>90666</v>
      </c>
      <c r="K1134" s="18" t="e">
        <f>INDEX(תקציב_2013,MATCH(D1134,'[1]תקציב 2015'!$D$3:$D$5960,0),8)</f>
        <v>#N/A</v>
      </c>
      <c r="L1134" s="18" t="str">
        <f t="shared" si="136"/>
        <v>8</v>
      </c>
      <c r="M1134" s="18" t="str">
        <f>INDEX(Chapter,MATCH(L1134,[1]Chapter!$A$1:$A$681,0),8)</f>
        <v>שירותים ממלכתיים</v>
      </c>
      <c r="N1134" s="18" t="str">
        <f t="shared" si="137"/>
        <v>81</v>
      </c>
      <c r="O1134" s="18" t="str">
        <f>INDEX(Chapter,MATCH(N1134,[1]Chapter!$A$1:$A$681,0),8)</f>
        <v>חינוך</v>
      </c>
      <c r="P1134" s="18" t="str">
        <f t="shared" si="138"/>
        <v>815</v>
      </c>
      <c r="Q1134" s="18" t="str">
        <f>INDEX(Chapter,MATCH(P1134,[1]Chapter!$A$1:$A$681,0),8)</f>
        <v>חינוך על יסודי</v>
      </c>
      <c r="R1134" s="18" t="str">
        <f t="shared" si="139"/>
        <v>8150</v>
      </c>
      <c r="S1134" s="18" t="e">
        <f>INDEX(Chapter,MATCH(R1134,[1]Chapter!$A$1:$A$681,0),8)</f>
        <v>#N/A</v>
      </c>
      <c r="T1134" s="18"/>
      <c r="U1134" s="18" t="str">
        <f t="shared" si="140"/>
        <v>5</v>
      </c>
      <c r="V1134" s="18" t="str">
        <f>IF($L1134&lt;"6",INDEX(Revenue_type,MATCH(U1134*1,[1]type!$A$118:$A$168,0),8),INDEX(Expenditure_type,MATCH(U1134*1,[1]type!$A$2:$A$117,0),8))</f>
        <v>הוצאות מנהליות</v>
      </c>
      <c r="W1134" s="18" t="str">
        <f t="shared" si="141"/>
        <v>59</v>
      </c>
      <c r="X1134" s="18" t="str">
        <f>IF($L1134&lt;"6",INDEX(Revenue_type,MATCH(W1134*1,[1]type!$A$118:$A$168,0),8),INDEX(Expenditure_type,MATCH(W1134*1,[1]type!$A$2:$A$117,0),8))</f>
        <v>השתתפות בתקציבי עזר 092</v>
      </c>
      <c r="Y1134" s="18" t="str">
        <f t="shared" si="142"/>
        <v>593</v>
      </c>
      <c r="Z1134" s="18" t="str">
        <f>IF($L1134&lt;"6",INDEX(Revenue_type,MATCH(Y1134*1,[1]type!$A$118:$A$168,0),8),INDEX(Expenditure_type,MATCH(Y1134*1,[1]type!$A$2:$A$117,0),8))</f>
        <v>מיכון ת"ע 093</v>
      </c>
    </row>
    <row r="1135" spans="1:26" ht="15.75" customHeight="1" outlineLevel="2">
      <c r="A1135" s="38">
        <v>740</v>
      </c>
      <c r="B1135" s="39">
        <v>815010</v>
      </c>
      <c r="C1135">
        <v>1</v>
      </c>
      <c r="D1135" t="str">
        <f t="shared" si="143"/>
        <v>1815010.740</v>
      </c>
      <c r="E1135" s="47" t="s">
        <v>814</v>
      </c>
      <c r="F1135" s="16"/>
      <c r="G1135"/>
      <c r="H1135" s="17">
        <v>112000</v>
      </c>
      <c r="I1135" s="17">
        <v>111999.96</v>
      </c>
      <c r="J1135" s="16">
        <v>111999.96</v>
      </c>
      <c r="K1135" s="18" t="e">
        <f>INDEX(תקציב_2013,MATCH(D1135,'[1]תקציב 2015'!$D$3:$D$5960,0),8)</f>
        <v>#N/A</v>
      </c>
      <c r="L1135" s="18" t="str">
        <f t="shared" si="136"/>
        <v>8</v>
      </c>
      <c r="M1135" s="18" t="str">
        <f>INDEX(Chapter,MATCH(L1135,[1]Chapter!$A$1:$A$681,0),8)</f>
        <v>שירותים ממלכתיים</v>
      </c>
      <c r="N1135" s="18" t="str">
        <f t="shared" si="137"/>
        <v>81</v>
      </c>
      <c r="O1135" s="18" t="str">
        <f>INDEX(Chapter,MATCH(N1135,[1]Chapter!$A$1:$A$681,0),8)</f>
        <v>חינוך</v>
      </c>
      <c r="P1135" s="18" t="str">
        <f t="shared" si="138"/>
        <v>815</v>
      </c>
      <c r="Q1135" s="18" t="str">
        <f>INDEX(Chapter,MATCH(P1135,[1]Chapter!$A$1:$A$681,0),8)</f>
        <v>חינוך על יסודי</v>
      </c>
      <c r="R1135" s="18" t="str">
        <f t="shared" si="139"/>
        <v>8150</v>
      </c>
      <c r="S1135" s="18" t="e">
        <f>INDEX(Chapter,MATCH(R1135,[1]Chapter!$A$1:$A$681,0),8)</f>
        <v>#N/A</v>
      </c>
      <c r="T1135" s="18"/>
      <c r="U1135" s="18" t="str">
        <f t="shared" si="140"/>
        <v>7</v>
      </c>
      <c r="V1135" s="18" t="str">
        <f>IF($L1135&lt;"6",INDEX(Revenue_type,MATCH(U1135*1,[1]type!$A$118:$A$168,0),8),INDEX(Expenditure_type,MATCH(U1135*1,[1]type!$A$2:$A$117,0),8))</f>
        <v>הוצאות לפעולות</v>
      </c>
      <c r="W1135" s="18" t="str">
        <f t="shared" si="141"/>
        <v>74</v>
      </c>
      <c r="X1135" s="18" t="str">
        <f>IF($L1135&lt;"6",INDEX(Revenue_type,MATCH(W1135*1,[1]type!$A$118:$A$168,0),8),INDEX(Expenditure_type,MATCH(W1135*1,[1]type!$A$2:$A$117,0),8))</f>
        <v>כלים, מכשירים וציוד</v>
      </c>
      <c r="Y1135" s="18" t="str">
        <f t="shared" si="142"/>
        <v>740</v>
      </c>
      <c r="Z1135" s="18" t="e">
        <f>IF($L1135&lt;"6",INDEX(Revenue_type,MATCH(Y1135*1,[1]type!$A$118:$A$168,0),8),INDEX(Expenditure_type,MATCH(Y1135*1,[1]type!$A$2:$A$117,0),8))</f>
        <v>#N/A</v>
      </c>
    </row>
    <row r="1136" spans="1:26" ht="15.75" customHeight="1" outlineLevel="2">
      <c r="A1136" s="38">
        <v>741</v>
      </c>
      <c r="B1136" s="39">
        <v>815010</v>
      </c>
      <c r="C1136">
        <v>1</v>
      </c>
      <c r="D1136" t="str">
        <f t="shared" si="143"/>
        <v>1815010.741</v>
      </c>
      <c r="E1136" s="44" t="s">
        <v>780</v>
      </c>
      <c r="F1136" s="16"/>
      <c r="G1136"/>
      <c r="H1136" s="17">
        <v>45000</v>
      </c>
      <c r="I1136" s="17">
        <v>60430</v>
      </c>
      <c r="J1136" s="16">
        <v>61811.81</v>
      </c>
      <c r="K1136" s="18" t="e">
        <f>INDEX(תקציב_2013,MATCH(D1136,'[1]תקציב 2015'!$D$3:$D$5960,0),8)</f>
        <v>#N/A</v>
      </c>
      <c r="L1136" s="18" t="str">
        <f t="shared" si="136"/>
        <v>8</v>
      </c>
      <c r="M1136" s="18" t="str">
        <f>INDEX(Chapter,MATCH(L1136,[1]Chapter!$A$1:$A$681,0),8)</f>
        <v>שירותים ממלכתיים</v>
      </c>
      <c r="N1136" s="18" t="str">
        <f t="shared" si="137"/>
        <v>81</v>
      </c>
      <c r="O1136" s="18" t="str">
        <f>INDEX(Chapter,MATCH(N1136,[1]Chapter!$A$1:$A$681,0),8)</f>
        <v>חינוך</v>
      </c>
      <c r="P1136" s="18" t="str">
        <f t="shared" si="138"/>
        <v>815</v>
      </c>
      <c r="Q1136" s="18" t="str">
        <f>INDEX(Chapter,MATCH(P1136,[1]Chapter!$A$1:$A$681,0),8)</f>
        <v>חינוך על יסודי</v>
      </c>
      <c r="R1136" s="18" t="str">
        <f t="shared" si="139"/>
        <v>8150</v>
      </c>
      <c r="S1136" s="18" t="e">
        <f>INDEX(Chapter,MATCH(R1136,[1]Chapter!$A$1:$A$681,0),8)</f>
        <v>#N/A</v>
      </c>
      <c r="T1136" s="18"/>
      <c r="U1136" s="18" t="str">
        <f t="shared" si="140"/>
        <v>7</v>
      </c>
      <c r="V1136" s="18" t="str">
        <f>IF($L1136&lt;"6",INDEX(Revenue_type,MATCH(U1136*1,[1]type!$A$118:$A$168,0),8),INDEX(Expenditure_type,MATCH(U1136*1,[1]type!$A$2:$A$117,0),8))</f>
        <v>הוצאות לפעולות</v>
      </c>
      <c r="W1136" s="18" t="str">
        <f t="shared" si="141"/>
        <v>74</v>
      </c>
      <c r="X1136" s="18" t="str">
        <f>IF($L1136&lt;"6",INDEX(Revenue_type,MATCH(W1136*1,[1]type!$A$118:$A$168,0),8),INDEX(Expenditure_type,MATCH(W1136*1,[1]type!$A$2:$A$117,0),8))</f>
        <v>כלים, מכשירים וציוד</v>
      </c>
      <c r="Y1136" s="18" t="str">
        <f t="shared" si="142"/>
        <v>741</v>
      </c>
      <c r="Z1136" s="18" t="str">
        <f>IF($L1136&lt;"6",INDEX(Revenue_type,MATCH(Y1136*1,[1]type!$A$118:$A$168,0),8),INDEX(Expenditure_type,MATCH(Y1136*1,[1]type!$A$2:$A$117,0),8))</f>
        <v>השכרת כלים, מכשירים וציוד</v>
      </c>
    </row>
    <row r="1137" spans="1:26" ht="15.75" customHeight="1" outlineLevel="2">
      <c r="A1137" s="38">
        <v>743</v>
      </c>
      <c r="B1137" s="39">
        <v>815010</v>
      </c>
      <c r="C1137">
        <v>1</v>
      </c>
      <c r="D1137" t="str">
        <f t="shared" si="143"/>
        <v>1815010.743</v>
      </c>
      <c r="E1137" s="47" t="s">
        <v>815</v>
      </c>
      <c r="F1137" s="16"/>
      <c r="G1137"/>
      <c r="H1137" s="17">
        <v>7000</v>
      </c>
      <c r="I1137" s="17">
        <v>1632.34</v>
      </c>
      <c r="J1137" s="16">
        <v>5820</v>
      </c>
      <c r="K1137" s="18" t="e">
        <f>INDEX(תקציב_2013,MATCH(D1137,'[1]תקציב 2015'!$D$3:$D$5960,0),8)</f>
        <v>#N/A</v>
      </c>
      <c r="L1137" s="18" t="str">
        <f t="shared" si="136"/>
        <v>8</v>
      </c>
      <c r="M1137" s="18" t="str">
        <f>INDEX(Chapter,MATCH(L1137,[1]Chapter!$A$1:$A$681,0),8)</f>
        <v>שירותים ממלכתיים</v>
      </c>
      <c r="N1137" s="18" t="str">
        <f t="shared" si="137"/>
        <v>81</v>
      </c>
      <c r="O1137" s="18" t="str">
        <f>INDEX(Chapter,MATCH(N1137,[1]Chapter!$A$1:$A$681,0),8)</f>
        <v>חינוך</v>
      </c>
      <c r="P1137" s="18" t="str">
        <f t="shared" si="138"/>
        <v>815</v>
      </c>
      <c r="Q1137" s="18" t="str">
        <f>INDEX(Chapter,MATCH(P1137,[1]Chapter!$A$1:$A$681,0),8)</f>
        <v>חינוך על יסודי</v>
      </c>
      <c r="R1137" s="18" t="str">
        <f t="shared" si="139"/>
        <v>8150</v>
      </c>
      <c r="S1137" s="18" t="e">
        <f>INDEX(Chapter,MATCH(R1137,[1]Chapter!$A$1:$A$681,0),8)</f>
        <v>#N/A</v>
      </c>
      <c r="T1137" s="18"/>
      <c r="U1137" s="18" t="str">
        <f t="shared" si="140"/>
        <v>7</v>
      </c>
      <c r="V1137" s="18" t="str">
        <f>IF($L1137&lt;"6",INDEX(Revenue_type,MATCH(U1137*1,[1]type!$A$118:$A$168,0),8),INDEX(Expenditure_type,MATCH(U1137*1,[1]type!$A$2:$A$117,0),8))</f>
        <v>הוצאות לפעולות</v>
      </c>
      <c r="W1137" s="18" t="str">
        <f t="shared" si="141"/>
        <v>74</v>
      </c>
      <c r="X1137" s="18" t="str">
        <f>IF($L1137&lt;"6",INDEX(Revenue_type,MATCH(W1137*1,[1]type!$A$118:$A$168,0),8),INDEX(Expenditure_type,MATCH(W1137*1,[1]type!$A$2:$A$117,0),8))</f>
        <v>כלים, מכשירים וציוד</v>
      </c>
      <c r="Y1137" s="18" t="str">
        <f t="shared" si="142"/>
        <v>743</v>
      </c>
      <c r="Z1137" s="18" t="str">
        <f>IF($L1137&lt;"6",INDEX(Revenue_type,MATCH(Y1137*1,[1]type!$A$118:$A$168,0),8),INDEX(Expenditure_type,MATCH(Y1137*1,[1]type!$A$2:$A$117,0),8))</f>
        <v>רכישת כלים, מכשירים וציוד</v>
      </c>
    </row>
    <row r="1138" spans="1:26" ht="15.75" customHeight="1" outlineLevel="2">
      <c r="A1138" s="38">
        <v>744</v>
      </c>
      <c r="B1138" s="39">
        <v>815010</v>
      </c>
      <c r="C1138">
        <v>1</v>
      </c>
      <c r="D1138" t="str">
        <f t="shared" si="143"/>
        <v>1815010.744</v>
      </c>
      <c r="E1138" s="47" t="s">
        <v>816</v>
      </c>
      <c r="F1138" s="16"/>
      <c r="G1138"/>
      <c r="H1138" s="17">
        <v>14000</v>
      </c>
      <c r="I1138" s="17">
        <v>8819</v>
      </c>
      <c r="J1138" s="16">
        <v>12990</v>
      </c>
      <c r="K1138" s="18" t="e">
        <f>INDEX(תקציב_2013,MATCH(D1138,'[1]תקציב 2015'!$D$3:$D$5960,0),8)</f>
        <v>#N/A</v>
      </c>
      <c r="L1138" s="18" t="str">
        <f t="shared" si="136"/>
        <v>8</v>
      </c>
      <c r="M1138" s="18" t="str">
        <f>INDEX(Chapter,MATCH(L1138,[1]Chapter!$A$1:$A$681,0),8)</f>
        <v>שירותים ממלכתיים</v>
      </c>
      <c r="N1138" s="18" t="str">
        <f t="shared" si="137"/>
        <v>81</v>
      </c>
      <c r="O1138" s="18" t="str">
        <f>INDEX(Chapter,MATCH(N1138,[1]Chapter!$A$1:$A$681,0),8)</f>
        <v>חינוך</v>
      </c>
      <c r="P1138" s="18" t="str">
        <f t="shared" si="138"/>
        <v>815</v>
      </c>
      <c r="Q1138" s="18" t="str">
        <f>INDEX(Chapter,MATCH(P1138,[1]Chapter!$A$1:$A$681,0),8)</f>
        <v>חינוך על יסודי</v>
      </c>
      <c r="R1138" s="18" t="str">
        <f t="shared" si="139"/>
        <v>8150</v>
      </c>
      <c r="S1138" s="18" t="e">
        <f>INDEX(Chapter,MATCH(R1138,[1]Chapter!$A$1:$A$681,0),8)</f>
        <v>#N/A</v>
      </c>
      <c r="T1138" s="18"/>
      <c r="U1138" s="18" t="str">
        <f t="shared" si="140"/>
        <v>7</v>
      </c>
      <c r="V1138" s="18" t="str">
        <f>IF($L1138&lt;"6",INDEX(Revenue_type,MATCH(U1138*1,[1]type!$A$118:$A$168,0),8),INDEX(Expenditure_type,MATCH(U1138*1,[1]type!$A$2:$A$117,0),8))</f>
        <v>הוצאות לפעולות</v>
      </c>
      <c r="W1138" s="18" t="str">
        <f t="shared" si="141"/>
        <v>74</v>
      </c>
      <c r="X1138" s="18" t="str">
        <f>IF($L1138&lt;"6",INDEX(Revenue_type,MATCH(W1138*1,[1]type!$A$118:$A$168,0),8),INDEX(Expenditure_type,MATCH(W1138*1,[1]type!$A$2:$A$117,0),8))</f>
        <v>כלים, מכשירים וציוד</v>
      </c>
      <c r="Y1138" s="18" t="str">
        <f t="shared" si="142"/>
        <v>744</v>
      </c>
      <c r="Z1138" s="18" t="e">
        <f>IF($L1138&lt;"6",INDEX(Revenue_type,MATCH(Y1138*1,[1]type!$A$118:$A$168,0),8),INDEX(Expenditure_type,MATCH(Y1138*1,[1]type!$A$2:$A$117,0),8))</f>
        <v>#N/A</v>
      </c>
    </row>
    <row r="1139" spans="1:26" ht="15.75" customHeight="1" outlineLevel="2">
      <c r="A1139" s="38">
        <v>745</v>
      </c>
      <c r="B1139" s="39">
        <v>815010</v>
      </c>
      <c r="C1139">
        <v>1</v>
      </c>
      <c r="D1139" t="str">
        <f t="shared" si="143"/>
        <v>1815010.745</v>
      </c>
      <c r="E1139" s="44" t="s">
        <v>817</v>
      </c>
      <c r="F1139" s="16"/>
      <c r="G1139"/>
      <c r="H1139" s="17">
        <v>25000</v>
      </c>
      <c r="I1139" s="17">
        <v>24999.01</v>
      </c>
      <c r="J1139" s="16">
        <v>24993.5</v>
      </c>
      <c r="K1139" s="18" t="e">
        <f>INDEX(תקציב_2013,MATCH(D1139,'[1]תקציב 2015'!$D$3:$D$5960,0),8)</f>
        <v>#N/A</v>
      </c>
      <c r="L1139" s="18" t="str">
        <f t="shared" si="136"/>
        <v>8</v>
      </c>
      <c r="M1139" s="18" t="str">
        <f>INDEX(Chapter,MATCH(L1139,[1]Chapter!$A$1:$A$681,0),8)</f>
        <v>שירותים ממלכתיים</v>
      </c>
      <c r="N1139" s="18" t="str">
        <f t="shared" si="137"/>
        <v>81</v>
      </c>
      <c r="O1139" s="18" t="str">
        <f>INDEX(Chapter,MATCH(N1139,[1]Chapter!$A$1:$A$681,0),8)</f>
        <v>חינוך</v>
      </c>
      <c r="P1139" s="18" t="str">
        <f t="shared" si="138"/>
        <v>815</v>
      </c>
      <c r="Q1139" s="18" t="str">
        <f>INDEX(Chapter,MATCH(P1139,[1]Chapter!$A$1:$A$681,0),8)</f>
        <v>חינוך על יסודי</v>
      </c>
      <c r="R1139" s="18" t="str">
        <f t="shared" si="139"/>
        <v>8150</v>
      </c>
      <c r="S1139" s="18" t="e">
        <f>INDEX(Chapter,MATCH(R1139,[1]Chapter!$A$1:$A$681,0),8)</f>
        <v>#N/A</v>
      </c>
      <c r="T1139" s="18"/>
      <c r="U1139" s="18" t="str">
        <f t="shared" si="140"/>
        <v>7</v>
      </c>
      <c r="V1139" s="18" t="str">
        <f>IF($L1139&lt;"6",INDEX(Revenue_type,MATCH(U1139*1,[1]type!$A$118:$A$168,0),8),INDEX(Expenditure_type,MATCH(U1139*1,[1]type!$A$2:$A$117,0),8))</f>
        <v>הוצאות לפעולות</v>
      </c>
      <c r="W1139" s="18" t="str">
        <f t="shared" si="141"/>
        <v>74</v>
      </c>
      <c r="X1139" s="18" t="str">
        <f>IF($L1139&lt;"6",INDEX(Revenue_type,MATCH(W1139*1,[1]type!$A$118:$A$168,0),8),INDEX(Expenditure_type,MATCH(W1139*1,[1]type!$A$2:$A$117,0),8))</f>
        <v>כלים, מכשירים וציוד</v>
      </c>
      <c r="Y1139" s="18" t="str">
        <f t="shared" si="142"/>
        <v>745</v>
      </c>
      <c r="Z1139" s="18" t="e">
        <f>IF($L1139&lt;"6",INDEX(Revenue_type,MATCH(Y1139*1,[1]type!$A$118:$A$168,0),8),INDEX(Expenditure_type,MATCH(Y1139*1,[1]type!$A$2:$A$117,0),8))</f>
        <v>#N/A</v>
      </c>
    </row>
    <row r="1140" spans="1:26" ht="15.75" customHeight="1" outlineLevel="2">
      <c r="A1140" s="38">
        <v>750</v>
      </c>
      <c r="B1140" s="39">
        <v>815010</v>
      </c>
      <c r="C1140">
        <v>1</v>
      </c>
      <c r="D1140" t="str">
        <f t="shared" si="143"/>
        <v>1815010.750</v>
      </c>
      <c r="E1140" s="42" t="s">
        <v>818</v>
      </c>
      <c r="F1140" s="16"/>
      <c r="G1140"/>
      <c r="H1140" s="17">
        <v>300000</v>
      </c>
      <c r="I1140" s="17">
        <v>249073.58</v>
      </c>
      <c r="J1140" s="16">
        <v>243535.4</v>
      </c>
      <c r="K1140" s="18" t="e">
        <f>INDEX(תקציב_2013,MATCH(D1140,'[1]תקציב 2015'!$D$3:$D$5960,0),8)</f>
        <v>#N/A</v>
      </c>
      <c r="L1140" s="18" t="str">
        <f t="shared" si="136"/>
        <v>8</v>
      </c>
      <c r="M1140" s="18" t="str">
        <f>INDEX(Chapter,MATCH(L1140,[1]Chapter!$A$1:$A$681,0),8)</f>
        <v>שירותים ממלכתיים</v>
      </c>
      <c r="N1140" s="18" t="str">
        <f t="shared" si="137"/>
        <v>81</v>
      </c>
      <c r="O1140" s="18" t="str">
        <f>INDEX(Chapter,MATCH(N1140,[1]Chapter!$A$1:$A$681,0),8)</f>
        <v>חינוך</v>
      </c>
      <c r="P1140" s="18" t="str">
        <f t="shared" si="138"/>
        <v>815</v>
      </c>
      <c r="Q1140" s="18" t="str">
        <f>INDEX(Chapter,MATCH(P1140,[1]Chapter!$A$1:$A$681,0),8)</f>
        <v>חינוך על יסודי</v>
      </c>
      <c r="R1140" s="18" t="str">
        <f t="shared" si="139"/>
        <v>8150</v>
      </c>
      <c r="S1140" s="18" t="e">
        <f>INDEX(Chapter,MATCH(R1140,[1]Chapter!$A$1:$A$681,0),8)</f>
        <v>#N/A</v>
      </c>
      <c r="T1140" s="18"/>
      <c r="U1140" s="18" t="str">
        <f t="shared" si="140"/>
        <v>7</v>
      </c>
      <c r="V1140" s="18" t="str">
        <f>IF($L1140&lt;"6",INDEX(Revenue_type,MATCH(U1140*1,[1]type!$A$118:$A$168,0),8),INDEX(Expenditure_type,MATCH(U1140*1,[1]type!$A$2:$A$117,0),8))</f>
        <v>הוצאות לפעולות</v>
      </c>
      <c r="W1140" s="18" t="str">
        <f t="shared" si="141"/>
        <v>75</v>
      </c>
      <c r="X1140" s="18" t="str">
        <f>IF($L1140&lt;"6",INDEX(Revenue_type,MATCH(W1140*1,[1]type!$A$118:$A$168,0),8),INDEX(Expenditure_type,MATCH(W1140*1,[1]type!$A$2:$A$117,0),8))</f>
        <v>עבודות קבלניות</v>
      </c>
      <c r="Y1140" s="18" t="str">
        <f t="shared" si="142"/>
        <v>750</v>
      </c>
      <c r="Z1140" s="18" t="e">
        <f>IF($L1140&lt;"6",INDEX(Revenue_type,MATCH(Y1140*1,[1]type!$A$118:$A$168,0),8),INDEX(Expenditure_type,MATCH(Y1140*1,[1]type!$A$2:$A$117,0),8))</f>
        <v>#N/A</v>
      </c>
    </row>
    <row r="1141" spans="1:26" ht="15.75" customHeight="1" outlineLevel="2">
      <c r="A1141" s="38">
        <v>752</v>
      </c>
      <c r="B1141" s="39">
        <v>815010</v>
      </c>
      <c r="C1141">
        <v>1</v>
      </c>
      <c r="D1141" t="str">
        <f t="shared" si="143"/>
        <v>1815010.752</v>
      </c>
      <c r="E1141" s="42" t="s">
        <v>819</v>
      </c>
      <c r="F1141" s="16"/>
      <c r="G1141"/>
      <c r="H1141" s="17">
        <v>52000</v>
      </c>
      <c r="I1141" s="17">
        <v>47267.87</v>
      </c>
      <c r="J1141" s="16">
        <v>47889.120000000003</v>
      </c>
      <c r="K1141" s="18" t="e">
        <f>INDEX(תקציב_2013,MATCH(D1141,'[1]תקציב 2015'!$D$3:$D$5960,0),8)</f>
        <v>#N/A</v>
      </c>
      <c r="L1141" s="18" t="str">
        <f t="shared" si="136"/>
        <v>8</v>
      </c>
      <c r="M1141" s="18" t="str">
        <f>INDEX(Chapter,MATCH(L1141,[1]Chapter!$A$1:$A$681,0),8)</f>
        <v>שירותים ממלכתיים</v>
      </c>
      <c r="N1141" s="18" t="str">
        <f t="shared" si="137"/>
        <v>81</v>
      </c>
      <c r="O1141" s="18" t="str">
        <f>INDEX(Chapter,MATCH(N1141,[1]Chapter!$A$1:$A$681,0),8)</f>
        <v>חינוך</v>
      </c>
      <c r="P1141" s="18" t="str">
        <f t="shared" si="138"/>
        <v>815</v>
      </c>
      <c r="Q1141" s="18" t="str">
        <f>INDEX(Chapter,MATCH(P1141,[1]Chapter!$A$1:$A$681,0),8)</f>
        <v>חינוך על יסודי</v>
      </c>
      <c r="R1141" s="18" t="str">
        <f t="shared" si="139"/>
        <v>8150</v>
      </c>
      <c r="S1141" s="18" t="e">
        <f>INDEX(Chapter,MATCH(R1141,[1]Chapter!$A$1:$A$681,0),8)</f>
        <v>#N/A</v>
      </c>
      <c r="T1141" s="18"/>
      <c r="U1141" s="18" t="str">
        <f t="shared" si="140"/>
        <v>7</v>
      </c>
      <c r="V1141" s="18" t="str">
        <f>IF($L1141&lt;"6",INDEX(Revenue_type,MATCH(U1141*1,[1]type!$A$118:$A$168,0),8),INDEX(Expenditure_type,MATCH(U1141*1,[1]type!$A$2:$A$117,0),8))</f>
        <v>הוצאות לפעולות</v>
      </c>
      <c r="W1141" s="18" t="str">
        <f t="shared" si="141"/>
        <v>75</v>
      </c>
      <c r="X1141" s="18" t="str">
        <f>IF($L1141&lt;"6",INDEX(Revenue_type,MATCH(W1141*1,[1]type!$A$118:$A$168,0),8),INDEX(Expenditure_type,MATCH(W1141*1,[1]type!$A$2:$A$117,0),8))</f>
        <v>עבודות קבלניות</v>
      </c>
      <c r="Y1141" s="18" t="str">
        <f t="shared" si="142"/>
        <v>752</v>
      </c>
      <c r="Z1141" s="18" t="e">
        <f>IF($L1141&lt;"6",INDEX(Revenue_type,MATCH(Y1141*1,[1]type!$A$118:$A$168,0),8),INDEX(Expenditure_type,MATCH(Y1141*1,[1]type!$A$2:$A$117,0),8))</f>
        <v>#N/A</v>
      </c>
    </row>
    <row r="1142" spans="1:26" ht="15.75" customHeight="1" outlineLevel="2">
      <c r="A1142" s="38">
        <v>780</v>
      </c>
      <c r="B1142" s="39">
        <v>815010</v>
      </c>
      <c r="C1142">
        <v>1</v>
      </c>
      <c r="D1142" t="str">
        <f t="shared" si="143"/>
        <v>1815010.780</v>
      </c>
      <c r="E1142" s="42" t="s">
        <v>820</v>
      </c>
      <c r="F1142" s="16"/>
      <c r="G1142"/>
      <c r="H1142" s="17">
        <v>15000</v>
      </c>
      <c r="I1142" s="17">
        <v>12066.5</v>
      </c>
      <c r="J1142" s="16">
        <v>14515.4</v>
      </c>
      <c r="K1142" s="18"/>
      <c r="L1142" s="18" t="str">
        <f t="shared" si="136"/>
        <v>8</v>
      </c>
      <c r="M1142" s="18" t="str">
        <f>INDEX(Chapter,MATCH(L1142,[1]Chapter!$A$1:$A$681,0),8)</f>
        <v>שירותים ממלכתיים</v>
      </c>
      <c r="N1142" s="18" t="str">
        <f t="shared" si="137"/>
        <v>81</v>
      </c>
      <c r="O1142" s="18" t="str">
        <f>INDEX(Chapter,MATCH(N1142,[1]Chapter!$A$1:$A$681,0),8)</f>
        <v>חינוך</v>
      </c>
      <c r="P1142" s="18" t="str">
        <f t="shared" si="138"/>
        <v>815</v>
      </c>
      <c r="Q1142" s="18" t="str">
        <f>INDEX(Chapter,MATCH(P1142,[1]Chapter!$A$1:$A$681,0),8)</f>
        <v>חינוך על יסודי</v>
      </c>
      <c r="R1142" s="18" t="str">
        <f t="shared" si="139"/>
        <v>8150</v>
      </c>
      <c r="S1142" s="18" t="e">
        <f>INDEX(Chapter,MATCH(R1142,[1]Chapter!$A$1:$A$681,0),8)</f>
        <v>#N/A</v>
      </c>
      <c r="T1142" s="18"/>
      <c r="U1142" s="18" t="str">
        <f t="shared" si="140"/>
        <v>7</v>
      </c>
      <c r="V1142" s="18" t="str">
        <f>IF($L1142&lt;"6",INDEX(Revenue_type,MATCH(U1142*1,[1]type!$A$118:$A$168,0),8),INDEX(Expenditure_type,MATCH(U1142*1,[1]type!$A$2:$A$117,0),8))</f>
        <v>הוצאות לפעולות</v>
      </c>
      <c r="W1142" s="18" t="str">
        <f t="shared" si="141"/>
        <v>78</v>
      </c>
      <c r="X1142" s="18" t="str">
        <f>IF($L1142&lt;"6",INDEX(Revenue_type,MATCH(W1142*1,[1]type!$A$118:$A$168,0),8),INDEX(Expenditure_type,MATCH(W1142*1,[1]type!$A$2:$A$117,0),8))</f>
        <v>הוצאות שונות</v>
      </c>
      <c r="Y1142" s="18" t="str">
        <f t="shared" si="142"/>
        <v>780</v>
      </c>
      <c r="Z1142" s="18" t="e">
        <f>IF($L1142&lt;"6",INDEX(Revenue_type,MATCH(Y1142*1,[1]type!$A$118:$A$168,0),8),INDEX(Expenditure_type,MATCH(Y1142*1,[1]type!$A$2:$A$117,0),8))</f>
        <v>#N/A</v>
      </c>
    </row>
    <row r="1143" spans="1:26" ht="15.75" customHeight="1" outlineLevel="2">
      <c r="A1143" s="38">
        <v>781</v>
      </c>
      <c r="B1143" s="39">
        <v>815010</v>
      </c>
      <c r="C1143">
        <v>1</v>
      </c>
      <c r="D1143" t="str">
        <f t="shared" si="143"/>
        <v>1815010.781</v>
      </c>
      <c r="E1143" s="42" t="s">
        <v>821</v>
      </c>
      <c r="F1143" s="16"/>
      <c r="G1143"/>
      <c r="H1143" s="17">
        <v>3000</v>
      </c>
      <c r="I1143" s="17">
        <v>0</v>
      </c>
      <c r="J1143" s="16">
        <v>0</v>
      </c>
      <c r="K1143" s="18" t="e">
        <f>INDEX(תקציב_2013,MATCH(D1143,'[1]תקציב 2015'!$D$3:$D$5960,0),8)</f>
        <v>#N/A</v>
      </c>
      <c r="L1143" s="18" t="str">
        <f t="shared" si="136"/>
        <v>8</v>
      </c>
      <c r="M1143" s="18" t="str">
        <f>INDEX(Chapter,MATCH(L1143,[1]Chapter!$A$1:$A$681,0),8)</f>
        <v>שירותים ממלכתיים</v>
      </c>
      <c r="N1143" s="18" t="str">
        <f t="shared" si="137"/>
        <v>81</v>
      </c>
      <c r="O1143" s="18" t="str">
        <f>INDEX(Chapter,MATCH(N1143,[1]Chapter!$A$1:$A$681,0),8)</f>
        <v>חינוך</v>
      </c>
      <c r="P1143" s="18" t="str">
        <f t="shared" si="138"/>
        <v>815</v>
      </c>
      <c r="Q1143" s="18" t="str">
        <f>INDEX(Chapter,MATCH(P1143,[1]Chapter!$A$1:$A$681,0),8)</f>
        <v>חינוך על יסודי</v>
      </c>
      <c r="R1143" s="18" t="str">
        <f t="shared" si="139"/>
        <v>8150</v>
      </c>
      <c r="S1143" s="18" t="e">
        <f>INDEX(Chapter,MATCH(R1143,[1]Chapter!$A$1:$A$681,0),8)</f>
        <v>#N/A</v>
      </c>
      <c r="T1143" s="18"/>
      <c r="U1143" s="18" t="str">
        <f t="shared" si="140"/>
        <v>7</v>
      </c>
      <c r="V1143" s="18" t="str">
        <f>IF($L1143&lt;"6",INDEX(Revenue_type,MATCH(U1143*1,[1]type!$A$118:$A$168,0),8),INDEX(Expenditure_type,MATCH(U1143*1,[1]type!$A$2:$A$117,0),8))</f>
        <v>הוצאות לפעולות</v>
      </c>
      <c r="W1143" s="18" t="str">
        <f t="shared" si="141"/>
        <v>78</v>
      </c>
      <c r="X1143" s="18" t="str">
        <f>IF($L1143&lt;"6",INDEX(Revenue_type,MATCH(W1143*1,[1]type!$A$118:$A$168,0),8),INDEX(Expenditure_type,MATCH(W1143*1,[1]type!$A$2:$A$117,0),8))</f>
        <v>הוצאות שונות</v>
      </c>
      <c r="Y1143" s="18" t="str">
        <f t="shared" si="142"/>
        <v>781</v>
      </c>
      <c r="Z1143" s="18" t="e">
        <f>IF($L1143&lt;"6",INDEX(Revenue_type,MATCH(Y1143*1,[1]type!$A$118:$A$168,0),8),INDEX(Expenditure_type,MATCH(Y1143*1,[1]type!$A$2:$A$117,0),8))</f>
        <v>#N/A</v>
      </c>
    </row>
    <row r="1144" spans="1:26" ht="15.75" customHeight="1" outlineLevel="2">
      <c r="A1144" s="38">
        <v>782</v>
      </c>
      <c r="B1144" s="39">
        <v>815010</v>
      </c>
      <c r="C1144">
        <v>1</v>
      </c>
      <c r="D1144" t="str">
        <f t="shared" si="143"/>
        <v>1815010.782</v>
      </c>
      <c r="E1144" s="42" t="s">
        <v>822</v>
      </c>
      <c r="F1144" s="16"/>
      <c r="G1144"/>
      <c r="H1144" s="17">
        <v>4400</v>
      </c>
      <c r="I1144" s="17">
        <v>4056</v>
      </c>
      <c r="J1144" s="16">
        <v>4206</v>
      </c>
      <c r="K1144" s="18" t="e">
        <f>INDEX(תקציב_2013,MATCH(D1144,'[1]תקציב 2015'!$D$3:$D$5960,0),8)</f>
        <v>#N/A</v>
      </c>
      <c r="L1144" s="18" t="str">
        <f t="shared" si="136"/>
        <v>8</v>
      </c>
      <c r="M1144" s="18" t="str">
        <f>INDEX(Chapter,MATCH(L1144,[1]Chapter!$A$1:$A$681,0),8)</f>
        <v>שירותים ממלכתיים</v>
      </c>
      <c r="N1144" s="18" t="str">
        <f t="shared" si="137"/>
        <v>81</v>
      </c>
      <c r="O1144" s="18" t="str">
        <f>INDEX(Chapter,MATCH(N1144,[1]Chapter!$A$1:$A$681,0),8)</f>
        <v>חינוך</v>
      </c>
      <c r="P1144" s="18" t="str">
        <f t="shared" si="138"/>
        <v>815</v>
      </c>
      <c r="Q1144" s="18" t="str">
        <f>INDEX(Chapter,MATCH(P1144,[1]Chapter!$A$1:$A$681,0),8)</f>
        <v>חינוך על יסודי</v>
      </c>
      <c r="R1144" s="18" t="str">
        <f t="shared" si="139"/>
        <v>8150</v>
      </c>
      <c r="S1144" s="18" t="e">
        <f>INDEX(Chapter,MATCH(R1144,[1]Chapter!$A$1:$A$681,0),8)</f>
        <v>#N/A</v>
      </c>
      <c r="T1144" s="18"/>
      <c r="U1144" s="18" t="str">
        <f t="shared" si="140"/>
        <v>7</v>
      </c>
      <c r="V1144" s="18" t="str">
        <f>IF($L1144&lt;"6",INDEX(Revenue_type,MATCH(U1144*1,[1]type!$A$118:$A$168,0),8),INDEX(Expenditure_type,MATCH(U1144*1,[1]type!$A$2:$A$117,0),8))</f>
        <v>הוצאות לפעולות</v>
      </c>
      <c r="W1144" s="18" t="str">
        <f t="shared" si="141"/>
        <v>78</v>
      </c>
      <c r="X1144" s="18" t="str">
        <f>IF($L1144&lt;"6",INDEX(Revenue_type,MATCH(W1144*1,[1]type!$A$118:$A$168,0),8),INDEX(Expenditure_type,MATCH(W1144*1,[1]type!$A$2:$A$117,0),8))</f>
        <v>הוצאות שונות</v>
      </c>
      <c r="Y1144" s="18" t="str">
        <f t="shared" si="142"/>
        <v>782</v>
      </c>
      <c r="Z1144" s="18" t="e">
        <f>IF($L1144&lt;"6",INDEX(Revenue_type,MATCH(Y1144*1,[1]type!$A$118:$A$168,0),8),INDEX(Expenditure_type,MATCH(Y1144*1,[1]type!$A$2:$A$117,0),8))</f>
        <v>#N/A</v>
      </c>
    </row>
    <row r="1145" spans="1:26" ht="15.75" customHeight="1" outlineLevel="2">
      <c r="A1145" s="38">
        <v>783</v>
      </c>
      <c r="B1145" s="39">
        <v>815010</v>
      </c>
      <c r="C1145">
        <v>1</v>
      </c>
      <c r="D1145" t="str">
        <f t="shared" si="143"/>
        <v>1815010.783</v>
      </c>
      <c r="E1145" s="42" t="s">
        <v>823</v>
      </c>
      <c r="F1145" s="16"/>
      <c r="G1145"/>
      <c r="H1145" s="17">
        <v>10000</v>
      </c>
      <c r="I1145" s="17">
        <v>2572</v>
      </c>
      <c r="J1145" s="16">
        <v>3000</v>
      </c>
      <c r="K1145" s="18" t="e">
        <f>INDEX(תקציב_2013,MATCH(D1145,'[1]תקציב 2015'!$D$3:$D$5960,0),8)</f>
        <v>#N/A</v>
      </c>
      <c r="L1145" s="18" t="str">
        <f t="shared" si="136"/>
        <v>8</v>
      </c>
      <c r="M1145" s="18" t="str">
        <f>INDEX(Chapter,MATCH(L1145,[1]Chapter!$A$1:$A$681,0),8)</f>
        <v>שירותים ממלכתיים</v>
      </c>
      <c r="N1145" s="18" t="str">
        <f t="shared" si="137"/>
        <v>81</v>
      </c>
      <c r="O1145" s="18" t="str">
        <f>INDEX(Chapter,MATCH(N1145,[1]Chapter!$A$1:$A$681,0),8)</f>
        <v>חינוך</v>
      </c>
      <c r="P1145" s="18" t="str">
        <f t="shared" si="138"/>
        <v>815</v>
      </c>
      <c r="Q1145" s="18" t="str">
        <f>INDEX(Chapter,MATCH(P1145,[1]Chapter!$A$1:$A$681,0),8)</f>
        <v>חינוך על יסודי</v>
      </c>
      <c r="R1145" s="18" t="str">
        <f t="shared" si="139"/>
        <v>8150</v>
      </c>
      <c r="S1145" s="18" t="e">
        <f>INDEX(Chapter,MATCH(R1145,[1]Chapter!$A$1:$A$681,0),8)</f>
        <v>#N/A</v>
      </c>
      <c r="T1145" s="18"/>
      <c r="U1145" s="18" t="str">
        <f t="shared" si="140"/>
        <v>7</v>
      </c>
      <c r="V1145" s="18" t="str">
        <f>IF($L1145&lt;"6",INDEX(Revenue_type,MATCH(U1145*1,[1]type!$A$118:$A$168,0),8),INDEX(Expenditure_type,MATCH(U1145*1,[1]type!$A$2:$A$117,0),8))</f>
        <v>הוצאות לפעולות</v>
      </c>
      <c r="W1145" s="18" t="str">
        <f t="shared" si="141"/>
        <v>78</v>
      </c>
      <c r="X1145" s="18" t="str">
        <f>IF($L1145&lt;"6",INDEX(Revenue_type,MATCH(W1145*1,[1]type!$A$118:$A$168,0),8),INDEX(Expenditure_type,MATCH(W1145*1,[1]type!$A$2:$A$117,0),8))</f>
        <v>הוצאות שונות</v>
      </c>
      <c r="Y1145" s="18" t="str">
        <f t="shared" si="142"/>
        <v>783</v>
      </c>
      <c r="Z1145" s="18" t="e">
        <f>IF($L1145&lt;"6",INDEX(Revenue_type,MATCH(Y1145*1,[1]type!$A$118:$A$168,0),8),INDEX(Expenditure_type,MATCH(Y1145*1,[1]type!$A$2:$A$117,0),8))</f>
        <v>#N/A</v>
      </c>
    </row>
    <row r="1146" spans="1:26" ht="15.75" customHeight="1" outlineLevel="2">
      <c r="A1146" s="38">
        <v>784</v>
      </c>
      <c r="B1146" s="39">
        <v>815010</v>
      </c>
      <c r="C1146">
        <v>1</v>
      </c>
      <c r="D1146" t="str">
        <f t="shared" si="143"/>
        <v>1815010.784</v>
      </c>
      <c r="E1146" s="47" t="s">
        <v>824</v>
      </c>
      <c r="F1146" s="16"/>
      <c r="G1146"/>
      <c r="H1146" s="17">
        <v>7000</v>
      </c>
      <c r="I1146" s="17">
        <v>0</v>
      </c>
      <c r="J1146" s="16">
        <v>7700</v>
      </c>
      <c r="K1146" s="18" t="e">
        <f>INDEX(תקציב_2013,MATCH(D1146,'[1]תקציב 2015'!$D$3:$D$5960,0),8)</f>
        <v>#N/A</v>
      </c>
      <c r="L1146" s="18" t="str">
        <f t="shared" si="136"/>
        <v>8</v>
      </c>
      <c r="M1146" s="18" t="str">
        <f>INDEX(Chapter,MATCH(L1146,[1]Chapter!$A$1:$A$681,0),8)</f>
        <v>שירותים ממלכתיים</v>
      </c>
      <c r="N1146" s="18" t="str">
        <f t="shared" si="137"/>
        <v>81</v>
      </c>
      <c r="O1146" s="18" t="str">
        <f>INDEX(Chapter,MATCH(N1146,[1]Chapter!$A$1:$A$681,0),8)</f>
        <v>חינוך</v>
      </c>
      <c r="P1146" s="18" t="str">
        <f t="shared" si="138"/>
        <v>815</v>
      </c>
      <c r="Q1146" s="18" t="str">
        <f>INDEX(Chapter,MATCH(P1146,[1]Chapter!$A$1:$A$681,0),8)</f>
        <v>חינוך על יסודי</v>
      </c>
      <c r="R1146" s="18" t="str">
        <f t="shared" si="139"/>
        <v>8150</v>
      </c>
      <c r="S1146" s="18" t="e">
        <f>INDEX(Chapter,MATCH(R1146,[1]Chapter!$A$1:$A$681,0),8)</f>
        <v>#N/A</v>
      </c>
      <c r="T1146" s="18"/>
      <c r="U1146" s="18" t="str">
        <f t="shared" si="140"/>
        <v>7</v>
      </c>
      <c r="V1146" s="18" t="str">
        <f>IF($L1146&lt;"6",INDEX(Revenue_type,MATCH(U1146*1,[1]type!$A$118:$A$168,0),8),INDEX(Expenditure_type,MATCH(U1146*1,[1]type!$A$2:$A$117,0),8))</f>
        <v>הוצאות לפעולות</v>
      </c>
      <c r="W1146" s="18" t="str">
        <f t="shared" si="141"/>
        <v>78</v>
      </c>
      <c r="X1146" s="18" t="str">
        <f>IF($L1146&lt;"6",INDEX(Revenue_type,MATCH(W1146*1,[1]type!$A$118:$A$168,0),8),INDEX(Expenditure_type,MATCH(W1146*1,[1]type!$A$2:$A$117,0),8))</f>
        <v>הוצאות שונות</v>
      </c>
      <c r="Y1146" s="18" t="str">
        <f t="shared" si="142"/>
        <v>784</v>
      </c>
      <c r="Z1146" s="18" t="e">
        <f>IF($L1146&lt;"6",INDEX(Revenue_type,MATCH(Y1146*1,[1]type!$A$118:$A$168,0),8),INDEX(Expenditure_type,MATCH(Y1146*1,[1]type!$A$2:$A$117,0),8))</f>
        <v>#N/A</v>
      </c>
    </row>
    <row r="1147" spans="1:26" ht="15.75" customHeight="1" outlineLevel="2">
      <c r="A1147" s="38">
        <v>787</v>
      </c>
      <c r="B1147" s="39">
        <v>815010</v>
      </c>
      <c r="C1147">
        <v>1</v>
      </c>
      <c r="D1147" t="str">
        <f t="shared" si="143"/>
        <v>1815010.787</v>
      </c>
      <c r="E1147" s="42" t="s">
        <v>227</v>
      </c>
      <c r="F1147" s="16"/>
      <c r="G1147"/>
      <c r="H1147" s="17">
        <v>2000</v>
      </c>
      <c r="I1147" s="17">
        <v>1125</v>
      </c>
      <c r="J1147" s="16">
        <v>0</v>
      </c>
      <c r="K1147" s="18" t="e">
        <f>INDEX(תקציב_2013,MATCH(D1147,'[1]תקציב 2015'!$D$3:$D$5960,0),8)</f>
        <v>#N/A</v>
      </c>
      <c r="L1147" s="18" t="str">
        <f t="shared" si="136"/>
        <v>8</v>
      </c>
      <c r="M1147" s="18" t="str">
        <f>INDEX(Chapter,MATCH(L1147,[1]Chapter!$A$1:$A$681,0),8)</f>
        <v>שירותים ממלכתיים</v>
      </c>
      <c r="N1147" s="18" t="str">
        <f t="shared" si="137"/>
        <v>81</v>
      </c>
      <c r="O1147" s="18" t="str">
        <f>INDEX(Chapter,MATCH(N1147,[1]Chapter!$A$1:$A$681,0),8)</f>
        <v>חינוך</v>
      </c>
      <c r="P1147" s="18" t="str">
        <f t="shared" si="138"/>
        <v>815</v>
      </c>
      <c r="Q1147" s="18" t="str">
        <f>INDEX(Chapter,MATCH(P1147,[1]Chapter!$A$1:$A$681,0),8)</f>
        <v>חינוך על יסודי</v>
      </c>
      <c r="R1147" s="18" t="str">
        <f t="shared" si="139"/>
        <v>8150</v>
      </c>
      <c r="S1147" s="18" t="e">
        <f>INDEX(Chapter,MATCH(R1147,[1]Chapter!$A$1:$A$681,0),8)</f>
        <v>#N/A</v>
      </c>
      <c r="T1147" s="18"/>
      <c r="U1147" s="18" t="str">
        <f t="shared" si="140"/>
        <v>7</v>
      </c>
      <c r="V1147" s="18" t="str">
        <f>IF($L1147&lt;"6",INDEX(Revenue_type,MATCH(U1147*1,[1]type!$A$118:$A$168,0),8),INDEX(Expenditure_type,MATCH(U1147*1,[1]type!$A$2:$A$117,0),8))</f>
        <v>הוצאות לפעולות</v>
      </c>
      <c r="W1147" s="18" t="str">
        <f t="shared" si="141"/>
        <v>78</v>
      </c>
      <c r="X1147" s="18" t="str">
        <f>IF($L1147&lt;"6",INDEX(Revenue_type,MATCH(W1147*1,[1]type!$A$118:$A$168,0),8),INDEX(Expenditure_type,MATCH(W1147*1,[1]type!$A$2:$A$117,0),8))</f>
        <v>הוצאות שונות</v>
      </c>
      <c r="Y1147" s="18" t="str">
        <f t="shared" si="142"/>
        <v>787</v>
      </c>
      <c r="Z1147" s="18" t="e">
        <f>IF($L1147&lt;"6",INDEX(Revenue_type,MATCH(Y1147*1,[1]type!$A$118:$A$168,0),8),INDEX(Expenditure_type,MATCH(Y1147*1,[1]type!$A$2:$A$117,0),8))</f>
        <v>#N/A</v>
      </c>
    </row>
    <row r="1148" spans="1:26" ht="15.75" customHeight="1" outlineLevel="2">
      <c r="A1148" s="38">
        <v>789</v>
      </c>
      <c r="B1148" s="39">
        <v>815010</v>
      </c>
      <c r="C1148">
        <v>1</v>
      </c>
      <c r="D1148" t="str">
        <f t="shared" si="143"/>
        <v>1815010.789</v>
      </c>
      <c r="E1148" s="42" t="s">
        <v>184</v>
      </c>
      <c r="F1148" s="16"/>
      <c r="G1148"/>
      <c r="H1148" s="17">
        <v>11900</v>
      </c>
      <c r="I1148" s="17">
        <v>10482</v>
      </c>
      <c r="J1148" s="16">
        <v>11776</v>
      </c>
      <c r="K1148" s="18" t="e">
        <f>INDEX(תקציב_2013,MATCH(D1148,'[1]תקציב 2015'!$D$3:$D$5960,0),8)</f>
        <v>#N/A</v>
      </c>
      <c r="L1148" s="18" t="str">
        <f t="shared" si="136"/>
        <v>8</v>
      </c>
      <c r="M1148" s="18" t="str">
        <f>INDEX(Chapter,MATCH(L1148,[1]Chapter!$A$1:$A$681,0),8)</f>
        <v>שירותים ממלכתיים</v>
      </c>
      <c r="N1148" s="18" t="str">
        <f t="shared" si="137"/>
        <v>81</v>
      </c>
      <c r="O1148" s="18" t="str">
        <f>INDEX(Chapter,MATCH(N1148,[1]Chapter!$A$1:$A$681,0),8)</f>
        <v>חינוך</v>
      </c>
      <c r="P1148" s="18" t="str">
        <f t="shared" si="138"/>
        <v>815</v>
      </c>
      <c r="Q1148" s="18" t="str">
        <f>INDEX(Chapter,MATCH(P1148,[1]Chapter!$A$1:$A$681,0),8)</f>
        <v>חינוך על יסודי</v>
      </c>
      <c r="R1148" s="18" t="str">
        <f t="shared" si="139"/>
        <v>8150</v>
      </c>
      <c r="S1148" s="18" t="e">
        <f>INDEX(Chapter,MATCH(R1148,[1]Chapter!$A$1:$A$681,0),8)</f>
        <v>#N/A</v>
      </c>
      <c r="T1148" s="18"/>
      <c r="U1148" s="18" t="str">
        <f t="shared" si="140"/>
        <v>7</v>
      </c>
      <c r="V1148" s="18" t="str">
        <f>IF($L1148&lt;"6",INDEX(Revenue_type,MATCH(U1148*1,[1]type!$A$118:$A$168,0),8),INDEX(Expenditure_type,MATCH(U1148*1,[1]type!$A$2:$A$117,0),8))</f>
        <v>הוצאות לפעולות</v>
      </c>
      <c r="W1148" s="18" t="str">
        <f t="shared" si="141"/>
        <v>78</v>
      </c>
      <c r="X1148" s="18" t="str">
        <f>IF($L1148&lt;"6",INDEX(Revenue_type,MATCH(W1148*1,[1]type!$A$118:$A$168,0),8),INDEX(Expenditure_type,MATCH(W1148*1,[1]type!$A$2:$A$117,0),8))</f>
        <v>הוצאות שונות</v>
      </c>
      <c r="Y1148" s="18" t="str">
        <f t="shared" si="142"/>
        <v>789</v>
      </c>
      <c r="Z1148" s="18" t="e">
        <f>IF($L1148&lt;"6",INDEX(Revenue_type,MATCH(Y1148*1,[1]type!$A$118:$A$168,0),8),INDEX(Expenditure_type,MATCH(Y1148*1,[1]type!$A$2:$A$117,0),8))</f>
        <v>#N/A</v>
      </c>
    </row>
    <row r="1149" spans="1:26" ht="15.75" customHeight="1" outlineLevel="2">
      <c r="A1149" s="38">
        <v>795</v>
      </c>
      <c r="B1149" s="39">
        <v>815010</v>
      </c>
      <c r="C1149">
        <v>1</v>
      </c>
      <c r="D1149" t="str">
        <f t="shared" si="143"/>
        <v>1815010.795</v>
      </c>
      <c r="E1149" s="47" t="s">
        <v>785</v>
      </c>
      <c r="F1149" s="16"/>
      <c r="G1149"/>
      <c r="H1149" s="17">
        <v>29000</v>
      </c>
      <c r="I1149" s="17">
        <v>21956</v>
      </c>
      <c r="J1149" s="16">
        <v>20807</v>
      </c>
      <c r="K1149" s="18" t="e">
        <f>INDEX(תקציב_2013,MATCH(D1149,'[1]תקציב 2015'!$D$3:$D$5960,0),8)</f>
        <v>#N/A</v>
      </c>
      <c r="L1149" s="18" t="str">
        <f t="shared" si="136"/>
        <v>8</v>
      </c>
      <c r="M1149" s="18" t="str">
        <f>INDEX(Chapter,MATCH(L1149,[1]Chapter!$A$1:$A$681,0),8)</f>
        <v>שירותים ממלכתיים</v>
      </c>
      <c r="N1149" s="18" t="str">
        <f t="shared" si="137"/>
        <v>81</v>
      </c>
      <c r="O1149" s="18" t="str">
        <f>INDEX(Chapter,MATCH(N1149,[1]Chapter!$A$1:$A$681,0),8)</f>
        <v>חינוך</v>
      </c>
      <c r="P1149" s="18" t="str">
        <f t="shared" si="138"/>
        <v>815</v>
      </c>
      <c r="Q1149" s="18" t="str">
        <f>INDEX(Chapter,MATCH(P1149,[1]Chapter!$A$1:$A$681,0),8)</f>
        <v>חינוך על יסודי</v>
      </c>
      <c r="R1149" s="18" t="str">
        <f t="shared" si="139"/>
        <v>8150</v>
      </c>
      <c r="S1149" s="18" t="e">
        <f>INDEX(Chapter,MATCH(R1149,[1]Chapter!$A$1:$A$681,0),8)</f>
        <v>#N/A</v>
      </c>
      <c r="T1149" s="18"/>
      <c r="U1149" s="18" t="str">
        <f t="shared" si="140"/>
        <v>7</v>
      </c>
      <c r="V1149" s="18" t="str">
        <f>IF($L1149&lt;"6",INDEX(Revenue_type,MATCH(U1149*1,[1]type!$A$118:$A$168,0),8),INDEX(Expenditure_type,MATCH(U1149*1,[1]type!$A$2:$A$117,0),8))</f>
        <v>הוצאות לפעולות</v>
      </c>
      <c r="W1149" s="18" t="str">
        <f t="shared" si="141"/>
        <v>79</v>
      </c>
      <c r="X1149" s="18" t="str">
        <f>IF($L1149&lt;"6",INDEX(Revenue_type,MATCH(W1149*1,[1]type!$A$118:$A$168,0),8),INDEX(Expenditure_type,MATCH(W1149*1,[1]type!$A$2:$A$117,0),8))</f>
        <v>השתתפות בתקציבי עזר 092</v>
      </c>
      <c r="Y1149" s="18" t="str">
        <f t="shared" si="142"/>
        <v>795</v>
      </c>
      <c r="Z1149" s="18" t="str">
        <f>IF($L1149&lt;"6",INDEX(Revenue_type,MATCH(Y1149*1,[1]type!$A$118:$A$168,0),8),INDEX(Expenditure_type,MATCH(Y1149*1,[1]type!$A$2:$A$117,0),8))</f>
        <v>בתי מלאכה ת"ע 095</v>
      </c>
    </row>
    <row r="1150" spans="1:26" ht="15.75" customHeight="1" outlineLevel="2">
      <c r="A1150" s="38">
        <v>798</v>
      </c>
      <c r="B1150" s="39">
        <v>815010</v>
      </c>
      <c r="C1150">
        <v>1</v>
      </c>
      <c r="D1150" t="str">
        <f t="shared" si="143"/>
        <v>1815010.798</v>
      </c>
      <c r="E1150" s="47" t="s">
        <v>565</v>
      </c>
      <c r="F1150" s="16"/>
      <c r="G1150"/>
      <c r="H1150" s="17">
        <v>79000</v>
      </c>
      <c r="I1150" s="17">
        <v>53837</v>
      </c>
      <c r="J1150" s="16">
        <v>54342</v>
      </c>
      <c r="K1150" s="18" t="e">
        <f>INDEX(תקציב_2013,MATCH(D1150,'[1]תקציב 2015'!$D$3:$D$5960,0),8)</f>
        <v>#N/A</v>
      </c>
      <c r="L1150" s="18" t="str">
        <f t="shared" si="136"/>
        <v>8</v>
      </c>
      <c r="M1150" s="18" t="str">
        <f>INDEX(Chapter,MATCH(L1150,[1]Chapter!$A$1:$A$681,0),8)</f>
        <v>שירותים ממלכתיים</v>
      </c>
      <c r="N1150" s="18" t="str">
        <f t="shared" si="137"/>
        <v>81</v>
      </c>
      <c r="O1150" s="18" t="str">
        <f>INDEX(Chapter,MATCH(N1150,[1]Chapter!$A$1:$A$681,0),8)</f>
        <v>חינוך</v>
      </c>
      <c r="P1150" s="18" t="str">
        <f t="shared" si="138"/>
        <v>815</v>
      </c>
      <c r="Q1150" s="18" t="str">
        <f>INDEX(Chapter,MATCH(P1150,[1]Chapter!$A$1:$A$681,0),8)</f>
        <v>חינוך על יסודי</v>
      </c>
      <c r="R1150" s="18" t="str">
        <f t="shared" si="139"/>
        <v>8150</v>
      </c>
      <c r="S1150" s="18" t="e">
        <f>INDEX(Chapter,MATCH(R1150,[1]Chapter!$A$1:$A$681,0),8)</f>
        <v>#N/A</v>
      </c>
      <c r="T1150" s="18"/>
      <c r="U1150" s="18" t="str">
        <f t="shared" si="140"/>
        <v>7</v>
      </c>
      <c r="V1150" s="18" t="str">
        <f>IF($L1150&lt;"6",INDEX(Revenue_type,MATCH(U1150*1,[1]type!$A$118:$A$168,0),8),INDEX(Expenditure_type,MATCH(U1150*1,[1]type!$A$2:$A$117,0),8))</f>
        <v>הוצאות לפעולות</v>
      </c>
      <c r="W1150" s="18" t="str">
        <f t="shared" si="141"/>
        <v>79</v>
      </c>
      <c r="X1150" s="18" t="str">
        <f>IF($L1150&lt;"6",INDEX(Revenue_type,MATCH(W1150*1,[1]type!$A$118:$A$168,0),8),INDEX(Expenditure_type,MATCH(W1150*1,[1]type!$A$2:$A$117,0),8))</f>
        <v>השתתפות בתקציבי עזר 092</v>
      </c>
      <c r="Y1150" s="18" t="str">
        <f t="shared" si="142"/>
        <v>798</v>
      </c>
      <c r="Z1150" s="18" t="e">
        <f>IF($L1150&lt;"6",INDEX(Revenue_type,MATCH(Y1150*1,[1]type!$A$118:$A$168,0),8),INDEX(Expenditure_type,MATCH(Y1150*1,[1]type!$A$2:$A$117,0),8))</f>
        <v>#N/A</v>
      </c>
    </row>
    <row r="1151" spans="1:26" ht="15.75" customHeight="1" outlineLevel="2">
      <c r="A1151" s="38">
        <v>110</v>
      </c>
      <c r="B1151" s="39">
        <v>815020</v>
      </c>
      <c r="C1151">
        <v>1</v>
      </c>
      <c r="D1151" t="str">
        <f t="shared" si="143"/>
        <v>1815020.110</v>
      </c>
      <c r="E1151" s="47" t="s">
        <v>825</v>
      </c>
      <c r="F1151" s="16"/>
      <c r="G1151"/>
      <c r="H1151" s="17">
        <v>16421000</v>
      </c>
      <c r="I1151" s="17">
        <v>14945226.52</v>
      </c>
      <c r="J1151" s="16">
        <v>14986764.42</v>
      </c>
      <c r="K1151" s="18" t="e">
        <f>INDEX(תקציב_2013,MATCH(D1151,'[1]תקציב 2015'!$D$3:$D$5960,0),8)</f>
        <v>#N/A</v>
      </c>
      <c r="L1151" s="18" t="str">
        <f t="shared" si="136"/>
        <v>8</v>
      </c>
      <c r="M1151" s="18" t="str">
        <f>INDEX(Chapter,MATCH(L1151,[1]Chapter!$A$1:$A$681,0),8)</f>
        <v>שירותים ממלכתיים</v>
      </c>
      <c r="N1151" s="18" t="str">
        <f t="shared" si="137"/>
        <v>81</v>
      </c>
      <c r="O1151" s="18" t="str">
        <f>INDEX(Chapter,MATCH(N1151,[1]Chapter!$A$1:$A$681,0),8)</f>
        <v>חינוך</v>
      </c>
      <c r="P1151" s="18" t="str">
        <f t="shared" si="138"/>
        <v>815</v>
      </c>
      <c r="Q1151" s="18" t="str">
        <f>INDEX(Chapter,MATCH(P1151,[1]Chapter!$A$1:$A$681,0),8)</f>
        <v>חינוך על יסודי</v>
      </c>
      <c r="R1151" s="18" t="str">
        <f t="shared" si="139"/>
        <v>8150</v>
      </c>
      <c r="S1151" s="18" t="e">
        <f>INDEX(Chapter,MATCH(R1151,[1]Chapter!$A$1:$A$681,0),8)</f>
        <v>#N/A</v>
      </c>
      <c r="T1151" s="18"/>
      <c r="U1151" s="18" t="str">
        <f t="shared" si="140"/>
        <v>1</v>
      </c>
      <c r="V1151" s="18" t="str">
        <f>IF($L1151&lt;"6",INDEX(Revenue_type,MATCH(U1151*1,[1]type!$A$118:$A$168,0),8),INDEX(Expenditure_type,MATCH(U1151*1,[1]type!$A$2:$A$117,0),8))</f>
        <v>משכורות וש"ע לעובדים לפי תקן</v>
      </c>
      <c r="W1151" s="18" t="str">
        <f t="shared" si="141"/>
        <v>11</v>
      </c>
      <c r="X1151" s="18" t="str">
        <f>IF($L1151&lt;"6",INDEX(Revenue_type,MATCH(W1151*1,[1]type!$A$118:$A$168,0),8),INDEX(Expenditure_type,MATCH(W1151*1,[1]type!$A$2:$A$117,0),8))</f>
        <v>השכר הקובע</v>
      </c>
      <c r="Y1151" s="18" t="str">
        <f t="shared" si="142"/>
        <v>110</v>
      </c>
      <c r="Z1151" s="18" t="e">
        <f>IF($L1151&lt;"6",INDEX(Revenue_type,MATCH(Y1151*1,[1]type!$A$118:$A$168,0),8),INDEX(Expenditure_type,MATCH(Y1151*1,[1]type!$A$2:$A$117,0),8))</f>
        <v>#N/A</v>
      </c>
    </row>
    <row r="1152" spans="1:26" ht="15.75" customHeight="1" outlineLevel="2">
      <c r="A1152" s="38">
        <v>111</v>
      </c>
      <c r="B1152" s="39">
        <v>815020</v>
      </c>
      <c r="C1152">
        <v>1</v>
      </c>
      <c r="D1152" t="str">
        <f t="shared" si="143"/>
        <v>1815020.111</v>
      </c>
      <c r="E1152" s="47" t="s">
        <v>826</v>
      </c>
      <c r="F1152" s="16"/>
      <c r="G1152"/>
      <c r="H1152" s="17">
        <v>1327000</v>
      </c>
      <c r="I1152" s="17">
        <v>1274105.08</v>
      </c>
      <c r="J1152" s="16">
        <v>1254106.29</v>
      </c>
      <c r="K1152" s="18" t="e">
        <f>INDEX(תקציב_2013,MATCH(D1152,'[1]תקציב 2015'!$D$3:$D$5960,0),8)</f>
        <v>#N/A</v>
      </c>
      <c r="L1152" s="18" t="str">
        <f t="shared" si="136"/>
        <v>8</v>
      </c>
      <c r="M1152" s="18" t="str">
        <f>INDEX(Chapter,MATCH(L1152,[1]Chapter!$A$1:$A$681,0),8)</f>
        <v>שירותים ממלכתיים</v>
      </c>
      <c r="N1152" s="18" t="str">
        <f t="shared" si="137"/>
        <v>81</v>
      </c>
      <c r="O1152" s="18" t="str">
        <f>INDEX(Chapter,MATCH(N1152,[1]Chapter!$A$1:$A$681,0),8)</f>
        <v>חינוך</v>
      </c>
      <c r="P1152" s="18" t="str">
        <f t="shared" si="138"/>
        <v>815</v>
      </c>
      <c r="Q1152" s="18" t="str">
        <f>INDEX(Chapter,MATCH(P1152,[1]Chapter!$A$1:$A$681,0),8)</f>
        <v>חינוך על יסודי</v>
      </c>
      <c r="R1152" s="18" t="str">
        <f t="shared" si="139"/>
        <v>8150</v>
      </c>
      <c r="S1152" s="18" t="e">
        <f>INDEX(Chapter,MATCH(R1152,[1]Chapter!$A$1:$A$681,0),8)</f>
        <v>#N/A</v>
      </c>
      <c r="T1152" s="18"/>
      <c r="U1152" s="18" t="str">
        <f t="shared" si="140"/>
        <v>1</v>
      </c>
      <c r="V1152" s="18" t="str">
        <f>IF($L1152&lt;"6",INDEX(Revenue_type,MATCH(U1152*1,[1]type!$A$118:$A$168,0),8),INDEX(Expenditure_type,MATCH(U1152*1,[1]type!$A$2:$A$117,0),8))</f>
        <v>משכורות וש"ע לעובדים לפי תקן</v>
      </c>
      <c r="W1152" s="18" t="str">
        <f t="shared" si="141"/>
        <v>11</v>
      </c>
      <c r="X1152" s="18" t="str">
        <f>IF($L1152&lt;"6",INDEX(Revenue_type,MATCH(W1152*1,[1]type!$A$118:$A$168,0),8),INDEX(Expenditure_type,MATCH(W1152*1,[1]type!$A$2:$A$117,0),8))</f>
        <v>השכר הקובע</v>
      </c>
      <c r="Y1152" s="18" t="str">
        <f t="shared" si="142"/>
        <v>111</v>
      </c>
      <c r="Z1152" s="18" t="e">
        <f>IF($L1152&lt;"6",INDEX(Revenue_type,MATCH(Y1152*1,[1]type!$A$118:$A$168,0),8),INDEX(Expenditure_type,MATCH(Y1152*1,[1]type!$A$2:$A$117,0),8))</f>
        <v>#N/A</v>
      </c>
    </row>
    <row r="1153" spans="1:26" ht="15.75" customHeight="1" outlineLevel="2">
      <c r="A1153" s="38">
        <v>115</v>
      </c>
      <c r="B1153" s="39">
        <v>815020</v>
      </c>
      <c r="C1153">
        <v>1</v>
      </c>
      <c r="D1153" t="str">
        <f t="shared" si="143"/>
        <v>1815020.115</v>
      </c>
      <c r="E1153" s="47" t="s">
        <v>433</v>
      </c>
      <c r="F1153" s="16"/>
      <c r="G1153"/>
      <c r="H1153" s="17">
        <v>98000</v>
      </c>
      <c r="I1153" s="17">
        <v>64674</v>
      </c>
      <c r="J1153" s="16">
        <v>56818</v>
      </c>
      <c r="K1153" s="18" t="e">
        <f>INDEX(תקציב_2013,MATCH(D1153,'[1]תקציב 2015'!$D$3:$D$5960,0),8)</f>
        <v>#N/A</v>
      </c>
      <c r="L1153" s="18" t="str">
        <f t="shared" si="136"/>
        <v>8</v>
      </c>
      <c r="M1153" s="18" t="str">
        <f>INDEX(Chapter,MATCH(L1153,[1]Chapter!$A$1:$A$681,0),8)</f>
        <v>שירותים ממלכתיים</v>
      </c>
      <c r="N1153" s="18" t="str">
        <f t="shared" si="137"/>
        <v>81</v>
      </c>
      <c r="O1153" s="18" t="str">
        <f>INDEX(Chapter,MATCH(N1153,[1]Chapter!$A$1:$A$681,0),8)</f>
        <v>חינוך</v>
      </c>
      <c r="P1153" s="18" t="str">
        <f t="shared" si="138"/>
        <v>815</v>
      </c>
      <c r="Q1153" s="18" t="str">
        <f>INDEX(Chapter,MATCH(P1153,[1]Chapter!$A$1:$A$681,0),8)</f>
        <v>חינוך על יסודי</v>
      </c>
      <c r="R1153" s="18" t="str">
        <f t="shared" si="139"/>
        <v>8150</v>
      </c>
      <c r="S1153" s="18" t="e">
        <f>INDEX(Chapter,MATCH(R1153,[1]Chapter!$A$1:$A$681,0),8)</f>
        <v>#N/A</v>
      </c>
      <c r="T1153" s="18"/>
      <c r="U1153" s="18" t="str">
        <f t="shared" si="140"/>
        <v>1</v>
      </c>
      <c r="V1153" s="18" t="str">
        <f>IF($L1153&lt;"6",INDEX(Revenue_type,MATCH(U1153*1,[1]type!$A$118:$A$168,0),8),INDEX(Expenditure_type,MATCH(U1153*1,[1]type!$A$2:$A$117,0),8))</f>
        <v>משכורות וש"ע לעובדים לפי תקן</v>
      </c>
      <c r="W1153" s="18" t="str">
        <f t="shared" si="141"/>
        <v>11</v>
      </c>
      <c r="X1153" s="18" t="str">
        <f>IF($L1153&lt;"6",INDEX(Revenue_type,MATCH(W1153*1,[1]type!$A$118:$A$168,0),8),INDEX(Expenditure_type,MATCH(W1153*1,[1]type!$A$2:$A$117,0),8))</f>
        <v>השכר הקובע</v>
      </c>
      <c r="Y1153" s="18" t="str">
        <f t="shared" si="142"/>
        <v>115</v>
      </c>
      <c r="Z1153" s="18" t="e">
        <f>IF($L1153&lt;"6",INDEX(Revenue_type,MATCH(Y1153*1,[1]type!$A$118:$A$168,0),8),INDEX(Expenditure_type,MATCH(Y1153*1,[1]type!$A$2:$A$117,0),8))</f>
        <v>#N/A</v>
      </c>
    </row>
    <row r="1154" spans="1:26" ht="15.75" customHeight="1" outlineLevel="2">
      <c r="A1154" s="38">
        <v>130</v>
      </c>
      <c r="B1154" s="39">
        <v>815020</v>
      </c>
      <c r="C1154">
        <v>1</v>
      </c>
      <c r="D1154" t="str">
        <f t="shared" si="143"/>
        <v>1815020.130</v>
      </c>
      <c r="E1154" s="42" t="s">
        <v>804</v>
      </c>
      <c r="F1154" s="16"/>
      <c r="G1154"/>
      <c r="H1154" s="17">
        <v>20000</v>
      </c>
      <c r="I1154" s="17">
        <v>183236.52</v>
      </c>
      <c r="J1154" s="16">
        <v>179647.1</v>
      </c>
      <c r="K1154" s="18" t="e">
        <f>INDEX(תקציב_2013,MATCH(D1154,'[1]תקציב 2015'!$D$3:$D$5960,0),8)</f>
        <v>#N/A</v>
      </c>
      <c r="L1154" s="18" t="str">
        <f t="shared" si="136"/>
        <v>8</v>
      </c>
      <c r="M1154" s="18" t="str">
        <f>INDEX(Chapter,MATCH(L1154,[1]Chapter!$A$1:$A$681,0),8)</f>
        <v>שירותים ממלכתיים</v>
      </c>
      <c r="N1154" s="18" t="str">
        <f t="shared" si="137"/>
        <v>81</v>
      </c>
      <c r="O1154" s="18" t="str">
        <f>INDEX(Chapter,MATCH(N1154,[1]Chapter!$A$1:$A$681,0),8)</f>
        <v>חינוך</v>
      </c>
      <c r="P1154" s="18" t="str">
        <f t="shared" si="138"/>
        <v>815</v>
      </c>
      <c r="Q1154" s="18" t="str">
        <f>INDEX(Chapter,MATCH(P1154,[1]Chapter!$A$1:$A$681,0),8)</f>
        <v>חינוך על יסודי</v>
      </c>
      <c r="R1154" s="18" t="str">
        <f t="shared" si="139"/>
        <v>8150</v>
      </c>
      <c r="S1154" s="18" t="e">
        <f>INDEX(Chapter,MATCH(R1154,[1]Chapter!$A$1:$A$681,0),8)</f>
        <v>#N/A</v>
      </c>
      <c r="T1154" s="18"/>
      <c r="U1154" s="18" t="str">
        <f t="shared" si="140"/>
        <v>1</v>
      </c>
      <c r="V1154" s="18" t="str">
        <f>IF($L1154&lt;"6",INDEX(Revenue_type,MATCH(U1154*1,[1]type!$A$118:$A$168,0),8),INDEX(Expenditure_type,MATCH(U1154*1,[1]type!$A$2:$A$117,0),8))</f>
        <v>משכורות וש"ע לעובדים לפי תקן</v>
      </c>
      <c r="W1154" s="18" t="str">
        <f t="shared" si="141"/>
        <v>13</v>
      </c>
      <c r="X1154" s="18" t="str">
        <f>IF($L1154&lt;"6",INDEX(Revenue_type,MATCH(W1154*1,[1]type!$A$118:$A$168,0),8),INDEX(Expenditure_type,MATCH(W1154*1,[1]type!$A$2:$A$117,0),8))</f>
        <v>שעות נוספות</v>
      </c>
      <c r="Y1154" s="18" t="str">
        <f t="shared" si="142"/>
        <v>130</v>
      </c>
      <c r="Z1154" s="18" t="e">
        <f>IF($L1154&lt;"6",INDEX(Revenue_type,MATCH(Y1154*1,[1]type!$A$118:$A$168,0),8),INDEX(Expenditure_type,MATCH(Y1154*1,[1]type!$A$2:$A$117,0),8))</f>
        <v>#N/A</v>
      </c>
    </row>
    <row r="1155" spans="1:26" ht="15.75" customHeight="1" outlineLevel="2">
      <c r="A1155" s="38">
        <v>131</v>
      </c>
      <c r="B1155" s="39">
        <v>815020</v>
      </c>
      <c r="C1155">
        <v>1</v>
      </c>
      <c r="D1155" t="str">
        <f t="shared" si="143"/>
        <v>1815020.131</v>
      </c>
      <c r="E1155" s="42" t="s">
        <v>827</v>
      </c>
      <c r="F1155" s="16"/>
      <c r="G1155"/>
      <c r="H1155" s="17">
        <v>15000</v>
      </c>
      <c r="I1155" s="17">
        <v>17123.39</v>
      </c>
      <c r="J1155" s="16">
        <v>14932.58</v>
      </c>
      <c r="K1155" s="18" t="e">
        <f>INDEX(תקציב_2013,MATCH(D1155,'[1]תקציב 2015'!$D$3:$D$5960,0),8)</f>
        <v>#N/A</v>
      </c>
      <c r="L1155" s="18" t="str">
        <f t="shared" ref="L1155:L1218" si="144">IF(LEFT($B1155,1)*1=0,LEFT($B1155,2),LEFT($B1155,1))</f>
        <v>8</v>
      </c>
      <c r="M1155" s="18" t="str">
        <f>INDEX(Chapter,MATCH(L1155,[1]Chapter!$A$1:$A$681,0),8)</f>
        <v>שירותים ממלכתיים</v>
      </c>
      <c r="N1155" s="18" t="str">
        <f t="shared" ref="N1155:N1218" si="145">IF(LEFT($B1155,1)*1=0,LEFT($B1155,3),LEFT($B1155,2))</f>
        <v>81</v>
      </c>
      <c r="O1155" s="18" t="str">
        <f>INDEX(Chapter,MATCH(N1155,[1]Chapter!$A$1:$A$681,0),8)</f>
        <v>חינוך</v>
      </c>
      <c r="P1155" s="18" t="str">
        <f t="shared" ref="P1155:P1218" si="146">IF(LEFT($B1155,1)*1=0,LEFT($B1155,4),LEFT($B1155,3))</f>
        <v>815</v>
      </c>
      <c r="Q1155" s="18" t="str">
        <f>INDEX(Chapter,MATCH(P1155,[1]Chapter!$A$1:$A$681,0),8)</f>
        <v>חינוך על יסודי</v>
      </c>
      <c r="R1155" s="18" t="str">
        <f t="shared" ref="R1155:R1218" si="147">LEFT($B1155,4)</f>
        <v>8150</v>
      </c>
      <c r="S1155" s="18" t="e">
        <f>INDEX(Chapter,MATCH(R1155,[1]Chapter!$A$1:$A$681,0),8)</f>
        <v>#N/A</v>
      </c>
      <c r="T1155" s="18"/>
      <c r="U1155" s="18" t="str">
        <f t="shared" ref="U1155:U1218" si="148">LEFT($A1155,1)</f>
        <v>1</v>
      </c>
      <c r="V1155" s="18" t="str">
        <f>IF($L1155&lt;"6",INDEX(Revenue_type,MATCH(U1155*1,[1]type!$A$118:$A$168,0),8),INDEX(Expenditure_type,MATCH(U1155*1,[1]type!$A$2:$A$117,0),8))</f>
        <v>משכורות וש"ע לעובדים לפי תקן</v>
      </c>
      <c r="W1155" s="18" t="str">
        <f t="shared" ref="W1155:W1218" si="149">LEFT($A1155,2)</f>
        <v>13</v>
      </c>
      <c r="X1155" s="18" t="str">
        <f>IF($L1155&lt;"6",INDEX(Revenue_type,MATCH(W1155*1,[1]type!$A$118:$A$168,0),8),INDEX(Expenditure_type,MATCH(W1155*1,[1]type!$A$2:$A$117,0),8))</f>
        <v>שעות נוספות</v>
      </c>
      <c r="Y1155" s="18" t="str">
        <f t="shared" ref="Y1155:Y1218" si="150">LEFT($A1155,3)</f>
        <v>131</v>
      </c>
      <c r="Z1155" s="18" t="e">
        <f>IF($L1155&lt;"6",INDEX(Revenue_type,MATCH(Y1155*1,[1]type!$A$118:$A$168,0),8),INDEX(Expenditure_type,MATCH(Y1155*1,[1]type!$A$2:$A$117,0),8))</f>
        <v>#N/A</v>
      </c>
    </row>
    <row r="1156" spans="1:26" ht="15.75" customHeight="1" outlineLevel="2">
      <c r="A1156" s="38">
        <v>140</v>
      </c>
      <c r="B1156" s="39">
        <v>815020</v>
      </c>
      <c r="C1156">
        <v>1</v>
      </c>
      <c r="D1156" t="str">
        <f t="shared" ref="D1156:D1219" si="151">C1156&amp;B1156&amp;"."&amp;A1156</f>
        <v>1815020.140</v>
      </c>
      <c r="E1156" s="41" t="s">
        <v>806</v>
      </c>
      <c r="F1156" s="16"/>
      <c r="G1156"/>
      <c r="H1156" s="17">
        <v>40000</v>
      </c>
      <c r="I1156" s="17">
        <v>35587.629999999997</v>
      </c>
      <c r="J1156" s="16">
        <v>39655</v>
      </c>
      <c r="K1156" s="18" t="e">
        <f>INDEX(תקציב_2013,MATCH(D1156,'[1]תקציב 2015'!$D$3:$D$5960,0),8)</f>
        <v>#N/A</v>
      </c>
      <c r="L1156" s="18" t="str">
        <f t="shared" si="144"/>
        <v>8</v>
      </c>
      <c r="M1156" s="18" t="str">
        <f>INDEX(Chapter,MATCH(L1156,[1]Chapter!$A$1:$A$681,0),8)</f>
        <v>שירותים ממלכתיים</v>
      </c>
      <c r="N1156" s="18" t="str">
        <f t="shared" si="145"/>
        <v>81</v>
      </c>
      <c r="O1156" s="18" t="str">
        <f>INDEX(Chapter,MATCH(N1156,[1]Chapter!$A$1:$A$681,0),8)</f>
        <v>חינוך</v>
      </c>
      <c r="P1156" s="18" t="str">
        <f t="shared" si="146"/>
        <v>815</v>
      </c>
      <c r="Q1156" s="18" t="str">
        <f>INDEX(Chapter,MATCH(P1156,[1]Chapter!$A$1:$A$681,0),8)</f>
        <v>חינוך על יסודי</v>
      </c>
      <c r="R1156" s="18" t="str">
        <f t="shared" si="147"/>
        <v>8150</v>
      </c>
      <c r="S1156" s="18" t="e">
        <f>INDEX(Chapter,MATCH(R1156,[1]Chapter!$A$1:$A$681,0),8)</f>
        <v>#N/A</v>
      </c>
      <c r="T1156" s="18"/>
      <c r="U1156" s="18" t="str">
        <f t="shared" si="148"/>
        <v>1</v>
      </c>
      <c r="V1156" s="18" t="str">
        <f>IF($L1156&lt;"6",INDEX(Revenue_type,MATCH(U1156*1,[1]type!$A$118:$A$168,0),8),INDEX(Expenditure_type,MATCH(U1156*1,[1]type!$A$2:$A$117,0),8))</f>
        <v>משכורות וש"ע לעובדים לפי תקן</v>
      </c>
      <c r="W1156" s="18" t="str">
        <f t="shared" si="149"/>
        <v>14</v>
      </c>
      <c r="X1156" s="18" t="str">
        <f>IF($L1156&lt;"6",INDEX(Revenue_type,MATCH(W1156*1,[1]type!$A$118:$A$168,0),8),INDEX(Expenditure_type,MATCH(W1156*1,[1]type!$A$2:$A$117,0),8))</f>
        <v>החזר הוצאות</v>
      </c>
      <c r="Y1156" s="18" t="str">
        <f t="shared" si="150"/>
        <v>140</v>
      </c>
      <c r="Z1156" s="18" t="e">
        <f>IF($L1156&lt;"6",INDEX(Revenue_type,MATCH(Y1156*1,[1]type!$A$118:$A$168,0),8),INDEX(Expenditure_type,MATCH(Y1156*1,[1]type!$A$2:$A$117,0),8))</f>
        <v>#N/A</v>
      </c>
    </row>
    <row r="1157" spans="1:26" ht="15.75" customHeight="1" outlineLevel="2">
      <c r="A1157" s="38">
        <v>141</v>
      </c>
      <c r="B1157" s="39">
        <v>815020</v>
      </c>
      <c r="C1157">
        <v>1</v>
      </c>
      <c r="D1157" t="str">
        <f t="shared" si="151"/>
        <v>1815020.141</v>
      </c>
      <c r="E1157" s="47" t="s">
        <v>828</v>
      </c>
      <c r="F1157" s="16"/>
      <c r="G1157"/>
      <c r="H1157" s="17">
        <v>58000</v>
      </c>
      <c r="I1157" s="17">
        <v>69525.740000000005</v>
      </c>
      <c r="J1157" s="16">
        <v>58090.05</v>
      </c>
      <c r="K1157" s="18"/>
      <c r="L1157" s="18" t="str">
        <f t="shared" si="144"/>
        <v>8</v>
      </c>
      <c r="M1157" s="18" t="str">
        <f>INDEX(Chapter,MATCH(L1157,[1]Chapter!$A$1:$A$681,0),8)</f>
        <v>שירותים ממלכתיים</v>
      </c>
      <c r="N1157" s="18" t="str">
        <f t="shared" si="145"/>
        <v>81</v>
      </c>
      <c r="O1157" s="18" t="str">
        <f>INDEX(Chapter,MATCH(N1157,[1]Chapter!$A$1:$A$681,0),8)</f>
        <v>חינוך</v>
      </c>
      <c r="P1157" s="18" t="str">
        <f t="shared" si="146"/>
        <v>815</v>
      </c>
      <c r="Q1157" s="18" t="str">
        <f>INDEX(Chapter,MATCH(P1157,[1]Chapter!$A$1:$A$681,0),8)</f>
        <v>חינוך על יסודי</v>
      </c>
      <c r="R1157" s="18" t="str">
        <f t="shared" si="147"/>
        <v>8150</v>
      </c>
      <c r="S1157" s="18" t="e">
        <f>INDEX(Chapter,MATCH(R1157,[1]Chapter!$A$1:$A$681,0),8)</f>
        <v>#N/A</v>
      </c>
      <c r="T1157" s="18"/>
      <c r="U1157" s="18" t="str">
        <f t="shared" si="148"/>
        <v>1</v>
      </c>
      <c r="V1157" s="18" t="str">
        <f>IF($L1157&lt;"6",INDEX(Revenue_type,MATCH(U1157*1,[1]type!$A$118:$A$168,0),8),INDEX(Expenditure_type,MATCH(U1157*1,[1]type!$A$2:$A$117,0),8))</f>
        <v>משכורות וש"ע לעובדים לפי תקן</v>
      </c>
      <c r="W1157" s="18" t="str">
        <f t="shared" si="149"/>
        <v>14</v>
      </c>
      <c r="X1157" s="18" t="str">
        <f>IF($L1157&lt;"6",INDEX(Revenue_type,MATCH(W1157*1,[1]type!$A$118:$A$168,0),8),INDEX(Expenditure_type,MATCH(W1157*1,[1]type!$A$2:$A$117,0),8))</f>
        <v>החזר הוצאות</v>
      </c>
      <c r="Y1157" s="18" t="str">
        <f t="shared" si="150"/>
        <v>141</v>
      </c>
      <c r="Z1157" s="18" t="e">
        <f>IF($L1157&lt;"6",INDEX(Revenue_type,MATCH(Y1157*1,[1]type!$A$118:$A$168,0),8),INDEX(Expenditure_type,MATCH(Y1157*1,[1]type!$A$2:$A$117,0),8))</f>
        <v>#N/A</v>
      </c>
    </row>
    <row r="1158" spans="1:26" ht="15.75" customHeight="1" outlineLevel="2">
      <c r="A1158" s="38">
        <v>210</v>
      </c>
      <c r="B1158" s="39">
        <v>815020</v>
      </c>
      <c r="C1158">
        <v>1</v>
      </c>
      <c r="D1158" t="str">
        <f t="shared" si="151"/>
        <v>1815020.210</v>
      </c>
      <c r="E1158" s="42" t="s">
        <v>829</v>
      </c>
      <c r="F1158" s="16"/>
      <c r="G1158"/>
      <c r="H1158" s="17">
        <v>0</v>
      </c>
      <c r="I1158" s="17">
        <v>0</v>
      </c>
      <c r="J1158" s="16">
        <v>4171.8</v>
      </c>
      <c r="K1158" s="18" t="e">
        <f>INDEX(תקציב_2013,MATCH(D1158,'[1]תקציב 2015'!$D$3:$D$5960,0),8)</f>
        <v>#N/A</v>
      </c>
      <c r="L1158" s="18" t="str">
        <f t="shared" si="144"/>
        <v>8</v>
      </c>
      <c r="M1158" s="18" t="str">
        <f>INDEX(Chapter,MATCH(L1158,[1]Chapter!$A$1:$A$681,0),8)</f>
        <v>שירותים ממלכתיים</v>
      </c>
      <c r="N1158" s="18" t="str">
        <f t="shared" si="145"/>
        <v>81</v>
      </c>
      <c r="O1158" s="18" t="str">
        <f>INDEX(Chapter,MATCH(N1158,[1]Chapter!$A$1:$A$681,0),8)</f>
        <v>חינוך</v>
      </c>
      <c r="P1158" s="18" t="str">
        <f t="shared" si="146"/>
        <v>815</v>
      </c>
      <c r="Q1158" s="18" t="str">
        <f>INDEX(Chapter,MATCH(P1158,[1]Chapter!$A$1:$A$681,0),8)</f>
        <v>חינוך על יסודי</v>
      </c>
      <c r="R1158" s="18" t="str">
        <f t="shared" si="147"/>
        <v>8150</v>
      </c>
      <c r="S1158" s="18" t="e">
        <f>INDEX(Chapter,MATCH(R1158,[1]Chapter!$A$1:$A$681,0),8)</f>
        <v>#N/A</v>
      </c>
      <c r="T1158" s="18"/>
      <c r="U1158" s="18" t="str">
        <f t="shared" si="148"/>
        <v>2</v>
      </c>
      <c r="V1158" s="18" t="str">
        <f>IF($L1158&lt;"6",INDEX(Revenue_type,MATCH(U1158*1,[1]type!$A$118:$A$168,0),8),INDEX(Expenditure_type,MATCH(U1158*1,[1]type!$A$2:$A$117,0),8))</f>
        <v>משכורות וש"ע לעובדים בלי תקן</v>
      </c>
      <c r="W1158" s="18" t="str">
        <f t="shared" si="149"/>
        <v>21</v>
      </c>
      <c r="X1158" s="18" t="str">
        <f>IF($L1158&lt;"6",INDEX(Revenue_type,MATCH(W1158*1,[1]type!$A$118:$A$168,0),8),INDEX(Expenditure_type,MATCH(W1158*1,[1]type!$A$2:$A$117,0),8))</f>
        <v>השכר הקובע</v>
      </c>
      <c r="Y1158" s="18" t="str">
        <f t="shared" si="150"/>
        <v>210</v>
      </c>
      <c r="Z1158" s="18" t="e">
        <f>IF($L1158&lt;"6",INDEX(Revenue_type,MATCH(Y1158*1,[1]type!$A$118:$A$168,0),8),INDEX(Expenditure_type,MATCH(Y1158*1,[1]type!$A$2:$A$117,0),8))</f>
        <v>#N/A</v>
      </c>
    </row>
    <row r="1159" spans="1:26" ht="15.75" customHeight="1" outlineLevel="2">
      <c r="A1159" s="38">
        <v>211</v>
      </c>
      <c r="B1159" s="39">
        <v>815020</v>
      </c>
      <c r="C1159">
        <v>1</v>
      </c>
      <c r="D1159" t="str">
        <f t="shared" si="151"/>
        <v>1815020.211</v>
      </c>
      <c r="E1159" s="42" t="s">
        <v>830</v>
      </c>
      <c r="F1159" s="16"/>
      <c r="G1159"/>
      <c r="H1159" s="17">
        <v>0</v>
      </c>
      <c r="I1159" s="17">
        <v>66187.23</v>
      </c>
      <c r="J1159" s="16">
        <v>64715.63</v>
      </c>
      <c r="K1159" s="18" t="e">
        <f>INDEX(תקציב_2013,MATCH(D1159,'[1]תקציב 2015'!$D$3:$D$5960,0),8)</f>
        <v>#N/A</v>
      </c>
      <c r="L1159" s="18" t="str">
        <f t="shared" si="144"/>
        <v>8</v>
      </c>
      <c r="M1159" s="18" t="str">
        <f>INDEX(Chapter,MATCH(L1159,[1]Chapter!$A$1:$A$681,0),8)</f>
        <v>שירותים ממלכתיים</v>
      </c>
      <c r="N1159" s="18" t="str">
        <f t="shared" si="145"/>
        <v>81</v>
      </c>
      <c r="O1159" s="18" t="str">
        <f>INDEX(Chapter,MATCH(N1159,[1]Chapter!$A$1:$A$681,0),8)</f>
        <v>חינוך</v>
      </c>
      <c r="P1159" s="18" t="str">
        <f t="shared" si="146"/>
        <v>815</v>
      </c>
      <c r="Q1159" s="18" t="str">
        <f>INDEX(Chapter,MATCH(P1159,[1]Chapter!$A$1:$A$681,0),8)</f>
        <v>חינוך על יסודי</v>
      </c>
      <c r="R1159" s="18" t="str">
        <f t="shared" si="147"/>
        <v>8150</v>
      </c>
      <c r="S1159" s="18" t="e">
        <f>INDEX(Chapter,MATCH(R1159,[1]Chapter!$A$1:$A$681,0),8)</f>
        <v>#N/A</v>
      </c>
      <c r="T1159" s="18"/>
      <c r="U1159" s="18" t="str">
        <f t="shared" si="148"/>
        <v>2</v>
      </c>
      <c r="V1159" s="18" t="str">
        <f>IF($L1159&lt;"6",INDEX(Revenue_type,MATCH(U1159*1,[1]type!$A$118:$A$168,0),8),INDEX(Expenditure_type,MATCH(U1159*1,[1]type!$A$2:$A$117,0),8))</f>
        <v>משכורות וש"ע לעובדים בלי תקן</v>
      </c>
      <c r="W1159" s="18" t="str">
        <f t="shared" si="149"/>
        <v>21</v>
      </c>
      <c r="X1159" s="18" t="str">
        <f>IF($L1159&lt;"6",INDEX(Revenue_type,MATCH(W1159*1,[1]type!$A$118:$A$168,0),8),INDEX(Expenditure_type,MATCH(W1159*1,[1]type!$A$2:$A$117,0),8))</f>
        <v>השכר הקובע</v>
      </c>
      <c r="Y1159" s="18" t="str">
        <f t="shared" si="150"/>
        <v>211</v>
      </c>
      <c r="Z1159" s="18" t="e">
        <f>IF($L1159&lt;"6",INDEX(Revenue_type,MATCH(Y1159*1,[1]type!$A$118:$A$168,0),8),INDEX(Expenditure_type,MATCH(Y1159*1,[1]type!$A$2:$A$117,0),8))</f>
        <v>#N/A</v>
      </c>
    </row>
    <row r="1160" spans="1:26" ht="15.75" customHeight="1" outlineLevel="2">
      <c r="A1160" s="38">
        <v>430</v>
      </c>
      <c r="B1160" s="39">
        <v>815020</v>
      </c>
      <c r="C1160">
        <v>1</v>
      </c>
      <c r="D1160" t="str">
        <f t="shared" si="151"/>
        <v>1815020.430</v>
      </c>
      <c r="E1160" s="42" t="s">
        <v>831</v>
      </c>
      <c r="F1160" s="16"/>
      <c r="G1160"/>
      <c r="H1160" s="17">
        <v>205000</v>
      </c>
      <c r="I1160" s="17">
        <v>168367.43</v>
      </c>
      <c r="J1160" s="16">
        <v>197372.6</v>
      </c>
      <c r="K1160" s="18" t="e">
        <f>INDEX(תקציב_2013,MATCH(D1160,'[1]תקציב 2015'!$D$3:$D$5960,0),8)</f>
        <v>#N/A</v>
      </c>
      <c r="L1160" s="18" t="str">
        <f t="shared" si="144"/>
        <v>8</v>
      </c>
      <c r="M1160" s="18" t="str">
        <f>INDEX(Chapter,MATCH(L1160,[1]Chapter!$A$1:$A$681,0),8)</f>
        <v>שירותים ממלכתיים</v>
      </c>
      <c r="N1160" s="18" t="str">
        <f t="shared" si="145"/>
        <v>81</v>
      </c>
      <c r="O1160" s="18" t="str">
        <f>INDEX(Chapter,MATCH(N1160,[1]Chapter!$A$1:$A$681,0),8)</f>
        <v>חינוך</v>
      </c>
      <c r="P1160" s="18" t="str">
        <f t="shared" si="146"/>
        <v>815</v>
      </c>
      <c r="Q1160" s="18" t="str">
        <f>INDEX(Chapter,MATCH(P1160,[1]Chapter!$A$1:$A$681,0),8)</f>
        <v>חינוך על יסודי</v>
      </c>
      <c r="R1160" s="18" t="str">
        <f t="shared" si="147"/>
        <v>8150</v>
      </c>
      <c r="S1160" s="18" t="e">
        <f>INDEX(Chapter,MATCH(R1160,[1]Chapter!$A$1:$A$681,0),8)</f>
        <v>#N/A</v>
      </c>
      <c r="T1160" s="18"/>
      <c r="U1160" s="18" t="str">
        <f t="shared" si="148"/>
        <v>4</v>
      </c>
      <c r="V1160" s="18" t="str">
        <f>IF($L1160&lt;"6",INDEX(Revenue_type,MATCH(U1160*1,[1]type!$A$118:$A$168,0),8),INDEX(Expenditure_type,MATCH(U1160*1,[1]type!$A$2:$A$117,0),8))</f>
        <v>אחזקת בינים ואספקת ציוד</v>
      </c>
      <c r="W1160" s="18" t="str">
        <f t="shared" si="149"/>
        <v>43</v>
      </c>
      <c r="X1160" s="18" t="str">
        <f>IF($L1160&lt;"6",INDEX(Revenue_type,MATCH(W1160*1,[1]type!$A$118:$A$168,0),8),INDEX(Expenditure_type,MATCH(W1160*1,[1]type!$A$2:$A$117,0),8))</f>
        <v>חשמל, מים וחומרי ניקיון</v>
      </c>
      <c r="Y1160" s="18" t="str">
        <f t="shared" si="150"/>
        <v>430</v>
      </c>
      <c r="Z1160" s="18" t="e">
        <f>IF($L1160&lt;"6",INDEX(Revenue_type,MATCH(Y1160*1,[1]type!$A$118:$A$168,0),8),INDEX(Expenditure_type,MATCH(Y1160*1,[1]type!$A$2:$A$117,0),8))</f>
        <v>#N/A</v>
      </c>
    </row>
    <row r="1161" spans="1:26" ht="15.75" customHeight="1" outlineLevel="2">
      <c r="A1161" s="38">
        <v>440</v>
      </c>
      <c r="B1161" s="39">
        <v>815020</v>
      </c>
      <c r="C1161">
        <v>1</v>
      </c>
      <c r="D1161" t="str">
        <f t="shared" si="151"/>
        <v>1815020.440</v>
      </c>
      <c r="E1161" s="47" t="s">
        <v>832</v>
      </c>
      <c r="F1161" s="16"/>
      <c r="G1161"/>
      <c r="H1161" s="17">
        <v>24000</v>
      </c>
      <c r="I1161" s="17">
        <v>23543.5</v>
      </c>
      <c r="J1161" s="16">
        <v>20836</v>
      </c>
      <c r="K1161" s="18" t="e">
        <f>INDEX(תקציב_2013,MATCH(D1161,'[1]תקציב 2015'!$D$3:$D$5960,0),8)</f>
        <v>#N/A</v>
      </c>
      <c r="L1161" s="18" t="str">
        <f t="shared" si="144"/>
        <v>8</v>
      </c>
      <c r="M1161" s="18" t="str">
        <f>INDEX(Chapter,MATCH(L1161,[1]Chapter!$A$1:$A$681,0),8)</f>
        <v>שירותים ממלכתיים</v>
      </c>
      <c r="N1161" s="18" t="str">
        <f t="shared" si="145"/>
        <v>81</v>
      </c>
      <c r="O1161" s="18" t="str">
        <f>INDEX(Chapter,MATCH(N1161,[1]Chapter!$A$1:$A$681,0),8)</f>
        <v>חינוך</v>
      </c>
      <c r="P1161" s="18" t="str">
        <f t="shared" si="146"/>
        <v>815</v>
      </c>
      <c r="Q1161" s="18" t="str">
        <f>INDEX(Chapter,MATCH(P1161,[1]Chapter!$A$1:$A$681,0),8)</f>
        <v>חינוך על יסודי</v>
      </c>
      <c r="R1161" s="18" t="str">
        <f t="shared" si="147"/>
        <v>8150</v>
      </c>
      <c r="S1161" s="18" t="e">
        <f>INDEX(Chapter,MATCH(R1161,[1]Chapter!$A$1:$A$681,0),8)</f>
        <v>#N/A</v>
      </c>
      <c r="T1161" s="18"/>
      <c r="U1161" s="18" t="str">
        <f t="shared" si="148"/>
        <v>4</v>
      </c>
      <c r="V1161" s="18" t="str">
        <f>IF($L1161&lt;"6",INDEX(Revenue_type,MATCH(U1161*1,[1]type!$A$118:$A$168,0),8),INDEX(Expenditure_type,MATCH(U1161*1,[1]type!$A$2:$A$117,0),8))</f>
        <v>אחזקת בינים ואספקת ציוד</v>
      </c>
      <c r="W1161" s="18" t="str">
        <f t="shared" si="149"/>
        <v>44</v>
      </c>
      <c r="X1161" s="18" t="str">
        <f>IF($L1161&lt;"6",INDEX(Revenue_type,MATCH(W1161*1,[1]type!$A$118:$A$168,0),8),INDEX(Expenditure_type,MATCH(W1161*1,[1]type!$A$2:$A$117,0),8))</f>
        <v>ביטוח</v>
      </c>
      <c r="Y1161" s="18" t="str">
        <f t="shared" si="150"/>
        <v>440</v>
      </c>
      <c r="Z1161" s="18" t="e">
        <f>IF($L1161&lt;"6",INDEX(Revenue_type,MATCH(Y1161*1,[1]type!$A$118:$A$168,0),8),INDEX(Expenditure_type,MATCH(Y1161*1,[1]type!$A$2:$A$117,0),8))</f>
        <v>#N/A</v>
      </c>
    </row>
    <row r="1162" spans="1:26" ht="15.75" customHeight="1" outlineLevel="2">
      <c r="A1162" s="38">
        <v>450</v>
      </c>
      <c r="B1162" s="39">
        <v>815020</v>
      </c>
      <c r="C1162">
        <v>1</v>
      </c>
      <c r="D1162" t="str">
        <f t="shared" si="151"/>
        <v>1815020.450</v>
      </c>
      <c r="E1162" s="47" t="s">
        <v>833</v>
      </c>
      <c r="F1162" s="16"/>
      <c r="G1162"/>
      <c r="H1162" s="17">
        <v>3000</v>
      </c>
      <c r="I1162" s="17">
        <v>0</v>
      </c>
      <c r="J1162" s="16">
        <v>0</v>
      </c>
      <c r="K1162" s="18" t="e">
        <f>INDEX(תקציב_2013,MATCH(D1162,'[1]תקציב 2015'!$D$3:$D$5960,0),8)</f>
        <v>#N/A</v>
      </c>
      <c r="L1162" s="18" t="str">
        <f t="shared" si="144"/>
        <v>8</v>
      </c>
      <c r="M1162" s="18" t="str">
        <f>INDEX(Chapter,MATCH(L1162,[1]Chapter!$A$1:$A$681,0),8)</f>
        <v>שירותים ממלכתיים</v>
      </c>
      <c r="N1162" s="18" t="str">
        <f t="shared" si="145"/>
        <v>81</v>
      </c>
      <c r="O1162" s="18" t="str">
        <f>INDEX(Chapter,MATCH(N1162,[1]Chapter!$A$1:$A$681,0),8)</f>
        <v>חינוך</v>
      </c>
      <c r="P1162" s="18" t="str">
        <f t="shared" si="146"/>
        <v>815</v>
      </c>
      <c r="Q1162" s="18" t="str">
        <f>INDEX(Chapter,MATCH(P1162,[1]Chapter!$A$1:$A$681,0),8)</f>
        <v>חינוך על יסודי</v>
      </c>
      <c r="R1162" s="18" t="str">
        <f t="shared" si="147"/>
        <v>8150</v>
      </c>
      <c r="S1162" s="18" t="e">
        <f>INDEX(Chapter,MATCH(R1162,[1]Chapter!$A$1:$A$681,0),8)</f>
        <v>#N/A</v>
      </c>
      <c r="T1162" s="18"/>
      <c r="U1162" s="18" t="str">
        <f t="shared" si="148"/>
        <v>4</v>
      </c>
      <c r="V1162" s="18" t="str">
        <f>IF($L1162&lt;"6",INDEX(Revenue_type,MATCH(U1162*1,[1]type!$A$118:$A$168,0),8),INDEX(Expenditure_type,MATCH(U1162*1,[1]type!$A$2:$A$117,0),8))</f>
        <v>אחזקת בינים ואספקת ציוד</v>
      </c>
      <c r="W1162" s="18" t="str">
        <f t="shared" si="149"/>
        <v>45</v>
      </c>
      <c r="X1162" s="18" t="str">
        <f>IF($L1162&lt;"6",INDEX(Revenue_type,MATCH(W1162*1,[1]type!$A$118:$A$168,0),8),INDEX(Expenditure_type,MATCH(W1162*1,[1]type!$A$2:$A$117,0),8))</f>
        <v>ריהוט והחזקתו</v>
      </c>
      <c r="Y1162" s="18" t="str">
        <f t="shared" si="150"/>
        <v>450</v>
      </c>
      <c r="Z1162" s="18" t="e">
        <f>IF($L1162&lt;"6",INDEX(Revenue_type,MATCH(Y1162*1,[1]type!$A$118:$A$168,0),8),INDEX(Expenditure_type,MATCH(Y1162*1,[1]type!$A$2:$A$117,0),8))</f>
        <v>#N/A</v>
      </c>
    </row>
    <row r="1163" spans="1:26" ht="15.75" customHeight="1" outlineLevel="2">
      <c r="A1163" s="38">
        <v>511</v>
      </c>
      <c r="B1163" s="39">
        <v>815020</v>
      </c>
      <c r="C1163">
        <v>1</v>
      </c>
      <c r="D1163" t="str">
        <f t="shared" si="151"/>
        <v>1815020.511</v>
      </c>
      <c r="E1163" s="47" t="s">
        <v>834</v>
      </c>
      <c r="F1163" s="16"/>
      <c r="G1163"/>
      <c r="H1163" s="17">
        <v>10500</v>
      </c>
      <c r="I1163" s="17">
        <v>10480.36</v>
      </c>
      <c r="J1163" s="16">
        <v>9972</v>
      </c>
      <c r="K1163" s="18" t="e">
        <f>INDEX(תקציב_2013,MATCH(D1163,'[1]תקציב 2015'!$D$3:$D$5960,0),8)</f>
        <v>#N/A</v>
      </c>
      <c r="L1163" s="18" t="str">
        <f t="shared" si="144"/>
        <v>8</v>
      </c>
      <c r="M1163" s="18" t="str">
        <f>INDEX(Chapter,MATCH(L1163,[1]Chapter!$A$1:$A$681,0),8)</f>
        <v>שירותים ממלכתיים</v>
      </c>
      <c r="N1163" s="18" t="str">
        <f t="shared" si="145"/>
        <v>81</v>
      </c>
      <c r="O1163" s="18" t="str">
        <f>INDEX(Chapter,MATCH(N1163,[1]Chapter!$A$1:$A$681,0),8)</f>
        <v>חינוך</v>
      </c>
      <c r="P1163" s="18" t="str">
        <f t="shared" si="146"/>
        <v>815</v>
      </c>
      <c r="Q1163" s="18" t="str">
        <f>INDEX(Chapter,MATCH(P1163,[1]Chapter!$A$1:$A$681,0),8)</f>
        <v>חינוך על יסודי</v>
      </c>
      <c r="R1163" s="18" t="str">
        <f t="shared" si="147"/>
        <v>8150</v>
      </c>
      <c r="S1163" s="18" t="e">
        <f>INDEX(Chapter,MATCH(R1163,[1]Chapter!$A$1:$A$681,0),8)</f>
        <v>#N/A</v>
      </c>
      <c r="T1163" s="18"/>
      <c r="U1163" s="18" t="str">
        <f t="shared" si="148"/>
        <v>5</v>
      </c>
      <c r="V1163" s="18" t="str">
        <f>IF($L1163&lt;"6",INDEX(Revenue_type,MATCH(U1163*1,[1]type!$A$118:$A$168,0),8),INDEX(Expenditure_type,MATCH(U1163*1,[1]type!$A$2:$A$117,0),8))</f>
        <v>הוצאות מנהליות</v>
      </c>
      <c r="W1163" s="18" t="str">
        <f t="shared" si="149"/>
        <v>51</v>
      </c>
      <c r="X1163" s="18" t="str">
        <f>IF($L1163&lt;"6",INDEX(Revenue_type,MATCH(W1163*1,[1]type!$A$118:$A$168,0),8),INDEX(Expenditure_type,MATCH(W1163*1,[1]type!$A$2:$A$117,0),8))</f>
        <v>אש"ל וכיבודים</v>
      </c>
      <c r="Y1163" s="18" t="str">
        <f t="shared" si="150"/>
        <v>511</v>
      </c>
      <c r="Z1163" s="18" t="str">
        <f>IF($L1163&lt;"6",INDEX(Revenue_type,MATCH(Y1163*1,[1]type!$A$118:$A$168,0),8),INDEX(Expenditure_type,MATCH(Y1163*1,[1]type!$A$2:$A$117,0),8))</f>
        <v>אירוח וכיבוד</v>
      </c>
    </row>
    <row r="1164" spans="1:26" ht="15.75" customHeight="1" outlineLevel="2">
      <c r="A1164" s="38">
        <v>512</v>
      </c>
      <c r="B1164" s="39">
        <v>815020</v>
      </c>
      <c r="C1164">
        <v>1</v>
      </c>
      <c r="D1164" t="str">
        <f t="shared" si="151"/>
        <v>1815020.512</v>
      </c>
      <c r="E1164" s="47" t="s">
        <v>835</v>
      </c>
      <c r="F1164" s="16"/>
      <c r="G1164"/>
      <c r="H1164" s="17">
        <v>0</v>
      </c>
      <c r="I1164" s="17">
        <v>0</v>
      </c>
      <c r="J1164" s="16">
        <v>0</v>
      </c>
      <c r="K1164" s="18" t="e">
        <f>INDEX(תקציב_2013,MATCH(D1164,'[1]תקציב 2015'!$D$3:$D$5960,0),8)</f>
        <v>#N/A</v>
      </c>
      <c r="L1164" s="18" t="str">
        <f t="shared" si="144"/>
        <v>8</v>
      </c>
      <c r="M1164" s="18" t="str">
        <f>INDEX(Chapter,MATCH(L1164,[1]Chapter!$A$1:$A$681,0),8)</f>
        <v>שירותים ממלכתיים</v>
      </c>
      <c r="N1164" s="18" t="str">
        <f t="shared" si="145"/>
        <v>81</v>
      </c>
      <c r="O1164" s="18" t="str">
        <f>INDEX(Chapter,MATCH(N1164,[1]Chapter!$A$1:$A$681,0),8)</f>
        <v>חינוך</v>
      </c>
      <c r="P1164" s="18" t="str">
        <f t="shared" si="146"/>
        <v>815</v>
      </c>
      <c r="Q1164" s="18" t="str">
        <f>INDEX(Chapter,MATCH(P1164,[1]Chapter!$A$1:$A$681,0),8)</f>
        <v>חינוך על יסודי</v>
      </c>
      <c r="R1164" s="18" t="str">
        <f t="shared" si="147"/>
        <v>8150</v>
      </c>
      <c r="S1164" s="18" t="e">
        <f>INDEX(Chapter,MATCH(R1164,[1]Chapter!$A$1:$A$681,0),8)</f>
        <v>#N/A</v>
      </c>
      <c r="T1164" s="18"/>
      <c r="U1164" s="18" t="str">
        <f t="shared" si="148"/>
        <v>5</v>
      </c>
      <c r="V1164" s="18" t="str">
        <f>IF($L1164&lt;"6",INDEX(Revenue_type,MATCH(U1164*1,[1]type!$A$118:$A$168,0),8),INDEX(Expenditure_type,MATCH(U1164*1,[1]type!$A$2:$A$117,0),8))</f>
        <v>הוצאות מנהליות</v>
      </c>
      <c r="W1164" s="18" t="str">
        <f t="shared" si="149"/>
        <v>51</v>
      </c>
      <c r="X1164" s="18" t="str">
        <f>IF($L1164&lt;"6",INDEX(Revenue_type,MATCH(W1164*1,[1]type!$A$118:$A$168,0),8),INDEX(Expenditure_type,MATCH(W1164*1,[1]type!$A$2:$A$117,0),8))</f>
        <v>אש"ל וכיבודים</v>
      </c>
      <c r="Y1164" s="18" t="str">
        <f t="shared" si="150"/>
        <v>512</v>
      </c>
      <c r="Z1164" s="18" t="str">
        <f>IF($L1164&lt;"6",INDEX(Revenue_type,MATCH(Y1164*1,[1]type!$A$118:$A$168,0),8),INDEX(Expenditure_type,MATCH(Y1164*1,[1]type!$A$2:$A$117,0),8))</f>
        <v>אשל ונסיעות</v>
      </c>
    </row>
    <row r="1165" spans="1:26" ht="15.75" customHeight="1" outlineLevel="2">
      <c r="A1165" s="38">
        <v>593</v>
      </c>
      <c r="B1165" s="39">
        <v>815020</v>
      </c>
      <c r="C1165">
        <v>1</v>
      </c>
      <c r="D1165" t="str">
        <f t="shared" si="151"/>
        <v>1815020.593</v>
      </c>
      <c r="E1165" s="64" t="s">
        <v>505</v>
      </c>
      <c r="F1165" s="16"/>
      <c r="G1165"/>
      <c r="H1165" s="17">
        <v>105000</v>
      </c>
      <c r="I1165" s="17">
        <v>94027</v>
      </c>
      <c r="J1165" s="16">
        <v>90666</v>
      </c>
      <c r="K1165" s="18" t="e">
        <f>INDEX(תקציב_2013,MATCH(D1165,'[1]תקציב 2015'!$D$3:$D$5960,0),8)</f>
        <v>#N/A</v>
      </c>
      <c r="L1165" s="18" t="str">
        <f t="shared" si="144"/>
        <v>8</v>
      </c>
      <c r="M1165" s="18" t="str">
        <f>INDEX(Chapter,MATCH(L1165,[1]Chapter!$A$1:$A$681,0),8)</f>
        <v>שירותים ממלכתיים</v>
      </c>
      <c r="N1165" s="18" t="str">
        <f t="shared" si="145"/>
        <v>81</v>
      </c>
      <c r="O1165" s="18" t="str">
        <f>INDEX(Chapter,MATCH(N1165,[1]Chapter!$A$1:$A$681,0),8)</f>
        <v>חינוך</v>
      </c>
      <c r="P1165" s="18" t="str">
        <f t="shared" si="146"/>
        <v>815</v>
      </c>
      <c r="Q1165" s="18" t="str">
        <f>INDEX(Chapter,MATCH(P1165,[1]Chapter!$A$1:$A$681,0),8)</f>
        <v>חינוך על יסודי</v>
      </c>
      <c r="R1165" s="18" t="str">
        <f t="shared" si="147"/>
        <v>8150</v>
      </c>
      <c r="S1165" s="18" t="e">
        <f>INDEX(Chapter,MATCH(R1165,[1]Chapter!$A$1:$A$681,0),8)</f>
        <v>#N/A</v>
      </c>
      <c r="T1165" s="18"/>
      <c r="U1165" s="18" t="str">
        <f t="shared" si="148"/>
        <v>5</v>
      </c>
      <c r="V1165" s="18" t="str">
        <f>IF($L1165&lt;"6",INDEX(Revenue_type,MATCH(U1165*1,[1]type!$A$118:$A$168,0),8),INDEX(Expenditure_type,MATCH(U1165*1,[1]type!$A$2:$A$117,0),8))</f>
        <v>הוצאות מנהליות</v>
      </c>
      <c r="W1165" s="18" t="str">
        <f t="shared" si="149"/>
        <v>59</v>
      </c>
      <c r="X1165" s="18" t="str">
        <f>IF($L1165&lt;"6",INDEX(Revenue_type,MATCH(W1165*1,[1]type!$A$118:$A$168,0),8),INDEX(Expenditure_type,MATCH(W1165*1,[1]type!$A$2:$A$117,0),8))</f>
        <v>השתתפות בתקציבי עזר 092</v>
      </c>
      <c r="Y1165" s="18" t="str">
        <f t="shared" si="150"/>
        <v>593</v>
      </c>
      <c r="Z1165" s="18" t="str">
        <f>IF($L1165&lt;"6",INDEX(Revenue_type,MATCH(Y1165*1,[1]type!$A$118:$A$168,0),8),INDEX(Expenditure_type,MATCH(Y1165*1,[1]type!$A$2:$A$117,0),8))</f>
        <v>מיכון ת"ע 093</v>
      </c>
    </row>
    <row r="1166" spans="1:26" ht="15.75" customHeight="1" outlineLevel="2">
      <c r="A1166" s="38">
        <v>740</v>
      </c>
      <c r="B1166" s="39">
        <v>815020</v>
      </c>
      <c r="C1166">
        <v>1</v>
      </c>
      <c r="D1166" t="str">
        <f t="shared" si="151"/>
        <v>1815020.740</v>
      </c>
      <c r="E1166" s="51" t="s">
        <v>836</v>
      </c>
      <c r="F1166" s="16"/>
      <c r="G1166"/>
      <c r="H1166" s="17">
        <v>112000</v>
      </c>
      <c r="I1166" s="17">
        <v>111999.96</v>
      </c>
      <c r="J1166" s="16">
        <v>111999.96</v>
      </c>
      <c r="K1166" s="18" t="e">
        <f>INDEX(תקציב_2013,MATCH(D1166,'[1]תקציב 2015'!$D$3:$D$5960,0),8)</f>
        <v>#N/A</v>
      </c>
      <c r="L1166" s="18" t="str">
        <f t="shared" si="144"/>
        <v>8</v>
      </c>
      <c r="M1166" s="18" t="str">
        <f>INDEX(Chapter,MATCH(L1166,[1]Chapter!$A$1:$A$681,0),8)</f>
        <v>שירותים ממלכתיים</v>
      </c>
      <c r="N1166" s="18" t="str">
        <f t="shared" si="145"/>
        <v>81</v>
      </c>
      <c r="O1166" s="18" t="str">
        <f>INDEX(Chapter,MATCH(N1166,[1]Chapter!$A$1:$A$681,0),8)</f>
        <v>חינוך</v>
      </c>
      <c r="P1166" s="18" t="str">
        <f t="shared" si="146"/>
        <v>815</v>
      </c>
      <c r="Q1166" s="18" t="str">
        <f>INDEX(Chapter,MATCH(P1166,[1]Chapter!$A$1:$A$681,0),8)</f>
        <v>חינוך על יסודי</v>
      </c>
      <c r="R1166" s="18" t="str">
        <f t="shared" si="147"/>
        <v>8150</v>
      </c>
      <c r="S1166" s="18" t="e">
        <f>INDEX(Chapter,MATCH(R1166,[1]Chapter!$A$1:$A$681,0),8)</f>
        <v>#N/A</v>
      </c>
      <c r="T1166" s="18"/>
      <c r="U1166" s="18" t="str">
        <f t="shared" si="148"/>
        <v>7</v>
      </c>
      <c r="V1166" s="18" t="str">
        <f>IF($L1166&lt;"6",INDEX(Revenue_type,MATCH(U1166*1,[1]type!$A$118:$A$168,0),8),INDEX(Expenditure_type,MATCH(U1166*1,[1]type!$A$2:$A$117,0),8))</f>
        <v>הוצאות לפעולות</v>
      </c>
      <c r="W1166" s="18" t="str">
        <f t="shared" si="149"/>
        <v>74</v>
      </c>
      <c r="X1166" s="18" t="str">
        <f>IF($L1166&lt;"6",INDEX(Revenue_type,MATCH(W1166*1,[1]type!$A$118:$A$168,0),8),INDEX(Expenditure_type,MATCH(W1166*1,[1]type!$A$2:$A$117,0),8))</f>
        <v>כלים, מכשירים וציוד</v>
      </c>
      <c r="Y1166" s="18" t="str">
        <f t="shared" si="150"/>
        <v>740</v>
      </c>
      <c r="Z1166" s="18" t="e">
        <f>IF($L1166&lt;"6",INDEX(Revenue_type,MATCH(Y1166*1,[1]type!$A$118:$A$168,0),8),INDEX(Expenditure_type,MATCH(Y1166*1,[1]type!$A$2:$A$117,0),8))</f>
        <v>#N/A</v>
      </c>
    </row>
    <row r="1167" spans="1:26" ht="15.75" customHeight="1" outlineLevel="2">
      <c r="A1167" s="38">
        <v>741</v>
      </c>
      <c r="B1167" s="39">
        <v>815020</v>
      </c>
      <c r="C1167">
        <v>1</v>
      </c>
      <c r="D1167" t="str">
        <f t="shared" si="151"/>
        <v>1815020.741</v>
      </c>
      <c r="E1167" s="43" t="s">
        <v>780</v>
      </c>
      <c r="F1167" s="16"/>
      <c r="G1167"/>
      <c r="H1167" s="17">
        <v>45000</v>
      </c>
      <c r="I1167" s="17">
        <v>59530</v>
      </c>
      <c r="J1167" s="16">
        <v>59420</v>
      </c>
      <c r="K1167" s="18" t="e">
        <f>INDEX(תקציב_2013,MATCH(D1167,'[1]תקציב 2015'!$D$3:$D$5960,0),8)</f>
        <v>#N/A</v>
      </c>
      <c r="L1167" s="18" t="str">
        <f t="shared" si="144"/>
        <v>8</v>
      </c>
      <c r="M1167" s="18" t="str">
        <f>INDEX(Chapter,MATCH(L1167,[1]Chapter!$A$1:$A$681,0),8)</f>
        <v>שירותים ממלכתיים</v>
      </c>
      <c r="N1167" s="18" t="str">
        <f t="shared" si="145"/>
        <v>81</v>
      </c>
      <c r="O1167" s="18" t="str">
        <f>INDEX(Chapter,MATCH(N1167,[1]Chapter!$A$1:$A$681,0),8)</f>
        <v>חינוך</v>
      </c>
      <c r="P1167" s="18" t="str">
        <f t="shared" si="146"/>
        <v>815</v>
      </c>
      <c r="Q1167" s="18" t="str">
        <f>INDEX(Chapter,MATCH(P1167,[1]Chapter!$A$1:$A$681,0),8)</f>
        <v>חינוך על יסודי</v>
      </c>
      <c r="R1167" s="18" t="str">
        <f t="shared" si="147"/>
        <v>8150</v>
      </c>
      <c r="S1167" s="18" t="e">
        <f>INDEX(Chapter,MATCH(R1167,[1]Chapter!$A$1:$A$681,0),8)</f>
        <v>#N/A</v>
      </c>
      <c r="T1167" s="18"/>
      <c r="U1167" s="18" t="str">
        <f t="shared" si="148"/>
        <v>7</v>
      </c>
      <c r="V1167" s="18" t="str">
        <f>IF($L1167&lt;"6",INDEX(Revenue_type,MATCH(U1167*1,[1]type!$A$118:$A$168,0),8),INDEX(Expenditure_type,MATCH(U1167*1,[1]type!$A$2:$A$117,0),8))</f>
        <v>הוצאות לפעולות</v>
      </c>
      <c r="W1167" s="18" t="str">
        <f t="shared" si="149"/>
        <v>74</v>
      </c>
      <c r="X1167" s="18" t="str">
        <f>IF($L1167&lt;"6",INDEX(Revenue_type,MATCH(W1167*1,[1]type!$A$118:$A$168,0),8),INDEX(Expenditure_type,MATCH(W1167*1,[1]type!$A$2:$A$117,0),8))</f>
        <v>כלים, מכשירים וציוד</v>
      </c>
      <c r="Y1167" s="18" t="str">
        <f t="shared" si="150"/>
        <v>741</v>
      </c>
      <c r="Z1167" s="18" t="str">
        <f>IF($L1167&lt;"6",INDEX(Revenue_type,MATCH(Y1167*1,[1]type!$A$118:$A$168,0),8),INDEX(Expenditure_type,MATCH(Y1167*1,[1]type!$A$2:$A$117,0),8))</f>
        <v>השכרת כלים, מכשירים וציוד</v>
      </c>
    </row>
    <row r="1168" spans="1:26" ht="15.75" customHeight="1" outlineLevel="2">
      <c r="A1168" s="38">
        <v>743</v>
      </c>
      <c r="B1168" s="39">
        <v>815020</v>
      </c>
      <c r="C1168">
        <v>1</v>
      </c>
      <c r="D1168" t="str">
        <f t="shared" si="151"/>
        <v>1815020.743</v>
      </c>
      <c r="E1168" s="42" t="s">
        <v>229</v>
      </c>
      <c r="F1168" s="16"/>
      <c r="G1168"/>
      <c r="H1168" s="17">
        <v>8000</v>
      </c>
      <c r="I1168" s="17">
        <v>2692.5</v>
      </c>
      <c r="J1168" s="16">
        <v>6330</v>
      </c>
      <c r="K1168" s="18" t="e">
        <f>INDEX(תקציב_2013,MATCH(D1168,'[1]תקציב 2015'!$D$3:$D$5960,0),8)</f>
        <v>#N/A</v>
      </c>
      <c r="L1168" s="18" t="str">
        <f t="shared" si="144"/>
        <v>8</v>
      </c>
      <c r="M1168" s="18" t="str">
        <f>INDEX(Chapter,MATCH(L1168,[1]Chapter!$A$1:$A$681,0),8)</f>
        <v>שירותים ממלכתיים</v>
      </c>
      <c r="N1168" s="18" t="str">
        <f t="shared" si="145"/>
        <v>81</v>
      </c>
      <c r="O1168" s="18" t="str">
        <f>INDEX(Chapter,MATCH(N1168,[1]Chapter!$A$1:$A$681,0),8)</f>
        <v>חינוך</v>
      </c>
      <c r="P1168" s="18" t="str">
        <f t="shared" si="146"/>
        <v>815</v>
      </c>
      <c r="Q1168" s="18" t="str">
        <f>INDEX(Chapter,MATCH(P1168,[1]Chapter!$A$1:$A$681,0),8)</f>
        <v>חינוך על יסודי</v>
      </c>
      <c r="R1168" s="18" t="str">
        <f t="shared" si="147"/>
        <v>8150</v>
      </c>
      <c r="S1168" s="18" t="e">
        <f>INDEX(Chapter,MATCH(R1168,[1]Chapter!$A$1:$A$681,0),8)</f>
        <v>#N/A</v>
      </c>
      <c r="T1168" s="18"/>
      <c r="U1168" s="18" t="str">
        <f t="shared" si="148"/>
        <v>7</v>
      </c>
      <c r="V1168" s="18" t="str">
        <f>IF($L1168&lt;"6",INDEX(Revenue_type,MATCH(U1168*1,[1]type!$A$118:$A$168,0),8),INDEX(Expenditure_type,MATCH(U1168*1,[1]type!$A$2:$A$117,0),8))</f>
        <v>הוצאות לפעולות</v>
      </c>
      <c r="W1168" s="18" t="str">
        <f t="shared" si="149"/>
        <v>74</v>
      </c>
      <c r="X1168" s="18" t="str">
        <f>IF($L1168&lt;"6",INDEX(Revenue_type,MATCH(W1168*1,[1]type!$A$118:$A$168,0),8),INDEX(Expenditure_type,MATCH(W1168*1,[1]type!$A$2:$A$117,0),8))</f>
        <v>כלים, מכשירים וציוד</v>
      </c>
      <c r="Y1168" s="18" t="str">
        <f t="shared" si="150"/>
        <v>743</v>
      </c>
      <c r="Z1168" s="18" t="str">
        <f>IF($L1168&lt;"6",INDEX(Revenue_type,MATCH(Y1168*1,[1]type!$A$118:$A$168,0),8),INDEX(Expenditure_type,MATCH(Y1168*1,[1]type!$A$2:$A$117,0),8))</f>
        <v>רכישת כלים, מכשירים וציוד</v>
      </c>
    </row>
    <row r="1169" spans="1:26" ht="15.75" customHeight="1" outlineLevel="2">
      <c r="A1169" s="38">
        <v>744</v>
      </c>
      <c r="B1169" s="39">
        <v>815020</v>
      </c>
      <c r="C1169">
        <v>1</v>
      </c>
      <c r="D1169" t="str">
        <f t="shared" si="151"/>
        <v>1815020.744</v>
      </c>
      <c r="E1169" s="47" t="s">
        <v>837</v>
      </c>
      <c r="F1169" s="16"/>
      <c r="G1169"/>
      <c r="H1169" s="17">
        <v>14000</v>
      </c>
      <c r="I1169" s="17">
        <v>9270</v>
      </c>
      <c r="J1169" s="16">
        <v>14000</v>
      </c>
      <c r="K1169" s="18" t="e">
        <f>INDEX(תקציב_2013,MATCH(D1169,'[1]תקציב 2015'!$D$3:$D$5960,0),8)</f>
        <v>#N/A</v>
      </c>
      <c r="L1169" s="18" t="str">
        <f t="shared" si="144"/>
        <v>8</v>
      </c>
      <c r="M1169" s="18" t="str">
        <f>INDEX(Chapter,MATCH(L1169,[1]Chapter!$A$1:$A$681,0),8)</f>
        <v>שירותים ממלכתיים</v>
      </c>
      <c r="N1169" s="18" t="str">
        <f t="shared" si="145"/>
        <v>81</v>
      </c>
      <c r="O1169" s="18" t="str">
        <f>INDEX(Chapter,MATCH(N1169,[1]Chapter!$A$1:$A$681,0),8)</f>
        <v>חינוך</v>
      </c>
      <c r="P1169" s="18" t="str">
        <f t="shared" si="146"/>
        <v>815</v>
      </c>
      <c r="Q1169" s="18" t="str">
        <f>INDEX(Chapter,MATCH(P1169,[1]Chapter!$A$1:$A$681,0),8)</f>
        <v>חינוך על יסודי</v>
      </c>
      <c r="R1169" s="18" t="str">
        <f t="shared" si="147"/>
        <v>8150</v>
      </c>
      <c r="S1169" s="18" t="e">
        <f>INDEX(Chapter,MATCH(R1169,[1]Chapter!$A$1:$A$681,0),8)</f>
        <v>#N/A</v>
      </c>
      <c r="T1169" s="18"/>
      <c r="U1169" s="18" t="str">
        <f t="shared" si="148"/>
        <v>7</v>
      </c>
      <c r="V1169" s="18" t="str">
        <f>IF($L1169&lt;"6",INDEX(Revenue_type,MATCH(U1169*1,[1]type!$A$118:$A$168,0),8),INDEX(Expenditure_type,MATCH(U1169*1,[1]type!$A$2:$A$117,0),8))</f>
        <v>הוצאות לפעולות</v>
      </c>
      <c r="W1169" s="18" t="str">
        <f t="shared" si="149"/>
        <v>74</v>
      </c>
      <c r="X1169" s="18" t="str">
        <f>IF($L1169&lt;"6",INDEX(Revenue_type,MATCH(W1169*1,[1]type!$A$118:$A$168,0),8),INDEX(Expenditure_type,MATCH(W1169*1,[1]type!$A$2:$A$117,0),8))</f>
        <v>כלים, מכשירים וציוד</v>
      </c>
      <c r="Y1169" s="18" t="str">
        <f t="shared" si="150"/>
        <v>744</v>
      </c>
      <c r="Z1169" s="18" t="e">
        <f>IF($L1169&lt;"6",INDEX(Revenue_type,MATCH(Y1169*1,[1]type!$A$118:$A$168,0),8),INDEX(Expenditure_type,MATCH(Y1169*1,[1]type!$A$2:$A$117,0),8))</f>
        <v>#N/A</v>
      </c>
    </row>
    <row r="1170" spans="1:26" ht="15.75" customHeight="1" outlineLevel="2">
      <c r="A1170" s="38">
        <v>745</v>
      </c>
      <c r="B1170" s="39">
        <v>815020</v>
      </c>
      <c r="C1170">
        <v>1</v>
      </c>
      <c r="D1170" t="str">
        <f t="shared" si="151"/>
        <v>1815020.745</v>
      </c>
      <c r="E1170" s="47" t="s">
        <v>817</v>
      </c>
      <c r="F1170" s="16"/>
      <c r="G1170"/>
      <c r="H1170" s="17">
        <v>25000</v>
      </c>
      <c r="I1170" s="17">
        <v>21905.17</v>
      </c>
      <c r="J1170" s="16">
        <v>24818.68</v>
      </c>
      <c r="K1170" s="18" t="e">
        <f>INDEX(תקציב_2013,MATCH(D1170,'[1]תקציב 2015'!$D$3:$D$5960,0),8)</f>
        <v>#N/A</v>
      </c>
      <c r="L1170" s="18" t="str">
        <f t="shared" si="144"/>
        <v>8</v>
      </c>
      <c r="M1170" s="18" t="str">
        <f>INDEX(Chapter,MATCH(L1170,[1]Chapter!$A$1:$A$681,0),8)</f>
        <v>שירותים ממלכתיים</v>
      </c>
      <c r="N1170" s="18" t="str">
        <f t="shared" si="145"/>
        <v>81</v>
      </c>
      <c r="O1170" s="18" t="str">
        <f>INDEX(Chapter,MATCH(N1170,[1]Chapter!$A$1:$A$681,0),8)</f>
        <v>חינוך</v>
      </c>
      <c r="P1170" s="18" t="str">
        <f t="shared" si="146"/>
        <v>815</v>
      </c>
      <c r="Q1170" s="18" t="str">
        <f>INDEX(Chapter,MATCH(P1170,[1]Chapter!$A$1:$A$681,0),8)</f>
        <v>חינוך על יסודי</v>
      </c>
      <c r="R1170" s="18" t="str">
        <f t="shared" si="147"/>
        <v>8150</v>
      </c>
      <c r="S1170" s="18" t="e">
        <f>INDEX(Chapter,MATCH(R1170,[1]Chapter!$A$1:$A$681,0),8)</f>
        <v>#N/A</v>
      </c>
      <c r="T1170" s="18"/>
      <c r="U1170" s="18" t="str">
        <f t="shared" si="148"/>
        <v>7</v>
      </c>
      <c r="V1170" s="18" t="str">
        <f>IF($L1170&lt;"6",INDEX(Revenue_type,MATCH(U1170*1,[1]type!$A$118:$A$168,0),8),INDEX(Expenditure_type,MATCH(U1170*1,[1]type!$A$2:$A$117,0),8))</f>
        <v>הוצאות לפעולות</v>
      </c>
      <c r="W1170" s="18" t="str">
        <f t="shared" si="149"/>
        <v>74</v>
      </c>
      <c r="X1170" s="18" t="str">
        <f>IF($L1170&lt;"6",INDEX(Revenue_type,MATCH(W1170*1,[1]type!$A$118:$A$168,0),8),INDEX(Expenditure_type,MATCH(W1170*1,[1]type!$A$2:$A$117,0),8))</f>
        <v>כלים, מכשירים וציוד</v>
      </c>
      <c r="Y1170" s="18" t="str">
        <f t="shared" si="150"/>
        <v>745</v>
      </c>
      <c r="Z1170" s="18" t="e">
        <f>IF($L1170&lt;"6",INDEX(Revenue_type,MATCH(Y1170*1,[1]type!$A$118:$A$168,0),8),INDEX(Expenditure_type,MATCH(Y1170*1,[1]type!$A$2:$A$117,0),8))</f>
        <v>#N/A</v>
      </c>
    </row>
    <row r="1171" spans="1:26" ht="15.75" customHeight="1" outlineLevel="2">
      <c r="A1171" s="38">
        <v>746</v>
      </c>
      <c r="B1171" s="39">
        <v>815020</v>
      </c>
      <c r="C1171">
        <v>1</v>
      </c>
      <c r="D1171" t="str">
        <f t="shared" si="151"/>
        <v>1815020.746</v>
      </c>
      <c r="E1171" s="41" t="s">
        <v>838</v>
      </c>
      <c r="F1171" s="16"/>
      <c r="G1171"/>
      <c r="H1171" s="17">
        <v>103000</v>
      </c>
      <c r="I1171" s="17">
        <v>33454.19</v>
      </c>
      <c r="J1171" s="16">
        <v>86287.64</v>
      </c>
      <c r="K1171" s="18" t="e">
        <f>INDEX(תקציב_2013,MATCH(D1171,'[1]תקציב 2015'!$D$3:$D$5960,0),8)</f>
        <v>#N/A</v>
      </c>
      <c r="L1171" s="18" t="str">
        <f t="shared" si="144"/>
        <v>8</v>
      </c>
      <c r="M1171" s="18" t="str">
        <f>INDEX(Chapter,MATCH(L1171,[1]Chapter!$A$1:$A$681,0),8)</f>
        <v>שירותים ממלכתיים</v>
      </c>
      <c r="N1171" s="18" t="str">
        <f t="shared" si="145"/>
        <v>81</v>
      </c>
      <c r="O1171" s="18" t="str">
        <f>INDEX(Chapter,MATCH(N1171,[1]Chapter!$A$1:$A$681,0),8)</f>
        <v>חינוך</v>
      </c>
      <c r="P1171" s="18" t="str">
        <f t="shared" si="146"/>
        <v>815</v>
      </c>
      <c r="Q1171" s="18" t="str">
        <f>INDEX(Chapter,MATCH(P1171,[1]Chapter!$A$1:$A$681,0),8)</f>
        <v>חינוך על יסודי</v>
      </c>
      <c r="R1171" s="18" t="str">
        <f t="shared" si="147"/>
        <v>8150</v>
      </c>
      <c r="S1171" s="18" t="e">
        <f>INDEX(Chapter,MATCH(R1171,[1]Chapter!$A$1:$A$681,0),8)</f>
        <v>#N/A</v>
      </c>
      <c r="T1171" s="18"/>
      <c r="U1171" s="18" t="str">
        <f t="shared" si="148"/>
        <v>7</v>
      </c>
      <c r="V1171" s="18" t="str">
        <f>IF($L1171&lt;"6",INDEX(Revenue_type,MATCH(U1171*1,[1]type!$A$118:$A$168,0),8),INDEX(Expenditure_type,MATCH(U1171*1,[1]type!$A$2:$A$117,0),8))</f>
        <v>הוצאות לפעולות</v>
      </c>
      <c r="W1171" s="18" t="str">
        <f t="shared" si="149"/>
        <v>74</v>
      </c>
      <c r="X1171" s="18" t="str">
        <f>IF($L1171&lt;"6",INDEX(Revenue_type,MATCH(W1171*1,[1]type!$A$118:$A$168,0),8),INDEX(Expenditure_type,MATCH(W1171*1,[1]type!$A$2:$A$117,0),8))</f>
        <v>כלים, מכשירים וציוד</v>
      </c>
      <c r="Y1171" s="18" t="str">
        <f t="shared" si="150"/>
        <v>746</v>
      </c>
      <c r="Z1171" s="18" t="e">
        <f>IF($L1171&lt;"6",INDEX(Revenue_type,MATCH(Y1171*1,[1]type!$A$118:$A$168,0),8),INDEX(Expenditure_type,MATCH(Y1171*1,[1]type!$A$2:$A$117,0),8))</f>
        <v>#N/A</v>
      </c>
    </row>
    <row r="1172" spans="1:26" ht="15.75" customHeight="1" outlineLevel="2">
      <c r="A1172" s="38">
        <v>748</v>
      </c>
      <c r="B1172" s="39">
        <v>815020</v>
      </c>
      <c r="C1172">
        <v>1</v>
      </c>
      <c r="D1172" t="str">
        <f t="shared" si="151"/>
        <v>1815020.748</v>
      </c>
      <c r="E1172" s="44" t="s">
        <v>839</v>
      </c>
      <c r="F1172" s="16"/>
      <c r="G1172"/>
      <c r="H1172" s="17">
        <v>28000</v>
      </c>
      <c r="I1172" s="17">
        <v>27708</v>
      </c>
      <c r="J1172" s="16">
        <v>28000</v>
      </c>
      <c r="K1172" s="18" t="e">
        <f>INDEX(תקציב_2013,MATCH(D1172,'[1]תקציב 2015'!$D$3:$D$5960,0),8)</f>
        <v>#N/A</v>
      </c>
      <c r="L1172" s="18" t="str">
        <f t="shared" si="144"/>
        <v>8</v>
      </c>
      <c r="M1172" s="18" t="str">
        <f>INDEX(Chapter,MATCH(L1172,[1]Chapter!$A$1:$A$681,0),8)</f>
        <v>שירותים ממלכתיים</v>
      </c>
      <c r="N1172" s="18" t="str">
        <f t="shared" si="145"/>
        <v>81</v>
      </c>
      <c r="O1172" s="18" t="str">
        <f>INDEX(Chapter,MATCH(N1172,[1]Chapter!$A$1:$A$681,0),8)</f>
        <v>חינוך</v>
      </c>
      <c r="P1172" s="18" t="str">
        <f t="shared" si="146"/>
        <v>815</v>
      </c>
      <c r="Q1172" s="18" t="str">
        <f>INDEX(Chapter,MATCH(P1172,[1]Chapter!$A$1:$A$681,0),8)</f>
        <v>חינוך על יסודי</v>
      </c>
      <c r="R1172" s="18" t="str">
        <f t="shared" si="147"/>
        <v>8150</v>
      </c>
      <c r="S1172" s="18" t="e">
        <f>INDEX(Chapter,MATCH(R1172,[1]Chapter!$A$1:$A$681,0),8)</f>
        <v>#N/A</v>
      </c>
      <c r="T1172" s="18"/>
      <c r="U1172" s="18" t="str">
        <f t="shared" si="148"/>
        <v>7</v>
      </c>
      <c r="V1172" s="18" t="str">
        <f>IF($L1172&lt;"6",INDEX(Revenue_type,MATCH(U1172*1,[1]type!$A$118:$A$168,0),8),INDEX(Expenditure_type,MATCH(U1172*1,[1]type!$A$2:$A$117,0),8))</f>
        <v>הוצאות לפעולות</v>
      </c>
      <c r="W1172" s="18" t="str">
        <f t="shared" si="149"/>
        <v>74</v>
      </c>
      <c r="X1172" s="18" t="str">
        <f>IF($L1172&lt;"6",INDEX(Revenue_type,MATCH(W1172*1,[1]type!$A$118:$A$168,0),8),INDEX(Expenditure_type,MATCH(W1172*1,[1]type!$A$2:$A$117,0),8))</f>
        <v>כלים, מכשירים וציוד</v>
      </c>
      <c r="Y1172" s="18" t="str">
        <f t="shared" si="150"/>
        <v>748</v>
      </c>
      <c r="Z1172" s="18" t="e">
        <f>IF($L1172&lt;"6",INDEX(Revenue_type,MATCH(Y1172*1,[1]type!$A$118:$A$168,0),8),INDEX(Expenditure_type,MATCH(Y1172*1,[1]type!$A$2:$A$117,0),8))</f>
        <v>#N/A</v>
      </c>
    </row>
    <row r="1173" spans="1:26" ht="15.75" customHeight="1" outlineLevel="2">
      <c r="A1173" s="38">
        <v>750</v>
      </c>
      <c r="B1173" s="39">
        <v>815020</v>
      </c>
      <c r="C1173">
        <v>1</v>
      </c>
      <c r="D1173" t="str">
        <f t="shared" si="151"/>
        <v>1815020.750</v>
      </c>
      <c r="E1173" s="44" t="s">
        <v>840</v>
      </c>
      <c r="F1173" s="16"/>
      <c r="G1173"/>
      <c r="H1173" s="17">
        <v>322000</v>
      </c>
      <c r="I1173" s="17">
        <v>259516.93</v>
      </c>
      <c r="J1173" s="16">
        <v>254731.87</v>
      </c>
      <c r="K1173" s="18" t="e">
        <f>INDEX(תקציב_2013,MATCH(D1173,'[1]תקציב 2015'!$D$3:$D$5960,0),8)</f>
        <v>#N/A</v>
      </c>
      <c r="L1173" s="18" t="str">
        <f t="shared" si="144"/>
        <v>8</v>
      </c>
      <c r="M1173" s="18" t="str">
        <f>INDEX(Chapter,MATCH(L1173,[1]Chapter!$A$1:$A$681,0),8)</f>
        <v>שירותים ממלכתיים</v>
      </c>
      <c r="N1173" s="18" t="str">
        <f t="shared" si="145"/>
        <v>81</v>
      </c>
      <c r="O1173" s="18" t="str">
        <f>INDEX(Chapter,MATCH(N1173,[1]Chapter!$A$1:$A$681,0),8)</f>
        <v>חינוך</v>
      </c>
      <c r="P1173" s="18" t="str">
        <f t="shared" si="146"/>
        <v>815</v>
      </c>
      <c r="Q1173" s="18" t="str">
        <f>INDEX(Chapter,MATCH(P1173,[1]Chapter!$A$1:$A$681,0),8)</f>
        <v>חינוך על יסודי</v>
      </c>
      <c r="R1173" s="18" t="str">
        <f t="shared" si="147"/>
        <v>8150</v>
      </c>
      <c r="S1173" s="18" t="e">
        <f>INDEX(Chapter,MATCH(R1173,[1]Chapter!$A$1:$A$681,0),8)</f>
        <v>#N/A</v>
      </c>
      <c r="T1173" s="18"/>
      <c r="U1173" s="18" t="str">
        <f t="shared" si="148"/>
        <v>7</v>
      </c>
      <c r="V1173" s="18" t="str">
        <f>IF($L1173&lt;"6",INDEX(Revenue_type,MATCH(U1173*1,[1]type!$A$118:$A$168,0),8),INDEX(Expenditure_type,MATCH(U1173*1,[1]type!$A$2:$A$117,0),8))</f>
        <v>הוצאות לפעולות</v>
      </c>
      <c r="W1173" s="18" t="str">
        <f t="shared" si="149"/>
        <v>75</v>
      </c>
      <c r="X1173" s="18" t="str">
        <f>IF($L1173&lt;"6",INDEX(Revenue_type,MATCH(W1173*1,[1]type!$A$118:$A$168,0),8),INDEX(Expenditure_type,MATCH(W1173*1,[1]type!$A$2:$A$117,0),8))</f>
        <v>עבודות קבלניות</v>
      </c>
      <c r="Y1173" s="18" t="str">
        <f t="shared" si="150"/>
        <v>750</v>
      </c>
      <c r="Z1173" s="18" t="e">
        <f>IF($L1173&lt;"6",INDEX(Revenue_type,MATCH(Y1173*1,[1]type!$A$118:$A$168,0),8),INDEX(Expenditure_type,MATCH(Y1173*1,[1]type!$A$2:$A$117,0),8))</f>
        <v>#N/A</v>
      </c>
    </row>
    <row r="1174" spans="1:26" ht="15.75" customHeight="1" outlineLevel="2">
      <c r="A1174" s="38">
        <v>752</v>
      </c>
      <c r="B1174" s="39">
        <v>815020</v>
      </c>
      <c r="C1174">
        <v>1</v>
      </c>
      <c r="D1174" t="str">
        <f t="shared" si="151"/>
        <v>1815020.752</v>
      </c>
      <c r="E1174" s="44" t="s">
        <v>819</v>
      </c>
      <c r="F1174" s="16"/>
      <c r="G1174"/>
      <c r="H1174" s="17">
        <v>51000</v>
      </c>
      <c r="I1174" s="17">
        <v>47268.43</v>
      </c>
      <c r="J1174" s="16">
        <v>47889.120000000003</v>
      </c>
      <c r="K1174" s="18" t="e">
        <f>INDEX(תקציב_2013,MATCH(D1174,'[1]תקציב 2015'!$D$3:$D$5960,0),8)</f>
        <v>#N/A</v>
      </c>
      <c r="L1174" s="18" t="str">
        <f t="shared" si="144"/>
        <v>8</v>
      </c>
      <c r="M1174" s="18" t="str">
        <f>INDEX(Chapter,MATCH(L1174,[1]Chapter!$A$1:$A$681,0),8)</f>
        <v>שירותים ממלכתיים</v>
      </c>
      <c r="N1174" s="18" t="str">
        <f t="shared" si="145"/>
        <v>81</v>
      </c>
      <c r="O1174" s="18" t="str">
        <f>INDEX(Chapter,MATCH(N1174,[1]Chapter!$A$1:$A$681,0),8)</f>
        <v>חינוך</v>
      </c>
      <c r="P1174" s="18" t="str">
        <f t="shared" si="146"/>
        <v>815</v>
      </c>
      <c r="Q1174" s="18" t="str">
        <f>INDEX(Chapter,MATCH(P1174,[1]Chapter!$A$1:$A$681,0),8)</f>
        <v>חינוך על יסודי</v>
      </c>
      <c r="R1174" s="18" t="str">
        <f t="shared" si="147"/>
        <v>8150</v>
      </c>
      <c r="S1174" s="18" t="e">
        <f>INDEX(Chapter,MATCH(R1174,[1]Chapter!$A$1:$A$681,0),8)</f>
        <v>#N/A</v>
      </c>
      <c r="T1174" s="18"/>
      <c r="U1174" s="18" t="str">
        <f t="shared" si="148"/>
        <v>7</v>
      </c>
      <c r="V1174" s="18" t="str">
        <f>IF($L1174&lt;"6",INDEX(Revenue_type,MATCH(U1174*1,[1]type!$A$118:$A$168,0),8),INDEX(Expenditure_type,MATCH(U1174*1,[1]type!$A$2:$A$117,0),8))</f>
        <v>הוצאות לפעולות</v>
      </c>
      <c r="W1174" s="18" t="str">
        <f t="shared" si="149"/>
        <v>75</v>
      </c>
      <c r="X1174" s="18" t="str">
        <f>IF($L1174&lt;"6",INDEX(Revenue_type,MATCH(W1174*1,[1]type!$A$118:$A$168,0),8),INDEX(Expenditure_type,MATCH(W1174*1,[1]type!$A$2:$A$117,0),8))</f>
        <v>עבודות קבלניות</v>
      </c>
      <c r="Y1174" s="18" t="str">
        <f t="shared" si="150"/>
        <v>752</v>
      </c>
      <c r="Z1174" s="18" t="e">
        <f>IF($L1174&lt;"6",INDEX(Revenue_type,MATCH(Y1174*1,[1]type!$A$118:$A$168,0),8),INDEX(Expenditure_type,MATCH(Y1174*1,[1]type!$A$2:$A$117,0),8))</f>
        <v>#N/A</v>
      </c>
    </row>
    <row r="1175" spans="1:26" ht="15.75" customHeight="1" outlineLevel="2">
      <c r="A1175" s="38">
        <v>780</v>
      </c>
      <c r="B1175" s="39">
        <v>815020</v>
      </c>
      <c r="C1175">
        <v>1</v>
      </c>
      <c r="D1175" t="str">
        <f t="shared" si="151"/>
        <v>1815020.780</v>
      </c>
      <c r="E1175" s="41" t="s">
        <v>679</v>
      </c>
      <c r="F1175" s="16"/>
      <c r="G1175"/>
      <c r="H1175" s="17">
        <v>20000</v>
      </c>
      <c r="I1175" s="17">
        <v>7007.87</v>
      </c>
      <c r="J1175" s="16">
        <v>10466.799999999999</v>
      </c>
      <c r="K1175" s="18" t="e">
        <f>INDEX(תקציב_2013,MATCH(D1175,'[1]תקציב 2015'!$D$3:$D$5960,0),8)</f>
        <v>#N/A</v>
      </c>
      <c r="L1175" s="18" t="str">
        <f t="shared" si="144"/>
        <v>8</v>
      </c>
      <c r="M1175" s="18" t="str">
        <f>INDEX(Chapter,MATCH(L1175,[1]Chapter!$A$1:$A$681,0),8)</f>
        <v>שירותים ממלכתיים</v>
      </c>
      <c r="N1175" s="18" t="str">
        <f t="shared" si="145"/>
        <v>81</v>
      </c>
      <c r="O1175" s="18" t="str">
        <f>INDEX(Chapter,MATCH(N1175,[1]Chapter!$A$1:$A$681,0),8)</f>
        <v>חינוך</v>
      </c>
      <c r="P1175" s="18" t="str">
        <f t="shared" si="146"/>
        <v>815</v>
      </c>
      <c r="Q1175" s="18" t="str">
        <f>INDEX(Chapter,MATCH(P1175,[1]Chapter!$A$1:$A$681,0),8)</f>
        <v>חינוך על יסודי</v>
      </c>
      <c r="R1175" s="18" t="str">
        <f t="shared" si="147"/>
        <v>8150</v>
      </c>
      <c r="S1175" s="18" t="e">
        <f>INDEX(Chapter,MATCH(R1175,[1]Chapter!$A$1:$A$681,0),8)</f>
        <v>#N/A</v>
      </c>
      <c r="T1175" s="18"/>
      <c r="U1175" s="18" t="str">
        <f t="shared" si="148"/>
        <v>7</v>
      </c>
      <c r="V1175" s="18" t="str">
        <f>IF($L1175&lt;"6",INDEX(Revenue_type,MATCH(U1175*1,[1]type!$A$118:$A$168,0),8),INDEX(Expenditure_type,MATCH(U1175*1,[1]type!$A$2:$A$117,0),8))</f>
        <v>הוצאות לפעולות</v>
      </c>
      <c r="W1175" s="18" t="str">
        <f t="shared" si="149"/>
        <v>78</v>
      </c>
      <c r="X1175" s="18" t="str">
        <f>IF($L1175&lt;"6",INDEX(Revenue_type,MATCH(W1175*1,[1]type!$A$118:$A$168,0),8),INDEX(Expenditure_type,MATCH(W1175*1,[1]type!$A$2:$A$117,0),8))</f>
        <v>הוצאות שונות</v>
      </c>
      <c r="Y1175" s="18" t="str">
        <f t="shared" si="150"/>
        <v>780</v>
      </c>
      <c r="Z1175" s="18" t="e">
        <f>IF($L1175&lt;"6",INDEX(Revenue_type,MATCH(Y1175*1,[1]type!$A$118:$A$168,0),8),INDEX(Expenditure_type,MATCH(Y1175*1,[1]type!$A$2:$A$117,0),8))</f>
        <v>#N/A</v>
      </c>
    </row>
    <row r="1176" spans="1:26" ht="15.75" customHeight="1" outlineLevel="2">
      <c r="A1176" s="38">
        <v>781</v>
      </c>
      <c r="B1176" s="39">
        <v>815020</v>
      </c>
      <c r="C1176">
        <v>1</v>
      </c>
      <c r="D1176" t="str">
        <f t="shared" si="151"/>
        <v>1815020.781</v>
      </c>
      <c r="E1176" s="41" t="s">
        <v>841</v>
      </c>
      <c r="F1176" s="16"/>
      <c r="G1176"/>
      <c r="H1176" s="17">
        <v>3000</v>
      </c>
      <c r="I1176" s="17">
        <v>0</v>
      </c>
      <c r="J1176" s="16">
        <v>0</v>
      </c>
      <c r="K1176" s="18" t="e">
        <f>INDEX(תקציב_2013,MATCH(D1176,'[1]תקציב 2015'!$D$3:$D$5960,0),8)</f>
        <v>#N/A</v>
      </c>
      <c r="L1176" s="18" t="str">
        <f t="shared" si="144"/>
        <v>8</v>
      </c>
      <c r="M1176" s="18" t="str">
        <f>INDEX(Chapter,MATCH(L1176,[1]Chapter!$A$1:$A$681,0),8)</f>
        <v>שירותים ממלכתיים</v>
      </c>
      <c r="N1176" s="18" t="str">
        <f t="shared" si="145"/>
        <v>81</v>
      </c>
      <c r="O1176" s="18" t="str">
        <f>INDEX(Chapter,MATCH(N1176,[1]Chapter!$A$1:$A$681,0),8)</f>
        <v>חינוך</v>
      </c>
      <c r="P1176" s="18" t="str">
        <f t="shared" si="146"/>
        <v>815</v>
      </c>
      <c r="Q1176" s="18" t="str">
        <f>INDEX(Chapter,MATCH(P1176,[1]Chapter!$A$1:$A$681,0),8)</f>
        <v>חינוך על יסודי</v>
      </c>
      <c r="R1176" s="18" t="str">
        <f t="shared" si="147"/>
        <v>8150</v>
      </c>
      <c r="S1176" s="18" t="e">
        <f>INDEX(Chapter,MATCH(R1176,[1]Chapter!$A$1:$A$681,0),8)</f>
        <v>#N/A</v>
      </c>
      <c r="T1176" s="18"/>
      <c r="U1176" s="18" t="str">
        <f t="shared" si="148"/>
        <v>7</v>
      </c>
      <c r="V1176" s="18" t="str">
        <f>IF($L1176&lt;"6",INDEX(Revenue_type,MATCH(U1176*1,[1]type!$A$118:$A$168,0),8),INDEX(Expenditure_type,MATCH(U1176*1,[1]type!$A$2:$A$117,0),8))</f>
        <v>הוצאות לפעולות</v>
      </c>
      <c r="W1176" s="18" t="str">
        <f t="shared" si="149"/>
        <v>78</v>
      </c>
      <c r="X1176" s="18" t="str">
        <f>IF($L1176&lt;"6",INDEX(Revenue_type,MATCH(W1176*1,[1]type!$A$118:$A$168,0),8),INDEX(Expenditure_type,MATCH(W1176*1,[1]type!$A$2:$A$117,0),8))</f>
        <v>הוצאות שונות</v>
      </c>
      <c r="Y1176" s="18" t="str">
        <f t="shared" si="150"/>
        <v>781</v>
      </c>
      <c r="Z1176" s="18" t="e">
        <f>IF($L1176&lt;"6",INDEX(Revenue_type,MATCH(Y1176*1,[1]type!$A$118:$A$168,0),8),INDEX(Expenditure_type,MATCH(Y1176*1,[1]type!$A$2:$A$117,0),8))</f>
        <v>#N/A</v>
      </c>
    </row>
    <row r="1177" spans="1:26" ht="15.75" customHeight="1" outlineLevel="2">
      <c r="A1177" s="38">
        <v>782</v>
      </c>
      <c r="B1177" s="39">
        <v>815020</v>
      </c>
      <c r="C1177">
        <v>1</v>
      </c>
      <c r="D1177" t="str">
        <f t="shared" si="151"/>
        <v>1815020.782</v>
      </c>
      <c r="E1177" s="44" t="s">
        <v>214</v>
      </c>
      <c r="F1177" s="16"/>
      <c r="G1177"/>
      <c r="H1177" s="17">
        <v>4200</v>
      </c>
      <c r="I1177" s="17">
        <v>6798</v>
      </c>
      <c r="J1177" s="16">
        <v>3744</v>
      </c>
      <c r="K1177" s="18" t="e">
        <f>INDEX(תקציב_2013,MATCH(D1177,'[1]תקציב 2015'!$D$3:$D$5960,0),8)</f>
        <v>#N/A</v>
      </c>
      <c r="L1177" s="18" t="str">
        <f t="shared" si="144"/>
        <v>8</v>
      </c>
      <c r="M1177" s="18" t="str">
        <f>INDEX(Chapter,MATCH(L1177,[1]Chapter!$A$1:$A$681,0),8)</f>
        <v>שירותים ממלכתיים</v>
      </c>
      <c r="N1177" s="18" t="str">
        <f t="shared" si="145"/>
        <v>81</v>
      </c>
      <c r="O1177" s="18" t="str">
        <f>INDEX(Chapter,MATCH(N1177,[1]Chapter!$A$1:$A$681,0),8)</f>
        <v>חינוך</v>
      </c>
      <c r="P1177" s="18" t="str">
        <f t="shared" si="146"/>
        <v>815</v>
      </c>
      <c r="Q1177" s="18" t="str">
        <f>INDEX(Chapter,MATCH(P1177,[1]Chapter!$A$1:$A$681,0),8)</f>
        <v>חינוך על יסודי</v>
      </c>
      <c r="R1177" s="18" t="str">
        <f t="shared" si="147"/>
        <v>8150</v>
      </c>
      <c r="S1177" s="18" t="e">
        <f>INDEX(Chapter,MATCH(R1177,[1]Chapter!$A$1:$A$681,0),8)</f>
        <v>#N/A</v>
      </c>
      <c r="T1177" s="18"/>
      <c r="U1177" s="18" t="str">
        <f t="shared" si="148"/>
        <v>7</v>
      </c>
      <c r="V1177" s="18" t="str">
        <f>IF($L1177&lt;"6",INDEX(Revenue_type,MATCH(U1177*1,[1]type!$A$118:$A$168,0),8),INDEX(Expenditure_type,MATCH(U1177*1,[1]type!$A$2:$A$117,0),8))</f>
        <v>הוצאות לפעולות</v>
      </c>
      <c r="W1177" s="18" t="str">
        <f t="shared" si="149"/>
        <v>78</v>
      </c>
      <c r="X1177" s="18" t="str">
        <f>IF($L1177&lt;"6",INDEX(Revenue_type,MATCH(W1177*1,[1]type!$A$118:$A$168,0),8),INDEX(Expenditure_type,MATCH(W1177*1,[1]type!$A$2:$A$117,0),8))</f>
        <v>הוצאות שונות</v>
      </c>
      <c r="Y1177" s="18" t="str">
        <f t="shared" si="150"/>
        <v>782</v>
      </c>
      <c r="Z1177" s="18" t="e">
        <f>IF($L1177&lt;"6",INDEX(Revenue_type,MATCH(Y1177*1,[1]type!$A$118:$A$168,0),8),INDEX(Expenditure_type,MATCH(Y1177*1,[1]type!$A$2:$A$117,0),8))</f>
        <v>#N/A</v>
      </c>
    </row>
    <row r="1178" spans="1:26" ht="15.75" customHeight="1" outlineLevel="2">
      <c r="A1178" s="38">
        <v>784</v>
      </c>
      <c r="B1178" s="39">
        <v>815020</v>
      </c>
      <c r="C1178">
        <v>1</v>
      </c>
      <c r="D1178" t="str">
        <f t="shared" si="151"/>
        <v>1815020.784</v>
      </c>
      <c r="E1178" s="44" t="s">
        <v>842</v>
      </c>
      <c r="F1178" s="16"/>
      <c r="G1178"/>
      <c r="H1178" s="17">
        <v>8200</v>
      </c>
      <c r="I1178" s="17">
        <v>0</v>
      </c>
      <c r="J1178" s="16">
        <v>0</v>
      </c>
      <c r="K1178" s="18" t="e">
        <f>INDEX(תקציב_2013,MATCH(D1178,'[1]תקציב 2015'!$D$3:$D$5960,0),8)</f>
        <v>#N/A</v>
      </c>
      <c r="L1178" s="18" t="str">
        <f t="shared" si="144"/>
        <v>8</v>
      </c>
      <c r="M1178" s="18" t="str">
        <f>INDEX(Chapter,MATCH(L1178,[1]Chapter!$A$1:$A$681,0),8)</f>
        <v>שירותים ממלכתיים</v>
      </c>
      <c r="N1178" s="18" t="str">
        <f t="shared" si="145"/>
        <v>81</v>
      </c>
      <c r="O1178" s="18" t="str">
        <f>INDEX(Chapter,MATCH(N1178,[1]Chapter!$A$1:$A$681,0),8)</f>
        <v>חינוך</v>
      </c>
      <c r="P1178" s="18" t="str">
        <f t="shared" si="146"/>
        <v>815</v>
      </c>
      <c r="Q1178" s="18" t="str">
        <f>INDEX(Chapter,MATCH(P1178,[1]Chapter!$A$1:$A$681,0),8)</f>
        <v>חינוך על יסודי</v>
      </c>
      <c r="R1178" s="18" t="str">
        <f t="shared" si="147"/>
        <v>8150</v>
      </c>
      <c r="S1178" s="18" t="e">
        <f>INDEX(Chapter,MATCH(R1178,[1]Chapter!$A$1:$A$681,0),8)</f>
        <v>#N/A</v>
      </c>
      <c r="T1178" s="18"/>
      <c r="U1178" s="18" t="str">
        <f t="shared" si="148"/>
        <v>7</v>
      </c>
      <c r="V1178" s="18" t="str">
        <f>IF($L1178&lt;"6",INDEX(Revenue_type,MATCH(U1178*1,[1]type!$A$118:$A$168,0),8),INDEX(Expenditure_type,MATCH(U1178*1,[1]type!$A$2:$A$117,0),8))</f>
        <v>הוצאות לפעולות</v>
      </c>
      <c r="W1178" s="18" t="str">
        <f t="shared" si="149"/>
        <v>78</v>
      </c>
      <c r="X1178" s="18" t="str">
        <f>IF($L1178&lt;"6",INDEX(Revenue_type,MATCH(W1178*1,[1]type!$A$118:$A$168,0),8),INDEX(Expenditure_type,MATCH(W1178*1,[1]type!$A$2:$A$117,0),8))</f>
        <v>הוצאות שונות</v>
      </c>
      <c r="Y1178" s="18" t="str">
        <f t="shared" si="150"/>
        <v>784</v>
      </c>
      <c r="Z1178" s="18" t="e">
        <f>IF($L1178&lt;"6",INDEX(Revenue_type,MATCH(Y1178*1,[1]type!$A$118:$A$168,0),8),INDEX(Expenditure_type,MATCH(Y1178*1,[1]type!$A$2:$A$117,0),8))</f>
        <v>#N/A</v>
      </c>
    </row>
    <row r="1179" spans="1:26" ht="15.75" customHeight="1" outlineLevel="2">
      <c r="A1179" s="38">
        <v>787</v>
      </c>
      <c r="B1179" s="39">
        <v>815020</v>
      </c>
      <c r="C1179">
        <v>1</v>
      </c>
      <c r="D1179" t="str">
        <f t="shared" si="151"/>
        <v>1815020.787</v>
      </c>
      <c r="E1179" s="41" t="s">
        <v>227</v>
      </c>
      <c r="F1179" s="16"/>
      <c r="G1179"/>
      <c r="H1179" s="17">
        <v>5000</v>
      </c>
      <c r="I1179" s="17">
        <v>962</v>
      </c>
      <c r="J1179" s="16">
        <v>4850</v>
      </c>
      <c r="K1179" s="18" t="e">
        <f>INDEX(תקציב_2013,MATCH(D1179,'[1]תקציב 2015'!$D$3:$D$5960,0),8)</f>
        <v>#N/A</v>
      </c>
      <c r="L1179" s="18" t="str">
        <f t="shared" si="144"/>
        <v>8</v>
      </c>
      <c r="M1179" s="18" t="str">
        <f>INDEX(Chapter,MATCH(L1179,[1]Chapter!$A$1:$A$681,0),8)</f>
        <v>שירותים ממלכתיים</v>
      </c>
      <c r="N1179" s="18" t="str">
        <f t="shared" si="145"/>
        <v>81</v>
      </c>
      <c r="O1179" s="18" t="str">
        <f>INDEX(Chapter,MATCH(N1179,[1]Chapter!$A$1:$A$681,0),8)</f>
        <v>חינוך</v>
      </c>
      <c r="P1179" s="18" t="str">
        <f t="shared" si="146"/>
        <v>815</v>
      </c>
      <c r="Q1179" s="18" t="str">
        <f>INDEX(Chapter,MATCH(P1179,[1]Chapter!$A$1:$A$681,0),8)</f>
        <v>חינוך על יסודי</v>
      </c>
      <c r="R1179" s="18" t="str">
        <f t="shared" si="147"/>
        <v>8150</v>
      </c>
      <c r="S1179" s="18" t="e">
        <f>INDEX(Chapter,MATCH(R1179,[1]Chapter!$A$1:$A$681,0),8)</f>
        <v>#N/A</v>
      </c>
      <c r="T1179" s="18"/>
      <c r="U1179" s="18" t="str">
        <f t="shared" si="148"/>
        <v>7</v>
      </c>
      <c r="V1179" s="18" t="str">
        <f>IF($L1179&lt;"6",INDEX(Revenue_type,MATCH(U1179*1,[1]type!$A$118:$A$168,0),8),INDEX(Expenditure_type,MATCH(U1179*1,[1]type!$A$2:$A$117,0),8))</f>
        <v>הוצאות לפעולות</v>
      </c>
      <c r="W1179" s="18" t="str">
        <f t="shared" si="149"/>
        <v>78</v>
      </c>
      <c r="X1179" s="18" t="str">
        <f>IF($L1179&lt;"6",INDEX(Revenue_type,MATCH(W1179*1,[1]type!$A$118:$A$168,0),8),INDEX(Expenditure_type,MATCH(W1179*1,[1]type!$A$2:$A$117,0),8))</f>
        <v>הוצאות שונות</v>
      </c>
      <c r="Y1179" s="18" t="str">
        <f t="shared" si="150"/>
        <v>787</v>
      </c>
      <c r="Z1179" s="18" t="e">
        <f>IF($L1179&lt;"6",INDEX(Revenue_type,MATCH(Y1179*1,[1]type!$A$118:$A$168,0),8),INDEX(Expenditure_type,MATCH(Y1179*1,[1]type!$A$2:$A$117,0),8))</f>
        <v>#N/A</v>
      </c>
    </row>
    <row r="1180" spans="1:26" ht="15.75" customHeight="1" outlineLevel="2">
      <c r="A1180" s="38">
        <v>789</v>
      </c>
      <c r="B1180" s="39">
        <v>815020</v>
      </c>
      <c r="C1180">
        <v>1</v>
      </c>
      <c r="D1180" t="str">
        <f t="shared" si="151"/>
        <v>1815020.789</v>
      </c>
      <c r="E1180" s="47" t="s">
        <v>184</v>
      </c>
      <c r="F1180" s="16"/>
      <c r="G1180"/>
      <c r="H1180" s="17">
        <v>11400</v>
      </c>
      <c r="I1180" s="17">
        <v>9662</v>
      </c>
      <c r="J1180" s="16">
        <v>10527</v>
      </c>
      <c r="K1180" s="18" t="e">
        <f>INDEX(תקציב_2013,MATCH(D1180,'[1]תקציב 2015'!$D$3:$D$5960,0),8)</f>
        <v>#N/A</v>
      </c>
      <c r="L1180" s="18" t="str">
        <f t="shared" si="144"/>
        <v>8</v>
      </c>
      <c r="M1180" s="18" t="str">
        <f>INDEX(Chapter,MATCH(L1180,[1]Chapter!$A$1:$A$681,0),8)</f>
        <v>שירותים ממלכתיים</v>
      </c>
      <c r="N1180" s="18" t="str">
        <f t="shared" si="145"/>
        <v>81</v>
      </c>
      <c r="O1180" s="18" t="str">
        <f>INDEX(Chapter,MATCH(N1180,[1]Chapter!$A$1:$A$681,0),8)</f>
        <v>חינוך</v>
      </c>
      <c r="P1180" s="18" t="str">
        <f t="shared" si="146"/>
        <v>815</v>
      </c>
      <c r="Q1180" s="18" t="str">
        <f>INDEX(Chapter,MATCH(P1180,[1]Chapter!$A$1:$A$681,0),8)</f>
        <v>חינוך על יסודי</v>
      </c>
      <c r="R1180" s="18" t="str">
        <f t="shared" si="147"/>
        <v>8150</v>
      </c>
      <c r="S1180" s="18" t="e">
        <f>INDEX(Chapter,MATCH(R1180,[1]Chapter!$A$1:$A$681,0),8)</f>
        <v>#N/A</v>
      </c>
      <c r="T1180" s="18"/>
      <c r="U1180" s="18" t="str">
        <f t="shared" si="148"/>
        <v>7</v>
      </c>
      <c r="V1180" s="18" t="str">
        <f>IF($L1180&lt;"6",INDEX(Revenue_type,MATCH(U1180*1,[1]type!$A$118:$A$168,0),8),INDEX(Expenditure_type,MATCH(U1180*1,[1]type!$A$2:$A$117,0),8))</f>
        <v>הוצאות לפעולות</v>
      </c>
      <c r="W1180" s="18" t="str">
        <f t="shared" si="149"/>
        <v>78</v>
      </c>
      <c r="X1180" s="18" t="str">
        <f>IF($L1180&lt;"6",INDEX(Revenue_type,MATCH(W1180*1,[1]type!$A$118:$A$168,0),8),INDEX(Expenditure_type,MATCH(W1180*1,[1]type!$A$2:$A$117,0),8))</f>
        <v>הוצאות שונות</v>
      </c>
      <c r="Y1180" s="18" t="str">
        <f t="shared" si="150"/>
        <v>789</v>
      </c>
      <c r="Z1180" s="18" t="e">
        <f>IF($L1180&lt;"6",INDEX(Revenue_type,MATCH(Y1180*1,[1]type!$A$118:$A$168,0),8),INDEX(Expenditure_type,MATCH(Y1180*1,[1]type!$A$2:$A$117,0),8))</f>
        <v>#N/A</v>
      </c>
    </row>
    <row r="1181" spans="1:26" ht="15.75" customHeight="1" outlineLevel="2">
      <c r="A1181" s="38">
        <v>795</v>
      </c>
      <c r="B1181" s="39">
        <v>815020</v>
      </c>
      <c r="C1181">
        <v>1</v>
      </c>
      <c r="D1181" t="str">
        <f t="shared" si="151"/>
        <v>1815020.795</v>
      </c>
      <c r="E1181" s="41" t="s">
        <v>785</v>
      </c>
      <c r="F1181" s="16"/>
      <c r="G1181"/>
      <c r="H1181" s="17">
        <v>29000</v>
      </c>
      <c r="I1181" s="17">
        <v>21956</v>
      </c>
      <c r="J1181" s="16">
        <v>20807</v>
      </c>
      <c r="K1181" s="18" t="e">
        <f>INDEX(תקציב_2013,MATCH(D1181,'[1]תקציב 2015'!$D$3:$D$5960,0),8)</f>
        <v>#N/A</v>
      </c>
      <c r="L1181" s="18" t="str">
        <f t="shared" si="144"/>
        <v>8</v>
      </c>
      <c r="M1181" s="18" t="str">
        <f>INDEX(Chapter,MATCH(L1181,[1]Chapter!$A$1:$A$681,0),8)</f>
        <v>שירותים ממלכתיים</v>
      </c>
      <c r="N1181" s="18" t="str">
        <f t="shared" si="145"/>
        <v>81</v>
      </c>
      <c r="O1181" s="18" t="str">
        <f>INDEX(Chapter,MATCH(N1181,[1]Chapter!$A$1:$A$681,0),8)</f>
        <v>חינוך</v>
      </c>
      <c r="P1181" s="18" t="str">
        <f t="shared" si="146"/>
        <v>815</v>
      </c>
      <c r="Q1181" s="18" t="str">
        <f>INDEX(Chapter,MATCH(P1181,[1]Chapter!$A$1:$A$681,0),8)</f>
        <v>חינוך על יסודי</v>
      </c>
      <c r="R1181" s="18" t="str">
        <f t="shared" si="147"/>
        <v>8150</v>
      </c>
      <c r="S1181" s="18" t="e">
        <f>INDEX(Chapter,MATCH(R1181,[1]Chapter!$A$1:$A$681,0),8)</f>
        <v>#N/A</v>
      </c>
      <c r="T1181" s="18"/>
      <c r="U1181" s="18" t="str">
        <f t="shared" si="148"/>
        <v>7</v>
      </c>
      <c r="V1181" s="18" t="str">
        <f>IF($L1181&lt;"6",INDEX(Revenue_type,MATCH(U1181*1,[1]type!$A$118:$A$168,0),8),INDEX(Expenditure_type,MATCH(U1181*1,[1]type!$A$2:$A$117,0),8))</f>
        <v>הוצאות לפעולות</v>
      </c>
      <c r="W1181" s="18" t="str">
        <f t="shared" si="149"/>
        <v>79</v>
      </c>
      <c r="X1181" s="18" t="str">
        <f>IF($L1181&lt;"6",INDEX(Revenue_type,MATCH(W1181*1,[1]type!$A$118:$A$168,0),8),INDEX(Expenditure_type,MATCH(W1181*1,[1]type!$A$2:$A$117,0),8))</f>
        <v>השתתפות בתקציבי עזר 092</v>
      </c>
      <c r="Y1181" s="18" t="str">
        <f t="shared" si="150"/>
        <v>795</v>
      </c>
      <c r="Z1181" s="18" t="str">
        <f>IF($L1181&lt;"6",INDEX(Revenue_type,MATCH(Y1181*1,[1]type!$A$118:$A$168,0),8),INDEX(Expenditure_type,MATCH(Y1181*1,[1]type!$A$2:$A$117,0),8))</f>
        <v>בתי מלאכה ת"ע 095</v>
      </c>
    </row>
    <row r="1182" spans="1:26" ht="15.75" customHeight="1" outlineLevel="2">
      <c r="A1182" s="38">
        <v>798</v>
      </c>
      <c r="B1182" s="39">
        <v>815020</v>
      </c>
      <c r="C1182">
        <v>1</v>
      </c>
      <c r="D1182" t="str">
        <f t="shared" si="151"/>
        <v>1815020.798</v>
      </c>
      <c r="E1182" s="41" t="s">
        <v>565</v>
      </c>
      <c r="F1182" s="16"/>
      <c r="G1182"/>
      <c r="H1182" s="17">
        <v>79000</v>
      </c>
      <c r="I1182" s="17">
        <v>53837</v>
      </c>
      <c r="J1182" s="16">
        <v>54342</v>
      </c>
      <c r="K1182" s="18" t="e">
        <f>INDEX(תקציב_2013,MATCH(D1182,'[1]תקציב 2015'!$D$3:$D$5960,0),8)</f>
        <v>#N/A</v>
      </c>
      <c r="L1182" s="18" t="str">
        <f t="shared" si="144"/>
        <v>8</v>
      </c>
      <c r="M1182" s="18" t="str">
        <f>INDEX(Chapter,MATCH(L1182,[1]Chapter!$A$1:$A$681,0),8)</f>
        <v>שירותים ממלכתיים</v>
      </c>
      <c r="N1182" s="18" t="str">
        <f t="shared" si="145"/>
        <v>81</v>
      </c>
      <c r="O1182" s="18" t="str">
        <f>INDEX(Chapter,MATCH(N1182,[1]Chapter!$A$1:$A$681,0),8)</f>
        <v>חינוך</v>
      </c>
      <c r="P1182" s="18" t="str">
        <f t="shared" si="146"/>
        <v>815</v>
      </c>
      <c r="Q1182" s="18" t="str">
        <f>INDEX(Chapter,MATCH(P1182,[1]Chapter!$A$1:$A$681,0),8)</f>
        <v>חינוך על יסודי</v>
      </c>
      <c r="R1182" s="18" t="str">
        <f t="shared" si="147"/>
        <v>8150</v>
      </c>
      <c r="S1182" s="18" t="e">
        <f>INDEX(Chapter,MATCH(R1182,[1]Chapter!$A$1:$A$681,0),8)</f>
        <v>#N/A</v>
      </c>
      <c r="T1182" s="18"/>
      <c r="U1182" s="18" t="str">
        <f t="shared" si="148"/>
        <v>7</v>
      </c>
      <c r="V1182" s="18" t="str">
        <f>IF($L1182&lt;"6",INDEX(Revenue_type,MATCH(U1182*1,[1]type!$A$118:$A$168,0),8),INDEX(Expenditure_type,MATCH(U1182*1,[1]type!$A$2:$A$117,0),8))</f>
        <v>הוצאות לפעולות</v>
      </c>
      <c r="W1182" s="18" t="str">
        <f t="shared" si="149"/>
        <v>79</v>
      </c>
      <c r="X1182" s="18" t="str">
        <f>IF($L1182&lt;"6",INDEX(Revenue_type,MATCH(W1182*1,[1]type!$A$118:$A$168,0),8),INDEX(Expenditure_type,MATCH(W1182*1,[1]type!$A$2:$A$117,0),8))</f>
        <v>השתתפות בתקציבי עזר 092</v>
      </c>
      <c r="Y1182" s="18" t="str">
        <f t="shared" si="150"/>
        <v>798</v>
      </c>
      <c r="Z1182" s="18" t="e">
        <f>IF($L1182&lt;"6",INDEX(Revenue_type,MATCH(Y1182*1,[1]type!$A$118:$A$168,0),8),INDEX(Expenditure_type,MATCH(Y1182*1,[1]type!$A$2:$A$117,0),8))</f>
        <v>#N/A</v>
      </c>
    </row>
    <row r="1183" spans="1:26" ht="15.75" customHeight="1" outlineLevel="2">
      <c r="A1183" s="38">
        <v>923</v>
      </c>
      <c r="B1183" s="39">
        <v>815020</v>
      </c>
      <c r="C1183">
        <v>1</v>
      </c>
      <c r="D1183" t="str">
        <f t="shared" si="151"/>
        <v>1815020.923</v>
      </c>
      <c r="E1183" s="45" t="s">
        <v>231</v>
      </c>
      <c r="F1183" s="16"/>
      <c r="G1183"/>
      <c r="H1183" s="17">
        <v>155000</v>
      </c>
      <c r="I1183" s="17">
        <v>83324.5</v>
      </c>
      <c r="J1183" s="16">
        <v>148400</v>
      </c>
      <c r="K1183" s="18" t="e">
        <f>INDEX(תקציב_2013,MATCH(D1183,'[1]תקציב 2015'!$D$3:$D$5960,0),8)</f>
        <v>#N/A</v>
      </c>
      <c r="L1183" s="18" t="str">
        <f t="shared" si="144"/>
        <v>8</v>
      </c>
      <c r="M1183" s="18" t="str">
        <f>INDEX(Chapter,MATCH(L1183,[1]Chapter!$A$1:$A$681,0),8)</f>
        <v>שירותים ממלכתיים</v>
      </c>
      <c r="N1183" s="18" t="str">
        <f t="shared" si="145"/>
        <v>81</v>
      </c>
      <c r="O1183" s="18" t="str">
        <f>INDEX(Chapter,MATCH(N1183,[1]Chapter!$A$1:$A$681,0),8)</f>
        <v>חינוך</v>
      </c>
      <c r="P1183" s="18" t="str">
        <f t="shared" si="146"/>
        <v>815</v>
      </c>
      <c r="Q1183" s="18" t="str">
        <f>INDEX(Chapter,MATCH(P1183,[1]Chapter!$A$1:$A$681,0),8)</f>
        <v>חינוך על יסודי</v>
      </c>
      <c r="R1183" s="18" t="str">
        <f t="shared" si="147"/>
        <v>8150</v>
      </c>
      <c r="S1183" s="18" t="e">
        <f>INDEX(Chapter,MATCH(R1183,[1]Chapter!$A$1:$A$681,0),8)</f>
        <v>#N/A</v>
      </c>
      <c r="T1183" s="18"/>
      <c r="U1183" s="18" t="str">
        <f t="shared" si="148"/>
        <v>9</v>
      </c>
      <c r="V1183" s="18" t="str">
        <f>IF($L1183&lt;"6",INDEX(Revenue_type,MATCH(U1183*1,[1]type!$A$118:$A$168,0),8),INDEX(Expenditure_type,MATCH(U1183*1,[1]type!$A$2:$A$117,0),8))</f>
        <v>הוצאות חד פעמיות</v>
      </c>
      <c r="W1183" s="18" t="str">
        <f t="shared" si="149"/>
        <v>92</v>
      </c>
      <c r="X1183" s="18" t="str">
        <f>IF($L1183&lt;"6",INDEX(Revenue_type,MATCH(W1183*1,[1]type!$A$118:$A$168,0),8),INDEX(Expenditure_type,MATCH(W1183*1,[1]type!$A$2:$A$117,0),8))</f>
        <v>הוצאות לעבודות פיתוח</v>
      </c>
      <c r="Y1183" s="18" t="str">
        <f t="shared" si="150"/>
        <v>923</v>
      </c>
      <c r="Z1183" s="18" t="e">
        <f>IF($L1183&lt;"6",INDEX(Revenue_type,MATCH(Y1183*1,[1]type!$A$118:$A$168,0),8),INDEX(Expenditure_type,MATCH(Y1183*1,[1]type!$A$2:$A$117,0),8))</f>
        <v>#N/A</v>
      </c>
    </row>
    <row r="1184" spans="1:26" ht="15.75" customHeight="1" outlineLevel="2">
      <c r="A1184" s="38">
        <v>110</v>
      </c>
      <c r="B1184" s="39">
        <v>815021</v>
      </c>
      <c r="C1184">
        <v>1</v>
      </c>
      <c r="D1184" t="str">
        <f t="shared" si="151"/>
        <v>1815021.110</v>
      </c>
      <c r="E1184" s="47" t="s">
        <v>843</v>
      </c>
      <c r="F1184" s="16"/>
      <c r="G1184"/>
      <c r="H1184" s="17">
        <v>0</v>
      </c>
      <c r="I1184" s="17">
        <v>0</v>
      </c>
      <c r="J1184" s="16">
        <v>0</v>
      </c>
      <c r="K1184" s="18" t="e">
        <f>INDEX(תקציב_2013,MATCH(D1184,'[1]תקציב 2015'!$D$3:$D$5960,0),8)</f>
        <v>#N/A</v>
      </c>
      <c r="L1184" s="18" t="str">
        <f t="shared" si="144"/>
        <v>8</v>
      </c>
      <c r="M1184" s="18" t="str">
        <f>INDEX(Chapter,MATCH(L1184,[1]Chapter!$A$1:$A$681,0),8)</f>
        <v>שירותים ממלכתיים</v>
      </c>
      <c r="N1184" s="18" t="str">
        <f t="shared" si="145"/>
        <v>81</v>
      </c>
      <c r="O1184" s="18" t="str">
        <f>INDEX(Chapter,MATCH(N1184,[1]Chapter!$A$1:$A$681,0),8)</f>
        <v>חינוך</v>
      </c>
      <c r="P1184" s="18" t="str">
        <f t="shared" si="146"/>
        <v>815</v>
      </c>
      <c r="Q1184" s="18" t="str">
        <f>INDEX(Chapter,MATCH(P1184,[1]Chapter!$A$1:$A$681,0),8)</f>
        <v>חינוך על יסודי</v>
      </c>
      <c r="R1184" s="18" t="str">
        <f t="shared" si="147"/>
        <v>8150</v>
      </c>
      <c r="S1184" s="18" t="e">
        <f>INDEX(Chapter,MATCH(R1184,[1]Chapter!$A$1:$A$681,0),8)</f>
        <v>#N/A</v>
      </c>
      <c r="T1184" s="18"/>
      <c r="U1184" s="18" t="str">
        <f t="shared" si="148"/>
        <v>1</v>
      </c>
      <c r="V1184" s="18" t="str">
        <f>IF($L1184&lt;"6",INDEX(Revenue_type,MATCH(U1184*1,[1]type!$A$118:$A$168,0),8),INDEX(Expenditure_type,MATCH(U1184*1,[1]type!$A$2:$A$117,0),8))</f>
        <v>משכורות וש"ע לעובדים לפי תקן</v>
      </c>
      <c r="W1184" s="18" t="str">
        <f t="shared" si="149"/>
        <v>11</v>
      </c>
      <c r="X1184" s="18" t="str">
        <f>IF($L1184&lt;"6",INDEX(Revenue_type,MATCH(W1184*1,[1]type!$A$118:$A$168,0),8),INDEX(Expenditure_type,MATCH(W1184*1,[1]type!$A$2:$A$117,0),8))</f>
        <v>השכר הקובע</v>
      </c>
      <c r="Y1184" s="18" t="str">
        <f t="shared" si="150"/>
        <v>110</v>
      </c>
      <c r="Z1184" s="18" t="e">
        <f>IF($L1184&lt;"6",INDEX(Revenue_type,MATCH(Y1184*1,[1]type!$A$118:$A$168,0),8),INDEX(Expenditure_type,MATCH(Y1184*1,[1]type!$A$2:$A$117,0),8))</f>
        <v>#N/A</v>
      </c>
    </row>
    <row r="1185" spans="1:26" ht="15.75" customHeight="1" outlineLevel="2">
      <c r="A1185" s="38">
        <v>110</v>
      </c>
      <c r="B1185" s="39">
        <v>815030</v>
      </c>
      <c r="C1185">
        <v>1</v>
      </c>
      <c r="D1185" t="str">
        <f t="shared" si="151"/>
        <v>1815030.110</v>
      </c>
      <c r="E1185" s="44" t="s">
        <v>844</v>
      </c>
      <c r="F1185" s="16"/>
      <c r="G1185"/>
      <c r="H1185" s="17">
        <v>17185000</v>
      </c>
      <c r="I1185" s="17">
        <v>16198283.77</v>
      </c>
      <c r="J1185" s="16">
        <v>16685759.57</v>
      </c>
      <c r="K1185" s="18" t="e">
        <f>INDEX(תקציב_2013,MATCH(D1185,'[1]תקציב 2015'!$D$3:$D$5960,0),8)</f>
        <v>#N/A</v>
      </c>
      <c r="L1185" s="18" t="str">
        <f t="shared" si="144"/>
        <v>8</v>
      </c>
      <c r="M1185" s="18" t="str">
        <f>INDEX(Chapter,MATCH(L1185,[1]Chapter!$A$1:$A$681,0),8)</f>
        <v>שירותים ממלכתיים</v>
      </c>
      <c r="N1185" s="18" t="str">
        <f t="shared" si="145"/>
        <v>81</v>
      </c>
      <c r="O1185" s="18" t="str">
        <f>INDEX(Chapter,MATCH(N1185,[1]Chapter!$A$1:$A$681,0),8)</f>
        <v>חינוך</v>
      </c>
      <c r="P1185" s="18" t="str">
        <f t="shared" si="146"/>
        <v>815</v>
      </c>
      <c r="Q1185" s="18" t="str">
        <f>INDEX(Chapter,MATCH(P1185,[1]Chapter!$A$1:$A$681,0),8)</f>
        <v>חינוך על יסודי</v>
      </c>
      <c r="R1185" s="18" t="str">
        <f t="shared" si="147"/>
        <v>8150</v>
      </c>
      <c r="S1185" s="18" t="e">
        <f>INDEX(Chapter,MATCH(R1185,[1]Chapter!$A$1:$A$681,0),8)</f>
        <v>#N/A</v>
      </c>
      <c r="T1185" s="18"/>
      <c r="U1185" s="18" t="str">
        <f t="shared" si="148"/>
        <v>1</v>
      </c>
      <c r="V1185" s="18" t="str">
        <f>IF($L1185&lt;"6",INDEX(Revenue_type,MATCH(U1185*1,[1]type!$A$118:$A$168,0),8),INDEX(Expenditure_type,MATCH(U1185*1,[1]type!$A$2:$A$117,0),8))</f>
        <v>משכורות וש"ע לעובדים לפי תקן</v>
      </c>
      <c r="W1185" s="18" t="str">
        <f t="shared" si="149"/>
        <v>11</v>
      </c>
      <c r="X1185" s="18" t="str">
        <f>IF($L1185&lt;"6",INDEX(Revenue_type,MATCH(W1185*1,[1]type!$A$118:$A$168,0),8),INDEX(Expenditure_type,MATCH(W1185*1,[1]type!$A$2:$A$117,0),8))</f>
        <v>השכר הקובע</v>
      </c>
      <c r="Y1185" s="18" t="str">
        <f t="shared" si="150"/>
        <v>110</v>
      </c>
      <c r="Z1185" s="18" t="e">
        <f>IF($L1185&lt;"6",INDEX(Revenue_type,MATCH(Y1185*1,[1]type!$A$118:$A$168,0),8),INDEX(Expenditure_type,MATCH(Y1185*1,[1]type!$A$2:$A$117,0),8))</f>
        <v>#N/A</v>
      </c>
    </row>
    <row r="1186" spans="1:26" ht="15.75" customHeight="1" outlineLevel="2">
      <c r="A1186" s="38">
        <v>111</v>
      </c>
      <c r="B1186" s="39">
        <v>815030</v>
      </c>
      <c r="C1186">
        <v>1</v>
      </c>
      <c r="D1186" t="str">
        <f t="shared" si="151"/>
        <v>1815030.111</v>
      </c>
      <c r="E1186" s="44" t="s">
        <v>845</v>
      </c>
      <c r="F1186" s="16"/>
      <c r="G1186"/>
      <c r="H1186" s="17">
        <v>1240000</v>
      </c>
      <c r="I1186" s="17">
        <v>1261861.51</v>
      </c>
      <c r="J1186" s="16">
        <v>1300268.3500000001</v>
      </c>
      <c r="K1186" s="18" t="e">
        <f>INDEX(תקציב_2013,MATCH(D1186,'[1]תקציב 2015'!$D$3:$D$5960,0),8)</f>
        <v>#N/A</v>
      </c>
      <c r="L1186" s="18" t="str">
        <f t="shared" si="144"/>
        <v>8</v>
      </c>
      <c r="M1186" s="18" t="str">
        <f>INDEX(Chapter,MATCH(L1186,[1]Chapter!$A$1:$A$681,0),8)</f>
        <v>שירותים ממלכתיים</v>
      </c>
      <c r="N1186" s="18" t="str">
        <f t="shared" si="145"/>
        <v>81</v>
      </c>
      <c r="O1186" s="18" t="str">
        <f>INDEX(Chapter,MATCH(N1186,[1]Chapter!$A$1:$A$681,0),8)</f>
        <v>חינוך</v>
      </c>
      <c r="P1186" s="18" t="str">
        <f t="shared" si="146"/>
        <v>815</v>
      </c>
      <c r="Q1186" s="18" t="str">
        <f>INDEX(Chapter,MATCH(P1186,[1]Chapter!$A$1:$A$681,0),8)</f>
        <v>חינוך על יסודי</v>
      </c>
      <c r="R1186" s="18" t="str">
        <f t="shared" si="147"/>
        <v>8150</v>
      </c>
      <c r="S1186" s="18" t="e">
        <f>INDEX(Chapter,MATCH(R1186,[1]Chapter!$A$1:$A$681,0),8)</f>
        <v>#N/A</v>
      </c>
      <c r="T1186" s="18"/>
      <c r="U1186" s="18" t="str">
        <f t="shared" si="148"/>
        <v>1</v>
      </c>
      <c r="V1186" s="18" t="str">
        <f>IF($L1186&lt;"6",INDEX(Revenue_type,MATCH(U1186*1,[1]type!$A$118:$A$168,0),8),INDEX(Expenditure_type,MATCH(U1186*1,[1]type!$A$2:$A$117,0),8))</f>
        <v>משכורות וש"ע לעובדים לפי תקן</v>
      </c>
      <c r="W1186" s="18" t="str">
        <f t="shared" si="149"/>
        <v>11</v>
      </c>
      <c r="X1186" s="18" t="str">
        <f>IF($L1186&lt;"6",INDEX(Revenue_type,MATCH(W1186*1,[1]type!$A$118:$A$168,0),8),INDEX(Expenditure_type,MATCH(W1186*1,[1]type!$A$2:$A$117,0),8))</f>
        <v>השכר הקובע</v>
      </c>
      <c r="Y1186" s="18" t="str">
        <f t="shared" si="150"/>
        <v>111</v>
      </c>
      <c r="Z1186" s="18" t="e">
        <f>IF($L1186&lt;"6",INDEX(Revenue_type,MATCH(Y1186*1,[1]type!$A$118:$A$168,0),8),INDEX(Expenditure_type,MATCH(Y1186*1,[1]type!$A$2:$A$117,0),8))</f>
        <v>#N/A</v>
      </c>
    </row>
    <row r="1187" spans="1:26" ht="15.75" customHeight="1" outlineLevel="2">
      <c r="A1187" s="38">
        <v>115</v>
      </c>
      <c r="B1187" s="39">
        <v>815030</v>
      </c>
      <c r="C1187">
        <v>1</v>
      </c>
      <c r="D1187" t="str">
        <f t="shared" si="151"/>
        <v>1815030.115</v>
      </c>
      <c r="E1187" s="47" t="s">
        <v>433</v>
      </c>
      <c r="F1187" s="16"/>
      <c r="G1187"/>
      <c r="H1187" s="17">
        <v>98000</v>
      </c>
      <c r="I1187" s="17">
        <v>64674</v>
      </c>
      <c r="J1187" s="16">
        <v>56818</v>
      </c>
      <c r="K1187" s="18" t="e">
        <f>INDEX(תקציב_2013,MATCH(D1187,'[1]תקציב 2015'!$D$3:$D$5960,0),8)</f>
        <v>#N/A</v>
      </c>
      <c r="L1187" s="18" t="str">
        <f t="shared" si="144"/>
        <v>8</v>
      </c>
      <c r="M1187" s="18" t="str">
        <f>INDEX(Chapter,MATCH(L1187,[1]Chapter!$A$1:$A$681,0),8)</f>
        <v>שירותים ממלכתיים</v>
      </c>
      <c r="N1187" s="18" t="str">
        <f t="shared" si="145"/>
        <v>81</v>
      </c>
      <c r="O1187" s="18" t="str">
        <f>INDEX(Chapter,MATCH(N1187,[1]Chapter!$A$1:$A$681,0),8)</f>
        <v>חינוך</v>
      </c>
      <c r="P1187" s="18" t="str">
        <f t="shared" si="146"/>
        <v>815</v>
      </c>
      <c r="Q1187" s="18" t="str">
        <f>INDEX(Chapter,MATCH(P1187,[1]Chapter!$A$1:$A$681,0),8)</f>
        <v>חינוך על יסודי</v>
      </c>
      <c r="R1187" s="18" t="str">
        <f t="shared" si="147"/>
        <v>8150</v>
      </c>
      <c r="S1187" s="18" t="e">
        <f>INDEX(Chapter,MATCH(R1187,[1]Chapter!$A$1:$A$681,0),8)</f>
        <v>#N/A</v>
      </c>
      <c r="T1187" s="18"/>
      <c r="U1187" s="18" t="str">
        <f t="shared" si="148"/>
        <v>1</v>
      </c>
      <c r="V1187" s="18" t="str">
        <f>IF($L1187&lt;"6",INDEX(Revenue_type,MATCH(U1187*1,[1]type!$A$118:$A$168,0),8),INDEX(Expenditure_type,MATCH(U1187*1,[1]type!$A$2:$A$117,0),8))</f>
        <v>משכורות וש"ע לעובדים לפי תקן</v>
      </c>
      <c r="W1187" s="18" t="str">
        <f t="shared" si="149"/>
        <v>11</v>
      </c>
      <c r="X1187" s="18" t="str">
        <f>IF($L1187&lt;"6",INDEX(Revenue_type,MATCH(W1187*1,[1]type!$A$118:$A$168,0),8),INDEX(Expenditure_type,MATCH(W1187*1,[1]type!$A$2:$A$117,0),8))</f>
        <v>השכר הקובע</v>
      </c>
      <c r="Y1187" s="18" t="str">
        <f t="shared" si="150"/>
        <v>115</v>
      </c>
      <c r="Z1187" s="18" t="e">
        <f>IF($L1187&lt;"6",INDEX(Revenue_type,MATCH(Y1187*1,[1]type!$A$118:$A$168,0),8),INDEX(Expenditure_type,MATCH(Y1187*1,[1]type!$A$2:$A$117,0),8))</f>
        <v>#N/A</v>
      </c>
    </row>
    <row r="1188" spans="1:26" ht="15.75" customHeight="1" outlineLevel="2">
      <c r="A1188" s="38">
        <v>130</v>
      </c>
      <c r="B1188" s="39">
        <v>815030</v>
      </c>
      <c r="C1188">
        <v>1</v>
      </c>
      <c r="D1188" t="str">
        <f t="shared" si="151"/>
        <v>1815030.130</v>
      </c>
      <c r="E1188" s="47" t="s">
        <v>804</v>
      </c>
      <c r="F1188" s="16"/>
      <c r="G1188"/>
      <c r="H1188" s="17">
        <v>160000</v>
      </c>
      <c r="I1188" s="17">
        <v>222610.83</v>
      </c>
      <c r="J1188" s="16">
        <v>173469.2</v>
      </c>
      <c r="K1188" s="18" t="e">
        <f>INDEX(תקציב_2013,MATCH(D1188,'[1]תקציב 2015'!$D$3:$D$5960,0),8)</f>
        <v>#N/A</v>
      </c>
      <c r="L1188" s="18" t="str">
        <f t="shared" si="144"/>
        <v>8</v>
      </c>
      <c r="M1188" s="18" t="str">
        <f>INDEX(Chapter,MATCH(L1188,[1]Chapter!$A$1:$A$681,0),8)</f>
        <v>שירותים ממלכתיים</v>
      </c>
      <c r="N1188" s="18" t="str">
        <f t="shared" si="145"/>
        <v>81</v>
      </c>
      <c r="O1188" s="18" t="str">
        <f>INDEX(Chapter,MATCH(N1188,[1]Chapter!$A$1:$A$681,0),8)</f>
        <v>חינוך</v>
      </c>
      <c r="P1188" s="18" t="str">
        <f t="shared" si="146"/>
        <v>815</v>
      </c>
      <c r="Q1188" s="18" t="str">
        <f>INDEX(Chapter,MATCH(P1188,[1]Chapter!$A$1:$A$681,0),8)</f>
        <v>חינוך על יסודי</v>
      </c>
      <c r="R1188" s="18" t="str">
        <f t="shared" si="147"/>
        <v>8150</v>
      </c>
      <c r="S1188" s="18" t="e">
        <f>INDEX(Chapter,MATCH(R1188,[1]Chapter!$A$1:$A$681,0),8)</f>
        <v>#N/A</v>
      </c>
      <c r="T1188" s="18"/>
      <c r="U1188" s="18" t="str">
        <f t="shared" si="148"/>
        <v>1</v>
      </c>
      <c r="V1188" s="18" t="str">
        <f>IF($L1188&lt;"6",INDEX(Revenue_type,MATCH(U1188*1,[1]type!$A$118:$A$168,0),8),INDEX(Expenditure_type,MATCH(U1188*1,[1]type!$A$2:$A$117,0),8))</f>
        <v>משכורות וש"ע לעובדים לפי תקן</v>
      </c>
      <c r="W1188" s="18" t="str">
        <f t="shared" si="149"/>
        <v>13</v>
      </c>
      <c r="X1188" s="18" t="str">
        <f>IF($L1188&lt;"6",INDEX(Revenue_type,MATCH(W1188*1,[1]type!$A$118:$A$168,0),8),INDEX(Expenditure_type,MATCH(W1188*1,[1]type!$A$2:$A$117,0),8))</f>
        <v>שעות נוספות</v>
      </c>
      <c r="Y1188" s="18" t="str">
        <f t="shared" si="150"/>
        <v>130</v>
      </c>
      <c r="Z1188" s="18" t="e">
        <f>IF($L1188&lt;"6",INDEX(Revenue_type,MATCH(Y1188*1,[1]type!$A$118:$A$168,0),8),INDEX(Expenditure_type,MATCH(Y1188*1,[1]type!$A$2:$A$117,0),8))</f>
        <v>#N/A</v>
      </c>
    </row>
    <row r="1189" spans="1:26" ht="15.75" customHeight="1" outlineLevel="2">
      <c r="A1189" s="38">
        <v>131</v>
      </c>
      <c r="B1189" s="39">
        <v>815030</v>
      </c>
      <c r="C1189">
        <v>1</v>
      </c>
      <c r="D1189" t="str">
        <f t="shared" si="151"/>
        <v>1815030.131</v>
      </c>
      <c r="E1189" s="47" t="s">
        <v>827</v>
      </c>
      <c r="F1189" s="16"/>
      <c r="G1189"/>
      <c r="H1189" s="17">
        <v>41000</v>
      </c>
      <c r="I1189" s="17">
        <v>41911.360000000001</v>
      </c>
      <c r="J1189" s="16">
        <v>40902.870000000003</v>
      </c>
      <c r="K1189" s="18" t="e">
        <f>INDEX(תקציב_2013,MATCH(D1189,'[1]תקציב 2015'!$D$3:$D$5960,0),8)</f>
        <v>#N/A</v>
      </c>
      <c r="L1189" s="18" t="str">
        <f t="shared" si="144"/>
        <v>8</v>
      </c>
      <c r="M1189" s="18" t="str">
        <f>INDEX(Chapter,MATCH(L1189,[1]Chapter!$A$1:$A$681,0),8)</f>
        <v>שירותים ממלכתיים</v>
      </c>
      <c r="N1189" s="18" t="str">
        <f t="shared" si="145"/>
        <v>81</v>
      </c>
      <c r="O1189" s="18" t="str">
        <f>INDEX(Chapter,MATCH(N1189,[1]Chapter!$A$1:$A$681,0),8)</f>
        <v>חינוך</v>
      </c>
      <c r="P1189" s="18" t="str">
        <f t="shared" si="146"/>
        <v>815</v>
      </c>
      <c r="Q1189" s="18" t="str">
        <f>INDEX(Chapter,MATCH(P1189,[1]Chapter!$A$1:$A$681,0),8)</f>
        <v>חינוך על יסודי</v>
      </c>
      <c r="R1189" s="18" t="str">
        <f t="shared" si="147"/>
        <v>8150</v>
      </c>
      <c r="S1189" s="18" t="e">
        <f>INDEX(Chapter,MATCH(R1189,[1]Chapter!$A$1:$A$681,0),8)</f>
        <v>#N/A</v>
      </c>
      <c r="T1189" s="18"/>
      <c r="U1189" s="18" t="str">
        <f t="shared" si="148"/>
        <v>1</v>
      </c>
      <c r="V1189" s="18" t="str">
        <f>IF($L1189&lt;"6",INDEX(Revenue_type,MATCH(U1189*1,[1]type!$A$118:$A$168,0),8),INDEX(Expenditure_type,MATCH(U1189*1,[1]type!$A$2:$A$117,0),8))</f>
        <v>משכורות וש"ע לעובדים לפי תקן</v>
      </c>
      <c r="W1189" s="18" t="str">
        <f t="shared" si="149"/>
        <v>13</v>
      </c>
      <c r="X1189" s="18" t="str">
        <f>IF($L1189&lt;"6",INDEX(Revenue_type,MATCH(W1189*1,[1]type!$A$118:$A$168,0),8),INDEX(Expenditure_type,MATCH(W1189*1,[1]type!$A$2:$A$117,0),8))</f>
        <v>שעות נוספות</v>
      </c>
      <c r="Y1189" s="18" t="str">
        <f t="shared" si="150"/>
        <v>131</v>
      </c>
      <c r="Z1189" s="18" t="e">
        <f>IF($L1189&lt;"6",INDEX(Revenue_type,MATCH(Y1189*1,[1]type!$A$118:$A$168,0),8),INDEX(Expenditure_type,MATCH(Y1189*1,[1]type!$A$2:$A$117,0),8))</f>
        <v>#N/A</v>
      </c>
    </row>
    <row r="1190" spans="1:26" ht="15.75" customHeight="1" outlineLevel="2">
      <c r="A1190" s="38">
        <v>140</v>
      </c>
      <c r="B1190" s="39">
        <v>815030</v>
      </c>
      <c r="C1190">
        <v>1</v>
      </c>
      <c r="D1190" t="str">
        <f t="shared" si="151"/>
        <v>1815030.140</v>
      </c>
      <c r="E1190" s="42" t="s">
        <v>806</v>
      </c>
      <c r="F1190" s="16"/>
      <c r="G1190"/>
      <c r="H1190" s="17">
        <v>55000</v>
      </c>
      <c r="I1190" s="17">
        <v>39149.699999999997</v>
      </c>
      <c r="J1190" s="16">
        <v>62308.26</v>
      </c>
      <c r="K1190" s="18" t="e">
        <f>INDEX(תקציב_2013,MATCH(D1190,'[1]תקציב 2015'!$D$3:$D$5960,0),8)</f>
        <v>#N/A</v>
      </c>
      <c r="L1190" s="18" t="str">
        <f t="shared" si="144"/>
        <v>8</v>
      </c>
      <c r="M1190" s="18" t="str">
        <f>INDEX(Chapter,MATCH(L1190,[1]Chapter!$A$1:$A$681,0),8)</f>
        <v>שירותים ממלכתיים</v>
      </c>
      <c r="N1190" s="18" t="str">
        <f t="shared" si="145"/>
        <v>81</v>
      </c>
      <c r="O1190" s="18" t="str">
        <f>INDEX(Chapter,MATCH(N1190,[1]Chapter!$A$1:$A$681,0),8)</f>
        <v>חינוך</v>
      </c>
      <c r="P1190" s="18" t="str">
        <f t="shared" si="146"/>
        <v>815</v>
      </c>
      <c r="Q1190" s="18" t="str">
        <f>INDEX(Chapter,MATCH(P1190,[1]Chapter!$A$1:$A$681,0),8)</f>
        <v>חינוך על יסודי</v>
      </c>
      <c r="R1190" s="18" t="str">
        <f t="shared" si="147"/>
        <v>8150</v>
      </c>
      <c r="S1190" s="18" t="e">
        <f>INDEX(Chapter,MATCH(R1190,[1]Chapter!$A$1:$A$681,0),8)</f>
        <v>#N/A</v>
      </c>
      <c r="T1190" s="18"/>
      <c r="U1190" s="18" t="str">
        <f t="shared" si="148"/>
        <v>1</v>
      </c>
      <c r="V1190" s="18" t="str">
        <f>IF($L1190&lt;"6",INDEX(Revenue_type,MATCH(U1190*1,[1]type!$A$118:$A$168,0),8),INDEX(Expenditure_type,MATCH(U1190*1,[1]type!$A$2:$A$117,0),8))</f>
        <v>משכורות וש"ע לעובדים לפי תקן</v>
      </c>
      <c r="W1190" s="18" t="str">
        <f t="shared" si="149"/>
        <v>14</v>
      </c>
      <c r="X1190" s="18" t="str">
        <f>IF($L1190&lt;"6",INDEX(Revenue_type,MATCH(W1190*1,[1]type!$A$118:$A$168,0),8),INDEX(Expenditure_type,MATCH(W1190*1,[1]type!$A$2:$A$117,0),8))</f>
        <v>החזר הוצאות</v>
      </c>
      <c r="Y1190" s="18" t="str">
        <f t="shared" si="150"/>
        <v>140</v>
      </c>
      <c r="Z1190" s="18" t="e">
        <f>IF($L1190&lt;"6",INDEX(Revenue_type,MATCH(Y1190*1,[1]type!$A$118:$A$168,0),8),INDEX(Expenditure_type,MATCH(Y1190*1,[1]type!$A$2:$A$117,0),8))</f>
        <v>#N/A</v>
      </c>
    </row>
    <row r="1191" spans="1:26" ht="15.75" customHeight="1" outlineLevel="2">
      <c r="A1191" s="38">
        <v>141</v>
      </c>
      <c r="B1191" s="39">
        <v>815030</v>
      </c>
      <c r="C1191">
        <v>1</v>
      </c>
      <c r="D1191" t="str">
        <f t="shared" si="151"/>
        <v>1815030.141</v>
      </c>
      <c r="E1191" s="42" t="s">
        <v>846</v>
      </c>
      <c r="F1191" s="16"/>
      <c r="G1191"/>
      <c r="H1191" s="17">
        <v>12000</v>
      </c>
      <c r="I1191" s="17">
        <v>17359.349999999999</v>
      </c>
      <c r="J1191" s="16">
        <v>12923.06</v>
      </c>
      <c r="K1191" s="18"/>
      <c r="L1191" s="18" t="str">
        <f t="shared" si="144"/>
        <v>8</v>
      </c>
      <c r="M1191" s="18" t="str">
        <f>INDEX(Chapter,MATCH(L1191,[1]Chapter!$A$1:$A$681,0),8)</f>
        <v>שירותים ממלכתיים</v>
      </c>
      <c r="N1191" s="18" t="str">
        <f t="shared" si="145"/>
        <v>81</v>
      </c>
      <c r="O1191" s="18" t="str">
        <f>INDEX(Chapter,MATCH(N1191,[1]Chapter!$A$1:$A$681,0),8)</f>
        <v>חינוך</v>
      </c>
      <c r="P1191" s="18" t="str">
        <f t="shared" si="146"/>
        <v>815</v>
      </c>
      <c r="Q1191" s="18" t="str">
        <f>INDEX(Chapter,MATCH(P1191,[1]Chapter!$A$1:$A$681,0),8)</f>
        <v>חינוך על יסודי</v>
      </c>
      <c r="R1191" s="18" t="str">
        <f t="shared" si="147"/>
        <v>8150</v>
      </c>
      <c r="S1191" s="18" t="e">
        <f>INDEX(Chapter,MATCH(R1191,[1]Chapter!$A$1:$A$681,0),8)</f>
        <v>#N/A</v>
      </c>
      <c r="T1191" s="18"/>
      <c r="U1191" s="18" t="str">
        <f t="shared" si="148"/>
        <v>1</v>
      </c>
      <c r="V1191" s="18" t="str">
        <f>IF($L1191&lt;"6",INDEX(Revenue_type,MATCH(U1191*1,[1]type!$A$118:$A$168,0),8),INDEX(Expenditure_type,MATCH(U1191*1,[1]type!$A$2:$A$117,0),8))</f>
        <v>משכורות וש"ע לעובדים לפי תקן</v>
      </c>
      <c r="W1191" s="18" t="str">
        <f t="shared" si="149"/>
        <v>14</v>
      </c>
      <c r="X1191" s="18" t="str">
        <f>IF($L1191&lt;"6",INDEX(Revenue_type,MATCH(W1191*1,[1]type!$A$118:$A$168,0),8),INDEX(Expenditure_type,MATCH(W1191*1,[1]type!$A$2:$A$117,0),8))</f>
        <v>החזר הוצאות</v>
      </c>
      <c r="Y1191" s="18" t="str">
        <f t="shared" si="150"/>
        <v>141</v>
      </c>
      <c r="Z1191" s="18" t="e">
        <f>IF($L1191&lt;"6",INDEX(Revenue_type,MATCH(Y1191*1,[1]type!$A$118:$A$168,0),8),INDEX(Expenditure_type,MATCH(Y1191*1,[1]type!$A$2:$A$117,0),8))</f>
        <v>#N/A</v>
      </c>
    </row>
    <row r="1192" spans="1:26" ht="15.75" customHeight="1" outlineLevel="2">
      <c r="A1192" s="38">
        <v>211</v>
      </c>
      <c r="B1192" s="39">
        <v>815030</v>
      </c>
      <c r="C1192">
        <v>1</v>
      </c>
      <c r="D1192" t="str">
        <f t="shared" si="151"/>
        <v>1815030.211</v>
      </c>
      <c r="E1192" s="51" t="s">
        <v>847</v>
      </c>
      <c r="F1192" s="16"/>
      <c r="G1192"/>
      <c r="H1192" s="17">
        <v>0</v>
      </c>
      <c r="I1192" s="17">
        <v>92958.05</v>
      </c>
      <c r="J1192" s="16">
        <v>61394.6</v>
      </c>
      <c r="K1192" s="18" t="e">
        <f>INDEX(תקציב_2013,MATCH(D1192,'[1]תקציב 2015'!$D$3:$D$5960,0),8)</f>
        <v>#N/A</v>
      </c>
      <c r="L1192" s="18" t="str">
        <f t="shared" si="144"/>
        <v>8</v>
      </c>
      <c r="M1192" s="18" t="str">
        <f>INDEX(Chapter,MATCH(L1192,[1]Chapter!$A$1:$A$681,0),8)</f>
        <v>שירותים ממלכתיים</v>
      </c>
      <c r="N1192" s="18" t="str">
        <f t="shared" si="145"/>
        <v>81</v>
      </c>
      <c r="O1192" s="18" t="str">
        <f>INDEX(Chapter,MATCH(N1192,[1]Chapter!$A$1:$A$681,0),8)</f>
        <v>חינוך</v>
      </c>
      <c r="P1192" s="18" t="str">
        <f t="shared" si="146"/>
        <v>815</v>
      </c>
      <c r="Q1192" s="18" t="str">
        <f>INDEX(Chapter,MATCH(P1192,[1]Chapter!$A$1:$A$681,0),8)</f>
        <v>חינוך על יסודי</v>
      </c>
      <c r="R1192" s="18" t="str">
        <f t="shared" si="147"/>
        <v>8150</v>
      </c>
      <c r="S1192" s="18" t="e">
        <f>INDEX(Chapter,MATCH(R1192,[1]Chapter!$A$1:$A$681,0),8)</f>
        <v>#N/A</v>
      </c>
      <c r="T1192" s="18"/>
      <c r="U1192" s="18" t="str">
        <f t="shared" si="148"/>
        <v>2</v>
      </c>
      <c r="V1192" s="18" t="str">
        <f>IF($L1192&lt;"6",INDEX(Revenue_type,MATCH(U1192*1,[1]type!$A$118:$A$168,0),8),INDEX(Expenditure_type,MATCH(U1192*1,[1]type!$A$2:$A$117,0),8))</f>
        <v>משכורות וש"ע לעובדים בלי תקן</v>
      </c>
      <c r="W1192" s="18" t="str">
        <f t="shared" si="149"/>
        <v>21</v>
      </c>
      <c r="X1192" s="18" t="str">
        <f>IF($L1192&lt;"6",INDEX(Revenue_type,MATCH(W1192*1,[1]type!$A$118:$A$168,0),8),INDEX(Expenditure_type,MATCH(W1192*1,[1]type!$A$2:$A$117,0),8))</f>
        <v>השכר הקובע</v>
      </c>
      <c r="Y1192" s="18" t="str">
        <f t="shared" si="150"/>
        <v>211</v>
      </c>
      <c r="Z1192" s="18" t="e">
        <f>IF($L1192&lt;"6",INDEX(Revenue_type,MATCH(Y1192*1,[1]type!$A$118:$A$168,0),8),INDEX(Expenditure_type,MATCH(Y1192*1,[1]type!$A$2:$A$117,0),8))</f>
        <v>#N/A</v>
      </c>
    </row>
    <row r="1193" spans="1:26" ht="15.75" customHeight="1" outlineLevel="2">
      <c r="A1193" s="38">
        <v>430</v>
      </c>
      <c r="B1193" s="39">
        <v>815030</v>
      </c>
      <c r="C1193">
        <v>1</v>
      </c>
      <c r="D1193" t="str">
        <f t="shared" si="151"/>
        <v>1815030.430</v>
      </c>
      <c r="E1193" s="47" t="s">
        <v>848</v>
      </c>
      <c r="F1193" s="16"/>
      <c r="G1193"/>
      <c r="H1193" s="17">
        <v>430000</v>
      </c>
      <c r="I1193" s="17">
        <v>357123.54</v>
      </c>
      <c r="J1193" s="16">
        <v>416042.17</v>
      </c>
      <c r="K1193" s="18"/>
      <c r="L1193" s="18" t="str">
        <f t="shared" si="144"/>
        <v>8</v>
      </c>
      <c r="M1193" s="18" t="str">
        <f>INDEX(Chapter,MATCH(L1193,[1]Chapter!$A$1:$A$681,0),8)</f>
        <v>שירותים ממלכתיים</v>
      </c>
      <c r="N1193" s="18" t="str">
        <f t="shared" si="145"/>
        <v>81</v>
      </c>
      <c r="O1193" s="18" t="str">
        <f>INDEX(Chapter,MATCH(N1193,[1]Chapter!$A$1:$A$681,0),8)</f>
        <v>חינוך</v>
      </c>
      <c r="P1193" s="18" t="str">
        <f t="shared" si="146"/>
        <v>815</v>
      </c>
      <c r="Q1193" s="18" t="str">
        <f>INDEX(Chapter,MATCH(P1193,[1]Chapter!$A$1:$A$681,0),8)</f>
        <v>חינוך על יסודי</v>
      </c>
      <c r="R1193" s="18" t="str">
        <f t="shared" si="147"/>
        <v>8150</v>
      </c>
      <c r="S1193" s="18" t="e">
        <f>INDEX(Chapter,MATCH(R1193,[1]Chapter!$A$1:$A$681,0),8)</f>
        <v>#N/A</v>
      </c>
      <c r="T1193" s="18"/>
      <c r="U1193" s="18" t="str">
        <f t="shared" si="148"/>
        <v>4</v>
      </c>
      <c r="V1193" s="18" t="str">
        <f>IF($L1193&lt;"6",INDEX(Revenue_type,MATCH(U1193*1,[1]type!$A$118:$A$168,0),8),INDEX(Expenditure_type,MATCH(U1193*1,[1]type!$A$2:$A$117,0),8))</f>
        <v>אחזקת בינים ואספקת ציוד</v>
      </c>
      <c r="W1193" s="18" t="str">
        <f t="shared" si="149"/>
        <v>43</v>
      </c>
      <c r="X1193" s="18" t="str">
        <f>IF($L1193&lt;"6",INDEX(Revenue_type,MATCH(W1193*1,[1]type!$A$118:$A$168,0),8),INDEX(Expenditure_type,MATCH(W1193*1,[1]type!$A$2:$A$117,0),8))</f>
        <v>חשמל, מים וחומרי ניקיון</v>
      </c>
      <c r="Y1193" s="18" t="str">
        <f t="shared" si="150"/>
        <v>430</v>
      </c>
      <c r="Z1193" s="18" t="e">
        <f>IF($L1193&lt;"6",INDEX(Revenue_type,MATCH(Y1193*1,[1]type!$A$118:$A$168,0),8),INDEX(Expenditure_type,MATCH(Y1193*1,[1]type!$A$2:$A$117,0),8))</f>
        <v>#N/A</v>
      </c>
    </row>
    <row r="1194" spans="1:26" ht="15.75" customHeight="1" outlineLevel="2">
      <c r="A1194" s="38">
        <v>440</v>
      </c>
      <c r="B1194" s="39">
        <v>815030</v>
      </c>
      <c r="C1194">
        <v>1</v>
      </c>
      <c r="D1194" t="str">
        <f t="shared" si="151"/>
        <v>1815030.440</v>
      </c>
      <c r="E1194" s="47" t="s">
        <v>849</v>
      </c>
      <c r="F1194" s="16"/>
      <c r="G1194"/>
      <c r="H1194" s="17">
        <v>24000</v>
      </c>
      <c r="I1194" s="17">
        <v>23543.5</v>
      </c>
      <c r="J1194" s="16">
        <v>20836</v>
      </c>
      <c r="K1194" s="18"/>
      <c r="L1194" s="18" t="str">
        <f t="shared" si="144"/>
        <v>8</v>
      </c>
      <c r="M1194" s="18" t="str">
        <f>INDEX(Chapter,MATCH(L1194,[1]Chapter!$A$1:$A$681,0),8)</f>
        <v>שירותים ממלכתיים</v>
      </c>
      <c r="N1194" s="18" t="str">
        <f t="shared" si="145"/>
        <v>81</v>
      </c>
      <c r="O1194" s="18" t="str">
        <f>INDEX(Chapter,MATCH(N1194,[1]Chapter!$A$1:$A$681,0),8)</f>
        <v>חינוך</v>
      </c>
      <c r="P1194" s="18" t="str">
        <f t="shared" si="146"/>
        <v>815</v>
      </c>
      <c r="Q1194" s="18" t="str">
        <f>INDEX(Chapter,MATCH(P1194,[1]Chapter!$A$1:$A$681,0),8)</f>
        <v>חינוך על יסודי</v>
      </c>
      <c r="R1194" s="18" t="str">
        <f t="shared" si="147"/>
        <v>8150</v>
      </c>
      <c r="S1194" s="18" t="e">
        <f>INDEX(Chapter,MATCH(R1194,[1]Chapter!$A$1:$A$681,0),8)</f>
        <v>#N/A</v>
      </c>
      <c r="T1194" s="18"/>
      <c r="U1194" s="18" t="str">
        <f t="shared" si="148"/>
        <v>4</v>
      </c>
      <c r="V1194" s="18" t="str">
        <f>IF($L1194&lt;"6",INDEX(Revenue_type,MATCH(U1194*1,[1]type!$A$118:$A$168,0),8),INDEX(Expenditure_type,MATCH(U1194*1,[1]type!$A$2:$A$117,0),8))</f>
        <v>אחזקת בינים ואספקת ציוד</v>
      </c>
      <c r="W1194" s="18" t="str">
        <f t="shared" si="149"/>
        <v>44</v>
      </c>
      <c r="X1194" s="18" t="str">
        <f>IF($L1194&lt;"6",INDEX(Revenue_type,MATCH(W1194*1,[1]type!$A$118:$A$168,0),8),INDEX(Expenditure_type,MATCH(W1194*1,[1]type!$A$2:$A$117,0),8))</f>
        <v>ביטוח</v>
      </c>
      <c r="Y1194" s="18" t="str">
        <f t="shared" si="150"/>
        <v>440</v>
      </c>
      <c r="Z1194" s="18" t="e">
        <f>IF($L1194&lt;"6",INDEX(Revenue_type,MATCH(Y1194*1,[1]type!$A$118:$A$168,0),8),INDEX(Expenditure_type,MATCH(Y1194*1,[1]type!$A$2:$A$117,0),8))</f>
        <v>#N/A</v>
      </c>
    </row>
    <row r="1195" spans="1:26" ht="15.75" customHeight="1" outlineLevel="2">
      <c r="A1195" s="38">
        <v>511</v>
      </c>
      <c r="B1195" s="39">
        <v>815030</v>
      </c>
      <c r="C1195">
        <v>1</v>
      </c>
      <c r="D1195" t="str">
        <f t="shared" si="151"/>
        <v>1815030.511</v>
      </c>
      <c r="E1195" s="42" t="s">
        <v>850</v>
      </c>
      <c r="F1195" s="16"/>
      <c r="G1195"/>
      <c r="H1195" s="17">
        <v>10500</v>
      </c>
      <c r="I1195" s="17">
        <v>10258</v>
      </c>
      <c r="J1195" s="16">
        <v>9600</v>
      </c>
      <c r="K1195" s="18" t="e">
        <f>INDEX(תקציב_2013,MATCH(D1195,'[1]תקציב 2015'!$D$3:$D$5960,0),8)</f>
        <v>#N/A</v>
      </c>
      <c r="L1195" s="18" t="str">
        <f t="shared" si="144"/>
        <v>8</v>
      </c>
      <c r="M1195" s="18" t="str">
        <f>INDEX(Chapter,MATCH(L1195,[1]Chapter!$A$1:$A$681,0),8)</f>
        <v>שירותים ממלכתיים</v>
      </c>
      <c r="N1195" s="18" t="str">
        <f t="shared" si="145"/>
        <v>81</v>
      </c>
      <c r="O1195" s="18" t="str">
        <f>INDEX(Chapter,MATCH(N1195,[1]Chapter!$A$1:$A$681,0),8)</f>
        <v>חינוך</v>
      </c>
      <c r="P1195" s="18" t="str">
        <f t="shared" si="146"/>
        <v>815</v>
      </c>
      <c r="Q1195" s="18" t="str">
        <f>INDEX(Chapter,MATCH(P1195,[1]Chapter!$A$1:$A$681,0),8)</f>
        <v>חינוך על יסודי</v>
      </c>
      <c r="R1195" s="18" t="str">
        <f t="shared" si="147"/>
        <v>8150</v>
      </c>
      <c r="S1195" s="18" t="e">
        <f>INDEX(Chapter,MATCH(R1195,[1]Chapter!$A$1:$A$681,0),8)</f>
        <v>#N/A</v>
      </c>
      <c r="T1195" s="18"/>
      <c r="U1195" s="18" t="str">
        <f t="shared" si="148"/>
        <v>5</v>
      </c>
      <c r="V1195" s="18" t="str">
        <f>IF($L1195&lt;"6",INDEX(Revenue_type,MATCH(U1195*1,[1]type!$A$118:$A$168,0),8),INDEX(Expenditure_type,MATCH(U1195*1,[1]type!$A$2:$A$117,0),8))</f>
        <v>הוצאות מנהליות</v>
      </c>
      <c r="W1195" s="18" t="str">
        <f t="shared" si="149"/>
        <v>51</v>
      </c>
      <c r="X1195" s="18" t="str">
        <f>IF($L1195&lt;"6",INDEX(Revenue_type,MATCH(W1195*1,[1]type!$A$118:$A$168,0),8),INDEX(Expenditure_type,MATCH(W1195*1,[1]type!$A$2:$A$117,0),8))</f>
        <v>אש"ל וכיבודים</v>
      </c>
      <c r="Y1195" s="18" t="str">
        <f t="shared" si="150"/>
        <v>511</v>
      </c>
      <c r="Z1195" s="18" t="str">
        <f>IF($L1195&lt;"6",INDEX(Revenue_type,MATCH(Y1195*1,[1]type!$A$118:$A$168,0),8),INDEX(Expenditure_type,MATCH(Y1195*1,[1]type!$A$2:$A$117,0),8))</f>
        <v>אירוח וכיבוד</v>
      </c>
    </row>
    <row r="1196" spans="1:26" ht="15.75" customHeight="1" outlineLevel="2">
      <c r="A1196" s="38">
        <v>512</v>
      </c>
      <c r="B1196" s="39">
        <v>815030</v>
      </c>
      <c r="C1196">
        <v>1</v>
      </c>
      <c r="D1196" t="str">
        <f t="shared" si="151"/>
        <v>1815030.512</v>
      </c>
      <c r="E1196" s="42" t="s">
        <v>851</v>
      </c>
      <c r="F1196" s="16"/>
      <c r="G1196"/>
      <c r="H1196" s="17">
        <v>0</v>
      </c>
      <c r="I1196" s="17">
        <v>0</v>
      </c>
      <c r="J1196" s="16">
        <v>0</v>
      </c>
      <c r="K1196" s="18" t="e">
        <f>INDEX(תקציב_2013,MATCH(D1196,'[1]תקציב 2015'!$D$3:$D$5960,0),8)</f>
        <v>#N/A</v>
      </c>
      <c r="L1196" s="18" t="str">
        <f t="shared" si="144"/>
        <v>8</v>
      </c>
      <c r="M1196" s="18" t="str">
        <f>INDEX(Chapter,MATCH(L1196,[1]Chapter!$A$1:$A$681,0),8)</f>
        <v>שירותים ממלכתיים</v>
      </c>
      <c r="N1196" s="18" t="str">
        <f t="shared" si="145"/>
        <v>81</v>
      </c>
      <c r="O1196" s="18" t="str">
        <f>INDEX(Chapter,MATCH(N1196,[1]Chapter!$A$1:$A$681,0),8)</f>
        <v>חינוך</v>
      </c>
      <c r="P1196" s="18" t="str">
        <f t="shared" si="146"/>
        <v>815</v>
      </c>
      <c r="Q1196" s="18" t="str">
        <f>INDEX(Chapter,MATCH(P1196,[1]Chapter!$A$1:$A$681,0),8)</f>
        <v>חינוך על יסודי</v>
      </c>
      <c r="R1196" s="18" t="str">
        <f t="shared" si="147"/>
        <v>8150</v>
      </c>
      <c r="S1196" s="18" t="e">
        <f>INDEX(Chapter,MATCH(R1196,[1]Chapter!$A$1:$A$681,0),8)</f>
        <v>#N/A</v>
      </c>
      <c r="T1196" s="18"/>
      <c r="U1196" s="18" t="str">
        <f t="shared" si="148"/>
        <v>5</v>
      </c>
      <c r="V1196" s="18" t="str">
        <f>IF($L1196&lt;"6",INDEX(Revenue_type,MATCH(U1196*1,[1]type!$A$118:$A$168,0),8),INDEX(Expenditure_type,MATCH(U1196*1,[1]type!$A$2:$A$117,0),8))</f>
        <v>הוצאות מנהליות</v>
      </c>
      <c r="W1196" s="18" t="str">
        <f t="shared" si="149"/>
        <v>51</v>
      </c>
      <c r="X1196" s="18" t="str">
        <f>IF($L1196&lt;"6",INDEX(Revenue_type,MATCH(W1196*1,[1]type!$A$118:$A$168,0),8),INDEX(Expenditure_type,MATCH(W1196*1,[1]type!$A$2:$A$117,0),8))</f>
        <v>אש"ל וכיבודים</v>
      </c>
      <c r="Y1196" s="18" t="str">
        <f t="shared" si="150"/>
        <v>512</v>
      </c>
      <c r="Z1196" s="18" t="str">
        <f>IF($L1196&lt;"6",INDEX(Revenue_type,MATCH(Y1196*1,[1]type!$A$118:$A$168,0),8),INDEX(Expenditure_type,MATCH(Y1196*1,[1]type!$A$2:$A$117,0),8))</f>
        <v>אשל ונסיעות</v>
      </c>
    </row>
    <row r="1197" spans="1:26" ht="15.75" customHeight="1" outlineLevel="2">
      <c r="A1197" s="38">
        <v>593</v>
      </c>
      <c r="B1197" s="39">
        <v>815030</v>
      </c>
      <c r="C1197">
        <v>1</v>
      </c>
      <c r="D1197" t="str">
        <f t="shared" si="151"/>
        <v>1815030.593</v>
      </c>
      <c r="E1197" s="42" t="s">
        <v>505</v>
      </c>
      <c r="F1197" s="16"/>
      <c r="G1197"/>
      <c r="H1197" s="17">
        <v>105000</v>
      </c>
      <c r="I1197" s="17">
        <v>94027</v>
      </c>
      <c r="J1197" s="16">
        <v>90666</v>
      </c>
      <c r="K1197" s="18" t="e">
        <f>INDEX(תקציב_2013,MATCH(D1197,'[1]תקציב 2015'!$D$3:$D$5960,0),8)</f>
        <v>#N/A</v>
      </c>
      <c r="L1197" s="18" t="str">
        <f t="shared" si="144"/>
        <v>8</v>
      </c>
      <c r="M1197" s="18" t="str">
        <f>INDEX(Chapter,MATCH(L1197,[1]Chapter!$A$1:$A$681,0),8)</f>
        <v>שירותים ממלכתיים</v>
      </c>
      <c r="N1197" s="18" t="str">
        <f t="shared" si="145"/>
        <v>81</v>
      </c>
      <c r="O1197" s="18" t="str">
        <f>INDEX(Chapter,MATCH(N1197,[1]Chapter!$A$1:$A$681,0),8)</f>
        <v>חינוך</v>
      </c>
      <c r="P1197" s="18" t="str">
        <f t="shared" si="146"/>
        <v>815</v>
      </c>
      <c r="Q1197" s="18" t="str">
        <f>INDEX(Chapter,MATCH(P1197,[1]Chapter!$A$1:$A$681,0),8)</f>
        <v>חינוך על יסודי</v>
      </c>
      <c r="R1197" s="18" t="str">
        <f t="shared" si="147"/>
        <v>8150</v>
      </c>
      <c r="S1197" s="18" t="e">
        <f>INDEX(Chapter,MATCH(R1197,[1]Chapter!$A$1:$A$681,0),8)</f>
        <v>#N/A</v>
      </c>
      <c r="T1197" s="18"/>
      <c r="U1197" s="18" t="str">
        <f t="shared" si="148"/>
        <v>5</v>
      </c>
      <c r="V1197" s="18" t="str">
        <f>IF($L1197&lt;"6",INDEX(Revenue_type,MATCH(U1197*1,[1]type!$A$118:$A$168,0),8),INDEX(Expenditure_type,MATCH(U1197*1,[1]type!$A$2:$A$117,0),8))</f>
        <v>הוצאות מנהליות</v>
      </c>
      <c r="W1197" s="18" t="str">
        <f t="shared" si="149"/>
        <v>59</v>
      </c>
      <c r="X1197" s="18" t="str">
        <f>IF($L1197&lt;"6",INDEX(Revenue_type,MATCH(W1197*1,[1]type!$A$118:$A$168,0),8),INDEX(Expenditure_type,MATCH(W1197*1,[1]type!$A$2:$A$117,0),8))</f>
        <v>השתתפות בתקציבי עזר 092</v>
      </c>
      <c r="Y1197" s="18" t="str">
        <f t="shared" si="150"/>
        <v>593</v>
      </c>
      <c r="Z1197" s="18" t="str">
        <f>IF($L1197&lt;"6",INDEX(Revenue_type,MATCH(Y1197*1,[1]type!$A$118:$A$168,0),8),INDEX(Expenditure_type,MATCH(Y1197*1,[1]type!$A$2:$A$117,0),8))</f>
        <v>מיכון ת"ע 093</v>
      </c>
    </row>
    <row r="1198" spans="1:26" ht="15.75" customHeight="1" outlineLevel="2">
      <c r="A1198" s="38">
        <v>740</v>
      </c>
      <c r="B1198" s="39">
        <v>815030</v>
      </c>
      <c r="C1198">
        <v>1</v>
      </c>
      <c r="D1198" t="str">
        <f t="shared" si="151"/>
        <v>1815030.740</v>
      </c>
      <c r="E1198" s="44" t="s">
        <v>852</v>
      </c>
      <c r="F1198" s="16"/>
      <c r="G1198"/>
      <c r="H1198" s="17">
        <v>112000</v>
      </c>
      <c r="I1198" s="17">
        <v>111999.96</v>
      </c>
      <c r="J1198" s="16">
        <v>111999.96</v>
      </c>
      <c r="K1198" s="18"/>
      <c r="L1198" s="18" t="str">
        <f t="shared" si="144"/>
        <v>8</v>
      </c>
      <c r="M1198" s="18" t="str">
        <f>INDEX(Chapter,MATCH(L1198,[1]Chapter!$A$1:$A$681,0),8)</f>
        <v>שירותים ממלכתיים</v>
      </c>
      <c r="N1198" s="18" t="str">
        <f t="shared" si="145"/>
        <v>81</v>
      </c>
      <c r="O1198" s="18" t="str">
        <f>INDEX(Chapter,MATCH(N1198,[1]Chapter!$A$1:$A$681,0),8)</f>
        <v>חינוך</v>
      </c>
      <c r="P1198" s="18" t="str">
        <f t="shared" si="146"/>
        <v>815</v>
      </c>
      <c r="Q1198" s="18" t="str">
        <f>INDEX(Chapter,MATCH(P1198,[1]Chapter!$A$1:$A$681,0),8)</f>
        <v>חינוך על יסודי</v>
      </c>
      <c r="R1198" s="18" t="str">
        <f t="shared" si="147"/>
        <v>8150</v>
      </c>
      <c r="S1198" s="18" t="e">
        <f>INDEX(Chapter,MATCH(R1198,[1]Chapter!$A$1:$A$681,0),8)</f>
        <v>#N/A</v>
      </c>
      <c r="T1198" s="18"/>
      <c r="U1198" s="18" t="str">
        <f t="shared" si="148"/>
        <v>7</v>
      </c>
      <c r="V1198" s="18" t="str">
        <f>IF($L1198&lt;"6",INDEX(Revenue_type,MATCH(U1198*1,[1]type!$A$118:$A$168,0),8),INDEX(Expenditure_type,MATCH(U1198*1,[1]type!$A$2:$A$117,0),8))</f>
        <v>הוצאות לפעולות</v>
      </c>
      <c r="W1198" s="18" t="str">
        <f t="shared" si="149"/>
        <v>74</v>
      </c>
      <c r="X1198" s="18" t="str">
        <f>IF($L1198&lt;"6",INDEX(Revenue_type,MATCH(W1198*1,[1]type!$A$118:$A$168,0),8),INDEX(Expenditure_type,MATCH(W1198*1,[1]type!$A$2:$A$117,0),8))</f>
        <v>כלים, מכשירים וציוד</v>
      </c>
      <c r="Y1198" s="18" t="str">
        <f t="shared" si="150"/>
        <v>740</v>
      </c>
      <c r="Z1198" s="18" t="e">
        <f>IF($L1198&lt;"6",INDEX(Revenue_type,MATCH(Y1198*1,[1]type!$A$118:$A$168,0),8),INDEX(Expenditure_type,MATCH(Y1198*1,[1]type!$A$2:$A$117,0),8))</f>
        <v>#N/A</v>
      </c>
    </row>
    <row r="1199" spans="1:26" ht="15.75" customHeight="1" outlineLevel="2">
      <c r="A1199" s="38">
        <v>741</v>
      </c>
      <c r="B1199" s="39">
        <v>815030</v>
      </c>
      <c r="C1199">
        <v>1</v>
      </c>
      <c r="D1199" t="str">
        <f t="shared" si="151"/>
        <v>1815030.741</v>
      </c>
      <c r="E1199" s="41" t="s">
        <v>780</v>
      </c>
      <c r="F1199" s="16"/>
      <c r="G1199"/>
      <c r="H1199" s="17">
        <v>45000</v>
      </c>
      <c r="I1199" s="17">
        <v>60660</v>
      </c>
      <c r="J1199" s="16">
        <v>75874</v>
      </c>
      <c r="K1199" s="18"/>
      <c r="L1199" s="18" t="str">
        <f t="shared" si="144"/>
        <v>8</v>
      </c>
      <c r="M1199" s="18" t="str">
        <f>INDEX(Chapter,MATCH(L1199,[1]Chapter!$A$1:$A$681,0),8)</f>
        <v>שירותים ממלכתיים</v>
      </c>
      <c r="N1199" s="18" t="str">
        <f t="shared" si="145"/>
        <v>81</v>
      </c>
      <c r="O1199" s="18" t="str">
        <f>INDEX(Chapter,MATCH(N1199,[1]Chapter!$A$1:$A$681,0),8)</f>
        <v>חינוך</v>
      </c>
      <c r="P1199" s="18" t="str">
        <f t="shared" si="146"/>
        <v>815</v>
      </c>
      <c r="Q1199" s="18" t="str">
        <f>INDEX(Chapter,MATCH(P1199,[1]Chapter!$A$1:$A$681,0),8)</f>
        <v>חינוך על יסודי</v>
      </c>
      <c r="R1199" s="18" t="str">
        <f t="shared" si="147"/>
        <v>8150</v>
      </c>
      <c r="S1199" s="18" t="e">
        <f>INDEX(Chapter,MATCH(R1199,[1]Chapter!$A$1:$A$681,0),8)</f>
        <v>#N/A</v>
      </c>
      <c r="T1199" s="18"/>
      <c r="U1199" s="18" t="str">
        <f t="shared" si="148"/>
        <v>7</v>
      </c>
      <c r="V1199" s="18" t="str">
        <f>IF($L1199&lt;"6",INDEX(Revenue_type,MATCH(U1199*1,[1]type!$A$118:$A$168,0),8),INDEX(Expenditure_type,MATCH(U1199*1,[1]type!$A$2:$A$117,0),8))</f>
        <v>הוצאות לפעולות</v>
      </c>
      <c r="W1199" s="18" t="str">
        <f t="shared" si="149"/>
        <v>74</v>
      </c>
      <c r="X1199" s="18" t="str">
        <f>IF($L1199&lt;"6",INDEX(Revenue_type,MATCH(W1199*1,[1]type!$A$118:$A$168,0),8),INDEX(Expenditure_type,MATCH(W1199*1,[1]type!$A$2:$A$117,0),8))</f>
        <v>כלים, מכשירים וציוד</v>
      </c>
      <c r="Y1199" s="18" t="str">
        <f t="shared" si="150"/>
        <v>741</v>
      </c>
      <c r="Z1199" s="18" t="str">
        <f>IF($L1199&lt;"6",INDEX(Revenue_type,MATCH(Y1199*1,[1]type!$A$118:$A$168,0),8),INDEX(Expenditure_type,MATCH(Y1199*1,[1]type!$A$2:$A$117,0),8))</f>
        <v>השכרת כלים, מכשירים וציוד</v>
      </c>
    </row>
    <row r="1200" spans="1:26" ht="15.75" customHeight="1" outlineLevel="2">
      <c r="A1200" s="38">
        <v>743</v>
      </c>
      <c r="B1200" s="39">
        <v>815030</v>
      </c>
      <c r="C1200">
        <v>1</v>
      </c>
      <c r="D1200" t="str">
        <f t="shared" si="151"/>
        <v>1815030.743</v>
      </c>
      <c r="E1200" s="44" t="s">
        <v>853</v>
      </c>
      <c r="F1200" s="16"/>
      <c r="G1200"/>
      <c r="H1200" s="17">
        <v>7900</v>
      </c>
      <c r="I1200" s="17">
        <v>2160</v>
      </c>
      <c r="J1200" s="16">
        <v>4860</v>
      </c>
      <c r="K1200" s="18"/>
      <c r="L1200" s="18" t="str">
        <f t="shared" si="144"/>
        <v>8</v>
      </c>
      <c r="M1200" s="18" t="str">
        <f>INDEX(Chapter,MATCH(L1200,[1]Chapter!$A$1:$A$681,0),8)</f>
        <v>שירותים ממלכתיים</v>
      </c>
      <c r="N1200" s="18" t="str">
        <f t="shared" si="145"/>
        <v>81</v>
      </c>
      <c r="O1200" s="18" t="str">
        <f>INDEX(Chapter,MATCH(N1200,[1]Chapter!$A$1:$A$681,0),8)</f>
        <v>חינוך</v>
      </c>
      <c r="P1200" s="18" t="str">
        <f t="shared" si="146"/>
        <v>815</v>
      </c>
      <c r="Q1200" s="18" t="str">
        <f>INDEX(Chapter,MATCH(P1200,[1]Chapter!$A$1:$A$681,0),8)</f>
        <v>חינוך על יסודי</v>
      </c>
      <c r="R1200" s="18" t="str">
        <f t="shared" si="147"/>
        <v>8150</v>
      </c>
      <c r="S1200" s="18" t="e">
        <f>INDEX(Chapter,MATCH(R1200,[1]Chapter!$A$1:$A$681,0),8)</f>
        <v>#N/A</v>
      </c>
      <c r="T1200" s="18"/>
      <c r="U1200" s="18" t="str">
        <f t="shared" si="148"/>
        <v>7</v>
      </c>
      <c r="V1200" s="18" t="str">
        <f>IF($L1200&lt;"6",INDEX(Revenue_type,MATCH(U1200*1,[1]type!$A$118:$A$168,0),8),INDEX(Expenditure_type,MATCH(U1200*1,[1]type!$A$2:$A$117,0),8))</f>
        <v>הוצאות לפעולות</v>
      </c>
      <c r="W1200" s="18" t="str">
        <f t="shared" si="149"/>
        <v>74</v>
      </c>
      <c r="X1200" s="18" t="str">
        <f>IF($L1200&lt;"6",INDEX(Revenue_type,MATCH(W1200*1,[1]type!$A$118:$A$168,0),8),INDEX(Expenditure_type,MATCH(W1200*1,[1]type!$A$2:$A$117,0),8))</f>
        <v>כלים, מכשירים וציוד</v>
      </c>
      <c r="Y1200" s="18" t="str">
        <f t="shared" si="150"/>
        <v>743</v>
      </c>
      <c r="Z1200" s="18" t="str">
        <f>IF($L1200&lt;"6",INDEX(Revenue_type,MATCH(Y1200*1,[1]type!$A$118:$A$168,0),8),INDEX(Expenditure_type,MATCH(Y1200*1,[1]type!$A$2:$A$117,0),8))</f>
        <v>רכישת כלים, מכשירים וציוד</v>
      </c>
    </row>
    <row r="1201" spans="1:26" ht="15.75" customHeight="1" outlineLevel="2">
      <c r="A1201" s="38">
        <v>744</v>
      </c>
      <c r="B1201" s="39">
        <v>815030</v>
      </c>
      <c r="C1201">
        <v>1</v>
      </c>
      <c r="D1201" t="str">
        <f t="shared" si="151"/>
        <v>1815030.744</v>
      </c>
      <c r="E1201" s="64" t="s">
        <v>816</v>
      </c>
      <c r="F1201" s="16"/>
      <c r="G1201"/>
      <c r="H1201" s="17">
        <v>14000</v>
      </c>
      <c r="I1201" s="17">
        <v>14000</v>
      </c>
      <c r="J1201" s="16">
        <v>10269</v>
      </c>
      <c r="K1201" s="18"/>
      <c r="L1201" s="18" t="str">
        <f t="shared" si="144"/>
        <v>8</v>
      </c>
      <c r="M1201" s="18" t="str">
        <f>INDEX(Chapter,MATCH(L1201,[1]Chapter!$A$1:$A$681,0),8)</f>
        <v>שירותים ממלכתיים</v>
      </c>
      <c r="N1201" s="18" t="str">
        <f t="shared" si="145"/>
        <v>81</v>
      </c>
      <c r="O1201" s="18" t="str">
        <f>INDEX(Chapter,MATCH(N1201,[1]Chapter!$A$1:$A$681,0),8)</f>
        <v>חינוך</v>
      </c>
      <c r="P1201" s="18" t="str">
        <f t="shared" si="146"/>
        <v>815</v>
      </c>
      <c r="Q1201" s="18" t="str">
        <f>INDEX(Chapter,MATCH(P1201,[1]Chapter!$A$1:$A$681,0),8)</f>
        <v>חינוך על יסודי</v>
      </c>
      <c r="R1201" s="18" t="str">
        <f t="shared" si="147"/>
        <v>8150</v>
      </c>
      <c r="S1201" s="18" t="e">
        <f>INDEX(Chapter,MATCH(R1201,[1]Chapter!$A$1:$A$681,0),8)</f>
        <v>#N/A</v>
      </c>
      <c r="T1201" s="18"/>
      <c r="U1201" s="18" t="str">
        <f t="shared" si="148"/>
        <v>7</v>
      </c>
      <c r="V1201" s="18" t="str">
        <f>IF($L1201&lt;"6",INDEX(Revenue_type,MATCH(U1201*1,[1]type!$A$118:$A$168,0),8),INDEX(Expenditure_type,MATCH(U1201*1,[1]type!$A$2:$A$117,0),8))</f>
        <v>הוצאות לפעולות</v>
      </c>
      <c r="W1201" s="18" t="str">
        <f t="shared" si="149"/>
        <v>74</v>
      </c>
      <c r="X1201" s="18" t="str">
        <f>IF($L1201&lt;"6",INDEX(Revenue_type,MATCH(W1201*1,[1]type!$A$118:$A$168,0),8),INDEX(Expenditure_type,MATCH(W1201*1,[1]type!$A$2:$A$117,0),8))</f>
        <v>כלים, מכשירים וציוד</v>
      </c>
      <c r="Y1201" s="18" t="str">
        <f t="shared" si="150"/>
        <v>744</v>
      </c>
      <c r="Z1201" s="18" t="e">
        <f>IF($L1201&lt;"6",INDEX(Revenue_type,MATCH(Y1201*1,[1]type!$A$118:$A$168,0),8),INDEX(Expenditure_type,MATCH(Y1201*1,[1]type!$A$2:$A$117,0),8))</f>
        <v>#N/A</v>
      </c>
    </row>
    <row r="1202" spans="1:26" ht="15.75" customHeight="1" outlineLevel="2">
      <c r="A1202" s="38">
        <v>745</v>
      </c>
      <c r="B1202" s="39">
        <v>815030</v>
      </c>
      <c r="C1202">
        <v>1</v>
      </c>
      <c r="D1202" t="str">
        <f t="shared" si="151"/>
        <v>1815030.745</v>
      </c>
      <c r="E1202" s="44" t="s">
        <v>817</v>
      </c>
      <c r="F1202" s="16"/>
      <c r="G1202"/>
      <c r="H1202" s="17">
        <v>25000</v>
      </c>
      <c r="I1202" s="17">
        <v>25000</v>
      </c>
      <c r="J1202" s="16">
        <v>25000</v>
      </c>
      <c r="K1202" s="18"/>
      <c r="L1202" s="18" t="str">
        <f t="shared" si="144"/>
        <v>8</v>
      </c>
      <c r="M1202" s="18" t="str">
        <f>INDEX(Chapter,MATCH(L1202,[1]Chapter!$A$1:$A$681,0),8)</f>
        <v>שירותים ממלכתיים</v>
      </c>
      <c r="N1202" s="18" t="str">
        <f t="shared" si="145"/>
        <v>81</v>
      </c>
      <c r="O1202" s="18" t="str">
        <f>INDEX(Chapter,MATCH(N1202,[1]Chapter!$A$1:$A$681,0),8)</f>
        <v>חינוך</v>
      </c>
      <c r="P1202" s="18" t="str">
        <f t="shared" si="146"/>
        <v>815</v>
      </c>
      <c r="Q1202" s="18" t="str">
        <f>INDEX(Chapter,MATCH(P1202,[1]Chapter!$A$1:$A$681,0),8)</f>
        <v>חינוך על יסודי</v>
      </c>
      <c r="R1202" s="18" t="str">
        <f t="shared" si="147"/>
        <v>8150</v>
      </c>
      <c r="S1202" s="18" t="e">
        <f>INDEX(Chapter,MATCH(R1202,[1]Chapter!$A$1:$A$681,0),8)</f>
        <v>#N/A</v>
      </c>
      <c r="T1202" s="18"/>
      <c r="U1202" s="18" t="str">
        <f t="shared" si="148"/>
        <v>7</v>
      </c>
      <c r="V1202" s="18" t="str">
        <f>IF($L1202&lt;"6",INDEX(Revenue_type,MATCH(U1202*1,[1]type!$A$118:$A$168,0),8),INDEX(Expenditure_type,MATCH(U1202*1,[1]type!$A$2:$A$117,0),8))</f>
        <v>הוצאות לפעולות</v>
      </c>
      <c r="W1202" s="18" t="str">
        <f t="shared" si="149"/>
        <v>74</v>
      </c>
      <c r="X1202" s="18" t="str">
        <f>IF($L1202&lt;"6",INDEX(Revenue_type,MATCH(W1202*1,[1]type!$A$118:$A$168,0),8),INDEX(Expenditure_type,MATCH(W1202*1,[1]type!$A$2:$A$117,0),8))</f>
        <v>כלים, מכשירים וציוד</v>
      </c>
      <c r="Y1202" s="18" t="str">
        <f t="shared" si="150"/>
        <v>745</v>
      </c>
      <c r="Z1202" s="18" t="e">
        <f>IF($L1202&lt;"6",INDEX(Revenue_type,MATCH(Y1202*1,[1]type!$A$118:$A$168,0),8),INDEX(Expenditure_type,MATCH(Y1202*1,[1]type!$A$2:$A$117,0),8))</f>
        <v>#N/A</v>
      </c>
    </row>
    <row r="1203" spans="1:26" ht="15.75" customHeight="1" outlineLevel="2">
      <c r="A1203" s="38">
        <v>750</v>
      </c>
      <c r="B1203" s="39">
        <v>815030</v>
      </c>
      <c r="C1203">
        <v>1</v>
      </c>
      <c r="D1203" t="str">
        <f t="shared" si="151"/>
        <v>1815030.750</v>
      </c>
      <c r="E1203" s="47" t="s">
        <v>854</v>
      </c>
      <c r="F1203" s="16"/>
      <c r="G1203"/>
      <c r="H1203" s="17">
        <v>323000</v>
      </c>
      <c r="I1203" s="17">
        <v>298034.24</v>
      </c>
      <c r="J1203" s="16">
        <v>263026.65999999997</v>
      </c>
      <c r="K1203" s="18"/>
      <c r="L1203" s="18" t="str">
        <f t="shared" si="144"/>
        <v>8</v>
      </c>
      <c r="M1203" s="18" t="str">
        <f>INDEX(Chapter,MATCH(L1203,[1]Chapter!$A$1:$A$681,0),8)</f>
        <v>שירותים ממלכתיים</v>
      </c>
      <c r="N1203" s="18" t="str">
        <f t="shared" si="145"/>
        <v>81</v>
      </c>
      <c r="O1203" s="18" t="str">
        <f>INDEX(Chapter,MATCH(N1203,[1]Chapter!$A$1:$A$681,0),8)</f>
        <v>חינוך</v>
      </c>
      <c r="P1203" s="18" t="str">
        <f t="shared" si="146"/>
        <v>815</v>
      </c>
      <c r="Q1203" s="18" t="str">
        <f>INDEX(Chapter,MATCH(P1203,[1]Chapter!$A$1:$A$681,0),8)</f>
        <v>חינוך על יסודי</v>
      </c>
      <c r="R1203" s="18" t="str">
        <f t="shared" si="147"/>
        <v>8150</v>
      </c>
      <c r="S1203" s="18" t="e">
        <f>INDEX(Chapter,MATCH(R1203,[1]Chapter!$A$1:$A$681,0),8)</f>
        <v>#N/A</v>
      </c>
      <c r="T1203" s="18"/>
      <c r="U1203" s="18" t="str">
        <f t="shared" si="148"/>
        <v>7</v>
      </c>
      <c r="V1203" s="18" t="str">
        <f>IF($L1203&lt;"6",INDEX(Revenue_type,MATCH(U1203*1,[1]type!$A$118:$A$168,0),8),INDEX(Expenditure_type,MATCH(U1203*1,[1]type!$A$2:$A$117,0),8))</f>
        <v>הוצאות לפעולות</v>
      </c>
      <c r="W1203" s="18" t="str">
        <f t="shared" si="149"/>
        <v>75</v>
      </c>
      <c r="X1203" s="18" t="str">
        <f>IF($L1203&lt;"6",INDEX(Revenue_type,MATCH(W1203*1,[1]type!$A$118:$A$168,0),8),INDEX(Expenditure_type,MATCH(W1203*1,[1]type!$A$2:$A$117,0),8))</f>
        <v>עבודות קבלניות</v>
      </c>
      <c r="Y1203" s="18" t="str">
        <f t="shared" si="150"/>
        <v>750</v>
      </c>
      <c r="Z1203" s="18" t="e">
        <f>IF($L1203&lt;"6",INDEX(Revenue_type,MATCH(Y1203*1,[1]type!$A$118:$A$168,0),8),INDEX(Expenditure_type,MATCH(Y1203*1,[1]type!$A$2:$A$117,0),8))</f>
        <v>#N/A</v>
      </c>
    </row>
    <row r="1204" spans="1:26" ht="15.75" customHeight="1" outlineLevel="2">
      <c r="A1204" s="38">
        <v>752</v>
      </c>
      <c r="B1204" s="39">
        <v>815030</v>
      </c>
      <c r="C1204">
        <v>1</v>
      </c>
      <c r="D1204" t="str">
        <f t="shared" si="151"/>
        <v>1815030.752</v>
      </c>
      <c r="E1204" s="42" t="s">
        <v>855</v>
      </c>
      <c r="F1204" s="16"/>
      <c r="G1204"/>
      <c r="H1204" s="17">
        <v>51000</v>
      </c>
      <c r="I1204" s="17">
        <v>47268.43</v>
      </c>
      <c r="J1204" s="16">
        <v>47889.120000000003</v>
      </c>
      <c r="K1204" s="18"/>
      <c r="L1204" s="18" t="str">
        <f t="shared" si="144"/>
        <v>8</v>
      </c>
      <c r="M1204" s="18" t="str">
        <f>INDEX(Chapter,MATCH(L1204,[1]Chapter!$A$1:$A$681,0),8)</f>
        <v>שירותים ממלכתיים</v>
      </c>
      <c r="N1204" s="18" t="str">
        <f t="shared" si="145"/>
        <v>81</v>
      </c>
      <c r="O1204" s="18" t="str">
        <f>INDEX(Chapter,MATCH(N1204,[1]Chapter!$A$1:$A$681,0),8)</f>
        <v>חינוך</v>
      </c>
      <c r="P1204" s="18" t="str">
        <f t="shared" si="146"/>
        <v>815</v>
      </c>
      <c r="Q1204" s="18" t="str">
        <f>INDEX(Chapter,MATCH(P1204,[1]Chapter!$A$1:$A$681,0),8)</f>
        <v>חינוך על יסודי</v>
      </c>
      <c r="R1204" s="18" t="str">
        <f t="shared" si="147"/>
        <v>8150</v>
      </c>
      <c r="S1204" s="18" t="e">
        <f>INDEX(Chapter,MATCH(R1204,[1]Chapter!$A$1:$A$681,0),8)</f>
        <v>#N/A</v>
      </c>
      <c r="T1204" s="18"/>
      <c r="U1204" s="18" t="str">
        <f t="shared" si="148"/>
        <v>7</v>
      </c>
      <c r="V1204" s="18" t="str">
        <f>IF($L1204&lt;"6",INDEX(Revenue_type,MATCH(U1204*1,[1]type!$A$118:$A$168,0),8),INDEX(Expenditure_type,MATCH(U1204*1,[1]type!$A$2:$A$117,0),8))</f>
        <v>הוצאות לפעולות</v>
      </c>
      <c r="W1204" s="18" t="str">
        <f t="shared" si="149"/>
        <v>75</v>
      </c>
      <c r="X1204" s="18" t="str">
        <f>IF($L1204&lt;"6",INDEX(Revenue_type,MATCH(W1204*1,[1]type!$A$118:$A$168,0),8),INDEX(Expenditure_type,MATCH(W1204*1,[1]type!$A$2:$A$117,0),8))</f>
        <v>עבודות קבלניות</v>
      </c>
      <c r="Y1204" s="18" t="str">
        <f t="shared" si="150"/>
        <v>752</v>
      </c>
      <c r="Z1204" s="18" t="e">
        <f>IF($L1204&lt;"6",INDEX(Revenue_type,MATCH(Y1204*1,[1]type!$A$118:$A$168,0),8),INDEX(Expenditure_type,MATCH(Y1204*1,[1]type!$A$2:$A$117,0),8))</f>
        <v>#N/A</v>
      </c>
    </row>
    <row r="1205" spans="1:26" ht="15.75" customHeight="1" outlineLevel="2">
      <c r="A1205" s="38">
        <v>780</v>
      </c>
      <c r="B1205" s="39">
        <v>815030</v>
      </c>
      <c r="C1205">
        <v>1</v>
      </c>
      <c r="D1205" t="str">
        <f t="shared" si="151"/>
        <v>1815030.780</v>
      </c>
      <c r="E1205" s="53" t="s">
        <v>856</v>
      </c>
      <c r="F1205" s="16"/>
      <c r="G1205"/>
      <c r="H1205" s="17">
        <v>40000</v>
      </c>
      <c r="I1205" s="17">
        <v>28861.56</v>
      </c>
      <c r="J1205" s="16">
        <v>42993</v>
      </c>
      <c r="K1205" s="18"/>
      <c r="L1205" s="18" t="str">
        <f t="shared" si="144"/>
        <v>8</v>
      </c>
      <c r="M1205" s="18" t="str">
        <f>INDEX(Chapter,MATCH(L1205,[1]Chapter!$A$1:$A$681,0),8)</f>
        <v>שירותים ממלכתיים</v>
      </c>
      <c r="N1205" s="18" t="str">
        <f t="shared" si="145"/>
        <v>81</v>
      </c>
      <c r="O1205" s="18" t="str">
        <f>INDEX(Chapter,MATCH(N1205,[1]Chapter!$A$1:$A$681,0),8)</f>
        <v>חינוך</v>
      </c>
      <c r="P1205" s="18" t="str">
        <f t="shared" si="146"/>
        <v>815</v>
      </c>
      <c r="Q1205" s="18" t="str">
        <f>INDEX(Chapter,MATCH(P1205,[1]Chapter!$A$1:$A$681,0),8)</f>
        <v>חינוך על יסודי</v>
      </c>
      <c r="R1205" s="18" t="str">
        <f t="shared" si="147"/>
        <v>8150</v>
      </c>
      <c r="S1205" s="18" t="e">
        <f>INDEX(Chapter,MATCH(R1205,[1]Chapter!$A$1:$A$681,0),8)</f>
        <v>#N/A</v>
      </c>
      <c r="T1205" s="18"/>
      <c r="U1205" s="18" t="str">
        <f t="shared" si="148"/>
        <v>7</v>
      </c>
      <c r="V1205" s="18" t="str">
        <f>IF($L1205&lt;"6",INDEX(Revenue_type,MATCH(U1205*1,[1]type!$A$118:$A$168,0),8),INDEX(Expenditure_type,MATCH(U1205*1,[1]type!$A$2:$A$117,0),8))</f>
        <v>הוצאות לפעולות</v>
      </c>
      <c r="W1205" s="18" t="str">
        <f t="shared" si="149"/>
        <v>78</v>
      </c>
      <c r="X1205" s="18" t="str">
        <f>IF($L1205&lt;"6",INDEX(Revenue_type,MATCH(W1205*1,[1]type!$A$118:$A$168,0),8),INDEX(Expenditure_type,MATCH(W1205*1,[1]type!$A$2:$A$117,0),8))</f>
        <v>הוצאות שונות</v>
      </c>
      <c r="Y1205" s="18" t="str">
        <f t="shared" si="150"/>
        <v>780</v>
      </c>
      <c r="Z1205" s="18" t="e">
        <f>IF($L1205&lt;"6",INDEX(Revenue_type,MATCH(Y1205*1,[1]type!$A$118:$A$168,0),8),INDEX(Expenditure_type,MATCH(Y1205*1,[1]type!$A$2:$A$117,0),8))</f>
        <v>#N/A</v>
      </c>
    </row>
    <row r="1206" spans="1:26" ht="15.75" customHeight="1" outlineLevel="2">
      <c r="A1206" s="38">
        <v>781</v>
      </c>
      <c r="B1206" s="39">
        <v>815030</v>
      </c>
      <c r="C1206">
        <v>1</v>
      </c>
      <c r="D1206" t="str">
        <f t="shared" si="151"/>
        <v>1815030.781</v>
      </c>
      <c r="E1206" s="53" t="s">
        <v>857</v>
      </c>
      <c r="F1206" s="16"/>
      <c r="G1206"/>
      <c r="H1206" s="17">
        <v>3000</v>
      </c>
      <c r="I1206" s="17">
        <v>0</v>
      </c>
      <c r="J1206" s="16">
        <v>0</v>
      </c>
      <c r="K1206" s="18"/>
      <c r="L1206" s="18" t="str">
        <f t="shared" si="144"/>
        <v>8</v>
      </c>
      <c r="M1206" s="18" t="str">
        <f>INDEX(Chapter,MATCH(L1206,[1]Chapter!$A$1:$A$681,0),8)</f>
        <v>שירותים ממלכתיים</v>
      </c>
      <c r="N1206" s="18" t="str">
        <f t="shared" si="145"/>
        <v>81</v>
      </c>
      <c r="O1206" s="18" t="str">
        <f>INDEX(Chapter,MATCH(N1206,[1]Chapter!$A$1:$A$681,0),8)</f>
        <v>חינוך</v>
      </c>
      <c r="P1206" s="18" t="str">
        <f t="shared" si="146"/>
        <v>815</v>
      </c>
      <c r="Q1206" s="18" t="str">
        <f>INDEX(Chapter,MATCH(P1206,[1]Chapter!$A$1:$A$681,0),8)</f>
        <v>חינוך על יסודי</v>
      </c>
      <c r="R1206" s="18" t="str">
        <f t="shared" si="147"/>
        <v>8150</v>
      </c>
      <c r="S1206" s="18" t="e">
        <f>INDEX(Chapter,MATCH(R1206,[1]Chapter!$A$1:$A$681,0),8)</f>
        <v>#N/A</v>
      </c>
      <c r="T1206" s="18"/>
      <c r="U1206" s="18" t="str">
        <f t="shared" si="148"/>
        <v>7</v>
      </c>
      <c r="V1206" s="18" t="str">
        <f>IF($L1206&lt;"6",INDEX(Revenue_type,MATCH(U1206*1,[1]type!$A$118:$A$168,0),8),INDEX(Expenditure_type,MATCH(U1206*1,[1]type!$A$2:$A$117,0),8))</f>
        <v>הוצאות לפעולות</v>
      </c>
      <c r="W1206" s="18" t="str">
        <f t="shared" si="149"/>
        <v>78</v>
      </c>
      <c r="X1206" s="18" t="str">
        <f>IF($L1206&lt;"6",INDEX(Revenue_type,MATCH(W1206*1,[1]type!$A$118:$A$168,0),8),INDEX(Expenditure_type,MATCH(W1206*1,[1]type!$A$2:$A$117,0),8))</f>
        <v>הוצאות שונות</v>
      </c>
      <c r="Y1206" s="18" t="str">
        <f t="shared" si="150"/>
        <v>781</v>
      </c>
      <c r="Z1206" s="18" t="e">
        <f>IF($L1206&lt;"6",INDEX(Revenue_type,MATCH(Y1206*1,[1]type!$A$118:$A$168,0),8),INDEX(Expenditure_type,MATCH(Y1206*1,[1]type!$A$2:$A$117,0),8))</f>
        <v>#N/A</v>
      </c>
    </row>
    <row r="1207" spans="1:26" ht="15.75" customHeight="1" outlineLevel="2">
      <c r="A1207" s="38">
        <v>782</v>
      </c>
      <c r="B1207" s="39">
        <v>815030</v>
      </c>
      <c r="C1207">
        <v>1</v>
      </c>
      <c r="D1207" t="str">
        <f t="shared" si="151"/>
        <v>1815030.782</v>
      </c>
      <c r="E1207" s="47" t="s">
        <v>822</v>
      </c>
      <c r="F1207" s="16"/>
      <c r="G1207"/>
      <c r="H1207" s="17">
        <v>4200</v>
      </c>
      <c r="I1207" s="17">
        <v>3744</v>
      </c>
      <c r="J1207" s="16">
        <v>3738</v>
      </c>
      <c r="K1207" s="18"/>
      <c r="L1207" s="18" t="str">
        <f t="shared" si="144"/>
        <v>8</v>
      </c>
      <c r="M1207" s="18" t="str">
        <f>INDEX(Chapter,MATCH(L1207,[1]Chapter!$A$1:$A$681,0),8)</f>
        <v>שירותים ממלכתיים</v>
      </c>
      <c r="N1207" s="18" t="str">
        <f t="shared" si="145"/>
        <v>81</v>
      </c>
      <c r="O1207" s="18" t="str">
        <f>INDEX(Chapter,MATCH(N1207,[1]Chapter!$A$1:$A$681,0),8)</f>
        <v>חינוך</v>
      </c>
      <c r="P1207" s="18" t="str">
        <f t="shared" si="146"/>
        <v>815</v>
      </c>
      <c r="Q1207" s="18" t="str">
        <f>INDEX(Chapter,MATCH(P1207,[1]Chapter!$A$1:$A$681,0),8)</f>
        <v>חינוך על יסודי</v>
      </c>
      <c r="R1207" s="18" t="str">
        <f t="shared" si="147"/>
        <v>8150</v>
      </c>
      <c r="S1207" s="18" t="e">
        <f>INDEX(Chapter,MATCH(R1207,[1]Chapter!$A$1:$A$681,0),8)</f>
        <v>#N/A</v>
      </c>
      <c r="T1207" s="18"/>
      <c r="U1207" s="18" t="str">
        <f t="shared" si="148"/>
        <v>7</v>
      </c>
      <c r="V1207" s="18" t="str">
        <f>IF($L1207&lt;"6",INDEX(Revenue_type,MATCH(U1207*1,[1]type!$A$118:$A$168,0),8),INDEX(Expenditure_type,MATCH(U1207*1,[1]type!$A$2:$A$117,0),8))</f>
        <v>הוצאות לפעולות</v>
      </c>
      <c r="W1207" s="18" t="str">
        <f t="shared" si="149"/>
        <v>78</v>
      </c>
      <c r="X1207" s="18" t="str">
        <f>IF($L1207&lt;"6",INDEX(Revenue_type,MATCH(W1207*1,[1]type!$A$118:$A$168,0),8),INDEX(Expenditure_type,MATCH(W1207*1,[1]type!$A$2:$A$117,0),8))</f>
        <v>הוצאות שונות</v>
      </c>
      <c r="Y1207" s="18" t="str">
        <f t="shared" si="150"/>
        <v>782</v>
      </c>
      <c r="Z1207" s="18" t="e">
        <f>IF($L1207&lt;"6",INDEX(Revenue_type,MATCH(Y1207*1,[1]type!$A$118:$A$168,0),8),INDEX(Expenditure_type,MATCH(Y1207*1,[1]type!$A$2:$A$117,0),8))</f>
        <v>#N/A</v>
      </c>
    </row>
    <row r="1208" spans="1:26" ht="15.75" customHeight="1" outlineLevel="2">
      <c r="A1208" s="38">
        <v>784</v>
      </c>
      <c r="B1208" s="39">
        <v>815030</v>
      </c>
      <c r="C1208">
        <v>1</v>
      </c>
      <c r="D1208" t="str">
        <f t="shared" si="151"/>
        <v>1815030.784</v>
      </c>
      <c r="E1208" s="53" t="s">
        <v>858</v>
      </c>
      <c r="F1208" s="16"/>
      <c r="G1208"/>
      <c r="H1208" s="17">
        <v>10000</v>
      </c>
      <c r="I1208" s="17">
        <v>15000</v>
      </c>
      <c r="J1208" s="16">
        <v>15000</v>
      </c>
      <c r="K1208" s="18"/>
      <c r="L1208" s="18" t="str">
        <f t="shared" si="144"/>
        <v>8</v>
      </c>
      <c r="M1208" s="18" t="str">
        <f>INDEX(Chapter,MATCH(L1208,[1]Chapter!$A$1:$A$681,0),8)</f>
        <v>שירותים ממלכתיים</v>
      </c>
      <c r="N1208" s="18" t="str">
        <f t="shared" si="145"/>
        <v>81</v>
      </c>
      <c r="O1208" s="18" t="str">
        <f>INDEX(Chapter,MATCH(N1208,[1]Chapter!$A$1:$A$681,0),8)</f>
        <v>חינוך</v>
      </c>
      <c r="P1208" s="18" t="str">
        <f t="shared" si="146"/>
        <v>815</v>
      </c>
      <c r="Q1208" s="18" t="str">
        <f>INDEX(Chapter,MATCH(P1208,[1]Chapter!$A$1:$A$681,0),8)</f>
        <v>חינוך על יסודי</v>
      </c>
      <c r="R1208" s="18" t="str">
        <f t="shared" si="147"/>
        <v>8150</v>
      </c>
      <c r="S1208" s="18" t="e">
        <f>INDEX(Chapter,MATCH(R1208,[1]Chapter!$A$1:$A$681,0),8)</f>
        <v>#N/A</v>
      </c>
      <c r="T1208" s="18"/>
      <c r="U1208" s="18" t="str">
        <f t="shared" si="148"/>
        <v>7</v>
      </c>
      <c r="V1208" s="18" t="str">
        <f>IF($L1208&lt;"6",INDEX(Revenue_type,MATCH(U1208*1,[1]type!$A$118:$A$168,0),8),INDEX(Expenditure_type,MATCH(U1208*1,[1]type!$A$2:$A$117,0),8))</f>
        <v>הוצאות לפעולות</v>
      </c>
      <c r="W1208" s="18" t="str">
        <f t="shared" si="149"/>
        <v>78</v>
      </c>
      <c r="X1208" s="18" t="str">
        <f>IF($L1208&lt;"6",INDEX(Revenue_type,MATCH(W1208*1,[1]type!$A$118:$A$168,0),8),INDEX(Expenditure_type,MATCH(W1208*1,[1]type!$A$2:$A$117,0),8))</f>
        <v>הוצאות שונות</v>
      </c>
      <c r="Y1208" s="18" t="str">
        <f t="shared" si="150"/>
        <v>784</v>
      </c>
      <c r="Z1208" s="18" t="e">
        <f>IF($L1208&lt;"6",INDEX(Revenue_type,MATCH(Y1208*1,[1]type!$A$118:$A$168,0),8),INDEX(Expenditure_type,MATCH(Y1208*1,[1]type!$A$2:$A$117,0),8))</f>
        <v>#N/A</v>
      </c>
    </row>
    <row r="1209" spans="1:26" ht="15.75" customHeight="1" outlineLevel="2">
      <c r="A1209" s="38">
        <v>787</v>
      </c>
      <c r="B1209" s="39">
        <v>815030</v>
      </c>
      <c r="C1209">
        <v>1</v>
      </c>
      <c r="D1209" t="str">
        <f t="shared" si="151"/>
        <v>1815030.787</v>
      </c>
      <c r="E1209" s="47" t="s">
        <v>227</v>
      </c>
      <c r="F1209" s="16"/>
      <c r="G1209"/>
      <c r="H1209" s="17">
        <v>2600</v>
      </c>
      <c r="I1209" s="17">
        <v>1458</v>
      </c>
      <c r="J1209" s="16">
        <v>400</v>
      </c>
      <c r="K1209" s="18"/>
      <c r="L1209" s="18" t="str">
        <f t="shared" si="144"/>
        <v>8</v>
      </c>
      <c r="M1209" s="18" t="str">
        <f>INDEX(Chapter,MATCH(L1209,[1]Chapter!$A$1:$A$681,0),8)</f>
        <v>שירותים ממלכתיים</v>
      </c>
      <c r="N1209" s="18" t="str">
        <f t="shared" si="145"/>
        <v>81</v>
      </c>
      <c r="O1209" s="18" t="str">
        <f>INDEX(Chapter,MATCH(N1209,[1]Chapter!$A$1:$A$681,0),8)</f>
        <v>חינוך</v>
      </c>
      <c r="P1209" s="18" t="str">
        <f t="shared" si="146"/>
        <v>815</v>
      </c>
      <c r="Q1209" s="18" t="str">
        <f>INDEX(Chapter,MATCH(P1209,[1]Chapter!$A$1:$A$681,0),8)</f>
        <v>חינוך על יסודי</v>
      </c>
      <c r="R1209" s="18" t="str">
        <f t="shared" si="147"/>
        <v>8150</v>
      </c>
      <c r="S1209" s="18" t="e">
        <f>INDEX(Chapter,MATCH(R1209,[1]Chapter!$A$1:$A$681,0),8)</f>
        <v>#N/A</v>
      </c>
      <c r="T1209" s="18"/>
      <c r="U1209" s="18" t="str">
        <f t="shared" si="148"/>
        <v>7</v>
      </c>
      <c r="V1209" s="18" t="str">
        <f>IF($L1209&lt;"6",INDEX(Revenue_type,MATCH(U1209*1,[1]type!$A$118:$A$168,0),8),INDEX(Expenditure_type,MATCH(U1209*1,[1]type!$A$2:$A$117,0),8))</f>
        <v>הוצאות לפעולות</v>
      </c>
      <c r="W1209" s="18" t="str">
        <f t="shared" si="149"/>
        <v>78</v>
      </c>
      <c r="X1209" s="18" t="str">
        <f>IF($L1209&lt;"6",INDEX(Revenue_type,MATCH(W1209*1,[1]type!$A$118:$A$168,0),8),INDEX(Expenditure_type,MATCH(W1209*1,[1]type!$A$2:$A$117,0),8))</f>
        <v>הוצאות שונות</v>
      </c>
      <c r="Y1209" s="18" t="str">
        <f t="shared" si="150"/>
        <v>787</v>
      </c>
      <c r="Z1209" s="18" t="e">
        <f>IF($L1209&lt;"6",INDEX(Revenue_type,MATCH(Y1209*1,[1]type!$A$118:$A$168,0),8),INDEX(Expenditure_type,MATCH(Y1209*1,[1]type!$A$2:$A$117,0),8))</f>
        <v>#N/A</v>
      </c>
    </row>
    <row r="1210" spans="1:26" ht="15.75" customHeight="1" outlineLevel="2">
      <c r="A1210" s="38">
        <v>789</v>
      </c>
      <c r="B1210" s="39">
        <v>815030</v>
      </c>
      <c r="C1210">
        <v>1</v>
      </c>
      <c r="D1210" t="str">
        <f t="shared" si="151"/>
        <v>1815030.789</v>
      </c>
      <c r="E1210" s="42" t="s">
        <v>184</v>
      </c>
      <c r="F1210" s="16"/>
      <c r="G1210"/>
      <c r="H1210" s="17">
        <v>11100</v>
      </c>
      <c r="I1210" s="17">
        <v>9792</v>
      </c>
      <c r="J1210" s="16">
        <v>7073</v>
      </c>
      <c r="K1210" s="18"/>
      <c r="L1210" s="18" t="str">
        <f t="shared" si="144"/>
        <v>8</v>
      </c>
      <c r="M1210" s="18" t="str">
        <f>INDEX(Chapter,MATCH(L1210,[1]Chapter!$A$1:$A$681,0),8)</f>
        <v>שירותים ממלכתיים</v>
      </c>
      <c r="N1210" s="18" t="str">
        <f t="shared" si="145"/>
        <v>81</v>
      </c>
      <c r="O1210" s="18" t="str">
        <f>INDEX(Chapter,MATCH(N1210,[1]Chapter!$A$1:$A$681,0),8)</f>
        <v>חינוך</v>
      </c>
      <c r="P1210" s="18" t="str">
        <f t="shared" si="146"/>
        <v>815</v>
      </c>
      <c r="Q1210" s="18" t="str">
        <f>INDEX(Chapter,MATCH(P1210,[1]Chapter!$A$1:$A$681,0),8)</f>
        <v>חינוך על יסודי</v>
      </c>
      <c r="R1210" s="18" t="str">
        <f t="shared" si="147"/>
        <v>8150</v>
      </c>
      <c r="S1210" s="18" t="e">
        <f>INDEX(Chapter,MATCH(R1210,[1]Chapter!$A$1:$A$681,0),8)</f>
        <v>#N/A</v>
      </c>
      <c r="T1210" s="18"/>
      <c r="U1210" s="18" t="str">
        <f t="shared" si="148"/>
        <v>7</v>
      </c>
      <c r="V1210" s="18" t="str">
        <f>IF($L1210&lt;"6",INDEX(Revenue_type,MATCH(U1210*1,[1]type!$A$118:$A$168,0),8),INDEX(Expenditure_type,MATCH(U1210*1,[1]type!$A$2:$A$117,0),8))</f>
        <v>הוצאות לפעולות</v>
      </c>
      <c r="W1210" s="18" t="str">
        <f t="shared" si="149"/>
        <v>78</v>
      </c>
      <c r="X1210" s="18" t="str">
        <f>IF($L1210&lt;"6",INDEX(Revenue_type,MATCH(W1210*1,[1]type!$A$118:$A$168,0),8),INDEX(Expenditure_type,MATCH(W1210*1,[1]type!$A$2:$A$117,0),8))</f>
        <v>הוצאות שונות</v>
      </c>
      <c r="Y1210" s="18" t="str">
        <f t="shared" si="150"/>
        <v>789</v>
      </c>
      <c r="Z1210" s="18" t="e">
        <f>IF($L1210&lt;"6",INDEX(Revenue_type,MATCH(Y1210*1,[1]type!$A$118:$A$168,0),8),INDEX(Expenditure_type,MATCH(Y1210*1,[1]type!$A$2:$A$117,0),8))</f>
        <v>#N/A</v>
      </c>
    </row>
    <row r="1211" spans="1:26" ht="15.75" customHeight="1" outlineLevel="2">
      <c r="A1211" s="38">
        <v>795</v>
      </c>
      <c r="B1211" s="39">
        <v>815030</v>
      </c>
      <c r="C1211">
        <v>1</v>
      </c>
      <c r="D1211" t="str">
        <f t="shared" si="151"/>
        <v>1815030.795</v>
      </c>
      <c r="E1211" s="42" t="s">
        <v>859</v>
      </c>
      <c r="F1211" s="16"/>
      <c r="G1211"/>
      <c r="H1211" s="17">
        <v>29000</v>
      </c>
      <c r="I1211" s="17">
        <v>98639</v>
      </c>
      <c r="J1211" s="16">
        <v>20807</v>
      </c>
      <c r="K1211" s="18"/>
      <c r="L1211" s="18" t="str">
        <f t="shared" si="144"/>
        <v>8</v>
      </c>
      <c r="M1211" s="18" t="str">
        <f>INDEX(Chapter,MATCH(L1211,[1]Chapter!$A$1:$A$681,0),8)</f>
        <v>שירותים ממלכתיים</v>
      </c>
      <c r="N1211" s="18" t="str">
        <f t="shared" si="145"/>
        <v>81</v>
      </c>
      <c r="O1211" s="18" t="str">
        <f>INDEX(Chapter,MATCH(N1211,[1]Chapter!$A$1:$A$681,0),8)</f>
        <v>חינוך</v>
      </c>
      <c r="P1211" s="18" t="str">
        <f t="shared" si="146"/>
        <v>815</v>
      </c>
      <c r="Q1211" s="18" t="str">
        <f>INDEX(Chapter,MATCH(P1211,[1]Chapter!$A$1:$A$681,0),8)</f>
        <v>חינוך על יסודי</v>
      </c>
      <c r="R1211" s="18" t="str">
        <f t="shared" si="147"/>
        <v>8150</v>
      </c>
      <c r="S1211" s="18" t="e">
        <f>INDEX(Chapter,MATCH(R1211,[1]Chapter!$A$1:$A$681,0),8)</f>
        <v>#N/A</v>
      </c>
      <c r="T1211" s="18"/>
      <c r="U1211" s="18" t="str">
        <f t="shared" si="148"/>
        <v>7</v>
      </c>
      <c r="V1211" s="18" t="str">
        <f>IF($L1211&lt;"6",INDEX(Revenue_type,MATCH(U1211*1,[1]type!$A$118:$A$168,0),8),INDEX(Expenditure_type,MATCH(U1211*1,[1]type!$A$2:$A$117,0),8))</f>
        <v>הוצאות לפעולות</v>
      </c>
      <c r="W1211" s="18" t="str">
        <f t="shared" si="149"/>
        <v>79</v>
      </c>
      <c r="X1211" s="18" t="str">
        <f>IF($L1211&lt;"6",INDEX(Revenue_type,MATCH(W1211*1,[1]type!$A$118:$A$168,0),8),INDEX(Expenditure_type,MATCH(W1211*1,[1]type!$A$2:$A$117,0),8))</f>
        <v>השתתפות בתקציבי עזר 092</v>
      </c>
      <c r="Y1211" s="18" t="str">
        <f t="shared" si="150"/>
        <v>795</v>
      </c>
      <c r="Z1211" s="18" t="str">
        <f>IF($L1211&lt;"6",INDEX(Revenue_type,MATCH(Y1211*1,[1]type!$A$118:$A$168,0),8),INDEX(Expenditure_type,MATCH(Y1211*1,[1]type!$A$2:$A$117,0),8))</f>
        <v>בתי מלאכה ת"ע 095</v>
      </c>
    </row>
    <row r="1212" spans="1:26" ht="15.75" customHeight="1" outlineLevel="2">
      <c r="A1212" s="38">
        <v>798</v>
      </c>
      <c r="B1212" s="39">
        <v>815030</v>
      </c>
      <c r="C1212">
        <v>1</v>
      </c>
      <c r="D1212" t="str">
        <f t="shared" si="151"/>
        <v>1815030.798</v>
      </c>
      <c r="E1212" s="42" t="s">
        <v>713</v>
      </c>
      <c r="F1212" s="16"/>
      <c r="G1212"/>
      <c r="H1212" s="17">
        <v>57000</v>
      </c>
      <c r="I1212" s="17">
        <v>53837</v>
      </c>
      <c r="J1212" s="16">
        <v>54342</v>
      </c>
      <c r="K1212" s="18"/>
      <c r="L1212" s="18" t="str">
        <f t="shared" si="144"/>
        <v>8</v>
      </c>
      <c r="M1212" s="18" t="str">
        <f>INDEX(Chapter,MATCH(L1212,[1]Chapter!$A$1:$A$681,0),8)</f>
        <v>שירותים ממלכתיים</v>
      </c>
      <c r="N1212" s="18" t="str">
        <f t="shared" si="145"/>
        <v>81</v>
      </c>
      <c r="O1212" s="18" t="str">
        <f>INDEX(Chapter,MATCH(N1212,[1]Chapter!$A$1:$A$681,0),8)</f>
        <v>חינוך</v>
      </c>
      <c r="P1212" s="18" t="str">
        <f t="shared" si="146"/>
        <v>815</v>
      </c>
      <c r="Q1212" s="18" t="str">
        <f>INDEX(Chapter,MATCH(P1212,[1]Chapter!$A$1:$A$681,0),8)</f>
        <v>חינוך על יסודי</v>
      </c>
      <c r="R1212" s="18" t="str">
        <f t="shared" si="147"/>
        <v>8150</v>
      </c>
      <c r="S1212" s="18" t="e">
        <f>INDEX(Chapter,MATCH(R1212,[1]Chapter!$A$1:$A$681,0),8)</f>
        <v>#N/A</v>
      </c>
      <c r="T1212" s="18"/>
      <c r="U1212" s="18" t="str">
        <f t="shared" si="148"/>
        <v>7</v>
      </c>
      <c r="V1212" s="18" t="str">
        <f>IF($L1212&lt;"6",INDEX(Revenue_type,MATCH(U1212*1,[1]type!$A$118:$A$168,0),8),INDEX(Expenditure_type,MATCH(U1212*1,[1]type!$A$2:$A$117,0),8))</f>
        <v>הוצאות לפעולות</v>
      </c>
      <c r="W1212" s="18" t="str">
        <f t="shared" si="149"/>
        <v>79</v>
      </c>
      <c r="X1212" s="18" t="str">
        <f>IF($L1212&lt;"6",INDEX(Revenue_type,MATCH(W1212*1,[1]type!$A$118:$A$168,0),8),INDEX(Expenditure_type,MATCH(W1212*1,[1]type!$A$2:$A$117,0),8))</f>
        <v>השתתפות בתקציבי עזר 092</v>
      </c>
      <c r="Y1212" s="18" t="str">
        <f t="shared" si="150"/>
        <v>798</v>
      </c>
      <c r="Z1212" s="18" t="e">
        <f>IF($L1212&lt;"6",INDEX(Revenue_type,MATCH(Y1212*1,[1]type!$A$118:$A$168,0),8),INDEX(Expenditure_type,MATCH(Y1212*1,[1]type!$A$2:$A$117,0),8))</f>
        <v>#N/A</v>
      </c>
    </row>
    <row r="1213" spans="1:26" ht="15.75" customHeight="1" outlineLevel="2">
      <c r="A1213" s="38">
        <v>923</v>
      </c>
      <c r="B1213" s="39">
        <v>815030</v>
      </c>
      <c r="C1213">
        <v>1</v>
      </c>
      <c r="D1213" t="str">
        <f t="shared" si="151"/>
        <v>1815030.923</v>
      </c>
      <c r="E1213" s="42" t="s">
        <v>238</v>
      </c>
      <c r="F1213" s="16"/>
      <c r="G1213"/>
      <c r="H1213" s="17">
        <v>60000</v>
      </c>
      <c r="I1213" s="17">
        <v>60410</v>
      </c>
      <c r="J1213" s="16">
        <v>6636</v>
      </c>
      <c r="K1213" s="18"/>
      <c r="L1213" s="18" t="str">
        <f t="shared" si="144"/>
        <v>8</v>
      </c>
      <c r="M1213" s="18" t="str">
        <f>INDEX(Chapter,MATCH(L1213,[1]Chapter!$A$1:$A$681,0),8)</f>
        <v>שירותים ממלכתיים</v>
      </c>
      <c r="N1213" s="18" t="str">
        <f t="shared" si="145"/>
        <v>81</v>
      </c>
      <c r="O1213" s="18" t="str">
        <f>INDEX(Chapter,MATCH(N1213,[1]Chapter!$A$1:$A$681,0),8)</f>
        <v>חינוך</v>
      </c>
      <c r="P1213" s="18" t="str">
        <f t="shared" si="146"/>
        <v>815</v>
      </c>
      <c r="Q1213" s="18" t="str">
        <f>INDEX(Chapter,MATCH(P1213,[1]Chapter!$A$1:$A$681,0),8)</f>
        <v>חינוך על יסודי</v>
      </c>
      <c r="R1213" s="18" t="str">
        <f t="shared" si="147"/>
        <v>8150</v>
      </c>
      <c r="S1213" s="18" t="e">
        <f>INDEX(Chapter,MATCH(R1213,[1]Chapter!$A$1:$A$681,0),8)</f>
        <v>#N/A</v>
      </c>
      <c r="T1213" s="18"/>
      <c r="U1213" s="18" t="str">
        <f t="shared" si="148"/>
        <v>9</v>
      </c>
      <c r="V1213" s="18" t="str">
        <f>IF($L1213&lt;"6",INDEX(Revenue_type,MATCH(U1213*1,[1]type!$A$118:$A$168,0),8),INDEX(Expenditure_type,MATCH(U1213*1,[1]type!$A$2:$A$117,0),8))</f>
        <v>הוצאות חד פעמיות</v>
      </c>
      <c r="W1213" s="18" t="str">
        <f t="shared" si="149"/>
        <v>92</v>
      </c>
      <c r="X1213" s="18" t="str">
        <f>IF($L1213&lt;"6",INDEX(Revenue_type,MATCH(W1213*1,[1]type!$A$118:$A$168,0),8),INDEX(Expenditure_type,MATCH(W1213*1,[1]type!$A$2:$A$117,0),8))</f>
        <v>הוצאות לעבודות פיתוח</v>
      </c>
      <c r="Y1213" s="18" t="str">
        <f t="shared" si="150"/>
        <v>923</v>
      </c>
      <c r="Z1213" s="18" t="e">
        <f>IF($L1213&lt;"6",INDEX(Revenue_type,MATCH(Y1213*1,[1]type!$A$118:$A$168,0),8),INDEX(Expenditure_type,MATCH(Y1213*1,[1]type!$A$2:$A$117,0),8))</f>
        <v>#N/A</v>
      </c>
    </row>
    <row r="1214" spans="1:26" ht="15.75" customHeight="1" outlineLevel="2">
      <c r="A1214" s="38">
        <v>110</v>
      </c>
      <c r="B1214" s="39">
        <v>815031</v>
      </c>
      <c r="C1214">
        <v>1</v>
      </c>
      <c r="D1214" t="str">
        <f t="shared" si="151"/>
        <v>1815031.110</v>
      </c>
      <c r="E1214" s="42" t="s">
        <v>843</v>
      </c>
      <c r="F1214" s="16"/>
      <c r="G1214"/>
      <c r="H1214" s="17">
        <v>0</v>
      </c>
      <c r="I1214" s="17">
        <v>0</v>
      </c>
      <c r="J1214" s="16">
        <v>0</v>
      </c>
      <c r="K1214" s="18"/>
      <c r="L1214" s="18" t="str">
        <f t="shared" si="144"/>
        <v>8</v>
      </c>
      <c r="M1214" s="18" t="str">
        <f>INDEX(Chapter,MATCH(L1214,[1]Chapter!$A$1:$A$681,0),8)</f>
        <v>שירותים ממלכתיים</v>
      </c>
      <c r="N1214" s="18" t="str">
        <f t="shared" si="145"/>
        <v>81</v>
      </c>
      <c r="O1214" s="18" t="str">
        <f>INDEX(Chapter,MATCH(N1214,[1]Chapter!$A$1:$A$681,0),8)</f>
        <v>חינוך</v>
      </c>
      <c r="P1214" s="18" t="str">
        <f t="shared" si="146"/>
        <v>815</v>
      </c>
      <c r="Q1214" s="18" t="str">
        <f>INDEX(Chapter,MATCH(P1214,[1]Chapter!$A$1:$A$681,0),8)</f>
        <v>חינוך על יסודי</v>
      </c>
      <c r="R1214" s="18" t="str">
        <f t="shared" si="147"/>
        <v>8150</v>
      </c>
      <c r="S1214" s="18" t="e">
        <f>INDEX(Chapter,MATCH(R1214,[1]Chapter!$A$1:$A$681,0),8)</f>
        <v>#N/A</v>
      </c>
      <c r="T1214" s="18"/>
      <c r="U1214" s="18" t="str">
        <f t="shared" si="148"/>
        <v>1</v>
      </c>
      <c r="V1214" s="18" t="str">
        <f>IF($L1214&lt;"6",INDEX(Revenue_type,MATCH(U1214*1,[1]type!$A$118:$A$168,0),8),INDEX(Expenditure_type,MATCH(U1214*1,[1]type!$A$2:$A$117,0),8))</f>
        <v>משכורות וש"ע לעובדים לפי תקן</v>
      </c>
      <c r="W1214" s="18" t="str">
        <f t="shared" si="149"/>
        <v>11</v>
      </c>
      <c r="X1214" s="18" t="str">
        <f>IF($L1214&lt;"6",INDEX(Revenue_type,MATCH(W1214*1,[1]type!$A$118:$A$168,0),8),INDEX(Expenditure_type,MATCH(W1214*1,[1]type!$A$2:$A$117,0),8))</f>
        <v>השכר הקובע</v>
      </c>
      <c r="Y1214" s="18" t="str">
        <f t="shared" si="150"/>
        <v>110</v>
      </c>
      <c r="Z1214" s="18" t="e">
        <f>IF($L1214&lt;"6",INDEX(Revenue_type,MATCH(Y1214*1,[1]type!$A$118:$A$168,0),8),INDEX(Expenditure_type,MATCH(Y1214*1,[1]type!$A$2:$A$117,0),8))</f>
        <v>#N/A</v>
      </c>
    </row>
    <row r="1215" spans="1:26" ht="15.75" customHeight="1" outlineLevel="2">
      <c r="A1215" s="38">
        <v>110</v>
      </c>
      <c r="B1215" s="39">
        <v>815040</v>
      </c>
      <c r="C1215">
        <v>1</v>
      </c>
      <c r="D1215" t="str">
        <f t="shared" si="151"/>
        <v>1815040.110</v>
      </c>
      <c r="E1215" s="42" t="s">
        <v>860</v>
      </c>
      <c r="F1215" s="16"/>
      <c r="G1215"/>
      <c r="H1215" s="17">
        <v>18747000</v>
      </c>
      <c r="I1215" s="17">
        <v>17248541.989999998</v>
      </c>
      <c r="J1215" s="16">
        <v>16406210.289999999</v>
      </c>
      <c r="K1215" s="18"/>
      <c r="L1215" s="18" t="str">
        <f t="shared" si="144"/>
        <v>8</v>
      </c>
      <c r="M1215" s="18" t="str">
        <f>INDEX(Chapter,MATCH(L1215,[1]Chapter!$A$1:$A$681,0),8)</f>
        <v>שירותים ממלכתיים</v>
      </c>
      <c r="N1215" s="18" t="str">
        <f t="shared" si="145"/>
        <v>81</v>
      </c>
      <c r="O1215" s="18" t="str">
        <f>INDEX(Chapter,MATCH(N1215,[1]Chapter!$A$1:$A$681,0),8)</f>
        <v>חינוך</v>
      </c>
      <c r="P1215" s="18" t="str">
        <f t="shared" si="146"/>
        <v>815</v>
      </c>
      <c r="Q1215" s="18" t="str">
        <f>INDEX(Chapter,MATCH(P1215,[1]Chapter!$A$1:$A$681,0),8)</f>
        <v>חינוך על יסודי</v>
      </c>
      <c r="R1215" s="18" t="str">
        <f t="shared" si="147"/>
        <v>8150</v>
      </c>
      <c r="S1215" s="18" t="e">
        <f>INDEX(Chapter,MATCH(R1215,[1]Chapter!$A$1:$A$681,0),8)</f>
        <v>#N/A</v>
      </c>
      <c r="T1215" s="18"/>
      <c r="U1215" s="18" t="str">
        <f t="shared" si="148"/>
        <v>1</v>
      </c>
      <c r="V1215" s="18" t="str">
        <f>IF($L1215&lt;"6",INDEX(Revenue_type,MATCH(U1215*1,[1]type!$A$118:$A$168,0),8),INDEX(Expenditure_type,MATCH(U1215*1,[1]type!$A$2:$A$117,0),8))</f>
        <v>משכורות וש"ע לעובדים לפי תקן</v>
      </c>
      <c r="W1215" s="18" t="str">
        <f t="shared" si="149"/>
        <v>11</v>
      </c>
      <c r="X1215" s="18" t="str">
        <f>IF($L1215&lt;"6",INDEX(Revenue_type,MATCH(W1215*1,[1]type!$A$118:$A$168,0),8),INDEX(Expenditure_type,MATCH(W1215*1,[1]type!$A$2:$A$117,0),8))</f>
        <v>השכר הקובע</v>
      </c>
      <c r="Y1215" s="18" t="str">
        <f t="shared" si="150"/>
        <v>110</v>
      </c>
      <c r="Z1215" s="18" t="e">
        <f>IF($L1215&lt;"6",INDEX(Revenue_type,MATCH(Y1215*1,[1]type!$A$118:$A$168,0),8),INDEX(Expenditure_type,MATCH(Y1215*1,[1]type!$A$2:$A$117,0),8))</f>
        <v>#N/A</v>
      </c>
    </row>
    <row r="1216" spans="1:26" ht="15.75" customHeight="1" outlineLevel="2">
      <c r="A1216" s="38">
        <v>111</v>
      </c>
      <c r="B1216" s="39">
        <v>815040</v>
      </c>
      <c r="C1216">
        <v>1</v>
      </c>
      <c r="D1216" t="str">
        <f t="shared" si="151"/>
        <v>1815040.111</v>
      </c>
      <c r="E1216" s="42" t="s">
        <v>861</v>
      </c>
      <c r="F1216" s="16"/>
      <c r="G1216"/>
      <c r="H1216" s="17">
        <v>1098000</v>
      </c>
      <c r="I1216" s="17">
        <v>1071982.75</v>
      </c>
      <c r="J1216" s="16">
        <v>1036298.58</v>
      </c>
      <c r="K1216" s="18"/>
      <c r="L1216" s="18" t="str">
        <f t="shared" si="144"/>
        <v>8</v>
      </c>
      <c r="M1216" s="18" t="str">
        <f>INDEX(Chapter,MATCH(L1216,[1]Chapter!$A$1:$A$681,0),8)</f>
        <v>שירותים ממלכתיים</v>
      </c>
      <c r="N1216" s="18" t="str">
        <f t="shared" si="145"/>
        <v>81</v>
      </c>
      <c r="O1216" s="18" t="str">
        <f>INDEX(Chapter,MATCH(N1216,[1]Chapter!$A$1:$A$681,0),8)</f>
        <v>חינוך</v>
      </c>
      <c r="P1216" s="18" t="str">
        <f t="shared" si="146"/>
        <v>815</v>
      </c>
      <c r="Q1216" s="18" t="str">
        <f>INDEX(Chapter,MATCH(P1216,[1]Chapter!$A$1:$A$681,0),8)</f>
        <v>חינוך על יסודי</v>
      </c>
      <c r="R1216" s="18" t="str">
        <f t="shared" si="147"/>
        <v>8150</v>
      </c>
      <c r="S1216" s="18" t="e">
        <f>INDEX(Chapter,MATCH(R1216,[1]Chapter!$A$1:$A$681,0),8)</f>
        <v>#N/A</v>
      </c>
      <c r="T1216" s="18"/>
      <c r="U1216" s="18" t="str">
        <f t="shared" si="148"/>
        <v>1</v>
      </c>
      <c r="V1216" s="18" t="str">
        <f>IF($L1216&lt;"6",INDEX(Revenue_type,MATCH(U1216*1,[1]type!$A$118:$A$168,0),8),INDEX(Expenditure_type,MATCH(U1216*1,[1]type!$A$2:$A$117,0),8))</f>
        <v>משכורות וש"ע לעובדים לפי תקן</v>
      </c>
      <c r="W1216" s="18" t="str">
        <f t="shared" si="149"/>
        <v>11</v>
      </c>
      <c r="X1216" s="18" t="str">
        <f>IF($L1216&lt;"6",INDEX(Revenue_type,MATCH(W1216*1,[1]type!$A$118:$A$168,0),8),INDEX(Expenditure_type,MATCH(W1216*1,[1]type!$A$2:$A$117,0),8))</f>
        <v>השכר הקובע</v>
      </c>
      <c r="Y1216" s="18" t="str">
        <f t="shared" si="150"/>
        <v>111</v>
      </c>
      <c r="Z1216" s="18" t="e">
        <f>IF($L1216&lt;"6",INDEX(Revenue_type,MATCH(Y1216*1,[1]type!$A$118:$A$168,0),8),INDEX(Expenditure_type,MATCH(Y1216*1,[1]type!$A$2:$A$117,0),8))</f>
        <v>#N/A</v>
      </c>
    </row>
    <row r="1217" spans="1:26" ht="15.75" customHeight="1" outlineLevel="2">
      <c r="A1217" s="38">
        <v>115</v>
      </c>
      <c r="B1217" s="39">
        <v>815040</v>
      </c>
      <c r="C1217">
        <v>1</v>
      </c>
      <c r="D1217" t="str">
        <f t="shared" si="151"/>
        <v>1815040.115</v>
      </c>
      <c r="E1217" s="42" t="s">
        <v>433</v>
      </c>
      <c r="F1217" s="16"/>
      <c r="G1217"/>
      <c r="H1217" s="17">
        <v>98000</v>
      </c>
      <c r="I1217" s="17">
        <v>64674</v>
      </c>
      <c r="J1217" s="16">
        <v>56818</v>
      </c>
      <c r="K1217" s="18"/>
      <c r="L1217" s="18" t="str">
        <f t="shared" si="144"/>
        <v>8</v>
      </c>
      <c r="M1217" s="18" t="str">
        <f>INDEX(Chapter,MATCH(L1217,[1]Chapter!$A$1:$A$681,0),8)</f>
        <v>שירותים ממלכתיים</v>
      </c>
      <c r="N1217" s="18" t="str">
        <f t="shared" si="145"/>
        <v>81</v>
      </c>
      <c r="O1217" s="18" t="str">
        <f>INDEX(Chapter,MATCH(N1217,[1]Chapter!$A$1:$A$681,0),8)</f>
        <v>חינוך</v>
      </c>
      <c r="P1217" s="18" t="str">
        <f t="shared" si="146"/>
        <v>815</v>
      </c>
      <c r="Q1217" s="18" t="str">
        <f>INDEX(Chapter,MATCH(P1217,[1]Chapter!$A$1:$A$681,0),8)</f>
        <v>חינוך על יסודי</v>
      </c>
      <c r="R1217" s="18" t="str">
        <f t="shared" si="147"/>
        <v>8150</v>
      </c>
      <c r="S1217" s="18" t="e">
        <f>INDEX(Chapter,MATCH(R1217,[1]Chapter!$A$1:$A$681,0),8)</f>
        <v>#N/A</v>
      </c>
      <c r="T1217" s="18"/>
      <c r="U1217" s="18" t="str">
        <f t="shared" si="148"/>
        <v>1</v>
      </c>
      <c r="V1217" s="18" t="str">
        <f>IF($L1217&lt;"6",INDEX(Revenue_type,MATCH(U1217*1,[1]type!$A$118:$A$168,0),8),INDEX(Expenditure_type,MATCH(U1217*1,[1]type!$A$2:$A$117,0),8))</f>
        <v>משכורות וש"ע לעובדים לפי תקן</v>
      </c>
      <c r="W1217" s="18" t="str">
        <f t="shared" si="149"/>
        <v>11</v>
      </c>
      <c r="X1217" s="18" t="str">
        <f>IF($L1217&lt;"6",INDEX(Revenue_type,MATCH(W1217*1,[1]type!$A$118:$A$168,0),8),INDEX(Expenditure_type,MATCH(W1217*1,[1]type!$A$2:$A$117,0),8))</f>
        <v>השכר הקובע</v>
      </c>
      <c r="Y1217" s="18" t="str">
        <f t="shared" si="150"/>
        <v>115</v>
      </c>
      <c r="Z1217" s="18" t="e">
        <f>IF($L1217&lt;"6",INDEX(Revenue_type,MATCH(Y1217*1,[1]type!$A$118:$A$168,0),8),INDEX(Expenditure_type,MATCH(Y1217*1,[1]type!$A$2:$A$117,0),8))</f>
        <v>#N/A</v>
      </c>
    </row>
    <row r="1218" spans="1:26" ht="15.75" customHeight="1" outlineLevel="2">
      <c r="A1218" s="38">
        <v>130</v>
      </c>
      <c r="B1218" s="39">
        <v>815040</v>
      </c>
      <c r="C1218">
        <v>1</v>
      </c>
      <c r="D1218" t="str">
        <f t="shared" si="151"/>
        <v>1815040.130</v>
      </c>
      <c r="E1218" s="42" t="s">
        <v>804</v>
      </c>
      <c r="F1218" s="16"/>
      <c r="G1218"/>
      <c r="H1218" s="17">
        <v>130000</v>
      </c>
      <c r="I1218" s="17">
        <v>160344.97</v>
      </c>
      <c r="J1218" s="16">
        <v>202727.13</v>
      </c>
      <c r="K1218" s="18" t="e">
        <f>INDEX(תקציב_2013,MATCH(D1218,'[1]תקציב 2015'!$D$3:$D$5960,0),8)</f>
        <v>#N/A</v>
      </c>
      <c r="L1218" s="18" t="str">
        <f t="shared" si="144"/>
        <v>8</v>
      </c>
      <c r="M1218" s="18" t="str">
        <f>INDEX(Chapter,MATCH(L1218,[1]Chapter!$A$1:$A$681,0),8)</f>
        <v>שירותים ממלכתיים</v>
      </c>
      <c r="N1218" s="18" t="str">
        <f t="shared" si="145"/>
        <v>81</v>
      </c>
      <c r="O1218" s="18" t="str">
        <f>INDEX(Chapter,MATCH(N1218,[1]Chapter!$A$1:$A$681,0),8)</f>
        <v>חינוך</v>
      </c>
      <c r="P1218" s="18" t="str">
        <f t="shared" si="146"/>
        <v>815</v>
      </c>
      <c r="Q1218" s="18" t="str">
        <f>INDEX(Chapter,MATCH(P1218,[1]Chapter!$A$1:$A$681,0),8)</f>
        <v>חינוך על יסודי</v>
      </c>
      <c r="R1218" s="18" t="str">
        <f t="shared" si="147"/>
        <v>8150</v>
      </c>
      <c r="S1218" s="18" t="e">
        <f>INDEX(Chapter,MATCH(R1218,[1]Chapter!$A$1:$A$681,0),8)</f>
        <v>#N/A</v>
      </c>
      <c r="T1218" s="18"/>
      <c r="U1218" s="18" t="str">
        <f t="shared" si="148"/>
        <v>1</v>
      </c>
      <c r="V1218" s="18" t="str">
        <f>IF($L1218&lt;"6",INDEX(Revenue_type,MATCH(U1218*1,[1]type!$A$118:$A$168,0),8),INDEX(Expenditure_type,MATCH(U1218*1,[1]type!$A$2:$A$117,0),8))</f>
        <v>משכורות וש"ע לעובדים לפי תקן</v>
      </c>
      <c r="W1218" s="18" t="str">
        <f t="shared" si="149"/>
        <v>13</v>
      </c>
      <c r="X1218" s="18" t="str">
        <f>IF($L1218&lt;"6",INDEX(Revenue_type,MATCH(W1218*1,[1]type!$A$118:$A$168,0),8),INDEX(Expenditure_type,MATCH(W1218*1,[1]type!$A$2:$A$117,0),8))</f>
        <v>שעות נוספות</v>
      </c>
      <c r="Y1218" s="18" t="str">
        <f t="shared" si="150"/>
        <v>130</v>
      </c>
      <c r="Z1218" s="18" t="e">
        <f>IF($L1218&lt;"6",INDEX(Revenue_type,MATCH(Y1218*1,[1]type!$A$118:$A$168,0),8),INDEX(Expenditure_type,MATCH(Y1218*1,[1]type!$A$2:$A$117,0),8))</f>
        <v>#N/A</v>
      </c>
    </row>
    <row r="1219" spans="1:26" ht="15.75" customHeight="1" outlineLevel="2">
      <c r="A1219" s="38">
        <v>131</v>
      </c>
      <c r="B1219" s="39">
        <v>815040</v>
      </c>
      <c r="C1219">
        <v>1</v>
      </c>
      <c r="D1219" t="str">
        <f t="shared" si="151"/>
        <v>1815040.131</v>
      </c>
      <c r="E1219" s="41" t="s">
        <v>827</v>
      </c>
      <c r="F1219" s="16"/>
      <c r="G1219"/>
      <c r="H1219" s="17">
        <v>8000</v>
      </c>
      <c r="I1219" s="17">
        <v>1603.78</v>
      </c>
      <c r="J1219" s="16">
        <v>3320.43</v>
      </c>
      <c r="K1219" s="18" t="e">
        <f>INDEX(תקציב_2013,MATCH(D1219,'[1]תקציב 2015'!$D$3:$D$5960,0),8)</f>
        <v>#N/A</v>
      </c>
      <c r="L1219" s="18" t="str">
        <f t="shared" ref="L1219:L1282" si="152">IF(LEFT($B1219,1)*1=0,LEFT($B1219,2),LEFT($B1219,1))</f>
        <v>8</v>
      </c>
      <c r="M1219" s="18" t="str">
        <f>INDEX(Chapter,MATCH(L1219,[1]Chapter!$A$1:$A$681,0),8)</f>
        <v>שירותים ממלכתיים</v>
      </c>
      <c r="N1219" s="18" t="str">
        <f t="shared" ref="N1219:N1282" si="153">IF(LEFT($B1219,1)*1=0,LEFT($B1219,3),LEFT($B1219,2))</f>
        <v>81</v>
      </c>
      <c r="O1219" s="18" t="str">
        <f>INDEX(Chapter,MATCH(N1219,[1]Chapter!$A$1:$A$681,0),8)</f>
        <v>חינוך</v>
      </c>
      <c r="P1219" s="18" t="str">
        <f t="shared" ref="P1219:P1282" si="154">IF(LEFT($B1219,1)*1=0,LEFT($B1219,4),LEFT($B1219,3))</f>
        <v>815</v>
      </c>
      <c r="Q1219" s="18" t="str">
        <f>INDEX(Chapter,MATCH(P1219,[1]Chapter!$A$1:$A$681,0),8)</f>
        <v>חינוך על יסודי</v>
      </c>
      <c r="R1219" s="18" t="str">
        <f t="shared" ref="R1219:R1282" si="155">LEFT($B1219,4)</f>
        <v>8150</v>
      </c>
      <c r="S1219" s="18" t="e">
        <f>INDEX(Chapter,MATCH(R1219,[1]Chapter!$A$1:$A$681,0),8)</f>
        <v>#N/A</v>
      </c>
      <c r="T1219" s="18"/>
      <c r="U1219" s="18" t="str">
        <f t="shared" ref="U1219:U1282" si="156">LEFT($A1219,1)</f>
        <v>1</v>
      </c>
      <c r="V1219" s="18" t="str">
        <f>IF($L1219&lt;"6",INDEX(Revenue_type,MATCH(U1219*1,[1]type!$A$118:$A$168,0),8),INDEX(Expenditure_type,MATCH(U1219*1,[1]type!$A$2:$A$117,0),8))</f>
        <v>משכורות וש"ע לעובדים לפי תקן</v>
      </c>
      <c r="W1219" s="18" t="str">
        <f t="shared" ref="W1219:W1282" si="157">LEFT($A1219,2)</f>
        <v>13</v>
      </c>
      <c r="X1219" s="18" t="str">
        <f>IF($L1219&lt;"6",INDEX(Revenue_type,MATCH(W1219*1,[1]type!$A$118:$A$168,0),8),INDEX(Expenditure_type,MATCH(W1219*1,[1]type!$A$2:$A$117,0),8))</f>
        <v>שעות נוספות</v>
      </c>
      <c r="Y1219" s="18" t="str">
        <f t="shared" ref="Y1219:Y1282" si="158">LEFT($A1219,3)</f>
        <v>131</v>
      </c>
      <c r="Z1219" s="18" t="e">
        <f>IF($L1219&lt;"6",INDEX(Revenue_type,MATCH(Y1219*1,[1]type!$A$118:$A$168,0),8),INDEX(Expenditure_type,MATCH(Y1219*1,[1]type!$A$2:$A$117,0),8))</f>
        <v>#N/A</v>
      </c>
    </row>
    <row r="1220" spans="1:26" ht="15.75" customHeight="1" outlineLevel="2">
      <c r="A1220" s="38">
        <v>140</v>
      </c>
      <c r="B1220" s="39">
        <v>815040</v>
      </c>
      <c r="C1220">
        <v>1</v>
      </c>
      <c r="D1220" t="str">
        <f t="shared" ref="D1220:D1283" si="159">C1220&amp;B1220&amp;"."&amp;A1220</f>
        <v>1815040.140</v>
      </c>
      <c r="E1220" s="41" t="s">
        <v>806</v>
      </c>
      <c r="F1220" s="16"/>
      <c r="G1220"/>
      <c r="H1220" s="17">
        <v>55000</v>
      </c>
      <c r="I1220" s="17">
        <v>58223.86</v>
      </c>
      <c r="J1220" s="16">
        <v>58179.61</v>
      </c>
      <c r="K1220" s="18" t="e">
        <f>INDEX(תקציב_2013,MATCH(D1220,'[1]תקציב 2015'!$D$3:$D$5960,0),8)</f>
        <v>#N/A</v>
      </c>
      <c r="L1220" s="18" t="str">
        <f t="shared" si="152"/>
        <v>8</v>
      </c>
      <c r="M1220" s="18" t="str">
        <f>INDEX(Chapter,MATCH(L1220,[1]Chapter!$A$1:$A$681,0),8)</f>
        <v>שירותים ממלכתיים</v>
      </c>
      <c r="N1220" s="18" t="str">
        <f t="shared" si="153"/>
        <v>81</v>
      </c>
      <c r="O1220" s="18" t="str">
        <f>INDEX(Chapter,MATCH(N1220,[1]Chapter!$A$1:$A$681,0),8)</f>
        <v>חינוך</v>
      </c>
      <c r="P1220" s="18" t="str">
        <f t="shared" si="154"/>
        <v>815</v>
      </c>
      <c r="Q1220" s="18" t="str">
        <f>INDEX(Chapter,MATCH(P1220,[1]Chapter!$A$1:$A$681,0),8)</f>
        <v>חינוך על יסודי</v>
      </c>
      <c r="R1220" s="18" t="str">
        <f t="shared" si="155"/>
        <v>8150</v>
      </c>
      <c r="S1220" s="18" t="e">
        <f>INDEX(Chapter,MATCH(R1220,[1]Chapter!$A$1:$A$681,0),8)</f>
        <v>#N/A</v>
      </c>
      <c r="T1220" s="18"/>
      <c r="U1220" s="18" t="str">
        <f t="shared" si="156"/>
        <v>1</v>
      </c>
      <c r="V1220" s="18" t="str">
        <f>IF($L1220&lt;"6",INDEX(Revenue_type,MATCH(U1220*1,[1]type!$A$118:$A$168,0),8),INDEX(Expenditure_type,MATCH(U1220*1,[1]type!$A$2:$A$117,0),8))</f>
        <v>משכורות וש"ע לעובדים לפי תקן</v>
      </c>
      <c r="W1220" s="18" t="str">
        <f t="shared" si="157"/>
        <v>14</v>
      </c>
      <c r="X1220" s="18" t="str">
        <f>IF($L1220&lt;"6",INDEX(Revenue_type,MATCH(W1220*1,[1]type!$A$118:$A$168,0),8),INDEX(Expenditure_type,MATCH(W1220*1,[1]type!$A$2:$A$117,0),8))</f>
        <v>החזר הוצאות</v>
      </c>
      <c r="Y1220" s="18" t="str">
        <f t="shared" si="158"/>
        <v>140</v>
      </c>
      <c r="Z1220" s="18" t="e">
        <f>IF($L1220&lt;"6",INDEX(Revenue_type,MATCH(Y1220*1,[1]type!$A$118:$A$168,0),8),INDEX(Expenditure_type,MATCH(Y1220*1,[1]type!$A$2:$A$117,0),8))</f>
        <v>#N/A</v>
      </c>
    </row>
    <row r="1221" spans="1:26" ht="15.75" customHeight="1" outlineLevel="2">
      <c r="A1221" s="38">
        <v>141</v>
      </c>
      <c r="B1221" s="39">
        <v>815040</v>
      </c>
      <c r="C1221">
        <v>1</v>
      </c>
      <c r="D1221" t="str">
        <f t="shared" si="159"/>
        <v>1815040.141</v>
      </c>
      <c r="E1221" s="41" t="s">
        <v>862</v>
      </c>
      <c r="F1221" s="16"/>
      <c r="G1221"/>
      <c r="H1221" s="17">
        <v>10000</v>
      </c>
      <c r="I1221" s="17">
        <v>8291.1</v>
      </c>
      <c r="J1221" s="16">
        <v>8409.9</v>
      </c>
      <c r="K1221" s="18" t="e">
        <f>INDEX(תקציב_2013,MATCH(D1221,'[1]תקציב 2015'!$D$3:$D$5960,0),8)</f>
        <v>#N/A</v>
      </c>
      <c r="L1221" s="18" t="str">
        <f t="shared" si="152"/>
        <v>8</v>
      </c>
      <c r="M1221" s="18" t="str">
        <f>INDEX(Chapter,MATCH(L1221,[1]Chapter!$A$1:$A$681,0),8)</f>
        <v>שירותים ממלכתיים</v>
      </c>
      <c r="N1221" s="18" t="str">
        <f t="shared" si="153"/>
        <v>81</v>
      </c>
      <c r="O1221" s="18" t="str">
        <f>INDEX(Chapter,MATCH(N1221,[1]Chapter!$A$1:$A$681,0),8)</f>
        <v>חינוך</v>
      </c>
      <c r="P1221" s="18" t="str">
        <f t="shared" si="154"/>
        <v>815</v>
      </c>
      <c r="Q1221" s="18" t="str">
        <f>INDEX(Chapter,MATCH(P1221,[1]Chapter!$A$1:$A$681,0),8)</f>
        <v>חינוך על יסודי</v>
      </c>
      <c r="R1221" s="18" t="str">
        <f t="shared" si="155"/>
        <v>8150</v>
      </c>
      <c r="S1221" s="18" t="e">
        <f>INDEX(Chapter,MATCH(R1221,[1]Chapter!$A$1:$A$681,0),8)</f>
        <v>#N/A</v>
      </c>
      <c r="T1221" s="18"/>
      <c r="U1221" s="18" t="str">
        <f t="shared" si="156"/>
        <v>1</v>
      </c>
      <c r="V1221" s="18" t="str">
        <f>IF($L1221&lt;"6",INDEX(Revenue_type,MATCH(U1221*1,[1]type!$A$118:$A$168,0),8),INDEX(Expenditure_type,MATCH(U1221*1,[1]type!$A$2:$A$117,0),8))</f>
        <v>משכורות וש"ע לעובדים לפי תקן</v>
      </c>
      <c r="W1221" s="18" t="str">
        <f t="shared" si="157"/>
        <v>14</v>
      </c>
      <c r="X1221" s="18" t="str">
        <f>IF($L1221&lt;"6",INDEX(Revenue_type,MATCH(W1221*1,[1]type!$A$118:$A$168,0),8),INDEX(Expenditure_type,MATCH(W1221*1,[1]type!$A$2:$A$117,0),8))</f>
        <v>החזר הוצאות</v>
      </c>
      <c r="Y1221" s="18" t="str">
        <f t="shared" si="158"/>
        <v>141</v>
      </c>
      <c r="Z1221" s="18" t="e">
        <f>IF($L1221&lt;"6",INDEX(Revenue_type,MATCH(Y1221*1,[1]type!$A$118:$A$168,0),8),INDEX(Expenditure_type,MATCH(Y1221*1,[1]type!$A$2:$A$117,0),8))</f>
        <v>#N/A</v>
      </c>
    </row>
    <row r="1222" spans="1:26" ht="15.75" customHeight="1" outlineLevel="2">
      <c r="A1222" s="38">
        <v>211</v>
      </c>
      <c r="B1222" s="39">
        <v>815040</v>
      </c>
      <c r="C1222">
        <v>1</v>
      </c>
      <c r="D1222" t="str">
        <f t="shared" si="159"/>
        <v>1815040.211</v>
      </c>
      <c r="E1222" s="42" t="s">
        <v>863</v>
      </c>
      <c r="F1222" s="16"/>
      <c r="G1222"/>
      <c r="H1222" s="17">
        <v>60000</v>
      </c>
      <c r="I1222" s="17">
        <v>73422.52</v>
      </c>
      <c r="J1222" s="16">
        <v>79186</v>
      </c>
      <c r="K1222" s="18" t="e">
        <f>INDEX(תקציב_2013,MATCH(D1222,'[1]תקציב 2015'!$D$3:$D$5960,0),8)</f>
        <v>#N/A</v>
      </c>
      <c r="L1222" s="18" t="str">
        <f t="shared" si="152"/>
        <v>8</v>
      </c>
      <c r="M1222" s="18" t="str">
        <f>INDEX(Chapter,MATCH(L1222,[1]Chapter!$A$1:$A$681,0),8)</f>
        <v>שירותים ממלכתיים</v>
      </c>
      <c r="N1222" s="18" t="str">
        <f t="shared" si="153"/>
        <v>81</v>
      </c>
      <c r="O1222" s="18" t="str">
        <f>INDEX(Chapter,MATCH(N1222,[1]Chapter!$A$1:$A$681,0),8)</f>
        <v>חינוך</v>
      </c>
      <c r="P1222" s="18" t="str">
        <f t="shared" si="154"/>
        <v>815</v>
      </c>
      <c r="Q1222" s="18" t="str">
        <f>INDEX(Chapter,MATCH(P1222,[1]Chapter!$A$1:$A$681,0),8)</f>
        <v>חינוך על יסודי</v>
      </c>
      <c r="R1222" s="18" t="str">
        <f t="shared" si="155"/>
        <v>8150</v>
      </c>
      <c r="S1222" s="18" t="e">
        <f>INDEX(Chapter,MATCH(R1222,[1]Chapter!$A$1:$A$681,0),8)</f>
        <v>#N/A</v>
      </c>
      <c r="T1222" s="18"/>
      <c r="U1222" s="18" t="str">
        <f t="shared" si="156"/>
        <v>2</v>
      </c>
      <c r="V1222" s="18" t="str">
        <f>IF($L1222&lt;"6",INDEX(Revenue_type,MATCH(U1222*1,[1]type!$A$118:$A$168,0),8),INDEX(Expenditure_type,MATCH(U1222*1,[1]type!$A$2:$A$117,0),8))</f>
        <v>משכורות וש"ע לעובדים בלי תקן</v>
      </c>
      <c r="W1222" s="18" t="str">
        <f t="shared" si="157"/>
        <v>21</v>
      </c>
      <c r="X1222" s="18" t="str">
        <f>IF($L1222&lt;"6",INDEX(Revenue_type,MATCH(W1222*1,[1]type!$A$118:$A$168,0),8),INDEX(Expenditure_type,MATCH(W1222*1,[1]type!$A$2:$A$117,0),8))</f>
        <v>השכר הקובע</v>
      </c>
      <c r="Y1222" s="18" t="str">
        <f t="shared" si="158"/>
        <v>211</v>
      </c>
      <c r="Z1222" s="18" t="e">
        <f>IF($L1222&lt;"6",INDEX(Revenue_type,MATCH(Y1222*1,[1]type!$A$118:$A$168,0),8),INDEX(Expenditure_type,MATCH(Y1222*1,[1]type!$A$2:$A$117,0),8))</f>
        <v>#N/A</v>
      </c>
    </row>
    <row r="1223" spans="1:26" ht="15.75" customHeight="1" outlineLevel="2">
      <c r="A1223" s="38">
        <v>430</v>
      </c>
      <c r="B1223" s="39">
        <v>815040</v>
      </c>
      <c r="C1223">
        <v>1</v>
      </c>
      <c r="D1223" t="str">
        <f t="shared" si="159"/>
        <v>1815040.430</v>
      </c>
      <c r="E1223" s="45" t="s">
        <v>864</v>
      </c>
      <c r="F1223" s="16"/>
      <c r="G1223"/>
      <c r="H1223" s="17">
        <v>185000</v>
      </c>
      <c r="I1223" s="17">
        <v>144010.44</v>
      </c>
      <c r="J1223" s="16">
        <v>185989.17</v>
      </c>
      <c r="K1223" s="18" t="e">
        <f>INDEX(תקציב_2013,MATCH(D1223,'[1]תקציב 2015'!$D$3:$D$5960,0),8)</f>
        <v>#N/A</v>
      </c>
      <c r="L1223" s="18" t="str">
        <f t="shared" si="152"/>
        <v>8</v>
      </c>
      <c r="M1223" s="18" t="str">
        <f>INDEX(Chapter,MATCH(L1223,[1]Chapter!$A$1:$A$681,0),8)</f>
        <v>שירותים ממלכתיים</v>
      </c>
      <c r="N1223" s="18" t="str">
        <f t="shared" si="153"/>
        <v>81</v>
      </c>
      <c r="O1223" s="18" t="str">
        <f>INDEX(Chapter,MATCH(N1223,[1]Chapter!$A$1:$A$681,0),8)</f>
        <v>חינוך</v>
      </c>
      <c r="P1223" s="18" t="str">
        <f t="shared" si="154"/>
        <v>815</v>
      </c>
      <c r="Q1223" s="18" t="str">
        <f>INDEX(Chapter,MATCH(P1223,[1]Chapter!$A$1:$A$681,0),8)</f>
        <v>חינוך על יסודי</v>
      </c>
      <c r="R1223" s="18" t="str">
        <f t="shared" si="155"/>
        <v>8150</v>
      </c>
      <c r="S1223" s="18" t="e">
        <f>INDEX(Chapter,MATCH(R1223,[1]Chapter!$A$1:$A$681,0),8)</f>
        <v>#N/A</v>
      </c>
      <c r="T1223" s="18"/>
      <c r="U1223" s="18" t="str">
        <f t="shared" si="156"/>
        <v>4</v>
      </c>
      <c r="V1223" s="18" t="str">
        <f>IF($L1223&lt;"6",INDEX(Revenue_type,MATCH(U1223*1,[1]type!$A$118:$A$168,0),8),INDEX(Expenditure_type,MATCH(U1223*1,[1]type!$A$2:$A$117,0),8))</f>
        <v>אחזקת בינים ואספקת ציוד</v>
      </c>
      <c r="W1223" s="18" t="str">
        <f t="shared" si="157"/>
        <v>43</v>
      </c>
      <c r="X1223" s="18" t="str">
        <f>IF($L1223&lt;"6",INDEX(Revenue_type,MATCH(W1223*1,[1]type!$A$118:$A$168,0),8),INDEX(Expenditure_type,MATCH(W1223*1,[1]type!$A$2:$A$117,0),8))</f>
        <v>חשמל, מים וחומרי ניקיון</v>
      </c>
      <c r="Y1223" s="18" t="str">
        <f t="shared" si="158"/>
        <v>430</v>
      </c>
      <c r="Z1223" s="18" t="e">
        <f>IF($L1223&lt;"6",INDEX(Revenue_type,MATCH(Y1223*1,[1]type!$A$118:$A$168,0),8),INDEX(Expenditure_type,MATCH(Y1223*1,[1]type!$A$2:$A$117,0),8))</f>
        <v>#N/A</v>
      </c>
    </row>
    <row r="1224" spans="1:26" ht="15.75" customHeight="1" outlineLevel="2">
      <c r="A1224" s="38">
        <v>440</v>
      </c>
      <c r="B1224" s="39">
        <v>815040</v>
      </c>
      <c r="C1224">
        <v>1</v>
      </c>
      <c r="D1224" t="str">
        <f t="shared" si="159"/>
        <v>1815040.440</v>
      </c>
      <c r="E1224" s="42" t="s">
        <v>865</v>
      </c>
      <c r="F1224" s="16"/>
      <c r="G1224"/>
      <c r="H1224" s="17">
        <v>24000</v>
      </c>
      <c r="I1224" s="17">
        <v>23543.5</v>
      </c>
      <c r="J1224" s="16">
        <v>20836</v>
      </c>
      <c r="K1224" s="18" t="e">
        <f>INDEX(תקציב_2013,MATCH(D1224,'[1]תקציב 2015'!$D$3:$D$5960,0),8)</f>
        <v>#N/A</v>
      </c>
      <c r="L1224" s="18" t="str">
        <f t="shared" si="152"/>
        <v>8</v>
      </c>
      <c r="M1224" s="18" t="str">
        <f>INDEX(Chapter,MATCH(L1224,[1]Chapter!$A$1:$A$681,0),8)</f>
        <v>שירותים ממלכתיים</v>
      </c>
      <c r="N1224" s="18" t="str">
        <f t="shared" si="153"/>
        <v>81</v>
      </c>
      <c r="O1224" s="18" t="str">
        <f>INDEX(Chapter,MATCH(N1224,[1]Chapter!$A$1:$A$681,0),8)</f>
        <v>חינוך</v>
      </c>
      <c r="P1224" s="18" t="str">
        <f t="shared" si="154"/>
        <v>815</v>
      </c>
      <c r="Q1224" s="18" t="str">
        <f>INDEX(Chapter,MATCH(P1224,[1]Chapter!$A$1:$A$681,0),8)</f>
        <v>חינוך על יסודי</v>
      </c>
      <c r="R1224" s="18" t="str">
        <f t="shared" si="155"/>
        <v>8150</v>
      </c>
      <c r="S1224" s="18" t="e">
        <f>INDEX(Chapter,MATCH(R1224,[1]Chapter!$A$1:$A$681,0),8)</f>
        <v>#N/A</v>
      </c>
      <c r="T1224" s="18"/>
      <c r="U1224" s="18" t="str">
        <f t="shared" si="156"/>
        <v>4</v>
      </c>
      <c r="V1224" s="18" t="str">
        <f>IF($L1224&lt;"6",INDEX(Revenue_type,MATCH(U1224*1,[1]type!$A$118:$A$168,0),8),INDEX(Expenditure_type,MATCH(U1224*1,[1]type!$A$2:$A$117,0),8))</f>
        <v>אחזקת בינים ואספקת ציוד</v>
      </c>
      <c r="W1224" s="18" t="str">
        <f t="shared" si="157"/>
        <v>44</v>
      </c>
      <c r="X1224" s="18" t="str">
        <f>IF($L1224&lt;"6",INDEX(Revenue_type,MATCH(W1224*1,[1]type!$A$118:$A$168,0),8),INDEX(Expenditure_type,MATCH(W1224*1,[1]type!$A$2:$A$117,0),8))</f>
        <v>ביטוח</v>
      </c>
      <c r="Y1224" s="18" t="str">
        <f t="shared" si="158"/>
        <v>440</v>
      </c>
      <c r="Z1224" s="18" t="e">
        <f>IF($L1224&lt;"6",INDEX(Revenue_type,MATCH(Y1224*1,[1]type!$A$118:$A$168,0),8),INDEX(Expenditure_type,MATCH(Y1224*1,[1]type!$A$2:$A$117,0),8))</f>
        <v>#N/A</v>
      </c>
    </row>
    <row r="1225" spans="1:26" ht="15.75" customHeight="1" outlineLevel="2">
      <c r="A1225" s="38">
        <v>450</v>
      </c>
      <c r="B1225" s="39">
        <v>815040</v>
      </c>
      <c r="C1225">
        <v>1</v>
      </c>
      <c r="D1225" t="str">
        <f t="shared" si="159"/>
        <v>1815040.450</v>
      </c>
      <c r="E1225" s="42" t="s">
        <v>866</v>
      </c>
      <c r="F1225" s="16"/>
      <c r="G1225"/>
      <c r="H1225" s="17">
        <v>3000</v>
      </c>
      <c r="I1225" s="17">
        <v>0</v>
      </c>
      <c r="J1225" s="16">
        <v>0</v>
      </c>
      <c r="K1225" s="18" t="e">
        <f>INDEX(תקציב_2013,MATCH(D1225,'[1]תקציב 2015'!$D$3:$D$5960,0),8)</f>
        <v>#N/A</v>
      </c>
      <c r="L1225" s="18" t="str">
        <f t="shared" si="152"/>
        <v>8</v>
      </c>
      <c r="M1225" s="18" t="str">
        <f>INDEX(Chapter,MATCH(L1225,[1]Chapter!$A$1:$A$681,0),8)</f>
        <v>שירותים ממלכתיים</v>
      </c>
      <c r="N1225" s="18" t="str">
        <f t="shared" si="153"/>
        <v>81</v>
      </c>
      <c r="O1225" s="18" t="str">
        <f>INDEX(Chapter,MATCH(N1225,[1]Chapter!$A$1:$A$681,0),8)</f>
        <v>חינוך</v>
      </c>
      <c r="P1225" s="18" t="str">
        <f t="shared" si="154"/>
        <v>815</v>
      </c>
      <c r="Q1225" s="18" t="str">
        <f>INDEX(Chapter,MATCH(P1225,[1]Chapter!$A$1:$A$681,0),8)</f>
        <v>חינוך על יסודי</v>
      </c>
      <c r="R1225" s="18" t="str">
        <f t="shared" si="155"/>
        <v>8150</v>
      </c>
      <c r="S1225" s="18" t="e">
        <f>INDEX(Chapter,MATCH(R1225,[1]Chapter!$A$1:$A$681,0),8)</f>
        <v>#N/A</v>
      </c>
      <c r="T1225" s="18"/>
      <c r="U1225" s="18" t="str">
        <f t="shared" si="156"/>
        <v>4</v>
      </c>
      <c r="V1225" s="18" t="str">
        <f>IF($L1225&lt;"6",INDEX(Revenue_type,MATCH(U1225*1,[1]type!$A$118:$A$168,0),8),INDEX(Expenditure_type,MATCH(U1225*1,[1]type!$A$2:$A$117,0),8))</f>
        <v>אחזקת בינים ואספקת ציוד</v>
      </c>
      <c r="W1225" s="18" t="str">
        <f t="shared" si="157"/>
        <v>45</v>
      </c>
      <c r="X1225" s="18" t="str">
        <f>IF($L1225&lt;"6",INDEX(Revenue_type,MATCH(W1225*1,[1]type!$A$118:$A$168,0),8),INDEX(Expenditure_type,MATCH(W1225*1,[1]type!$A$2:$A$117,0),8))</f>
        <v>ריהוט והחזקתו</v>
      </c>
      <c r="Y1225" s="18" t="str">
        <f t="shared" si="158"/>
        <v>450</v>
      </c>
      <c r="Z1225" s="18" t="e">
        <f>IF($L1225&lt;"6",INDEX(Revenue_type,MATCH(Y1225*1,[1]type!$A$118:$A$168,0),8),INDEX(Expenditure_type,MATCH(Y1225*1,[1]type!$A$2:$A$117,0),8))</f>
        <v>#N/A</v>
      </c>
    </row>
    <row r="1226" spans="1:26" ht="15.75" customHeight="1" outlineLevel="2">
      <c r="A1226" s="38">
        <v>511</v>
      </c>
      <c r="B1226" s="39">
        <v>815040</v>
      </c>
      <c r="C1226">
        <v>1</v>
      </c>
      <c r="D1226" t="str">
        <f t="shared" si="159"/>
        <v>1815040.511</v>
      </c>
      <c r="E1226" s="47" t="s">
        <v>867</v>
      </c>
      <c r="F1226" s="16"/>
      <c r="G1226"/>
      <c r="H1226" s="17">
        <v>10500</v>
      </c>
      <c r="I1226" s="17">
        <v>10118.5</v>
      </c>
      <c r="J1226" s="16">
        <v>9760.36</v>
      </c>
      <c r="K1226" s="18" t="e">
        <f>INDEX(תקציב_2013,MATCH(D1226,'[1]תקציב 2015'!$D$3:$D$5960,0),8)</f>
        <v>#N/A</v>
      </c>
      <c r="L1226" s="18" t="str">
        <f t="shared" si="152"/>
        <v>8</v>
      </c>
      <c r="M1226" s="18" t="str">
        <f>INDEX(Chapter,MATCH(L1226,[1]Chapter!$A$1:$A$681,0),8)</f>
        <v>שירותים ממלכתיים</v>
      </c>
      <c r="N1226" s="18" t="str">
        <f t="shared" si="153"/>
        <v>81</v>
      </c>
      <c r="O1226" s="18" t="str">
        <f>INDEX(Chapter,MATCH(N1226,[1]Chapter!$A$1:$A$681,0),8)</f>
        <v>חינוך</v>
      </c>
      <c r="P1226" s="18" t="str">
        <f t="shared" si="154"/>
        <v>815</v>
      </c>
      <c r="Q1226" s="18" t="str">
        <f>INDEX(Chapter,MATCH(P1226,[1]Chapter!$A$1:$A$681,0),8)</f>
        <v>חינוך על יסודי</v>
      </c>
      <c r="R1226" s="18" t="str">
        <f t="shared" si="155"/>
        <v>8150</v>
      </c>
      <c r="S1226" s="18" t="e">
        <f>INDEX(Chapter,MATCH(R1226,[1]Chapter!$A$1:$A$681,0),8)</f>
        <v>#N/A</v>
      </c>
      <c r="T1226" s="18"/>
      <c r="U1226" s="18" t="str">
        <f t="shared" si="156"/>
        <v>5</v>
      </c>
      <c r="V1226" s="18" t="str">
        <f>IF($L1226&lt;"6",INDEX(Revenue_type,MATCH(U1226*1,[1]type!$A$118:$A$168,0),8),INDEX(Expenditure_type,MATCH(U1226*1,[1]type!$A$2:$A$117,0),8))</f>
        <v>הוצאות מנהליות</v>
      </c>
      <c r="W1226" s="18" t="str">
        <f t="shared" si="157"/>
        <v>51</v>
      </c>
      <c r="X1226" s="18" t="str">
        <f>IF($L1226&lt;"6",INDEX(Revenue_type,MATCH(W1226*1,[1]type!$A$118:$A$168,0),8),INDEX(Expenditure_type,MATCH(W1226*1,[1]type!$A$2:$A$117,0),8))</f>
        <v>אש"ל וכיבודים</v>
      </c>
      <c r="Y1226" s="18" t="str">
        <f t="shared" si="158"/>
        <v>511</v>
      </c>
      <c r="Z1226" s="18" t="str">
        <f>IF($L1226&lt;"6",INDEX(Revenue_type,MATCH(Y1226*1,[1]type!$A$118:$A$168,0),8),INDEX(Expenditure_type,MATCH(Y1226*1,[1]type!$A$2:$A$117,0),8))</f>
        <v>אירוח וכיבוד</v>
      </c>
    </row>
    <row r="1227" spans="1:26" ht="15.75" customHeight="1" outlineLevel="2">
      <c r="A1227" s="38">
        <v>512</v>
      </c>
      <c r="B1227" s="39">
        <v>815040</v>
      </c>
      <c r="C1227">
        <v>1</v>
      </c>
      <c r="D1227" t="str">
        <f t="shared" si="159"/>
        <v>1815040.512</v>
      </c>
      <c r="E1227" s="42" t="s">
        <v>868</v>
      </c>
      <c r="F1227" s="16"/>
      <c r="G1227"/>
      <c r="H1227" s="17">
        <v>0</v>
      </c>
      <c r="I1227" s="17">
        <v>0</v>
      </c>
      <c r="J1227" s="16">
        <v>0</v>
      </c>
      <c r="K1227" s="18" t="e">
        <f>INDEX(תקציב_2013,MATCH(D1227,'[1]תקציב 2015'!$D$3:$D$5960,0),8)</f>
        <v>#N/A</v>
      </c>
      <c r="L1227" s="18" t="str">
        <f t="shared" si="152"/>
        <v>8</v>
      </c>
      <c r="M1227" s="18" t="str">
        <f>INDEX(Chapter,MATCH(L1227,[1]Chapter!$A$1:$A$681,0),8)</f>
        <v>שירותים ממלכתיים</v>
      </c>
      <c r="N1227" s="18" t="str">
        <f t="shared" si="153"/>
        <v>81</v>
      </c>
      <c r="O1227" s="18" t="str">
        <f>INDEX(Chapter,MATCH(N1227,[1]Chapter!$A$1:$A$681,0),8)</f>
        <v>חינוך</v>
      </c>
      <c r="P1227" s="18" t="str">
        <f t="shared" si="154"/>
        <v>815</v>
      </c>
      <c r="Q1227" s="18" t="str">
        <f>INDEX(Chapter,MATCH(P1227,[1]Chapter!$A$1:$A$681,0),8)</f>
        <v>חינוך על יסודי</v>
      </c>
      <c r="R1227" s="18" t="str">
        <f t="shared" si="155"/>
        <v>8150</v>
      </c>
      <c r="S1227" s="18" t="e">
        <f>INDEX(Chapter,MATCH(R1227,[1]Chapter!$A$1:$A$681,0),8)</f>
        <v>#N/A</v>
      </c>
      <c r="T1227" s="18"/>
      <c r="U1227" s="18" t="str">
        <f t="shared" si="156"/>
        <v>5</v>
      </c>
      <c r="V1227" s="18" t="str">
        <f>IF($L1227&lt;"6",INDEX(Revenue_type,MATCH(U1227*1,[1]type!$A$118:$A$168,0),8),INDEX(Expenditure_type,MATCH(U1227*1,[1]type!$A$2:$A$117,0),8))</f>
        <v>הוצאות מנהליות</v>
      </c>
      <c r="W1227" s="18" t="str">
        <f t="shared" si="157"/>
        <v>51</v>
      </c>
      <c r="X1227" s="18" t="str">
        <f>IF($L1227&lt;"6",INDEX(Revenue_type,MATCH(W1227*1,[1]type!$A$118:$A$168,0),8),INDEX(Expenditure_type,MATCH(W1227*1,[1]type!$A$2:$A$117,0),8))</f>
        <v>אש"ל וכיבודים</v>
      </c>
      <c r="Y1227" s="18" t="str">
        <f t="shared" si="158"/>
        <v>512</v>
      </c>
      <c r="Z1227" s="18" t="str">
        <f>IF($L1227&lt;"6",INDEX(Revenue_type,MATCH(Y1227*1,[1]type!$A$118:$A$168,0),8),INDEX(Expenditure_type,MATCH(Y1227*1,[1]type!$A$2:$A$117,0),8))</f>
        <v>אשל ונסיעות</v>
      </c>
    </row>
    <row r="1228" spans="1:26" ht="15.75" customHeight="1" outlineLevel="2">
      <c r="A1228" s="38">
        <v>593</v>
      </c>
      <c r="B1228" s="39">
        <v>815040</v>
      </c>
      <c r="C1228">
        <v>1</v>
      </c>
      <c r="D1228" t="str">
        <f t="shared" si="159"/>
        <v>1815040.593</v>
      </c>
      <c r="E1228" s="47" t="s">
        <v>505</v>
      </c>
      <c r="F1228" s="16"/>
      <c r="G1228"/>
      <c r="H1228" s="17">
        <v>105000</v>
      </c>
      <c r="I1228" s="17">
        <v>94027</v>
      </c>
      <c r="J1228" s="16">
        <v>90666</v>
      </c>
      <c r="K1228" s="18" t="e">
        <f>INDEX(תקציב_2013,MATCH(D1228,'[1]תקציב 2015'!$D$3:$D$5960,0),8)</f>
        <v>#N/A</v>
      </c>
      <c r="L1228" s="18" t="str">
        <f t="shared" si="152"/>
        <v>8</v>
      </c>
      <c r="M1228" s="18" t="str">
        <f>INDEX(Chapter,MATCH(L1228,[1]Chapter!$A$1:$A$681,0),8)</f>
        <v>שירותים ממלכתיים</v>
      </c>
      <c r="N1228" s="18" t="str">
        <f t="shared" si="153"/>
        <v>81</v>
      </c>
      <c r="O1228" s="18" t="str">
        <f>INDEX(Chapter,MATCH(N1228,[1]Chapter!$A$1:$A$681,0),8)</f>
        <v>חינוך</v>
      </c>
      <c r="P1228" s="18" t="str">
        <f t="shared" si="154"/>
        <v>815</v>
      </c>
      <c r="Q1228" s="18" t="str">
        <f>INDEX(Chapter,MATCH(P1228,[1]Chapter!$A$1:$A$681,0),8)</f>
        <v>חינוך על יסודי</v>
      </c>
      <c r="R1228" s="18" t="str">
        <f t="shared" si="155"/>
        <v>8150</v>
      </c>
      <c r="S1228" s="18" t="e">
        <f>INDEX(Chapter,MATCH(R1228,[1]Chapter!$A$1:$A$681,0),8)</f>
        <v>#N/A</v>
      </c>
      <c r="T1228" s="18"/>
      <c r="U1228" s="18" t="str">
        <f t="shared" si="156"/>
        <v>5</v>
      </c>
      <c r="V1228" s="18" t="str">
        <f>IF($L1228&lt;"6",INDEX(Revenue_type,MATCH(U1228*1,[1]type!$A$118:$A$168,0),8),INDEX(Expenditure_type,MATCH(U1228*1,[1]type!$A$2:$A$117,0),8))</f>
        <v>הוצאות מנהליות</v>
      </c>
      <c r="W1228" s="18" t="str">
        <f t="shared" si="157"/>
        <v>59</v>
      </c>
      <c r="X1228" s="18" t="str">
        <f>IF($L1228&lt;"6",INDEX(Revenue_type,MATCH(W1228*1,[1]type!$A$118:$A$168,0),8),INDEX(Expenditure_type,MATCH(W1228*1,[1]type!$A$2:$A$117,0),8))</f>
        <v>השתתפות בתקציבי עזר 092</v>
      </c>
      <c r="Y1228" s="18" t="str">
        <f t="shared" si="158"/>
        <v>593</v>
      </c>
      <c r="Z1228" s="18" t="str">
        <f>IF($L1228&lt;"6",INDEX(Revenue_type,MATCH(Y1228*1,[1]type!$A$118:$A$168,0),8),INDEX(Expenditure_type,MATCH(Y1228*1,[1]type!$A$2:$A$117,0),8))</f>
        <v>מיכון ת"ע 093</v>
      </c>
    </row>
    <row r="1229" spans="1:26" ht="15.75" customHeight="1" outlineLevel="2">
      <c r="A1229" s="38">
        <v>740</v>
      </c>
      <c r="B1229" s="39">
        <v>815040</v>
      </c>
      <c r="C1229">
        <v>1</v>
      </c>
      <c r="D1229" t="str">
        <f t="shared" si="159"/>
        <v>1815040.740</v>
      </c>
      <c r="E1229" s="47" t="s">
        <v>869</v>
      </c>
      <c r="F1229" s="16"/>
      <c r="G1229"/>
      <c r="H1229" s="17">
        <v>112000</v>
      </c>
      <c r="I1229" s="17">
        <v>111999.96</v>
      </c>
      <c r="J1229" s="16">
        <v>111999.96</v>
      </c>
      <c r="K1229" s="18" t="e">
        <f>INDEX(תקציב_2013,MATCH(D1229,'[1]תקציב 2015'!$D$3:$D$5960,0),8)</f>
        <v>#N/A</v>
      </c>
      <c r="L1229" s="18" t="str">
        <f t="shared" si="152"/>
        <v>8</v>
      </c>
      <c r="M1229" s="18" t="str">
        <f>INDEX(Chapter,MATCH(L1229,[1]Chapter!$A$1:$A$681,0),8)</f>
        <v>שירותים ממלכתיים</v>
      </c>
      <c r="N1229" s="18" t="str">
        <f t="shared" si="153"/>
        <v>81</v>
      </c>
      <c r="O1229" s="18" t="str">
        <f>INDEX(Chapter,MATCH(N1229,[1]Chapter!$A$1:$A$681,0),8)</f>
        <v>חינוך</v>
      </c>
      <c r="P1229" s="18" t="str">
        <f t="shared" si="154"/>
        <v>815</v>
      </c>
      <c r="Q1229" s="18" t="str">
        <f>INDEX(Chapter,MATCH(P1229,[1]Chapter!$A$1:$A$681,0),8)</f>
        <v>חינוך על יסודי</v>
      </c>
      <c r="R1229" s="18" t="str">
        <f t="shared" si="155"/>
        <v>8150</v>
      </c>
      <c r="S1229" s="18" t="e">
        <f>INDEX(Chapter,MATCH(R1229,[1]Chapter!$A$1:$A$681,0),8)</f>
        <v>#N/A</v>
      </c>
      <c r="T1229" s="18"/>
      <c r="U1229" s="18" t="str">
        <f t="shared" si="156"/>
        <v>7</v>
      </c>
      <c r="V1229" s="18" t="str">
        <f>IF($L1229&lt;"6",INDEX(Revenue_type,MATCH(U1229*1,[1]type!$A$118:$A$168,0),8),INDEX(Expenditure_type,MATCH(U1229*1,[1]type!$A$2:$A$117,0),8))</f>
        <v>הוצאות לפעולות</v>
      </c>
      <c r="W1229" s="18" t="str">
        <f t="shared" si="157"/>
        <v>74</v>
      </c>
      <c r="X1229" s="18" t="str">
        <f>IF($L1229&lt;"6",INDEX(Revenue_type,MATCH(W1229*1,[1]type!$A$118:$A$168,0),8),INDEX(Expenditure_type,MATCH(W1229*1,[1]type!$A$2:$A$117,0),8))</f>
        <v>כלים, מכשירים וציוד</v>
      </c>
      <c r="Y1229" s="18" t="str">
        <f t="shared" si="158"/>
        <v>740</v>
      </c>
      <c r="Z1229" s="18" t="e">
        <f>IF($L1229&lt;"6",INDEX(Revenue_type,MATCH(Y1229*1,[1]type!$A$118:$A$168,0),8),INDEX(Expenditure_type,MATCH(Y1229*1,[1]type!$A$2:$A$117,0),8))</f>
        <v>#N/A</v>
      </c>
    </row>
    <row r="1230" spans="1:26" ht="15.75" customHeight="1" outlineLevel="2">
      <c r="A1230" s="38">
        <v>742</v>
      </c>
      <c r="B1230" s="39">
        <v>815040</v>
      </c>
      <c r="C1230">
        <v>1</v>
      </c>
      <c r="D1230" t="str">
        <f t="shared" si="159"/>
        <v>1815040.742</v>
      </c>
      <c r="E1230" s="42" t="s">
        <v>780</v>
      </c>
      <c r="F1230" s="16"/>
      <c r="G1230"/>
      <c r="H1230" s="17">
        <v>46000</v>
      </c>
      <c r="I1230" s="17">
        <v>89600</v>
      </c>
      <c r="J1230" s="16">
        <v>89430</v>
      </c>
      <c r="K1230" s="18" t="e">
        <f>INDEX(תקציב_2013,MATCH(D1230,'[1]תקציב 2015'!$D$3:$D$5960,0),8)</f>
        <v>#N/A</v>
      </c>
      <c r="L1230" s="18" t="str">
        <f t="shared" si="152"/>
        <v>8</v>
      </c>
      <c r="M1230" s="18" t="str">
        <f>INDEX(Chapter,MATCH(L1230,[1]Chapter!$A$1:$A$681,0),8)</f>
        <v>שירותים ממלכתיים</v>
      </c>
      <c r="N1230" s="18" t="str">
        <f t="shared" si="153"/>
        <v>81</v>
      </c>
      <c r="O1230" s="18" t="str">
        <f>INDEX(Chapter,MATCH(N1230,[1]Chapter!$A$1:$A$681,0),8)</f>
        <v>חינוך</v>
      </c>
      <c r="P1230" s="18" t="str">
        <f t="shared" si="154"/>
        <v>815</v>
      </c>
      <c r="Q1230" s="18" t="str">
        <f>INDEX(Chapter,MATCH(P1230,[1]Chapter!$A$1:$A$681,0),8)</f>
        <v>חינוך על יסודי</v>
      </c>
      <c r="R1230" s="18" t="str">
        <f t="shared" si="155"/>
        <v>8150</v>
      </c>
      <c r="S1230" s="18" t="e">
        <f>INDEX(Chapter,MATCH(R1230,[1]Chapter!$A$1:$A$681,0),8)</f>
        <v>#N/A</v>
      </c>
      <c r="T1230" s="18"/>
      <c r="U1230" s="18" t="str">
        <f t="shared" si="156"/>
        <v>7</v>
      </c>
      <c r="V1230" s="18" t="str">
        <f>IF($L1230&lt;"6",INDEX(Revenue_type,MATCH(U1230*1,[1]type!$A$118:$A$168,0),8),INDEX(Expenditure_type,MATCH(U1230*1,[1]type!$A$2:$A$117,0),8))</f>
        <v>הוצאות לפעולות</v>
      </c>
      <c r="W1230" s="18" t="str">
        <f t="shared" si="157"/>
        <v>74</v>
      </c>
      <c r="X1230" s="18" t="str">
        <f>IF($L1230&lt;"6",INDEX(Revenue_type,MATCH(W1230*1,[1]type!$A$118:$A$168,0),8),INDEX(Expenditure_type,MATCH(W1230*1,[1]type!$A$2:$A$117,0),8))</f>
        <v>כלים, מכשירים וציוד</v>
      </c>
      <c r="Y1230" s="18" t="str">
        <f t="shared" si="158"/>
        <v>742</v>
      </c>
      <c r="Z1230" s="18" t="str">
        <f>IF($L1230&lt;"6",INDEX(Revenue_type,MATCH(Y1230*1,[1]type!$A$118:$A$168,0),8),INDEX(Expenditure_type,MATCH(Y1230*1,[1]type!$A$2:$A$117,0),8))</f>
        <v>אחזקת כלים, מכשירים וציוד</v>
      </c>
    </row>
    <row r="1231" spans="1:26" ht="15.75" customHeight="1" outlineLevel="2">
      <c r="A1231" s="38">
        <v>743</v>
      </c>
      <c r="B1231" s="39">
        <v>815040</v>
      </c>
      <c r="C1231">
        <v>1</v>
      </c>
      <c r="D1231" t="str">
        <f t="shared" si="159"/>
        <v>1815040.743</v>
      </c>
      <c r="E1231" s="42" t="s">
        <v>870</v>
      </c>
      <c r="F1231" s="16"/>
      <c r="G1231"/>
      <c r="H1231" s="17">
        <v>7800</v>
      </c>
      <c r="I1231" s="17">
        <v>2820</v>
      </c>
      <c r="J1231" s="16">
        <v>3720</v>
      </c>
      <c r="K1231" s="18" t="e">
        <f>INDEX(תקציב_2013,MATCH(D1231,'[1]תקציב 2015'!$D$3:$D$5960,0),8)</f>
        <v>#N/A</v>
      </c>
      <c r="L1231" s="18" t="str">
        <f t="shared" si="152"/>
        <v>8</v>
      </c>
      <c r="M1231" s="18" t="str">
        <f>INDEX(Chapter,MATCH(L1231,[1]Chapter!$A$1:$A$681,0),8)</f>
        <v>שירותים ממלכתיים</v>
      </c>
      <c r="N1231" s="18" t="str">
        <f t="shared" si="153"/>
        <v>81</v>
      </c>
      <c r="O1231" s="18" t="str">
        <f>INDEX(Chapter,MATCH(N1231,[1]Chapter!$A$1:$A$681,0),8)</f>
        <v>חינוך</v>
      </c>
      <c r="P1231" s="18" t="str">
        <f t="shared" si="154"/>
        <v>815</v>
      </c>
      <c r="Q1231" s="18" t="str">
        <f>INDEX(Chapter,MATCH(P1231,[1]Chapter!$A$1:$A$681,0),8)</f>
        <v>חינוך על יסודי</v>
      </c>
      <c r="R1231" s="18" t="str">
        <f t="shared" si="155"/>
        <v>8150</v>
      </c>
      <c r="S1231" s="18" t="e">
        <f>INDEX(Chapter,MATCH(R1231,[1]Chapter!$A$1:$A$681,0),8)</f>
        <v>#N/A</v>
      </c>
      <c r="T1231" s="18"/>
      <c r="U1231" s="18" t="str">
        <f t="shared" si="156"/>
        <v>7</v>
      </c>
      <c r="V1231" s="18" t="str">
        <f>IF($L1231&lt;"6",INDEX(Revenue_type,MATCH(U1231*1,[1]type!$A$118:$A$168,0),8),INDEX(Expenditure_type,MATCH(U1231*1,[1]type!$A$2:$A$117,0),8))</f>
        <v>הוצאות לפעולות</v>
      </c>
      <c r="W1231" s="18" t="str">
        <f t="shared" si="157"/>
        <v>74</v>
      </c>
      <c r="X1231" s="18" t="str">
        <f>IF($L1231&lt;"6",INDEX(Revenue_type,MATCH(W1231*1,[1]type!$A$118:$A$168,0),8),INDEX(Expenditure_type,MATCH(W1231*1,[1]type!$A$2:$A$117,0),8))</f>
        <v>כלים, מכשירים וציוד</v>
      </c>
      <c r="Y1231" s="18" t="str">
        <f t="shared" si="158"/>
        <v>743</v>
      </c>
      <c r="Z1231" s="18" t="str">
        <f>IF($L1231&lt;"6",INDEX(Revenue_type,MATCH(Y1231*1,[1]type!$A$118:$A$168,0),8),INDEX(Expenditure_type,MATCH(Y1231*1,[1]type!$A$2:$A$117,0),8))</f>
        <v>רכישת כלים, מכשירים וציוד</v>
      </c>
    </row>
    <row r="1232" spans="1:26" ht="15.75" customHeight="1" outlineLevel="2">
      <c r="A1232" s="38">
        <v>744</v>
      </c>
      <c r="B1232" s="39">
        <v>815040</v>
      </c>
      <c r="C1232">
        <v>1</v>
      </c>
      <c r="D1232" t="str">
        <f t="shared" si="159"/>
        <v>1815040.744</v>
      </c>
      <c r="E1232" s="42" t="s">
        <v>816</v>
      </c>
      <c r="F1232" s="16"/>
      <c r="G1232"/>
      <c r="H1232" s="17">
        <v>14000</v>
      </c>
      <c r="I1232" s="17">
        <v>14000</v>
      </c>
      <c r="J1232" s="16">
        <v>14000</v>
      </c>
      <c r="K1232" s="18" t="e">
        <f>INDEX(תקציב_2013,MATCH(D1232,'[1]תקציב 2015'!$D$3:$D$5960,0),8)</f>
        <v>#N/A</v>
      </c>
      <c r="L1232" s="18" t="str">
        <f t="shared" si="152"/>
        <v>8</v>
      </c>
      <c r="M1232" s="18" t="str">
        <f>INDEX(Chapter,MATCH(L1232,[1]Chapter!$A$1:$A$681,0),8)</f>
        <v>שירותים ממלכתיים</v>
      </c>
      <c r="N1232" s="18" t="str">
        <f t="shared" si="153"/>
        <v>81</v>
      </c>
      <c r="O1232" s="18" t="str">
        <f>INDEX(Chapter,MATCH(N1232,[1]Chapter!$A$1:$A$681,0),8)</f>
        <v>חינוך</v>
      </c>
      <c r="P1232" s="18" t="str">
        <f t="shared" si="154"/>
        <v>815</v>
      </c>
      <c r="Q1232" s="18" t="str">
        <f>INDEX(Chapter,MATCH(P1232,[1]Chapter!$A$1:$A$681,0),8)</f>
        <v>חינוך על יסודי</v>
      </c>
      <c r="R1232" s="18" t="str">
        <f t="shared" si="155"/>
        <v>8150</v>
      </c>
      <c r="S1232" s="18" t="e">
        <f>INDEX(Chapter,MATCH(R1232,[1]Chapter!$A$1:$A$681,0),8)</f>
        <v>#N/A</v>
      </c>
      <c r="T1232" s="18"/>
      <c r="U1232" s="18" t="str">
        <f t="shared" si="156"/>
        <v>7</v>
      </c>
      <c r="V1232" s="18" t="str">
        <f>IF($L1232&lt;"6",INDEX(Revenue_type,MATCH(U1232*1,[1]type!$A$118:$A$168,0),8),INDEX(Expenditure_type,MATCH(U1232*1,[1]type!$A$2:$A$117,0),8))</f>
        <v>הוצאות לפעולות</v>
      </c>
      <c r="W1232" s="18" t="str">
        <f t="shared" si="157"/>
        <v>74</v>
      </c>
      <c r="X1232" s="18" t="str">
        <f>IF($L1232&lt;"6",INDEX(Revenue_type,MATCH(W1232*1,[1]type!$A$118:$A$168,0),8),INDEX(Expenditure_type,MATCH(W1232*1,[1]type!$A$2:$A$117,0),8))</f>
        <v>כלים, מכשירים וציוד</v>
      </c>
      <c r="Y1232" s="18" t="str">
        <f t="shared" si="158"/>
        <v>744</v>
      </c>
      <c r="Z1232" s="18" t="e">
        <f>IF($L1232&lt;"6",INDEX(Revenue_type,MATCH(Y1232*1,[1]type!$A$118:$A$168,0),8),INDEX(Expenditure_type,MATCH(Y1232*1,[1]type!$A$2:$A$117,0),8))</f>
        <v>#N/A</v>
      </c>
    </row>
    <row r="1233" spans="1:26" ht="15.75" customHeight="1" outlineLevel="2">
      <c r="A1233" s="38">
        <v>745</v>
      </c>
      <c r="B1233" s="39">
        <v>815040</v>
      </c>
      <c r="C1233">
        <v>1</v>
      </c>
      <c r="D1233" t="str">
        <f t="shared" si="159"/>
        <v>1815040.745</v>
      </c>
      <c r="E1233" s="47" t="s">
        <v>817</v>
      </c>
      <c r="F1233" s="16"/>
      <c r="G1233"/>
      <c r="H1233" s="17">
        <v>25000</v>
      </c>
      <c r="I1233" s="17">
        <v>24970.14</v>
      </c>
      <c r="J1233" s="16">
        <v>24992.400000000001</v>
      </c>
      <c r="K1233" s="18" t="e">
        <f>INDEX(תקציב_2013,MATCH(D1233,'[1]תקציב 2015'!$D$3:$D$5960,0),8)</f>
        <v>#N/A</v>
      </c>
      <c r="L1233" s="18" t="str">
        <f t="shared" si="152"/>
        <v>8</v>
      </c>
      <c r="M1233" s="18" t="str">
        <f>INDEX(Chapter,MATCH(L1233,[1]Chapter!$A$1:$A$681,0),8)</f>
        <v>שירותים ממלכתיים</v>
      </c>
      <c r="N1233" s="18" t="str">
        <f t="shared" si="153"/>
        <v>81</v>
      </c>
      <c r="O1233" s="18" t="str">
        <f>INDEX(Chapter,MATCH(N1233,[1]Chapter!$A$1:$A$681,0),8)</f>
        <v>חינוך</v>
      </c>
      <c r="P1233" s="18" t="str">
        <f t="shared" si="154"/>
        <v>815</v>
      </c>
      <c r="Q1233" s="18" t="str">
        <f>INDEX(Chapter,MATCH(P1233,[1]Chapter!$A$1:$A$681,0),8)</f>
        <v>חינוך על יסודי</v>
      </c>
      <c r="R1233" s="18" t="str">
        <f t="shared" si="155"/>
        <v>8150</v>
      </c>
      <c r="S1233" s="18" t="e">
        <f>INDEX(Chapter,MATCH(R1233,[1]Chapter!$A$1:$A$681,0),8)</f>
        <v>#N/A</v>
      </c>
      <c r="T1233" s="18"/>
      <c r="U1233" s="18" t="str">
        <f t="shared" si="156"/>
        <v>7</v>
      </c>
      <c r="V1233" s="18" t="str">
        <f>IF($L1233&lt;"6",INDEX(Revenue_type,MATCH(U1233*1,[1]type!$A$118:$A$168,0),8),INDEX(Expenditure_type,MATCH(U1233*1,[1]type!$A$2:$A$117,0),8))</f>
        <v>הוצאות לפעולות</v>
      </c>
      <c r="W1233" s="18" t="str">
        <f t="shared" si="157"/>
        <v>74</v>
      </c>
      <c r="X1233" s="18" t="str">
        <f>IF($L1233&lt;"6",INDEX(Revenue_type,MATCH(W1233*1,[1]type!$A$118:$A$168,0),8),INDEX(Expenditure_type,MATCH(W1233*1,[1]type!$A$2:$A$117,0),8))</f>
        <v>כלים, מכשירים וציוד</v>
      </c>
      <c r="Y1233" s="18" t="str">
        <f t="shared" si="158"/>
        <v>745</v>
      </c>
      <c r="Z1233" s="18" t="e">
        <f>IF($L1233&lt;"6",INDEX(Revenue_type,MATCH(Y1233*1,[1]type!$A$118:$A$168,0),8),INDEX(Expenditure_type,MATCH(Y1233*1,[1]type!$A$2:$A$117,0),8))</f>
        <v>#N/A</v>
      </c>
    </row>
    <row r="1234" spans="1:26" ht="15.75" customHeight="1" outlineLevel="2">
      <c r="A1234" s="38">
        <v>750</v>
      </c>
      <c r="B1234" s="39">
        <v>815040</v>
      </c>
      <c r="C1234">
        <v>1</v>
      </c>
      <c r="D1234" t="str">
        <f t="shared" si="159"/>
        <v>1815040.750</v>
      </c>
      <c r="E1234" s="42" t="s">
        <v>871</v>
      </c>
      <c r="F1234" s="16"/>
      <c r="G1234"/>
      <c r="H1234" s="17">
        <v>267000</v>
      </c>
      <c r="I1234" s="17">
        <v>224724.08</v>
      </c>
      <c r="J1234" s="16">
        <v>239786.74</v>
      </c>
      <c r="K1234" s="18" t="e">
        <f>INDEX(תקציב_2013,MATCH(D1234,'[1]תקציב 2015'!$D$3:$D$5960,0),8)</f>
        <v>#N/A</v>
      </c>
      <c r="L1234" s="18" t="str">
        <f t="shared" si="152"/>
        <v>8</v>
      </c>
      <c r="M1234" s="18" t="str">
        <f>INDEX(Chapter,MATCH(L1234,[1]Chapter!$A$1:$A$681,0),8)</f>
        <v>שירותים ממלכתיים</v>
      </c>
      <c r="N1234" s="18" t="str">
        <f t="shared" si="153"/>
        <v>81</v>
      </c>
      <c r="O1234" s="18" t="str">
        <f>INDEX(Chapter,MATCH(N1234,[1]Chapter!$A$1:$A$681,0),8)</f>
        <v>חינוך</v>
      </c>
      <c r="P1234" s="18" t="str">
        <f t="shared" si="154"/>
        <v>815</v>
      </c>
      <c r="Q1234" s="18" t="str">
        <f>INDEX(Chapter,MATCH(P1234,[1]Chapter!$A$1:$A$681,0),8)</f>
        <v>חינוך על יסודי</v>
      </c>
      <c r="R1234" s="18" t="str">
        <f t="shared" si="155"/>
        <v>8150</v>
      </c>
      <c r="S1234" s="18" t="e">
        <f>INDEX(Chapter,MATCH(R1234,[1]Chapter!$A$1:$A$681,0),8)</f>
        <v>#N/A</v>
      </c>
      <c r="T1234" s="18"/>
      <c r="U1234" s="18" t="str">
        <f t="shared" si="156"/>
        <v>7</v>
      </c>
      <c r="V1234" s="18" t="str">
        <f>IF($L1234&lt;"6",INDEX(Revenue_type,MATCH(U1234*1,[1]type!$A$118:$A$168,0),8),INDEX(Expenditure_type,MATCH(U1234*1,[1]type!$A$2:$A$117,0),8))</f>
        <v>הוצאות לפעולות</v>
      </c>
      <c r="W1234" s="18" t="str">
        <f t="shared" si="157"/>
        <v>75</v>
      </c>
      <c r="X1234" s="18" t="str">
        <f>IF($L1234&lt;"6",INDEX(Revenue_type,MATCH(W1234*1,[1]type!$A$118:$A$168,0),8),INDEX(Expenditure_type,MATCH(W1234*1,[1]type!$A$2:$A$117,0),8))</f>
        <v>עבודות קבלניות</v>
      </c>
      <c r="Y1234" s="18" t="str">
        <f t="shared" si="158"/>
        <v>750</v>
      </c>
      <c r="Z1234" s="18" t="e">
        <f>IF($L1234&lt;"6",INDEX(Revenue_type,MATCH(Y1234*1,[1]type!$A$118:$A$168,0),8),INDEX(Expenditure_type,MATCH(Y1234*1,[1]type!$A$2:$A$117,0),8))</f>
        <v>#N/A</v>
      </c>
    </row>
    <row r="1235" spans="1:26" ht="15.75" customHeight="1" outlineLevel="2">
      <c r="A1235" s="38">
        <v>752</v>
      </c>
      <c r="B1235" s="39">
        <v>815040</v>
      </c>
      <c r="C1235">
        <v>1</v>
      </c>
      <c r="D1235" t="str">
        <f t="shared" si="159"/>
        <v>1815040.752</v>
      </c>
      <c r="E1235" s="42" t="s">
        <v>819</v>
      </c>
      <c r="F1235" s="16"/>
      <c r="G1235"/>
      <c r="H1235" s="17">
        <v>51000</v>
      </c>
      <c r="I1235" s="17">
        <v>46705.17</v>
      </c>
      <c r="J1235" s="16">
        <v>47889.120000000003</v>
      </c>
      <c r="K1235" s="18" t="e">
        <f>INDEX(תקציב_2013,MATCH(D1235,'[1]תקציב 2015'!$D$3:$D$5960,0),8)</f>
        <v>#N/A</v>
      </c>
      <c r="L1235" s="18" t="str">
        <f t="shared" si="152"/>
        <v>8</v>
      </c>
      <c r="M1235" s="18" t="str">
        <f>INDEX(Chapter,MATCH(L1235,[1]Chapter!$A$1:$A$681,0),8)</f>
        <v>שירותים ממלכתיים</v>
      </c>
      <c r="N1235" s="18" t="str">
        <f t="shared" si="153"/>
        <v>81</v>
      </c>
      <c r="O1235" s="18" t="str">
        <f>INDEX(Chapter,MATCH(N1235,[1]Chapter!$A$1:$A$681,0),8)</f>
        <v>חינוך</v>
      </c>
      <c r="P1235" s="18" t="str">
        <f t="shared" si="154"/>
        <v>815</v>
      </c>
      <c r="Q1235" s="18" t="str">
        <f>INDEX(Chapter,MATCH(P1235,[1]Chapter!$A$1:$A$681,0),8)</f>
        <v>חינוך על יסודי</v>
      </c>
      <c r="R1235" s="18" t="str">
        <f t="shared" si="155"/>
        <v>8150</v>
      </c>
      <c r="S1235" s="18" t="e">
        <f>INDEX(Chapter,MATCH(R1235,[1]Chapter!$A$1:$A$681,0),8)</f>
        <v>#N/A</v>
      </c>
      <c r="T1235" s="18"/>
      <c r="U1235" s="18" t="str">
        <f t="shared" si="156"/>
        <v>7</v>
      </c>
      <c r="V1235" s="18" t="str">
        <f>IF($L1235&lt;"6",INDEX(Revenue_type,MATCH(U1235*1,[1]type!$A$118:$A$168,0),8),INDEX(Expenditure_type,MATCH(U1235*1,[1]type!$A$2:$A$117,0),8))</f>
        <v>הוצאות לפעולות</v>
      </c>
      <c r="W1235" s="18" t="str">
        <f t="shared" si="157"/>
        <v>75</v>
      </c>
      <c r="X1235" s="18" t="str">
        <f>IF($L1235&lt;"6",INDEX(Revenue_type,MATCH(W1235*1,[1]type!$A$118:$A$168,0),8),INDEX(Expenditure_type,MATCH(W1235*1,[1]type!$A$2:$A$117,0),8))</f>
        <v>עבודות קבלניות</v>
      </c>
      <c r="Y1235" s="18" t="str">
        <f t="shared" si="158"/>
        <v>752</v>
      </c>
      <c r="Z1235" s="18" t="e">
        <f>IF($L1235&lt;"6",INDEX(Revenue_type,MATCH(Y1235*1,[1]type!$A$118:$A$168,0),8),INDEX(Expenditure_type,MATCH(Y1235*1,[1]type!$A$2:$A$117,0),8))</f>
        <v>#N/A</v>
      </c>
    </row>
    <row r="1236" spans="1:26" ht="15.75" customHeight="1" outlineLevel="2">
      <c r="A1236" s="38">
        <v>780</v>
      </c>
      <c r="B1236" s="39">
        <v>815040</v>
      </c>
      <c r="C1236">
        <v>1</v>
      </c>
      <c r="D1236" t="str">
        <f t="shared" si="159"/>
        <v>1815040.780</v>
      </c>
      <c r="E1236" s="42" t="s">
        <v>872</v>
      </c>
      <c r="F1236" s="16"/>
      <c r="G1236"/>
      <c r="H1236" s="17">
        <v>80000</v>
      </c>
      <c r="I1236" s="17">
        <v>39390.589999999997</v>
      </c>
      <c r="J1236" s="16">
        <v>28572.3</v>
      </c>
      <c r="K1236" s="18" t="e">
        <f>INDEX(תקציב_2013,MATCH(D1236,'[1]תקציב 2015'!$D$3:$D$5960,0),8)</f>
        <v>#N/A</v>
      </c>
      <c r="L1236" s="18" t="str">
        <f t="shared" si="152"/>
        <v>8</v>
      </c>
      <c r="M1236" s="18" t="str">
        <f>INDEX(Chapter,MATCH(L1236,[1]Chapter!$A$1:$A$681,0),8)</f>
        <v>שירותים ממלכתיים</v>
      </c>
      <c r="N1236" s="18" t="str">
        <f t="shared" si="153"/>
        <v>81</v>
      </c>
      <c r="O1236" s="18" t="str">
        <f>INDEX(Chapter,MATCH(N1236,[1]Chapter!$A$1:$A$681,0),8)</f>
        <v>חינוך</v>
      </c>
      <c r="P1236" s="18" t="str">
        <f t="shared" si="154"/>
        <v>815</v>
      </c>
      <c r="Q1236" s="18" t="str">
        <f>INDEX(Chapter,MATCH(P1236,[1]Chapter!$A$1:$A$681,0),8)</f>
        <v>חינוך על יסודי</v>
      </c>
      <c r="R1236" s="18" t="str">
        <f t="shared" si="155"/>
        <v>8150</v>
      </c>
      <c r="S1236" s="18" t="e">
        <f>INDEX(Chapter,MATCH(R1236,[1]Chapter!$A$1:$A$681,0),8)</f>
        <v>#N/A</v>
      </c>
      <c r="T1236" s="18"/>
      <c r="U1236" s="18" t="str">
        <f t="shared" si="156"/>
        <v>7</v>
      </c>
      <c r="V1236" s="18" t="str">
        <f>IF($L1236&lt;"6",INDEX(Revenue_type,MATCH(U1236*1,[1]type!$A$118:$A$168,0),8),INDEX(Expenditure_type,MATCH(U1236*1,[1]type!$A$2:$A$117,0),8))</f>
        <v>הוצאות לפעולות</v>
      </c>
      <c r="W1236" s="18" t="str">
        <f t="shared" si="157"/>
        <v>78</v>
      </c>
      <c r="X1236" s="18" t="str">
        <f>IF($L1236&lt;"6",INDEX(Revenue_type,MATCH(W1236*1,[1]type!$A$118:$A$168,0),8),INDEX(Expenditure_type,MATCH(W1236*1,[1]type!$A$2:$A$117,0),8))</f>
        <v>הוצאות שונות</v>
      </c>
      <c r="Y1236" s="18" t="str">
        <f t="shared" si="158"/>
        <v>780</v>
      </c>
      <c r="Z1236" s="18" t="e">
        <f>IF($L1236&lt;"6",INDEX(Revenue_type,MATCH(Y1236*1,[1]type!$A$118:$A$168,0),8),INDEX(Expenditure_type,MATCH(Y1236*1,[1]type!$A$2:$A$117,0),8))</f>
        <v>#N/A</v>
      </c>
    </row>
    <row r="1237" spans="1:26" ht="15.75" customHeight="1" outlineLevel="2">
      <c r="A1237" s="38">
        <v>781</v>
      </c>
      <c r="B1237" s="39">
        <v>815040</v>
      </c>
      <c r="C1237">
        <v>1</v>
      </c>
      <c r="D1237" t="str">
        <f t="shared" si="159"/>
        <v>1815040.781</v>
      </c>
      <c r="E1237" s="42" t="s">
        <v>873</v>
      </c>
      <c r="F1237" s="16"/>
      <c r="G1237"/>
      <c r="H1237" s="17">
        <v>3000</v>
      </c>
      <c r="I1237" s="17">
        <v>3000</v>
      </c>
      <c r="J1237" s="16">
        <v>3000</v>
      </c>
      <c r="K1237" s="18" t="e">
        <f>INDEX(תקציב_2013,MATCH(D1237,'[1]תקציב 2015'!$D$3:$D$5960,0),8)</f>
        <v>#N/A</v>
      </c>
      <c r="L1237" s="18" t="str">
        <f t="shared" si="152"/>
        <v>8</v>
      </c>
      <c r="M1237" s="18" t="str">
        <f>INDEX(Chapter,MATCH(L1237,[1]Chapter!$A$1:$A$681,0),8)</f>
        <v>שירותים ממלכתיים</v>
      </c>
      <c r="N1237" s="18" t="str">
        <f t="shared" si="153"/>
        <v>81</v>
      </c>
      <c r="O1237" s="18" t="str">
        <f>INDEX(Chapter,MATCH(N1237,[1]Chapter!$A$1:$A$681,0),8)</f>
        <v>חינוך</v>
      </c>
      <c r="P1237" s="18" t="str">
        <f t="shared" si="154"/>
        <v>815</v>
      </c>
      <c r="Q1237" s="18" t="str">
        <f>INDEX(Chapter,MATCH(P1237,[1]Chapter!$A$1:$A$681,0),8)</f>
        <v>חינוך על יסודי</v>
      </c>
      <c r="R1237" s="18" t="str">
        <f t="shared" si="155"/>
        <v>8150</v>
      </c>
      <c r="S1237" s="18" t="e">
        <f>INDEX(Chapter,MATCH(R1237,[1]Chapter!$A$1:$A$681,0),8)</f>
        <v>#N/A</v>
      </c>
      <c r="T1237" s="18"/>
      <c r="U1237" s="18" t="str">
        <f t="shared" si="156"/>
        <v>7</v>
      </c>
      <c r="V1237" s="18" t="str">
        <f>IF($L1237&lt;"6",INDEX(Revenue_type,MATCH(U1237*1,[1]type!$A$118:$A$168,0),8),INDEX(Expenditure_type,MATCH(U1237*1,[1]type!$A$2:$A$117,0),8))</f>
        <v>הוצאות לפעולות</v>
      </c>
      <c r="W1237" s="18" t="str">
        <f t="shared" si="157"/>
        <v>78</v>
      </c>
      <c r="X1237" s="18" t="str">
        <f>IF($L1237&lt;"6",INDEX(Revenue_type,MATCH(W1237*1,[1]type!$A$118:$A$168,0),8),INDEX(Expenditure_type,MATCH(W1237*1,[1]type!$A$2:$A$117,0),8))</f>
        <v>הוצאות שונות</v>
      </c>
      <c r="Y1237" s="18" t="str">
        <f t="shared" si="158"/>
        <v>781</v>
      </c>
      <c r="Z1237" s="18" t="e">
        <f>IF($L1237&lt;"6",INDEX(Revenue_type,MATCH(Y1237*1,[1]type!$A$118:$A$168,0),8),INDEX(Expenditure_type,MATCH(Y1237*1,[1]type!$A$2:$A$117,0),8))</f>
        <v>#N/A</v>
      </c>
    </row>
    <row r="1238" spans="1:26" ht="15.75" customHeight="1" outlineLevel="2">
      <c r="A1238" s="38">
        <v>782</v>
      </c>
      <c r="B1238" s="39">
        <v>815040</v>
      </c>
      <c r="C1238">
        <v>1</v>
      </c>
      <c r="D1238" t="str">
        <f t="shared" si="159"/>
        <v>1815040.782</v>
      </c>
      <c r="E1238" s="42" t="s">
        <v>214</v>
      </c>
      <c r="F1238" s="16"/>
      <c r="G1238"/>
      <c r="H1238" s="17">
        <v>4100</v>
      </c>
      <c r="I1238" s="17">
        <v>3420</v>
      </c>
      <c r="J1238" s="16">
        <v>456</v>
      </c>
      <c r="K1238" s="18" t="e">
        <f>INDEX(תקציב_2013,MATCH(D1238,'[1]תקציב 2015'!$D$3:$D$5960,0),8)</f>
        <v>#N/A</v>
      </c>
      <c r="L1238" s="18" t="str">
        <f t="shared" si="152"/>
        <v>8</v>
      </c>
      <c r="M1238" s="18" t="str">
        <f>INDEX(Chapter,MATCH(L1238,[1]Chapter!$A$1:$A$681,0),8)</f>
        <v>שירותים ממלכתיים</v>
      </c>
      <c r="N1238" s="18" t="str">
        <f t="shared" si="153"/>
        <v>81</v>
      </c>
      <c r="O1238" s="18" t="str">
        <f>INDEX(Chapter,MATCH(N1238,[1]Chapter!$A$1:$A$681,0),8)</f>
        <v>חינוך</v>
      </c>
      <c r="P1238" s="18" t="str">
        <f t="shared" si="154"/>
        <v>815</v>
      </c>
      <c r="Q1238" s="18" t="str">
        <f>INDEX(Chapter,MATCH(P1238,[1]Chapter!$A$1:$A$681,0),8)</f>
        <v>חינוך על יסודי</v>
      </c>
      <c r="R1238" s="18" t="str">
        <f t="shared" si="155"/>
        <v>8150</v>
      </c>
      <c r="S1238" s="18" t="e">
        <f>INDEX(Chapter,MATCH(R1238,[1]Chapter!$A$1:$A$681,0),8)</f>
        <v>#N/A</v>
      </c>
      <c r="T1238" s="18"/>
      <c r="U1238" s="18" t="str">
        <f t="shared" si="156"/>
        <v>7</v>
      </c>
      <c r="V1238" s="18" t="str">
        <f>IF($L1238&lt;"6",INDEX(Revenue_type,MATCH(U1238*1,[1]type!$A$118:$A$168,0),8),INDEX(Expenditure_type,MATCH(U1238*1,[1]type!$A$2:$A$117,0),8))</f>
        <v>הוצאות לפעולות</v>
      </c>
      <c r="W1238" s="18" t="str">
        <f t="shared" si="157"/>
        <v>78</v>
      </c>
      <c r="X1238" s="18" t="str">
        <f>IF($L1238&lt;"6",INDEX(Revenue_type,MATCH(W1238*1,[1]type!$A$118:$A$168,0),8),INDEX(Expenditure_type,MATCH(W1238*1,[1]type!$A$2:$A$117,0),8))</f>
        <v>הוצאות שונות</v>
      </c>
      <c r="Y1238" s="18" t="str">
        <f t="shared" si="158"/>
        <v>782</v>
      </c>
      <c r="Z1238" s="18" t="e">
        <f>IF($L1238&lt;"6",INDEX(Revenue_type,MATCH(Y1238*1,[1]type!$A$118:$A$168,0),8),INDEX(Expenditure_type,MATCH(Y1238*1,[1]type!$A$2:$A$117,0),8))</f>
        <v>#N/A</v>
      </c>
    </row>
    <row r="1239" spans="1:26" ht="15.75" customHeight="1" outlineLevel="2">
      <c r="A1239" s="38">
        <v>784</v>
      </c>
      <c r="B1239" s="39">
        <v>815040</v>
      </c>
      <c r="C1239">
        <v>1</v>
      </c>
      <c r="D1239" t="str">
        <f t="shared" si="159"/>
        <v>1815040.784</v>
      </c>
      <c r="E1239" s="47" t="s">
        <v>874</v>
      </c>
      <c r="F1239" s="16"/>
      <c r="G1239"/>
      <c r="H1239" s="17">
        <v>14900</v>
      </c>
      <c r="I1239" s="17">
        <v>14900</v>
      </c>
      <c r="J1239" s="16">
        <v>14900</v>
      </c>
      <c r="K1239" s="18" t="e">
        <f>INDEX(תקציב_2013,MATCH(D1239,'[1]תקציב 2015'!$D$3:$D$5960,0),8)</f>
        <v>#N/A</v>
      </c>
      <c r="L1239" s="18" t="str">
        <f t="shared" si="152"/>
        <v>8</v>
      </c>
      <c r="M1239" s="18" t="str">
        <f>INDEX(Chapter,MATCH(L1239,[1]Chapter!$A$1:$A$681,0),8)</f>
        <v>שירותים ממלכתיים</v>
      </c>
      <c r="N1239" s="18" t="str">
        <f t="shared" si="153"/>
        <v>81</v>
      </c>
      <c r="O1239" s="18" t="str">
        <f>INDEX(Chapter,MATCH(N1239,[1]Chapter!$A$1:$A$681,0),8)</f>
        <v>חינוך</v>
      </c>
      <c r="P1239" s="18" t="str">
        <f t="shared" si="154"/>
        <v>815</v>
      </c>
      <c r="Q1239" s="18" t="str">
        <f>INDEX(Chapter,MATCH(P1239,[1]Chapter!$A$1:$A$681,0),8)</f>
        <v>חינוך על יסודי</v>
      </c>
      <c r="R1239" s="18" t="str">
        <f t="shared" si="155"/>
        <v>8150</v>
      </c>
      <c r="S1239" s="18" t="e">
        <f>INDEX(Chapter,MATCH(R1239,[1]Chapter!$A$1:$A$681,0),8)</f>
        <v>#N/A</v>
      </c>
      <c r="T1239" s="18"/>
      <c r="U1239" s="18" t="str">
        <f t="shared" si="156"/>
        <v>7</v>
      </c>
      <c r="V1239" s="18" t="str">
        <f>IF($L1239&lt;"6",INDEX(Revenue_type,MATCH(U1239*1,[1]type!$A$118:$A$168,0),8),INDEX(Expenditure_type,MATCH(U1239*1,[1]type!$A$2:$A$117,0),8))</f>
        <v>הוצאות לפעולות</v>
      </c>
      <c r="W1239" s="18" t="str">
        <f t="shared" si="157"/>
        <v>78</v>
      </c>
      <c r="X1239" s="18" t="str">
        <f>IF($L1239&lt;"6",INDEX(Revenue_type,MATCH(W1239*1,[1]type!$A$118:$A$168,0),8),INDEX(Expenditure_type,MATCH(W1239*1,[1]type!$A$2:$A$117,0),8))</f>
        <v>הוצאות שונות</v>
      </c>
      <c r="Y1239" s="18" t="str">
        <f t="shared" si="158"/>
        <v>784</v>
      </c>
      <c r="Z1239" s="18" t="e">
        <f>IF($L1239&lt;"6",INDEX(Revenue_type,MATCH(Y1239*1,[1]type!$A$118:$A$168,0),8),INDEX(Expenditure_type,MATCH(Y1239*1,[1]type!$A$2:$A$117,0),8))</f>
        <v>#N/A</v>
      </c>
    </row>
    <row r="1240" spans="1:26" ht="15.75" customHeight="1" outlineLevel="2">
      <c r="A1240" s="38">
        <v>787</v>
      </c>
      <c r="B1240" s="39">
        <v>815040</v>
      </c>
      <c r="C1240">
        <v>1</v>
      </c>
      <c r="D1240" t="str">
        <f t="shared" si="159"/>
        <v>1815040.787</v>
      </c>
      <c r="E1240" s="47" t="s">
        <v>227</v>
      </c>
      <c r="F1240" s="16"/>
      <c r="G1240"/>
      <c r="H1240" s="17">
        <v>1000</v>
      </c>
      <c r="I1240" s="17">
        <v>2956</v>
      </c>
      <c r="J1240" s="16">
        <v>4353</v>
      </c>
      <c r="K1240" s="18" t="e">
        <f>INDEX(תקציב_2013,MATCH(D1240,'[1]תקציב 2015'!$D$3:$D$5960,0),8)</f>
        <v>#N/A</v>
      </c>
      <c r="L1240" s="18" t="str">
        <f t="shared" si="152"/>
        <v>8</v>
      </c>
      <c r="M1240" s="18" t="str">
        <f>INDEX(Chapter,MATCH(L1240,[1]Chapter!$A$1:$A$681,0),8)</f>
        <v>שירותים ממלכתיים</v>
      </c>
      <c r="N1240" s="18" t="str">
        <f t="shared" si="153"/>
        <v>81</v>
      </c>
      <c r="O1240" s="18" t="str">
        <f>INDEX(Chapter,MATCH(N1240,[1]Chapter!$A$1:$A$681,0),8)</f>
        <v>חינוך</v>
      </c>
      <c r="P1240" s="18" t="str">
        <f t="shared" si="154"/>
        <v>815</v>
      </c>
      <c r="Q1240" s="18" t="str">
        <f>INDEX(Chapter,MATCH(P1240,[1]Chapter!$A$1:$A$681,0),8)</f>
        <v>חינוך על יסודי</v>
      </c>
      <c r="R1240" s="18" t="str">
        <f t="shared" si="155"/>
        <v>8150</v>
      </c>
      <c r="S1240" s="18" t="e">
        <f>INDEX(Chapter,MATCH(R1240,[1]Chapter!$A$1:$A$681,0),8)</f>
        <v>#N/A</v>
      </c>
      <c r="T1240" s="18"/>
      <c r="U1240" s="18" t="str">
        <f t="shared" si="156"/>
        <v>7</v>
      </c>
      <c r="V1240" s="18" t="str">
        <f>IF($L1240&lt;"6",INDEX(Revenue_type,MATCH(U1240*1,[1]type!$A$118:$A$168,0),8),INDEX(Expenditure_type,MATCH(U1240*1,[1]type!$A$2:$A$117,0),8))</f>
        <v>הוצאות לפעולות</v>
      </c>
      <c r="W1240" s="18" t="str">
        <f t="shared" si="157"/>
        <v>78</v>
      </c>
      <c r="X1240" s="18" t="str">
        <f>IF($L1240&lt;"6",INDEX(Revenue_type,MATCH(W1240*1,[1]type!$A$118:$A$168,0),8),INDEX(Expenditure_type,MATCH(W1240*1,[1]type!$A$2:$A$117,0),8))</f>
        <v>הוצאות שונות</v>
      </c>
      <c r="Y1240" s="18" t="str">
        <f t="shared" si="158"/>
        <v>787</v>
      </c>
      <c r="Z1240" s="18" t="e">
        <f>IF($L1240&lt;"6",INDEX(Revenue_type,MATCH(Y1240*1,[1]type!$A$118:$A$168,0),8),INDEX(Expenditure_type,MATCH(Y1240*1,[1]type!$A$2:$A$117,0),8))</f>
        <v>#N/A</v>
      </c>
    </row>
    <row r="1241" spans="1:26" ht="15.75" customHeight="1" outlineLevel="2">
      <c r="A1241" s="38">
        <v>789</v>
      </c>
      <c r="B1241" s="39">
        <v>815040</v>
      </c>
      <c r="C1241">
        <v>1</v>
      </c>
      <c r="D1241" t="str">
        <f t="shared" si="159"/>
        <v>1815040.789</v>
      </c>
      <c r="E1241" s="47" t="s">
        <v>184</v>
      </c>
      <c r="F1241" s="16"/>
      <c r="G1241"/>
      <c r="H1241" s="17">
        <v>15200</v>
      </c>
      <c r="I1241" s="17">
        <v>9484</v>
      </c>
      <c r="J1241" s="16">
        <v>7337</v>
      </c>
      <c r="K1241" s="18" t="e">
        <f>INDEX(תקציב_2013,MATCH(D1241,'[1]תקציב 2015'!$D$3:$D$5960,0),8)</f>
        <v>#N/A</v>
      </c>
      <c r="L1241" s="18" t="str">
        <f t="shared" si="152"/>
        <v>8</v>
      </c>
      <c r="M1241" s="18" t="str">
        <f>INDEX(Chapter,MATCH(L1241,[1]Chapter!$A$1:$A$681,0),8)</f>
        <v>שירותים ממלכתיים</v>
      </c>
      <c r="N1241" s="18" t="str">
        <f t="shared" si="153"/>
        <v>81</v>
      </c>
      <c r="O1241" s="18" t="str">
        <f>INDEX(Chapter,MATCH(N1241,[1]Chapter!$A$1:$A$681,0),8)</f>
        <v>חינוך</v>
      </c>
      <c r="P1241" s="18" t="str">
        <f t="shared" si="154"/>
        <v>815</v>
      </c>
      <c r="Q1241" s="18" t="str">
        <f>INDEX(Chapter,MATCH(P1241,[1]Chapter!$A$1:$A$681,0),8)</f>
        <v>חינוך על יסודי</v>
      </c>
      <c r="R1241" s="18" t="str">
        <f t="shared" si="155"/>
        <v>8150</v>
      </c>
      <c r="S1241" s="18" t="e">
        <f>INDEX(Chapter,MATCH(R1241,[1]Chapter!$A$1:$A$681,0),8)</f>
        <v>#N/A</v>
      </c>
      <c r="T1241" s="18"/>
      <c r="U1241" s="18" t="str">
        <f t="shared" si="156"/>
        <v>7</v>
      </c>
      <c r="V1241" s="18" t="str">
        <f>IF($L1241&lt;"6",INDEX(Revenue_type,MATCH(U1241*1,[1]type!$A$118:$A$168,0),8),INDEX(Expenditure_type,MATCH(U1241*1,[1]type!$A$2:$A$117,0),8))</f>
        <v>הוצאות לפעולות</v>
      </c>
      <c r="W1241" s="18" t="str">
        <f t="shared" si="157"/>
        <v>78</v>
      </c>
      <c r="X1241" s="18" t="str">
        <f>IF($L1241&lt;"6",INDEX(Revenue_type,MATCH(W1241*1,[1]type!$A$118:$A$168,0),8),INDEX(Expenditure_type,MATCH(W1241*1,[1]type!$A$2:$A$117,0),8))</f>
        <v>הוצאות שונות</v>
      </c>
      <c r="Y1241" s="18" t="str">
        <f t="shared" si="158"/>
        <v>789</v>
      </c>
      <c r="Z1241" s="18" t="e">
        <f>IF($L1241&lt;"6",INDEX(Revenue_type,MATCH(Y1241*1,[1]type!$A$118:$A$168,0),8),INDEX(Expenditure_type,MATCH(Y1241*1,[1]type!$A$2:$A$117,0),8))</f>
        <v>#N/A</v>
      </c>
    </row>
    <row r="1242" spans="1:26" ht="15.75" customHeight="1" outlineLevel="2">
      <c r="A1242" s="38">
        <v>795</v>
      </c>
      <c r="B1242" s="39">
        <v>815040</v>
      </c>
      <c r="C1242">
        <v>1</v>
      </c>
      <c r="D1242" t="str">
        <f t="shared" si="159"/>
        <v>1815040.795</v>
      </c>
      <c r="E1242" s="47" t="s">
        <v>785</v>
      </c>
      <c r="F1242" s="16"/>
      <c r="G1242"/>
      <c r="H1242" s="17">
        <v>29000</v>
      </c>
      <c r="I1242" s="17">
        <v>21956</v>
      </c>
      <c r="J1242" s="16">
        <v>20807</v>
      </c>
      <c r="K1242" s="18"/>
      <c r="L1242" s="18" t="str">
        <f t="shared" si="152"/>
        <v>8</v>
      </c>
      <c r="M1242" s="18" t="str">
        <f>INDEX(Chapter,MATCH(L1242,[1]Chapter!$A$1:$A$681,0),8)</f>
        <v>שירותים ממלכתיים</v>
      </c>
      <c r="N1242" s="18" t="str">
        <f t="shared" si="153"/>
        <v>81</v>
      </c>
      <c r="O1242" s="18" t="str">
        <f>INDEX(Chapter,MATCH(N1242,[1]Chapter!$A$1:$A$681,0),8)</f>
        <v>חינוך</v>
      </c>
      <c r="P1242" s="18" t="str">
        <f t="shared" si="154"/>
        <v>815</v>
      </c>
      <c r="Q1242" s="18" t="str">
        <f>INDEX(Chapter,MATCH(P1242,[1]Chapter!$A$1:$A$681,0),8)</f>
        <v>חינוך על יסודי</v>
      </c>
      <c r="R1242" s="18" t="str">
        <f t="shared" si="155"/>
        <v>8150</v>
      </c>
      <c r="S1242" s="18" t="e">
        <f>INDEX(Chapter,MATCH(R1242,[1]Chapter!$A$1:$A$681,0),8)</f>
        <v>#N/A</v>
      </c>
      <c r="T1242" s="18"/>
      <c r="U1242" s="18" t="str">
        <f t="shared" si="156"/>
        <v>7</v>
      </c>
      <c r="V1242" s="18" t="str">
        <f>IF($L1242&lt;"6",INDEX(Revenue_type,MATCH(U1242*1,[1]type!$A$118:$A$168,0),8),INDEX(Expenditure_type,MATCH(U1242*1,[1]type!$A$2:$A$117,0),8))</f>
        <v>הוצאות לפעולות</v>
      </c>
      <c r="W1242" s="18" t="str">
        <f t="shared" si="157"/>
        <v>79</v>
      </c>
      <c r="X1242" s="18" t="str">
        <f>IF($L1242&lt;"6",INDEX(Revenue_type,MATCH(W1242*1,[1]type!$A$118:$A$168,0),8),INDEX(Expenditure_type,MATCH(W1242*1,[1]type!$A$2:$A$117,0),8))</f>
        <v>השתתפות בתקציבי עזר 092</v>
      </c>
      <c r="Y1242" s="18" t="str">
        <f t="shared" si="158"/>
        <v>795</v>
      </c>
      <c r="Z1242" s="18" t="str">
        <f>IF($L1242&lt;"6",INDEX(Revenue_type,MATCH(Y1242*1,[1]type!$A$118:$A$168,0),8),INDEX(Expenditure_type,MATCH(Y1242*1,[1]type!$A$2:$A$117,0),8))</f>
        <v>בתי מלאכה ת"ע 095</v>
      </c>
    </row>
    <row r="1243" spans="1:26" ht="15.75" customHeight="1" outlineLevel="2">
      <c r="A1243" s="38">
        <v>798</v>
      </c>
      <c r="B1243" s="39">
        <v>815040</v>
      </c>
      <c r="C1243">
        <v>1</v>
      </c>
      <c r="D1243" t="str">
        <f t="shared" si="159"/>
        <v>1815040.798</v>
      </c>
      <c r="E1243" s="47" t="s">
        <v>565</v>
      </c>
      <c r="F1243" s="16"/>
      <c r="G1243"/>
      <c r="H1243" s="17">
        <v>57000</v>
      </c>
      <c r="I1243" s="17">
        <v>53837</v>
      </c>
      <c r="J1243" s="16">
        <v>54342</v>
      </c>
      <c r="K1243" s="18"/>
      <c r="L1243" s="18" t="str">
        <f t="shared" si="152"/>
        <v>8</v>
      </c>
      <c r="M1243" s="18" t="str">
        <f>INDEX(Chapter,MATCH(L1243,[1]Chapter!$A$1:$A$681,0),8)</f>
        <v>שירותים ממלכתיים</v>
      </c>
      <c r="N1243" s="18" t="str">
        <f t="shared" si="153"/>
        <v>81</v>
      </c>
      <c r="O1243" s="18" t="str">
        <f>INDEX(Chapter,MATCH(N1243,[1]Chapter!$A$1:$A$681,0),8)</f>
        <v>חינוך</v>
      </c>
      <c r="P1243" s="18" t="str">
        <f t="shared" si="154"/>
        <v>815</v>
      </c>
      <c r="Q1243" s="18" t="str">
        <f>INDEX(Chapter,MATCH(P1243,[1]Chapter!$A$1:$A$681,0),8)</f>
        <v>חינוך על יסודי</v>
      </c>
      <c r="R1243" s="18" t="str">
        <f t="shared" si="155"/>
        <v>8150</v>
      </c>
      <c r="S1243" s="18" t="e">
        <f>INDEX(Chapter,MATCH(R1243,[1]Chapter!$A$1:$A$681,0),8)</f>
        <v>#N/A</v>
      </c>
      <c r="T1243" s="18"/>
      <c r="U1243" s="18" t="str">
        <f t="shared" si="156"/>
        <v>7</v>
      </c>
      <c r="V1243" s="18" t="str">
        <f>IF($L1243&lt;"6",INDEX(Revenue_type,MATCH(U1243*1,[1]type!$A$118:$A$168,0),8),INDEX(Expenditure_type,MATCH(U1243*1,[1]type!$A$2:$A$117,0),8))</f>
        <v>הוצאות לפעולות</v>
      </c>
      <c r="W1243" s="18" t="str">
        <f t="shared" si="157"/>
        <v>79</v>
      </c>
      <c r="X1243" s="18" t="str">
        <f>IF($L1243&lt;"6",INDEX(Revenue_type,MATCH(W1243*1,[1]type!$A$118:$A$168,0),8),INDEX(Expenditure_type,MATCH(W1243*1,[1]type!$A$2:$A$117,0),8))</f>
        <v>השתתפות בתקציבי עזר 092</v>
      </c>
      <c r="Y1243" s="18" t="str">
        <f t="shared" si="158"/>
        <v>798</v>
      </c>
      <c r="Z1243" s="18" t="e">
        <f>IF($L1243&lt;"6",INDEX(Revenue_type,MATCH(Y1243*1,[1]type!$A$118:$A$168,0),8),INDEX(Expenditure_type,MATCH(Y1243*1,[1]type!$A$2:$A$117,0),8))</f>
        <v>#N/A</v>
      </c>
    </row>
    <row r="1244" spans="1:26" ht="15.75" customHeight="1" outlineLevel="2">
      <c r="A1244" s="38">
        <v>923</v>
      </c>
      <c r="B1244" s="39">
        <v>815040</v>
      </c>
      <c r="C1244">
        <v>1</v>
      </c>
      <c r="D1244" t="str">
        <f t="shared" si="159"/>
        <v>1815040.923</v>
      </c>
      <c r="E1244" s="47" t="s">
        <v>243</v>
      </c>
      <c r="F1244" s="16"/>
      <c r="G1244"/>
      <c r="H1244" s="17">
        <v>60000</v>
      </c>
      <c r="I1244" s="17">
        <v>58502</v>
      </c>
      <c r="J1244" s="16">
        <v>98100</v>
      </c>
      <c r="K1244" s="18"/>
      <c r="L1244" s="18" t="str">
        <f t="shared" si="152"/>
        <v>8</v>
      </c>
      <c r="M1244" s="18" t="str">
        <f>INDEX(Chapter,MATCH(L1244,[1]Chapter!$A$1:$A$681,0),8)</f>
        <v>שירותים ממלכתיים</v>
      </c>
      <c r="N1244" s="18" t="str">
        <f t="shared" si="153"/>
        <v>81</v>
      </c>
      <c r="O1244" s="18" t="str">
        <f>INDEX(Chapter,MATCH(N1244,[1]Chapter!$A$1:$A$681,0),8)</f>
        <v>חינוך</v>
      </c>
      <c r="P1244" s="18" t="str">
        <f t="shared" si="154"/>
        <v>815</v>
      </c>
      <c r="Q1244" s="18" t="str">
        <f>INDEX(Chapter,MATCH(P1244,[1]Chapter!$A$1:$A$681,0),8)</f>
        <v>חינוך על יסודי</v>
      </c>
      <c r="R1244" s="18" t="str">
        <f t="shared" si="155"/>
        <v>8150</v>
      </c>
      <c r="S1244" s="18" t="e">
        <f>INDEX(Chapter,MATCH(R1244,[1]Chapter!$A$1:$A$681,0),8)</f>
        <v>#N/A</v>
      </c>
      <c r="T1244" s="18"/>
      <c r="U1244" s="18" t="str">
        <f t="shared" si="156"/>
        <v>9</v>
      </c>
      <c r="V1244" s="18" t="str">
        <f>IF($L1244&lt;"6",INDEX(Revenue_type,MATCH(U1244*1,[1]type!$A$118:$A$168,0),8),INDEX(Expenditure_type,MATCH(U1244*1,[1]type!$A$2:$A$117,0),8))</f>
        <v>הוצאות חד פעמיות</v>
      </c>
      <c r="W1244" s="18" t="str">
        <f t="shared" si="157"/>
        <v>92</v>
      </c>
      <c r="X1244" s="18" t="str">
        <f>IF($L1244&lt;"6",INDEX(Revenue_type,MATCH(W1244*1,[1]type!$A$118:$A$168,0),8),INDEX(Expenditure_type,MATCH(W1244*1,[1]type!$A$2:$A$117,0),8))</f>
        <v>הוצאות לעבודות פיתוח</v>
      </c>
      <c r="Y1244" s="18" t="str">
        <f t="shared" si="158"/>
        <v>923</v>
      </c>
      <c r="Z1244" s="18" t="e">
        <f>IF($L1244&lt;"6",INDEX(Revenue_type,MATCH(Y1244*1,[1]type!$A$118:$A$168,0),8),INDEX(Expenditure_type,MATCH(Y1244*1,[1]type!$A$2:$A$117,0),8))</f>
        <v>#N/A</v>
      </c>
    </row>
    <row r="1245" spans="1:26" ht="15.75" customHeight="1" outlineLevel="2">
      <c r="A1245" s="38">
        <v>110</v>
      </c>
      <c r="B1245" s="39">
        <v>815041</v>
      </c>
      <c r="C1245">
        <v>1</v>
      </c>
      <c r="D1245" t="str">
        <f t="shared" si="159"/>
        <v>1815041.110</v>
      </c>
      <c r="E1245" s="47" t="s">
        <v>843</v>
      </c>
      <c r="F1245" s="16"/>
      <c r="G1245"/>
      <c r="H1245" s="17">
        <v>0</v>
      </c>
      <c r="I1245" s="17">
        <v>0</v>
      </c>
      <c r="J1245" s="16">
        <v>0</v>
      </c>
      <c r="K1245" s="18" t="e">
        <f>INDEX(תקציב_2013,MATCH(D1245,'[1]תקציב 2015'!$D$3:$D$5960,0),8)</f>
        <v>#N/A</v>
      </c>
      <c r="L1245" s="18" t="str">
        <f t="shared" si="152"/>
        <v>8</v>
      </c>
      <c r="M1245" s="18" t="str">
        <f>INDEX(Chapter,MATCH(L1245,[1]Chapter!$A$1:$A$681,0),8)</f>
        <v>שירותים ממלכתיים</v>
      </c>
      <c r="N1245" s="18" t="str">
        <f t="shared" si="153"/>
        <v>81</v>
      </c>
      <c r="O1245" s="18" t="str">
        <f>INDEX(Chapter,MATCH(N1245,[1]Chapter!$A$1:$A$681,0),8)</f>
        <v>חינוך</v>
      </c>
      <c r="P1245" s="18" t="str">
        <f t="shared" si="154"/>
        <v>815</v>
      </c>
      <c r="Q1245" s="18" t="str">
        <f>INDEX(Chapter,MATCH(P1245,[1]Chapter!$A$1:$A$681,0),8)</f>
        <v>חינוך על יסודי</v>
      </c>
      <c r="R1245" s="18" t="str">
        <f t="shared" si="155"/>
        <v>8150</v>
      </c>
      <c r="S1245" s="18" t="e">
        <f>INDEX(Chapter,MATCH(R1245,[1]Chapter!$A$1:$A$681,0),8)</f>
        <v>#N/A</v>
      </c>
      <c r="T1245" s="18"/>
      <c r="U1245" s="18" t="str">
        <f t="shared" si="156"/>
        <v>1</v>
      </c>
      <c r="V1245" s="18" t="str">
        <f>IF($L1245&lt;"6",INDEX(Revenue_type,MATCH(U1245*1,[1]type!$A$118:$A$168,0),8),INDEX(Expenditure_type,MATCH(U1245*1,[1]type!$A$2:$A$117,0),8))</f>
        <v>משכורות וש"ע לעובדים לפי תקן</v>
      </c>
      <c r="W1245" s="18" t="str">
        <f t="shared" si="157"/>
        <v>11</v>
      </c>
      <c r="X1245" s="18" t="str">
        <f>IF($L1245&lt;"6",INDEX(Revenue_type,MATCH(W1245*1,[1]type!$A$118:$A$168,0),8),INDEX(Expenditure_type,MATCH(W1245*1,[1]type!$A$2:$A$117,0),8))</f>
        <v>השכר הקובע</v>
      </c>
      <c r="Y1245" s="18" t="str">
        <f t="shared" si="158"/>
        <v>110</v>
      </c>
      <c r="Z1245" s="18" t="e">
        <f>IF($L1245&lt;"6",INDEX(Revenue_type,MATCH(Y1245*1,[1]type!$A$118:$A$168,0),8),INDEX(Expenditure_type,MATCH(Y1245*1,[1]type!$A$2:$A$117,0),8))</f>
        <v>#N/A</v>
      </c>
    </row>
    <row r="1246" spans="1:26" ht="15.75" customHeight="1" outlineLevel="2">
      <c r="A1246" s="38">
        <v>110</v>
      </c>
      <c r="B1246" s="39">
        <v>815200</v>
      </c>
      <c r="C1246">
        <v>1</v>
      </c>
      <c r="D1246" t="str">
        <f t="shared" si="159"/>
        <v>1815200.110</v>
      </c>
      <c r="E1246" s="42" t="s">
        <v>875</v>
      </c>
      <c r="F1246" s="16"/>
      <c r="G1246"/>
      <c r="H1246" s="17">
        <v>2711000</v>
      </c>
      <c r="I1246" s="17">
        <v>2409798.15</v>
      </c>
      <c r="J1246" s="16">
        <v>2159041.06</v>
      </c>
      <c r="K1246" s="18" t="e">
        <f>INDEX(תקציב_2013,MATCH(D1246,'[1]תקציב 2015'!$D$3:$D$5960,0),8)</f>
        <v>#N/A</v>
      </c>
      <c r="L1246" s="18" t="str">
        <f t="shared" si="152"/>
        <v>8</v>
      </c>
      <c r="M1246" s="18" t="str">
        <f>INDEX(Chapter,MATCH(L1246,[1]Chapter!$A$1:$A$681,0),8)</f>
        <v>שירותים ממלכתיים</v>
      </c>
      <c r="N1246" s="18" t="str">
        <f t="shared" si="153"/>
        <v>81</v>
      </c>
      <c r="O1246" s="18" t="str">
        <f>INDEX(Chapter,MATCH(N1246,[1]Chapter!$A$1:$A$681,0),8)</f>
        <v>חינוך</v>
      </c>
      <c r="P1246" s="18" t="str">
        <f t="shared" si="154"/>
        <v>815</v>
      </c>
      <c r="Q1246" s="18" t="str">
        <f>INDEX(Chapter,MATCH(P1246,[1]Chapter!$A$1:$A$681,0),8)</f>
        <v>חינוך על יסודי</v>
      </c>
      <c r="R1246" s="18" t="str">
        <f t="shared" si="155"/>
        <v>8152</v>
      </c>
      <c r="S1246" s="18" t="str">
        <f>INDEX(Chapter,MATCH(R1246,[1]Chapter!$A$1:$A$681,0),8)</f>
        <v>בתי״ס על יסודיים עיוניים</v>
      </c>
      <c r="T1246" s="18"/>
      <c r="U1246" s="18" t="str">
        <f t="shared" si="156"/>
        <v>1</v>
      </c>
      <c r="V1246" s="18" t="str">
        <f>IF($L1246&lt;"6",INDEX(Revenue_type,MATCH(U1246*1,[1]type!$A$118:$A$168,0),8),INDEX(Expenditure_type,MATCH(U1246*1,[1]type!$A$2:$A$117,0),8))</f>
        <v>משכורות וש"ע לעובדים לפי תקן</v>
      </c>
      <c r="W1246" s="18" t="str">
        <f t="shared" si="157"/>
        <v>11</v>
      </c>
      <c r="X1246" s="18" t="str">
        <f>IF($L1246&lt;"6",INDEX(Revenue_type,MATCH(W1246*1,[1]type!$A$118:$A$168,0),8),INDEX(Expenditure_type,MATCH(W1246*1,[1]type!$A$2:$A$117,0),8))</f>
        <v>השכר הקובע</v>
      </c>
      <c r="Y1246" s="18" t="str">
        <f t="shared" si="158"/>
        <v>110</v>
      </c>
      <c r="Z1246" s="18" t="e">
        <f>IF($L1246&lt;"6",INDEX(Revenue_type,MATCH(Y1246*1,[1]type!$A$118:$A$168,0),8),INDEX(Expenditure_type,MATCH(Y1246*1,[1]type!$A$2:$A$117,0),8))</f>
        <v>#N/A</v>
      </c>
    </row>
    <row r="1247" spans="1:26" ht="15.75" customHeight="1" outlineLevel="2">
      <c r="A1247" s="38">
        <v>111</v>
      </c>
      <c r="B1247" s="39">
        <v>815200</v>
      </c>
      <c r="C1247">
        <v>1</v>
      </c>
      <c r="D1247" t="str">
        <f t="shared" si="159"/>
        <v>1815200.111</v>
      </c>
      <c r="E1247" s="47" t="s">
        <v>876</v>
      </c>
      <c r="F1247" s="16"/>
      <c r="G1247"/>
      <c r="H1247" s="17">
        <v>205000</v>
      </c>
      <c r="I1247" s="17">
        <v>185593.04</v>
      </c>
      <c r="J1247" s="16">
        <v>150204.19</v>
      </c>
      <c r="K1247" s="18" t="e">
        <f>INDEX(תקציב_2013,MATCH(D1247,'[1]תקציב 2015'!$D$3:$D$5960,0),8)</f>
        <v>#N/A</v>
      </c>
      <c r="L1247" s="18" t="str">
        <f t="shared" si="152"/>
        <v>8</v>
      </c>
      <c r="M1247" s="18" t="str">
        <f>INDEX(Chapter,MATCH(L1247,[1]Chapter!$A$1:$A$681,0),8)</f>
        <v>שירותים ממלכתיים</v>
      </c>
      <c r="N1247" s="18" t="str">
        <f t="shared" si="153"/>
        <v>81</v>
      </c>
      <c r="O1247" s="18" t="str">
        <f>INDEX(Chapter,MATCH(N1247,[1]Chapter!$A$1:$A$681,0),8)</f>
        <v>חינוך</v>
      </c>
      <c r="P1247" s="18" t="str">
        <f t="shared" si="154"/>
        <v>815</v>
      </c>
      <c r="Q1247" s="18" t="str">
        <f>INDEX(Chapter,MATCH(P1247,[1]Chapter!$A$1:$A$681,0),8)</f>
        <v>חינוך על יסודי</v>
      </c>
      <c r="R1247" s="18" t="str">
        <f t="shared" si="155"/>
        <v>8152</v>
      </c>
      <c r="S1247" s="18" t="str">
        <f>INDEX(Chapter,MATCH(R1247,[1]Chapter!$A$1:$A$681,0),8)</f>
        <v>בתי״ס על יסודיים עיוניים</v>
      </c>
      <c r="T1247" s="18"/>
      <c r="U1247" s="18" t="str">
        <f t="shared" si="156"/>
        <v>1</v>
      </c>
      <c r="V1247" s="18" t="str">
        <f>IF($L1247&lt;"6",INDEX(Revenue_type,MATCH(U1247*1,[1]type!$A$118:$A$168,0),8),INDEX(Expenditure_type,MATCH(U1247*1,[1]type!$A$2:$A$117,0),8))</f>
        <v>משכורות וש"ע לעובדים לפי תקן</v>
      </c>
      <c r="W1247" s="18" t="str">
        <f t="shared" si="157"/>
        <v>11</v>
      </c>
      <c r="X1247" s="18" t="str">
        <f>IF($L1247&lt;"6",INDEX(Revenue_type,MATCH(W1247*1,[1]type!$A$118:$A$168,0),8),INDEX(Expenditure_type,MATCH(W1247*1,[1]type!$A$2:$A$117,0),8))</f>
        <v>השכר הקובע</v>
      </c>
      <c r="Y1247" s="18" t="str">
        <f t="shared" si="158"/>
        <v>111</v>
      </c>
      <c r="Z1247" s="18" t="e">
        <f>IF($L1247&lt;"6",INDEX(Revenue_type,MATCH(Y1247*1,[1]type!$A$118:$A$168,0),8),INDEX(Expenditure_type,MATCH(Y1247*1,[1]type!$A$2:$A$117,0),8))</f>
        <v>#N/A</v>
      </c>
    </row>
    <row r="1248" spans="1:26" ht="15.75" customHeight="1" outlineLevel="2">
      <c r="A1248" s="38">
        <v>115</v>
      </c>
      <c r="B1248" s="39">
        <v>815200</v>
      </c>
      <c r="C1248">
        <v>1</v>
      </c>
      <c r="D1248" t="str">
        <f t="shared" si="159"/>
        <v>1815200.115</v>
      </c>
      <c r="E1248" s="47" t="s">
        <v>433</v>
      </c>
      <c r="F1248" s="16"/>
      <c r="G1248"/>
      <c r="H1248" s="17">
        <v>98000</v>
      </c>
      <c r="I1248" s="17">
        <v>64674</v>
      </c>
      <c r="J1248" s="16">
        <v>36870</v>
      </c>
      <c r="K1248" s="18" t="e">
        <f>INDEX(תקציב_2013,MATCH(D1248,'[1]תקציב 2015'!$D$3:$D$5960,0),8)</f>
        <v>#N/A</v>
      </c>
      <c r="L1248" s="18" t="str">
        <f t="shared" si="152"/>
        <v>8</v>
      </c>
      <c r="M1248" s="18" t="str">
        <f>INDEX(Chapter,MATCH(L1248,[1]Chapter!$A$1:$A$681,0),8)</f>
        <v>שירותים ממלכתיים</v>
      </c>
      <c r="N1248" s="18" t="str">
        <f t="shared" si="153"/>
        <v>81</v>
      </c>
      <c r="O1248" s="18" t="str">
        <f>INDEX(Chapter,MATCH(N1248,[1]Chapter!$A$1:$A$681,0),8)</f>
        <v>חינוך</v>
      </c>
      <c r="P1248" s="18" t="str">
        <f t="shared" si="154"/>
        <v>815</v>
      </c>
      <c r="Q1248" s="18" t="str">
        <f>INDEX(Chapter,MATCH(P1248,[1]Chapter!$A$1:$A$681,0),8)</f>
        <v>חינוך על יסודי</v>
      </c>
      <c r="R1248" s="18" t="str">
        <f t="shared" si="155"/>
        <v>8152</v>
      </c>
      <c r="S1248" s="18" t="str">
        <f>INDEX(Chapter,MATCH(R1248,[1]Chapter!$A$1:$A$681,0),8)</f>
        <v>בתי״ס על יסודיים עיוניים</v>
      </c>
      <c r="T1248" s="18"/>
      <c r="U1248" s="18" t="str">
        <f t="shared" si="156"/>
        <v>1</v>
      </c>
      <c r="V1248" s="18" t="str">
        <f>IF($L1248&lt;"6",INDEX(Revenue_type,MATCH(U1248*1,[1]type!$A$118:$A$168,0),8),INDEX(Expenditure_type,MATCH(U1248*1,[1]type!$A$2:$A$117,0),8))</f>
        <v>משכורות וש"ע לעובדים לפי תקן</v>
      </c>
      <c r="W1248" s="18" t="str">
        <f t="shared" si="157"/>
        <v>11</v>
      </c>
      <c r="X1248" s="18" t="str">
        <f>IF($L1248&lt;"6",INDEX(Revenue_type,MATCH(W1248*1,[1]type!$A$118:$A$168,0),8),INDEX(Expenditure_type,MATCH(W1248*1,[1]type!$A$2:$A$117,0),8))</f>
        <v>השכר הקובע</v>
      </c>
      <c r="Y1248" s="18" t="str">
        <f t="shared" si="158"/>
        <v>115</v>
      </c>
      <c r="Z1248" s="18" t="e">
        <f>IF($L1248&lt;"6",INDEX(Revenue_type,MATCH(Y1248*1,[1]type!$A$118:$A$168,0),8),INDEX(Expenditure_type,MATCH(Y1248*1,[1]type!$A$2:$A$117,0),8))</f>
        <v>#N/A</v>
      </c>
    </row>
    <row r="1249" spans="1:26" ht="15.75" customHeight="1" outlineLevel="2">
      <c r="A1249" s="38">
        <v>130</v>
      </c>
      <c r="B1249" s="39">
        <v>815200</v>
      </c>
      <c r="C1249">
        <v>1</v>
      </c>
      <c r="D1249" t="str">
        <f t="shared" si="159"/>
        <v>1815200.130</v>
      </c>
      <c r="E1249" s="43" t="s">
        <v>877</v>
      </c>
      <c r="F1249" s="16"/>
      <c r="G1249"/>
      <c r="H1249" s="17">
        <v>20000</v>
      </c>
      <c r="I1249" s="17">
        <v>9998.64</v>
      </c>
      <c r="J1249" s="16">
        <v>30326.74</v>
      </c>
      <c r="K1249" s="18" t="e">
        <f>INDEX(תקציב_2013,MATCH(D1249,'[1]תקציב 2015'!$D$3:$D$5960,0),8)</f>
        <v>#N/A</v>
      </c>
      <c r="L1249" s="18" t="str">
        <f t="shared" si="152"/>
        <v>8</v>
      </c>
      <c r="M1249" s="18" t="str">
        <f>INDEX(Chapter,MATCH(L1249,[1]Chapter!$A$1:$A$681,0),8)</f>
        <v>שירותים ממלכתיים</v>
      </c>
      <c r="N1249" s="18" t="str">
        <f t="shared" si="153"/>
        <v>81</v>
      </c>
      <c r="O1249" s="18" t="str">
        <f>INDEX(Chapter,MATCH(N1249,[1]Chapter!$A$1:$A$681,0),8)</f>
        <v>חינוך</v>
      </c>
      <c r="P1249" s="18" t="str">
        <f t="shared" si="154"/>
        <v>815</v>
      </c>
      <c r="Q1249" s="18" t="str">
        <f>INDEX(Chapter,MATCH(P1249,[1]Chapter!$A$1:$A$681,0),8)</f>
        <v>חינוך על יסודי</v>
      </c>
      <c r="R1249" s="18" t="str">
        <f t="shared" si="155"/>
        <v>8152</v>
      </c>
      <c r="S1249" s="18" t="str">
        <f>INDEX(Chapter,MATCH(R1249,[1]Chapter!$A$1:$A$681,0),8)</f>
        <v>בתי״ס על יסודיים עיוניים</v>
      </c>
      <c r="T1249" s="18"/>
      <c r="U1249" s="18" t="str">
        <f t="shared" si="156"/>
        <v>1</v>
      </c>
      <c r="V1249" s="18" t="str">
        <f>IF($L1249&lt;"6",INDEX(Revenue_type,MATCH(U1249*1,[1]type!$A$118:$A$168,0),8),INDEX(Expenditure_type,MATCH(U1249*1,[1]type!$A$2:$A$117,0),8))</f>
        <v>משכורות וש"ע לעובדים לפי תקן</v>
      </c>
      <c r="W1249" s="18" t="str">
        <f t="shared" si="157"/>
        <v>13</v>
      </c>
      <c r="X1249" s="18" t="str">
        <f>IF($L1249&lt;"6",INDEX(Revenue_type,MATCH(W1249*1,[1]type!$A$118:$A$168,0),8),INDEX(Expenditure_type,MATCH(W1249*1,[1]type!$A$2:$A$117,0),8))</f>
        <v>שעות נוספות</v>
      </c>
      <c r="Y1249" s="18" t="str">
        <f t="shared" si="158"/>
        <v>130</v>
      </c>
      <c r="Z1249" s="18" t="e">
        <f>IF($L1249&lt;"6",INDEX(Revenue_type,MATCH(Y1249*1,[1]type!$A$118:$A$168,0),8),INDEX(Expenditure_type,MATCH(Y1249*1,[1]type!$A$2:$A$117,0),8))</f>
        <v>#N/A</v>
      </c>
    </row>
    <row r="1250" spans="1:26" ht="15.75" customHeight="1" outlineLevel="2">
      <c r="A1250" s="38">
        <v>131</v>
      </c>
      <c r="B1250" s="39">
        <v>815200</v>
      </c>
      <c r="C1250">
        <v>1</v>
      </c>
      <c r="D1250" t="str">
        <f t="shared" si="159"/>
        <v>1815200.131</v>
      </c>
      <c r="E1250" s="42" t="s">
        <v>827</v>
      </c>
      <c r="F1250" s="16"/>
      <c r="G1250"/>
      <c r="H1250" s="17">
        <v>0</v>
      </c>
      <c r="I1250" s="17">
        <v>3769.44</v>
      </c>
      <c r="J1250" s="16"/>
      <c r="K1250" s="18" t="e">
        <f>INDEX(תקציב_2013,MATCH(D1250,'[1]תקציב 2015'!$D$3:$D$5960,0),8)</f>
        <v>#N/A</v>
      </c>
      <c r="L1250" s="18" t="str">
        <f t="shared" si="152"/>
        <v>8</v>
      </c>
      <c r="M1250" s="18" t="str">
        <f>INDEX(Chapter,MATCH(L1250,[1]Chapter!$A$1:$A$681,0),8)</f>
        <v>שירותים ממלכתיים</v>
      </c>
      <c r="N1250" s="18" t="str">
        <f t="shared" si="153"/>
        <v>81</v>
      </c>
      <c r="O1250" s="18" t="str">
        <f>INDEX(Chapter,MATCH(N1250,[1]Chapter!$A$1:$A$681,0),8)</f>
        <v>חינוך</v>
      </c>
      <c r="P1250" s="18" t="str">
        <f t="shared" si="154"/>
        <v>815</v>
      </c>
      <c r="Q1250" s="18" t="str">
        <f>INDEX(Chapter,MATCH(P1250,[1]Chapter!$A$1:$A$681,0),8)</f>
        <v>חינוך על יסודי</v>
      </c>
      <c r="R1250" s="18" t="str">
        <f t="shared" si="155"/>
        <v>8152</v>
      </c>
      <c r="S1250" s="18" t="str">
        <f>INDEX(Chapter,MATCH(R1250,[1]Chapter!$A$1:$A$681,0),8)</f>
        <v>בתי״ס על יסודיים עיוניים</v>
      </c>
      <c r="T1250" s="18"/>
      <c r="U1250" s="18" t="str">
        <f t="shared" si="156"/>
        <v>1</v>
      </c>
      <c r="V1250" s="18" t="str">
        <f>IF($L1250&lt;"6",INDEX(Revenue_type,MATCH(U1250*1,[1]type!$A$118:$A$168,0),8),INDEX(Expenditure_type,MATCH(U1250*1,[1]type!$A$2:$A$117,0),8))</f>
        <v>משכורות וש"ע לעובדים לפי תקן</v>
      </c>
      <c r="W1250" s="18" t="str">
        <f t="shared" si="157"/>
        <v>13</v>
      </c>
      <c r="X1250" s="18" t="str">
        <f>IF($L1250&lt;"6",INDEX(Revenue_type,MATCH(W1250*1,[1]type!$A$118:$A$168,0),8),INDEX(Expenditure_type,MATCH(W1250*1,[1]type!$A$2:$A$117,0),8))</f>
        <v>שעות נוספות</v>
      </c>
      <c r="Y1250" s="18" t="str">
        <f t="shared" si="158"/>
        <v>131</v>
      </c>
      <c r="Z1250" s="18" t="e">
        <f>IF($L1250&lt;"6",INDEX(Revenue_type,MATCH(Y1250*1,[1]type!$A$118:$A$168,0),8),INDEX(Expenditure_type,MATCH(Y1250*1,[1]type!$A$2:$A$117,0),8))</f>
        <v>#N/A</v>
      </c>
    </row>
    <row r="1251" spans="1:26" ht="15.75" customHeight="1" outlineLevel="2">
      <c r="A1251" s="38">
        <v>140</v>
      </c>
      <c r="B1251" s="39">
        <v>815200</v>
      </c>
      <c r="C1251">
        <v>1</v>
      </c>
      <c r="D1251" t="str">
        <f t="shared" si="159"/>
        <v>1815200.140</v>
      </c>
      <c r="E1251" s="51" t="s">
        <v>878</v>
      </c>
      <c r="F1251" s="16"/>
      <c r="G1251"/>
      <c r="H1251" s="17">
        <v>0</v>
      </c>
      <c r="I1251" s="17">
        <v>372.06</v>
      </c>
      <c r="J1251" s="16">
        <v>7226.36</v>
      </c>
      <c r="K1251" s="18" t="e">
        <f>INDEX(תקציב_2013,MATCH(D1251,'[1]תקציב 2015'!$D$3:$D$5960,0),8)</f>
        <v>#N/A</v>
      </c>
      <c r="L1251" s="18" t="str">
        <f t="shared" si="152"/>
        <v>8</v>
      </c>
      <c r="M1251" s="18" t="str">
        <f>INDEX(Chapter,MATCH(L1251,[1]Chapter!$A$1:$A$681,0),8)</f>
        <v>שירותים ממלכתיים</v>
      </c>
      <c r="N1251" s="18" t="str">
        <f t="shared" si="153"/>
        <v>81</v>
      </c>
      <c r="O1251" s="18" t="str">
        <f>INDEX(Chapter,MATCH(N1251,[1]Chapter!$A$1:$A$681,0),8)</f>
        <v>חינוך</v>
      </c>
      <c r="P1251" s="18" t="str">
        <f t="shared" si="154"/>
        <v>815</v>
      </c>
      <c r="Q1251" s="18" t="str">
        <f>INDEX(Chapter,MATCH(P1251,[1]Chapter!$A$1:$A$681,0),8)</f>
        <v>חינוך על יסודי</v>
      </c>
      <c r="R1251" s="18" t="str">
        <f t="shared" si="155"/>
        <v>8152</v>
      </c>
      <c r="S1251" s="18" t="str">
        <f>INDEX(Chapter,MATCH(R1251,[1]Chapter!$A$1:$A$681,0),8)</f>
        <v>בתי״ס על יסודיים עיוניים</v>
      </c>
      <c r="T1251" s="18"/>
      <c r="U1251" s="18" t="str">
        <f t="shared" si="156"/>
        <v>1</v>
      </c>
      <c r="V1251" s="18" t="str">
        <f>IF($L1251&lt;"6",INDEX(Revenue_type,MATCH(U1251*1,[1]type!$A$118:$A$168,0),8),INDEX(Expenditure_type,MATCH(U1251*1,[1]type!$A$2:$A$117,0),8))</f>
        <v>משכורות וש"ע לעובדים לפי תקן</v>
      </c>
      <c r="W1251" s="18" t="str">
        <f t="shared" si="157"/>
        <v>14</v>
      </c>
      <c r="X1251" s="18" t="str">
        <f>IF($L1251&lt;"6",INDEX(Revenue_type,MATCH(W1251*1,[1]type!$A$118:$A$168,0),8),INDEX(Expenditure_type,MATCH(W1251*1,[1]type!$A$2:$A$117,0),8))</f>
        <v>החזר הוצאות</v>
      </c>
      <c r="Y1251" s="18" t="str">
        <f t="shared" si="158"/>
        <v>140</v>
      </c>
      <c r="Z1251" s="18" t="e">
        <f>IF($L1251&lt;"6",INDEX(Revenue_type,MATCH(Y1251*1,[1]type!$A$118:$A$168,0),8),INDEX(Expenditure_type,MATCH(Y1251*1,[1]type!$A$2:$A$117,0),8))</f>
        <v>#N/A</v>
      </c>
    </row>
    <row r="1252" spans="1:26" ht="15.75" customHeight="1" outlineLevel="2">
      <c r="A1252" s="38">
        <v>141</v>
      </c>
      <c r="B1252" s="39">
        <v>815200</v>
      </c>
      <c r="C1252">
        <v>1</v>
      </c>
      <c r="D1252" t="str">
        <f t="shared" si="159"/>
        <v>1815200.141</v>
      </c>
      <c r="E1252" s="43" t="s">
        <v>56</v>
      </c>
      <c r="F1252" s="16"/>
      <c r="G1252"/>
      <c r="H1252" s="17">
        <v>0</v>
      </c>
      <c r="I1252" s="17">
        <v>3637.89</v>
      </c>
      <c r="J1252" s="16"/>
      <c r="K1252" s="18" t="e">
        <f>INDEX(תקציב_2013,MATCH(D1252,'[1]תקציב 2015'!$D$3:$D$5960,0),8)</f>
        <v>#N/A</v>
      </c>
      <c r="L1252" s="18" t="str">
        <f t="shared" si="152"/>
        <v>8</v>
      </c>
      <c r="M1252" s="18" t="str">
        <f>INDEX(Chapter,MATCH(L1252,[1]Chapter!$A$1:$A$681,0),8)</f>
        <v>שירותים ממלכתיים</v>
      </c>
      <c r="N1252" s="18" t="str">
        <f t="shared" si="153"/>
        <v>81</v>
      </c>
      <c r="O1252" s="18" t="str">
        <f>INDEX(Chapter,MATCH(N1252,[1]Chapter!$A$1:$A$681,0),8)</f>
        <v>חינוך</v>
      </c>
      <c r="P1252" s="18" t="str">
        <f t="shared" si="154"/>
        <v>815</v>
      </c>
      <c r="Q1252" s="18" t="str">
        <f>INDEX(Chapter,MATCH(P1252,[1]Chapter!$A$1:$A$681,0),8)</f>
        <v>חינוך על יסודי</v>
      </c>
      <c r="R1252" s="18" t="str">
        <f t="shared" si="155"/>
        <v>8152</v>
      </c>
      <c r="S1252" s="18" t="str">
        <f>INDEX(Chapter,MATCH(R1252,[1]Chapter!$A$1:$A$681,0),8)</f>
        <v>בתי״ס על יסודיים עיוניים</v>
      </c>
      <c r="T1252" s="18"/>
      <c r="U1252" s="18" t="str">
        <f t="shared" si="156"/>
        <v>1</v>
      </c>
      <c r="V1252" s="18" t="str">
        <f>IF($L1252&lt;"6",INDEX(Revenue_type,MATCH(U1252*1,[1]type!$A$118:$A$168,0),8),INDEX(Expenditure_type,MATCH(U1252*1,[1]type!$A$2:$A$117,0),8))</f>
        <v>משכורות וש"ע לעובדים לפי תקן</v>
      </c>
      <c r="W1252" s="18" t="str">
        <f t="shared" si="157"/>
        <v>14</v>
      </c>
      <c r="X1252" s="18" t="str">
        <f>IF($L1252&lt;"6",INDEX(Revenue_type,MATCH(W1252*1,[1]type!$A$118:$A$168,0),8),INDEX(Expenditure_type,MATCH(W1252*1,[1]type!$A$2:$A$117,0),8))</f>
        <v>החזר הוצאות</v>
      </c>
      <c r="Y1252" s="18" t="str">
        <f t="shared" si="158"/>
        <v>141</v>
      </c>
      <c r="Z1252" s="18" t="e">
        <f>IF($L1252&lt;"6",INDEX(Revenue_type,MATCH(Y1252*1,[1]type!$A$118:$A$168,0),8),INDEX(Expenditure_type,MATCH(Y1252*1,[1]type!$A$2:$A$117,0),8))</f>
        <v>#N/A</v>
      </c>
    </row>
    <row r="1253" spans="1:26" ht="15.75" customHeight="1" outlineLevel="2">
      <c r="A1253" s="38">
        <v>440</v>
      </c>
      <c r="B1253" s="39">
        <v>815200</v>
      </c>
      <c r="C1253">
        <v>1</v>
      </c>
      <c r="D1253" t="str">
        <f t="shared" si="159"/>
        <v>1815200.440</v>
      </c>
      <c r="E1253" s="42" t="s">
        <v>879</v>
      </c>
      <c r="F1253" s="16"/>
      <c r="G1253"/>
      <c r="H1253" s="17">
        <v>56000</v>
      </c>
      <c r="I1253" s="17">
        <v>55648.4</v>
      </c>
      <c r="J1253" s="16">
        <v>49569</v>
      </c>
      <c r="K1253" s="18" t="e">
        <f>INDEX(תקציב_2013,MATCH(D1253,'[1]תקציב 2015'!$D$3:$D$5960,0),8)</f>
        <v>#N/A</v>
      </c>
      <c r="L1253" s="18" t="str">
        <f t="shared" si="152"/>
        <v>8</v>
      </c>
      <c r="M1253" s="18" t="str">
        <f>INDEX(Chapter,MATCH(L1253,[1]Chapter!$A$1:$A$681,0),8)</f>
        <v>שירותים ממלכתיים</v>
      </c>
      <c r="N1253" s="18" t="str">
        <f t="shared" si="153"/>
        <v>81</v>
      </c>
      <c r="O1253" s="18" t="str">
        <f>INDEX(Chapter,MATCH(N1253,[1]Chapter!$A$1:$A$681,0),8)</f>
        <v>חינוך</v>
      </c>
      <c r="P1253" s="18" t="str">
        <f t="shared" si="154"/>
        <v>815</v>
      </c>
      <c r="Q1253" s="18" t="str">
        <f>INDEX(Chapter,MATCH(P1253,[1]Chapter!$A$1:$A$681,0),8)</f>
        <v>חינוך על יסודי</v>
      </c>
      <c r="R1253" s="18" t="str">
        <f t="shared" si="155"/>
        <v>8152</v>
      </c>
      <c r="S1253" s="18" t="str">
        <f>INDEX(Chapter,MATCH(R1253,[1]Chapter!$A$1:$A$681,0),8)</f>
        <v>בתי״ס על יסודיים עיוניים</v>
      </c>
      <c r="T1253" s="18"/>
      <c r="U1253" s="18" t="str">
        <f t="shared" si="156"/>
        <v>4</v>
      </c>
      <c r="V1253" s="18" t="str">
        <f>IF($L1253&lt;"6",INDEX(Revenue_type,MATCH(U1253*1,[1]type!$A$118:$A$168,0),8),INDEX(Expenditure_type,MATCH(U1253*1,[1]type!$A$2:$A$117,0),8))</f>
        <v>אחזקת בינים ואספקת ציוד</v>
      </c>
      <c r="W1253" s="18" t="str">
        <f t="shared" si="157"/>
        <v>44</v>
      </c>
      <c r="X1253" s="18" t="str">
        <f>IF($L1253&lt;"6",INDEX(Revenue_type,MATCH(W1253*1,[1]type!$A$118:$A$168,0),8),INDEX(Expenditure_type,MATCH(W1253*1,[1]type!$A$2:$A$117,0),8))</f>
        <v>ביטוח</v>
      </c>
      <c r="Y1253" s="18" t="str">
        <f t="shared" si="158"/>
        <v>440</v>
      </c>
      <c r="Z1253" s="18" t="e">
        <f>IF($L1253&lt;"6",INDEX(Revenue_type,MATCH(Y1253*1,[1]type!$A$118:$A$168,0),8),INDEX(Expenditure_type,MATCH(Y1253*1,[1]type!$A$2:$A$117,0),8))</f>
        <v>#N/A</v>
      </c>
    </row>
    <row r="1254" spans="1:26" ht="15.75" customHeight="1" outlineLevel="2">
      <c r="A1254" s="38">
        <v>511</v>
      </c>
      <c r="B1254" s="39">
        <v>815200</v>
      </c>
      <c r="C1254">
        <v>1</v>
      </c>
      <c r="D1254" t="str">
        <f t="shared" si="159"/>
        <v>1815200.511</v>
      </c>
      <c r="E1254" s="42" t="s">
        <v>880</v>
      </c>
      <c r="F1254" s="16"/>
      <c r="G1254"/>
      <c r="H1254" s="17">
        <v>3500</v>
      </c>
      <c r="I1254" s="17">
        <v>2688.36</v>
      </c>
      <c r="J1254" s="16">
        <v>2646.64</v>
      </c>
      <c r="K1254" s="18" t="e">
        <f>INDEX(תקציב_2013,MATCH(D1254,'[1]תקציב 2015'!$D$3:$D$5960,0),8)</f>
        <v>#N/A</v>
      </c>
      <c r="L1254" s="18" t="str">
        <f t="shared" si="152"/>
        <v>8</v>
      </c>
      <c r="M1254" s="18" t="str">
        <f>INDEX(Chapter,MATCH(L1254,[1]Chapter!$A$1:$A$681,0),8)</f>
        <v>שירותים ממלכתיים</v>
      </c>
      <c r="N1254" s="18" t="str">
        <f t="shared" si="153"/>
        <v>81</v>
      </c>
      <c r="O1254" s="18" t="str">
        <f>INDEX(Chapter,MATCH(N1254,[1]Chapter!$A$1:$A$681,0),8)</f>
        <v>חינוך</v>
      </c>
      <c r="P1254" s="18" t="str">
        <f t="shared" si="154"/>
        <v>815</v>
      </c>
      <c r="Q1254" s="18" t="str">
        <f>INDEX(Chapter,MATCH(P1254,[1]Chapter!$A$1:$A$681,0),8)</f>
        <v>חינוך על יסודי</v>
      </c>
      <c r="R1254" s="18" t="str">
        <f t="shared" si="155"/>
        <v>8152</v>
      </c>
      <c r="S1254" s="18" t="str">
        <f>INDEX(Chapter,MATCH(R1254,[1]Chapter!$A$1:$A$681,0),8)</f>
        <v>בתי״ס על יסודיים עיוניים</v>
      </c>
      <c r="T1254" s="18"/>
      <c r="U1254" s="18" t="str">
        <f t="shared" si="156"/>
        <v>5</v>
      </c>
      <c r="V1254" s="18" t="str">
        <f>IF($L1254&lt;"6",INDEX(Revenue_type,MATCH(U1254*1,[1]type!$A$118:$A$168,0),8),INDEX(Expenditure_type,MATCH(U1254*1,[1]type!$A$2:$A$117,0),8))</f>
        <v>הוצאות מנהליות</v>
      </c>
      <c r="W1254" s="18" t="str">
        <f t="shared" si="157"/>
        <v>51</v>
      </c>
      <c r="X1254" s="18" t="str">
        <f>IF($L1254&lt;"6",INDEX(Revenue_type,MATCH(W1254*1,[1]type!$A$118:$A$168,0),8),INDEX(Expenditure_type,MATCH(W1254*1,[1]type!$A$2:$A$117,0),8))</f>
        <v>אש"ל וכיבודים</v>
      </c>
      <c r="Y1254" s="18" t="str">
        <f t="shared" si="158"/>
        <v>511</v>
      </c>
      <c r="Z1254" s="18" t="str">
        <f>IF($L1254&lt;"6",INDEX(Revenue_type,MATCH(Y1254*1,[1]type!$A$118:$A$168,0),8),INDEX(Expenditure_type,MATCH(Y1254*1,[1]type!$A$2:$A$117,0),8))</f>
        <v>אירוח וכיבוד</v>
      </c>
    </row>
    <row r="1255" spans="1:26" ht="15.75" customHeight="1" outlineLevel="2">
      <c r="A1255" s="38">
        <v>512</v>
      </c>
      <c r="B1255" s="39">
        <v>815200</v>
      </c>
      <c r="C1255">
        <v>1</v>
      </c>
      <c r="D1255" t="str">
        <f t="shared" si="159"/>
        <v>1815200.512</v>
      </c>
      <c r="E1255" s="42" t="s">
        <v>881</v>
      </c>
      <c r="F1255" s="16"/>
      <c r="G1255"/>
      <c r="H1255" s="17">
        <v>0</v>
      </c>
      <c r="I1255" s="17">
        <v>0</v>
      </c>
      <c r="J1255" s="16">
        <v>0</v>
      </c>
      <c r="K1255" s="18" t="e">
        <f>INDEX(תקציב_2013,MATCH(D1255,'[1]תקציב 2015'!$D$3:$D$5960,0),8)</f>
        <v>#N/A</v>
      </c>
      <c r="L1255" s="18" t="str">
        <f t="shared" si="152"/>
        <v>8</v>
      </c>
      <c r="M1255" s="18" t="str">
        <f>INDEX(Chapter,MATCH(L1255,[1]Chapter!$A$1:$A$681,0),8)</f>
        <v>שירותים ממלכתיים</v>
      </c>
      <c r="N1255" s="18" t="str">
        <f t="shared" si="153"/>
        <v>81</v>
      </c>
      <c r="O1255" s="18" t="str">
        <f>INDEX(Chapter,MATCH(N1255,[1]Chapter!$A$1:$A$681,0),8)</f>
        <v>חינוך</v>
      </c>
      <c r="P1255" s="18" t="str">
        <f t="shared" si="154"/>
        <v>815</v>
      </c>
      <c r="Q1255" s="18" t="str">
        <f>INDEX(Chapter,MATCH(P1255,[1]Chapter!$A$1:$A$681,0),8)</f>
        <v>חינוך על יסודי</v>
      </c>
      <c r="R1255" s="18" t="str">
        <f t="shared" si="155"/>
        <v>8152</v>
      </c>
      <c r="S1255" s="18" t="str">
        <f>INDEX(Chapter,MATCH(R1255,[1]Chapter!$A$1:$A$681,0),8)</f>
        <v>בתי״ס על יסודיים עיוניים</v>
      </c>
      <c r="T1255" s="18"/>
      <c r="U1255" s="18" t="str">
        <f t="shared" si="156"/>
        <v>5</v>
      </c>
      <c r="V1255" s="18" t="str">
        <f>IF($L1255&lt;"6",INDEX(Revenue_type,MATCH(U1255*1,[1]type!$A$118:$A$168,0),8),INDEX(Expenditure_type,MATCH(U1255*1,[1]type!$A$2:$A$117,0),8))</f>
        <v>הוצאות מנהליות</v>
      </c>
      <c r="W1255" s="18" t="str">
        <f t="shared" si="157"/>
        <v>51</v>
      </c>
      <c r="X1255" s="18" t="str">
        <f>IF($L1255&lt;"6",INDEX(Revenue_type,MATCH(W1255*1,[1]type!$A$118:$A$168,0),8),INDEX(Expenditure_type,MATCH(W1255*1,[1]type!$A$2:$A$117,0),8))</f>
        <v>אש"ל וכיבודים</v>
      </c>
      <c r="Y1255" s="18" t="str">
        <f t="shared" si="158"/>
        <v>512</v>
      </c>
      <c r="Z1255" s="18" t="str">
        <f>IF($L1255&lt;"6",INDEX(Revenue_type,MATCH(Y1255*1,[1]type!$A$118:$A$168,0),8),INDEX(Expenditure_type,MATCH(Y1255*1,[1]type!$A$2:$A$117,0),8))</f>
        <v>אשל ונסיעות</v>
      </c>
    </row>
    <row r="1256" spans="1:26" ht="15.75" customHeight="1" outlineLevel="2">
      <c r="A1256" s="38">
        <v>740</v>
      </c>
      <c r="B1256" s="39">
        <v>815200</v>
      </c>
      <c r="C1256">
        <v>1</v>
      </c>
      <c r="D1256" t="str">
        <f t="shared" si="159"/>
        <v>1815200.740</v>
      </c>
      <c r="E1256" s="42" t="s">
        <v>882</v>
      </c>
      <c r="F1256" s="16"/>
      <c r="G1256"/>
      <c r="H1256" s="17">
        <v>25000</v>
      </c>
      <c r="I1256" s="17">
        <v>17760</v>
      </c>
      <c r="J1256" s="16">
        <v>15120</v>
      </c>
      <c r="K1256" s="18" t="e">
        <f>INDEX(תקציב_2013,MATCH(D1256,'[1]תקציב 2015'!$D$3:$D$5960,0),8)</f>
        <v>#N/A</v>
      </c>
      <c r="L1256" s="18" t="str">
        <f t="shared" si="152"/>
        <v>8</v>
      </c>
      <c r="M1256" s="18" t="str">
        <f>INDEX(Chapter,MATCH(L1256,[1]Chapter!$A$1:$A$681,0),8)</f>
        <v>שירותים ממלכתיים</v>
      </c>
      <c r="N1256" s="18" t="str">
        <f t="shared" si="153"/>
        <v>81</v>
      </c>
      <c r="O1256" s="18" t="str">
        <f>INDEX(Chapter,MATCH(N1256,[1]Chapter!$A$1:$A$681,0),8)</f>
        <v>חינוך</v>
      </c>
      <c r="P1256" s="18" t="str">
        <f t="shared" si="154"/>
        <v>815</v>
      </c>
      <c r="Q1256" s="18" t="str">
        <f>INDEX(Chapter,MATCH(P1256,[1]Chapter!$A$1:$A$681,0),8)</f>
        <v>חינוך על יסודי</v>
      </c>
      <c r="R1256" s="18" t="str">
        <f t="shared" si="155"/>
        <v>8152</v>
      </c>
      <c r="S1256" s="18" t="str">
        <f>INDEX(Chapter,MATCH(R1256,[1]Chapter!$A$1:$A$681,0),8)</f>
        <v>בתי״ס על יסודיים עיוניים</v>
      </c>
      <c r="T1256" s="18"/>
      <c r="U1256" s="18" t="str">
        <f t="shared" si="156"/>
        <v>7</v>
      </c>
      <c r="V1256" s="18" t="str">
        <f>IF($L1256&lt;"6",INDEX(Revenue_type,MATCH(U1256*1,[1]type!$A$118:$A$168,0),8),INDEX(Expenditure_type,MATCH(U1256*1,[1]type!$A$2:$A$117,0),8))</f>
        <v>הוצאות לפעולות</v>
      </c>
      <c r="W1256" s="18" t="str">
        <f t="shared" si="157"/>
        <v>74</v>
      </c>
      <c r="X1256" s="18" t="str">
        <f>IF($L1256&lt;"6",INDEX(Revenue_type,MATCH(W1256*1,[1]type!$A$118:$A$168,0),8),INDEX(Expenditure_type,MATCH(W1256*1,[1]type!$A$2:$A$117,0),8))</f>
        <v>כלים, מכשירים וציוד</v>
      </c>
      <c r="Y1256" s="18" t="str">
        <f t="shared" si="158"/>
        <v>740</v>
      </c>
      <c r="Z1256" s="18" t="e">
        <f>IF($L1256&lt;"6",INDEX(Revenue_type,MATCH(Y1256*1,[1]type!$A$118:$A$168,0),8),INDEX(Expenditure_type,MATCH(Y1256*1,[1]type!$A$2:$A$117,0),8))</f>
        <v>#N/A</v>
      </c>
    </row>
    <row r="1257" spans="1:26" ht="15.75" customHeight="1" outlineLevel="2">
      <c r="A1257" s="38">
        <v>743</v>
      </c>
      <c r="B1257" s="39">
        <v>815200</v>
      </c>
      <c r="C1257">
        <v>1</v>
      </c>
      <c r="D1257" t="str">
        <f t="shared" si="159"/>
        <v>1815200.743</v>
      </c>
      <c r="E1257" s="42" t="s">
        <v>247</v>
      </c>
      <c r="F1257" s="16"/>
      <c r="G1257"/>
      <c r="H1257" s="17">
        <v>2100</v>
      </c>
      <c r="I1257" s="17">
        <v>0</v>
      </c>
      <c r="J1257" s="16">
        <v>0</v>
      </c>
      <c r="K1257" s="18" t="e">
        <f>INDEX(תקציב_2013,MATCH(D1257,'[1]תקציב 2015'!$D$3:$D$5960,0),8)</f>
        <v>#N/A</v>
      </c>
      <c r="L1257" s="18" t="str">
        <f t="shared" si="152"/>
        <v>8</v>
      </c>
      <c r="M1257" s="18" t="str">
        <f>INDEX(Chapter,MATCH(L1257,[1]Chapter!$A$1:$A$681,0),8)</f>
        <v>שירותים ממלכתיים</v>
      </c>
      <c r="N1257" s="18" t="str">
        <f t="shared" si="153"/>
        <v>81</v>
      </c>
      <c r="O1257" s="18" t="str">
        <f>INDEX(Chapter,MATCH(N1257,[1]Chapter!$A$1:$A$681,0),8)</f>
        <v>חינוך</v>
      </c>
      <c r="P1257" s="18" t="str">
        <f t="shared" si="154"/>
        <v>815</v>
      </c>
      <c r="Q1257" s="18" t="str">
        <f>INDEX(Chapter,MATCH(P1257,[1]Chapter!$A$1:$A$681,0),8)</f>
        <v>חינוך על יסודי</v>
      </c>
      <c r="R1257" s="18" t="str">
        <f t="shared" si="155"/>
        <v>8152</v>
      </c>
      <c r="S1257" s="18" t="str">
        <f>INDEX(Chapter,MATCH(R1257,[1]Chapter!$A$1:$A$681,0),8)</f>
        <v>בתי״ס על יסודיים עיוניים</v>
      </c>
      <c r="T1257" s="18"/>
      <c r="U1257" s="18" t="str">
        <f t="shared" si="156"/>
        <v>7</v>
      </c>
      <c r="V1257" s="18" t="str">
        <f>IF($L1257&lt;"6",INDEX(Revenue_type,MATCH(U1257*1,[1]type!$A$118:$A$168,0),8),INDEX(Expenditure_type,MATCH(U1257*1,[1]type!$A$2:$A$117,0),8))</f>
        <v>הוצאות לפעולות</v>
      </c>
      <c r="W1257" s="18" t="str">
        <f t="shared" si="157"/>
        <v>74</v>
      </c>
      <c r="X1257" s="18" t="str">
        <f>IF($L1257&lt;"6",INDEX(Revenue_type,MATCH(W1257*1,[1]type!$A$118:$A$168,0),8),INDEX(Expenditure_type,MATCH(W1257*1,[1]type!$A$2:$A$117,0),8))</f>
        <v>כלים, מכשירים וציוד</v>
      </c>
      <c r="Y1257" s="18" t="str">
        <f t="shared" si="158"/>
        <v>743</v>
      </c>
      <c r="Z1257" s="18" t="str">
        <f>IF($L1257&lt;"6",INDEX(Revenue_type,MATCH(Y1257*1,[1]type!$A$118:$A$168,0),8),INDEX(Expenditure_type,MATCH(Y1257*1,[1]type!$A$2:$A$117,0),8))</f>
        <v>רכישת כלים, מכשירים וציוד</v>
      </c>
    </row>
    <row r="1258" spans="1:26" ht="15.75" customHeight="1" outlineLevel="2">
      <c r="A1258" s="38">
        <v>745</v>
      </c>
      <c r="B1258" s="39">
        <v>815200</v>
      </c>
      <c r="C1258">
        <v>1</v>
      </c>
      <c r="D1258" t="str">
        <f t="shared" si="159"/>
        <v>1815200.745</v>
      </c>
      <c r="E1258" s="42" t="s">
        <v>817</v>
      </c>
      <c r="F1258" s="16"/>
      <c r="G1258"/>
      <c r="H1258" s="17">
        <v>15000</v>
      </c>
      <c r="I1258" s="17">
        <v>15000</v>
      </c>
      <c r="J1258" s="16">
        <v>17000</v>
      </c>
      <c r="K1258" s="18" t="e">
        <f>INDEX(תקציב_2013,MATCH(D1258,'[1]תקציב 2015'!$D$3:$D$5960,0),8)</f>
        <v>#N/A</v>
      </c>
      <c r="L1258" s="18" t="str">
        <f t="shared" si="152"/>
        <v>8</v>
      </c>
      <c r="M1258" s="18" t="str">
        <f>INDEX(Chapter,MATCH(L1258,[1]Chapter!$A$1:$A$681,0),8)</f>
        <v>שירותים ממלכתיים</v>
      </c>
      <c r="N1258" s="18" t="str">
        <f t="shared" si="153"/>
        <v>81</v>
      </c>
      <c r="O1258" s="18" t="str">
        <f>INDEX(Chapter,MATCH(N1258,[1]Chapter!$A$1:$A$681,0),8)</f>
        <v>חינוך</v>
      </c>
      <c r="P1258" s="18" t="str">
        <f t="shared" si="154"/>
        <v>815</v>
      </c>
      <c r="Q1258" s="18" t="str">
        <f>INDEX(Chapter,MATCH(P1258,[1]Chapter!$A$1:$A$681,0),8)</f>
        <v>חינוך על יסודי</v>
      </c>
      <c r="R1258" s="18" t="str">
        <f t="shared" si="155"/>
        <v>8152</v>
      </c>
      <c r="S1258" s="18" t="str">
        <f>INDEX(Chapter,MATCH(R1258,[1]Chapter!$A$1:$A$681,0),8)</f>
        <v>בתי״ס על יסודיים עיוניים</v>
      </c>
      <c r="T1258" s="18"/>
      <c r="U1258" s="18" t="str">
        <f t="shared" si="156"/>
        <v>7</v>
      </c>
      <c r="V1258" s="18" t="str">
        <f>IF($L1258&lt;"6",INDEX(Revenue_type,MATCH(U1258*1,[1]type!$A$118:$A$168,0),8),INDEX(Expenditure_type,MATCH(U1258*1,[1]type!$A$2:$A$117,0),8))</f>
        <v>הוצאות לפעולות</v>
      </c>
      <c r="W1258" s="18" t="str">
        <f t="shared" si="157"/>
        <v>74</v>
      </c>
      <c r="X1258" s="18" t="str">
        <f>IF($L1258&lt;"6",INDEX(Revenue_type,MATCH(W1258*1,[1]type!$A$118:$A$168,0),8),INDEX(Expenditure_type,MATCH(W1258*1,[1]type!$A$2:$A$117,0),8))</f>
        <v>כלים, מכשירים וציוד</v>
      </c>
      <c r="Y1258" s="18" t="str">
        <f t="shared" si="158"/>
        <v>745</v>
      </c>
      <c r="Z1258" s="18" t="e">
        <f>IF($L1258&lt;"6",INDEX(Revenue_type,MATCH(Y1258*1,[1]type!$A$118:$A$168,0),8),INDEX(Expenditure_type,MATCH(Y1258*1,[1]type!$A$2:$A$117,0),8))</f>
        <v>#N/A</v>
      </c>
    </row>
    <row r="1259" spans="1:26" ht="15.75" customHeight="1" outlineLevel="2">
      <c r="A1259" s="38">
        <v>752</v>
      </c>
      <c r="B1259" s="39">
        <v>815200</v>
      </c>
      <c r="C1259">
        <v>1</v>
      </c>
      <c r="D1259" t="str">
        <f t="shared" si="159"/>
        <v>1815200.752</v>
      </c>
      <c r="E1259" s="42" t="s">
        <v>883</v>
      </c>
      <c r="F1259" s="16"/>
      <c r="G1259"/>
      <c r="H1259" s="17">
        <v>12000</v>
      </c>
      <c r="I1259" s="17">
        <v>19314.39</v>
      </c>
      <c r="J1259" s="16">
        <v>18133.09</v>
      </c>
      <c r="K1259" s="18" t="e">
        <f>INDEX(תקציב_2013,MATCH(D1259,'[1]תקציב 2015'!$D$3:$D$5960,0),8)</f>
        <v>#N/A</v>
      </c>
      <c r="L1259" s="18" t="str">
        <f t="shared" si="152"/>
        <v>8</v>
      </c>
      <c r="M1259" s="18" t="str">
        <f>INDEX(Chapter,MATCH(L1259,[1]Chapter!$A$1:$A$681,0),8)</f>
        <v>שירותים ממלכתיים</v>
      </c>
      <c r="N1259" s="18" t="str">
        <f t="shared" si="153"/>
        <v>81</v>
      </c>
      <c r="O1259" s="18" t="str">
        <f>INDEX(Chapter,MATCH(N1259,[1]Chapter!$A$1:$A$681,0),8)</f>
        <v>חינוך</v>
      </c>
      <c r="P1259" s="18" t="str">
        <f t="shared" si="154"/>
        <v>815</v>
      </c>
      <c r="Q1259" s="18" t="str">
        <f>INDEX(Chapter,MATCH(P1259,[1]Chapter!$A$1:$A$681,0),8)</f>
        <v>חינוך על יסודי</v>
      </c>
      <c r="R1259" s="18" t="str">
        <f t="shared" si="155"/>
        <v>8152</v>
      </c>
      <c r="S1259" s="18" t="str">
        <f>INDEX(Chapter,MATCH(R1259,[1]Chapter!$A$1:$A$681,0),8)</f>
        <v>בתי״ס על יסודיים עיוניים</v>
      </c>
      <c r="T1259" s="18"/>
      <c r="U1259" s="18" t="str">
        <f t="shared" si="156"/>
        <v>7</v>
      </c>
      <c r="V1259" s="18" t="str">
        <f>IF($L1259&lt;"6",INDEX(Revenue_type,MATCH(U1259*1,[1]type!$A$118:$A$168,0),8),INDEX(Expenditure_type,MATCH(U1259*1,[1]type!$A$2:$A$117,0),8))</f>
        <v>הוצאות לפעולות</v>
      </c>
      <c r="W1259" s="18" t="str">
        <f t="shared" si="157"/>
        <v>75</v>
      </c>
      <c r="X1259" s="18" t="str">
        <f>IF($L1259&lt;"6",INDEX(Revenue_type,MATCH(W1259*1,[1]type!$A$118:$A$168,0),8),INDEX(Expenditure_type,MATCH(W1259*1,[1]type!$A$2:$A$117,0),8))</f>
        <v>עבודות קבלניות</v>
      </c>
      <c r="Y1259" s="18" t="str">
        <f t="shared" si="158"/>
        <v>752</v>
      </c>
      <c r="Z1259" s="18" t="e">
        <f>IF($L1259&lt;"6",INDEX(Revenue_type,MATCH(Y1259*1,[1]type!$A$118:$A$168,0),8),INDEX(Expenditure_type,MATCH(Y1259*1,[1]type!$A$2:$A$117,0),8))</f>
        <v>#N/A</v>
      </c>
    </row>
    <row r="1260" spans="1:26" ht="15.75" customHeight="1" outlineLevel="2">
      <c r="A1260" s="38">
        <v>780</v>
      </c>
      <c r="B1260" s="39">
        <v>815200</v>
      </c>
      <c r="C1260">
        <v>1</v>
      </c>
      <c r="D1260" t="str">
        <f t="shared" si="159"/>
        <v>1815200.780</v>
      </c>
      <c r="E1260" s="42" t="s">
        <v>884</v>
      </c>
      <c r="F1260" s="16"/>
      <c r="G1260"/>
      <c r="H1260" s="17">
        <v>52500</v>
      </c>
      <c r="I1260" s="17">
        <v>45220.14</v>
      </c>
      <c r="J1260" s="16">
        <v>0</v>
      </c>
      <c r="K1260" s="18" t="e">
        <f>INDEX(תקציב_2013,MATCH(D1260,'[1]תקציב 2015'!$D$3:$D$5960,0),8)</f>
        <v>#N/A</v>
      </c>
      <c r="L1260" s="18" t="str">
        <f t="shared" si="152"/>
        <v>8</v>
      </c>
      <c r="M1260" s="18" t="str">
        <f>INDEX(Chapter,MATCH(L1260,[1]Chapter!$A$1:$A$681,0),8)</f>
        <v>שירותים ממלכתיים</v>
      </c>
      <c r="N1260" s="18" t="str">
        <f t="shared" si="153"/>
        <v>81</v>
      </c>
      <c r="O1260" s="18" t="str">
        <f>INDEX(Chapter,MATCH(N1260,[1]Chapter!$A$1:$A$681,0),8)</f>
        <v>חינוך</v>
      </c>
      <c r="P1260" s="18" t="str">
        <f t="shared" si="154"/>
        <v>815</v>
      </c>
      <c r="Q1260" s="18" t="str">
        <f>INDEX(Chapter,MATCH(P1260,[1]Chapter!$A$1:$A$681,0),8)</f>
        <v>חינוך על יסודי</v>
      </c>
      <c r="R1260" s="18" t="str">
        <f t="shared" si="155"/>
        <v>8152</v>
      </c>
      <c r="S1260" s="18" t="str">
        <f>INDEX(Chapter,MATCH(R1260,[1]Chapter!$A$1:$A$681,0),8)</f>
        <v>בתי״ס על יסודיים עיוניים</v>
      </c>
      <c r="T1260" s="18"/>
      <c r="U1260" s="18" t="str">
        <f t="shared" si="156"/>
        <v>7</v>
      </c>
      <c r="V1260" s="18" t="str">
        <f>IF($L1260&lt;"6",INDEX(Revenue_type,MATCH(U1260*1,[1]type!$A$118:$A$168,0),8),INDEX(Expenditure_type,MATCH(U1260*1,[1]type!$A$2:$A$117,0),8))</f>
        <v>הוצאות לפעולות</v>
      </c>
      <c r="W1260" s="18" t="str">
        <f t="shared" si="157"/>
        <v>78</v>
      </c>
      <c r="X1260" s="18" t="str">
        <f>IF($L1260&lt;"6",INDEX(Revenue_type,MATCH(W1260*1,[1]type!$A$118:$A$168,0),8),INDEX(Expenditure_type,MATCH(W1260*1,[1]type!$A$2:$A$117,0),8))</f>
        <v>הוצאות שונות</v>
      </c>
      <c r="Y1260" s="18" t="str">
        <f t="shared" si="158"/>
        <v>780</v>
      </c>
      <c r="Z1260" s="18" t="e">
        <f>IF($L1260&lt;"6",INDEX(Revenue_type,MATCH(Y1260*1,[1]type!$A$118:$A$168,0),8),INDEX(Expenditure_type,MATCH(Y1260*1,[1]type!$A$2:$A$117,0),8))</f>
        <v>#N/A</v>
      </c>
    </row>
    <row r="1261" spans="1:26" ht="15.75" customHeight="1" outlineLevel="2">
      <c r="A1261" s="38">
        <v>782</v>
      </c>
      <c r="B1261" s="39">
        <v>815200</v>
      </c>
      <c r="C1261">
        <v>1</v>
      </c>
      <c r="D1261" t="str">
        <f t="shared" si="159"/>
        <v>1815200.782</v>
      </c>
      <c r="E1261" s="42" t="s">
        <v>214</v>
      </c>
      <c r="F1261" s="16"/>
      <c r="G1261"/>
      <c r="H1261" s="17">
        <v>1000</v>
      </c>
      <c r="I1261" s="17">
        <v>0</v>
      </c>
      <c r="J1261" s="16">
        <v>0</v>
      </c>
      <c r="K1261" s="18" t="e">
        <f>INDEX(תקציב_2013,MATCH(D1261,'[1]תקציב 2015'!$D$3:$D$5960,0),8)</f>
        <v>#N/A</v>
      </c>
      <c r="L1261" s="18" t="str">
        <f t="shared" si="152"/>
        <v>8</v>
      </c>
      <c r="M1261" s="18" t="str">
        <f>INDEX(Chapter,MATCH(L1261,[1]Chapter!$A$1:$A$681,0),8)</f>
        <v>שירותים ממלכתיים</v>
      </c>
      <c r="N1261" s="18" t="str">
        <f t="shared" si="153"/>
        <v>81</v>
      </c>
      <c r="O1261" s="18" t="str">
        <f>INDEX(Chapter,MATCH(N1261,[1]Chapter!$A$1:$A$681,0),8)</f>
        <v>חינוך</v>
      </c>
      <c r="P1261" s="18" t="str">
        <f t="shared" si="154"/>
        <v>815</v>
      </c>
      <c r="Q1261" s="18" t="str">
        <f>INDEX(Chapter,MATCH(P1261,[1]Chapter!$A$1:$A$681,0),8)</f>
        <v>חינוך על יסודי</v>
      </c>
      <c r="R1261" s="18" t="str">
        <f t="shared" si="155"/>
        <v>8152</v>
      </c>
      <c r="S1261" s="18" t="str">
        <f>INDEX(Chapter,MATCH(R1261,[1]Chapter!$A$1:$A$681,0),8)</f>
        <v>בתי״ס על יסודיים עיוניים</v>
      </c>
      <c r="T1261" s="18"/>
      <c r="U1261" s="18" t="str">
        <f t="shared" si="156"/>
        <v>7</v>
      </c>
      <c r="V1261" s="18" t="str">
        <f>IF($L1261&lt;"6",INDEX(Revenue_type,MATCH(U1261*1,[1]type!$A$118:$A$168,0),8),INDEX(Expenditure_type,MATCH(U1261*1,[1]type!$A$2:$A$117,0),8))</f>
        <v>הוצאות לפעולות</v>
      </c>
      <c r="W1261" s="18" t="str">
        <f t="shared" si="157"/>
        <v>78</v>
      </c>
      <c r="X1261" s="18" t="str">
        <f>IF($L1261&lt;"6",INDEX(Revenue_type,MATCH(W1261*1,[1]type!$A$118:$A$168,0),8),INDEX(Expenditure_type,MATCH(W1261*1,[1]type!$A$2:$A$117,0),8))</f>
        <v>הוצאות שונות</v>
      </c>
      <c r="Y1261" s="18" t="str">
        <f t="shared" si="158"/>
        <v>782</v>
      </c>
      <c r="Z1261" s="18" t="e">
        <f>IF($L1261&lt;"6",INDEX(Revenue_type,MATCH(Y1261*1,[1]type!$A$118:$A$168,0),8),INDEX(Expenditure_type,MATCH(Y1261*1,[1]type!$A$2:$A$117,0),8))</f>
        <v>#N/A</v>
      </c>
    </row>
    <row r="1262" spans="1:26" ht="15.75" customHeight="1" outlineLevel="2">
      <c r="A1262" s="38">
        <v>784</v>
      </c>
      <c r="B1262" s="39">
        <v>815200</v>
      </c>
      <c r="C1262">
        <v>1</v>
      </c>
      <c r="D1262" t="str">
        <f t="shared" si="159"/>
        <v>1815200.784</v>
      </c>
      <c r="E1262" s="42" t="s">
        <v>885</v>
      </c>
      <c r="F1262" s="16"/>
      <c r="G1262"/>
      <c r="H1262" s="17">
        <v>4000</v>
      </c>
      <c r="I1262" s="17">
        <v>0</v>
      </c>
      <c r="J1262" s="16">
        <v>7000</v>
      </c>
      <c r="K1262" s="18" t="e">
        <f>INDEX(תקציב_2013,MATCH(D1262,'[1]תקציב 2015'!$D$3:$D$5960,0),8)</f>
        <v>#N/A</v>
      </c>
      <c r="L1262" s="18" t="str">
        <f t="shared" si="152"/>
        <v>8</v>
      </c>
      <c r="M1262" s="18" t="str">
        <f>INDEX(Chapter,MATCH(L1262,[1]Chapter!$A$1:$A$681,0),8)</f>
        <v>שירותים ממלכתיים</v>
      </c>
      <c r="N1262" s="18" t="str">
        <f t="shared" si="153"/>
        <v>81</v>
      </c>
      <c r="O1262" s="18" t="str">
        <f>INDEX(Chapter,MATCH(N1262,[1]Chapter!$A$1:$A$681,0),8)</f>
        <v>חינוך</v>
      </c>
      <c r="P1262" s="18" t="str">
        <f t="shared" si="154"/>
        <v>815</v>
      </c>
      <c r="Q1262" s="18" t="str">
        <f>INDEX(Chapter,MATCH(P1262,[1]Chapter!$A$1:$A$681,0),8)</f>
        <v>חינוך על יסודי</v>
      </c>
      <c r="R1262" s="18" t="str">
        <f t="shared" si="155"/>
        <v>8152</v>
      </c>
      <c r="S1262" s="18" t="str">
        <f>INDEX(Chapter,MATCH(R1262,[1]Chapter!$A$1:$A$681,0),8)</f>
        <v>בתי״ס על יסודיים עיוניים</v>
      </c>
      <c r="T1262" s="18"/>
      <c r="U1262" s="18" t="str">
        <f t="shared" si="156"/>
        <v>7</v>
      </c>
      <c r="V1262" s="18" t="str">
        <f>IF($L1262&lt;"6",INDEX(Revenue_type,MATCH(U1262*1,[1]type!$A$118:$A$168,0),8),INDEX(Expenditure_type,MATCH(U1262*1,[1]type!$A$2:$A$117,0),8))</f>
        <v>הוצאות לפעולות</v>
      </c>
      <c r="W1262" s="18" t="str">
        <f t="shared" si="157"/>
        <v>78</v>
      </c>
      <c r="X1262" s="18" t="str">
        <f>IF($L1262&lt;"6",INDEX(Revenue_type,MATCH(W1262*1,[1]type!$A$118:$A$168,0),8),INDEX(Expenditure_type,MATCH(W1262*1,[1]type!$A$2:$A$117,0),8))</f>
        <v>הוצאות שונות</v>
      </c>
      <c r="Y1262" s="18" t="str">
        <f t="shared" si="158"/>
        <v>784</v>
      </c>
      <c r="Z1262" s="18" t="e">
        <f>IF($L1262&lt;"6",INDEX(Revenue_type,MATCH(Y1262*1,[1]type!$A$118:$A$168,0),8),INDEX(Expenditure_type,MATCH(Y1262*1,[1]type!$A$2:$A$117,0),8))</f>
        <v>#N/A</v>
      </c>
    </row>
    <row r="1263" spans="1:26" ht="15.75" customHeight="1" outlineLevel="2">
      <c r="A1263" s="38">
        <v>787</v>
      </c>
      <c r="B1263" s="39">
        <v>815200</v>
      </c>
      <c r="C1263">
        <v>1</v>
      </c>
      <c r="D1263" t="str">
        <f t="shared" si="159"/>
        <v>1815200.787</v>
      </c>
      <c r="E1263" s="42" t="s">
        <v>227</v>
      </c>
      <c r="F1263" s="16"/>
      <c r="G1263"/>
      <c r="H1263" s="17">
        <v>1200</v>
      </c>
      <c r="I1263" s="17">
        <v>0</v>
      </c>
      <c r="J1263" s="16">
        <v>0</v>
      </c>
      <c r="K1263" s="18" t="e">
        <f>INDEX(תקציב_2013,MATCH(D1263,'[1]תקציב 2015'!$D$3:$D$5960,0),8)</f>
        <v>#N/A</v>
      </c>
      <c r="L1263" s="18" t="str">
        <f t="shared" si="152"/>
        <v>8</v>
      </c>
      <c r="M1263" s="18" t="str">
        <f>INDEX(Chapter,MATCH(L1263,[1]Chapter!$A$1:$A$681,0),8)</f>
        <v>שירותים ממלכתיים</v>
      </c>
      <c r="N1263" s="18" t="str">
        <f t="shared" si="153"/>
        <v>81</v>
      </c>
      <c r="O1263" s="18" t="str">
        <f>INDEX(Chapter,MATCH(N1263,[1]Chapter!$A$1:$A$681,0),8)</f>
        <v>חינוך</v>
      </c>
      <c r="P1263" s="18" t="str">
        <f t="shared" si="154"/>
        <v>815</v>
      </c>
      <c r="Q1263" s="18" t="str">
        <f>INDEX(Chapter,MATCH(P1263,[1]Chapter!$A$1:$A$681,0),8)</f>
        <v>חינוך על יסודי</v>
      </c>
      <c r="R1263" s="18" t="str">
        <f t="shared" si="155"/>
        <v>8152</v>
      </c>
      <c r="S1263" s="18" t="str">
        <f>INDEX(Chapter,MATCH(R1263,[1]Chapter!$A$1:$A$681,0),8)</f>
        <v>בתי״ס על יסודיים עיוניים</v>
      </c>
      <c r="T1263" s="18"/>
      <c r="U1263" s="18" t="str">
        <f t="shared" si="156"/>
        <v>7</v>
      </c>
      <c r="V1263" s="18" t="str">
        <f>IF($L1263&lt;"6",INDEX(Revenue_type,MATCH(U1263*1,[1]type!$A$118:$A$168,0),8),INDEX(Expenditure_type,MATCH(U1263*1,[1]type!$A$2:$A$117,0),8))</f>
        <v>הוצאות לפעולות</v>
      </c>
      <c r="W1263" s="18" t="str">
        <f t="shared" si="157"/>
        <v>78</v>
      </c>
      <c r="X1263" s="18" t="str">
        <f>IF($L1263&lt;"6",INDEX(Revenue_type,MATCH(W1263*1,[1]type!$A$118:$A$168,0),8),INDEX(Expenditure_type,MATCH(W1263*1,[1]type!$A$2:$A$117,0),8))</f>
        <v>הוצאות שונות</v>
      </c>
      <c r="Y1263" s="18" t="str">
        <f t="shared" si="158"/>
        <v>787</v>
      </c>
      <c r="Z1263" s="18" t="e">
        <f>IF($L1263&lt;"6",INDEX(Revenue_type,MATCH(Y1263*1,[1]type!$A$118:$A$168,0),8),INDEX(Expenditure_type,MATCH(Y1263*1,[1]type!$A$2:$A$117,0),8))</f>
        <v>#N/A</v>
      </c>
    </row>
    <row r="1264" spans="1:26" ht="15.75" customHeight="1" outlineLevel="2">
      <c r="A1264" s="38">
        <v>789</v>
      </c>
      <c r="B1264" s="39">
        <v>815200</v>
      </c>
      <c r="C1264">
        <v>1</v>
      </c>
      <c r="D1264" t="str">
        <f t="shared" si="159"/>
        <v>1815200.789</v>
      </c>
      <c r="E1264" s="42" t="s">
        <v>249</v>
      </c>
      <c r="F1264" s="16"/>
      <c r="G1264"/>
      <c r="H1264" s="17">
        <v>2400</v>
      </c>
      <c r="I1264" s="17">
        <v>2547</v>
      </c>
      <c r="J1264" s="16">
        <v>1397</v>
      </c>
      <c r="K1264" s="18" t="e">
        <f>INDEX(תקציב_2013,MATCH(D1264,'[1]תקציב 2015'!$D$3:$D$5960,0),8)</f>
        <v>#N/A</v>
      </c>
      <c r="L1264" s="18" t="str">
        <f t="shared" si="152"/>
        <v>8</v>
      </c>
      <c r="M1264" s="18" t="str">
        <f>INDEX(Chapter,MATCH(L1264,[1]Chapter!$A$1:$A$681,0),8)</f>
        <v>שירותים ממלכתיים</v>
      </c>
      <c r="N1264" s="18" t="str">
        <f t="shared" si="153"/>
        <v>81</v>
      </c>
      <c r="O1264" s="18" t="str">
        <f>INDEX(Chapter,MATCH(N1264,[1]Chapter!$A$1:$A$681,0),8)</f>
        <v>חינוך</v>
      </c>
      <c r="P1264" s="18" t="str">
        <f t="shared" si="154"/>
        <v>815</v>
      </c>
      <c r="Q1264" s="18" t="str">
        <f>INDEX(Chapter,MATCH(P1264,[1]Chapter!$A$1:$A$681,0),8)</f>
        <v>חינוך על יסודי</v>
      </c>
      <c r="R1264" s="18" t="str">
        <f t="shared" si="155"/>
        <v>8152</v>
      </c>
      <c r="S1264" s="18" t="str">
        <f>INDEX(Chapter,MATCH(R1264,[1]Chapter!$A$1:$A$681,0),8)</f>
        <v>בתי״ס על יסודיים עיוניים</v>
      </c>
      <c r="T1264" s="18"/>
      <c r="U1264" s="18" t="str">
        <f t="shared" si="156"/>
        <v>7</v>
      </c>
      <c r="V1264" s="18" t="str">
        <f>IF($L1264&lt;"6",INDEX(Revenue_type,MATCH(U1264*1,[1]type!$A$118:$A$168,0),8),INDEX(Expenditure_type,MATCH(U1264*1,[1]type!$A$2:$A$117,0),8))</f>
        <v>הוצאות לפעולות</v>
      </c>
      <c r="W1264" s="18" t="str">
        <f t="shared" si="157"/>
        <v>78</v>
      </c>
      <c r="X1264" s="18" t="str">
        <f>IF($L1264&lt;"6",INDEX(Revenue_type,MATCH(W1264*1,[1]type!$A$118:$A$168,0),8),INDEX(Expenditure_type,MATCH(W1264*1,[1]type!$A$2:$A$117,0),8))</f>
        <v>הוצאות שונות</v>
      </c>
      <c r="Y1264" s="18" t="str">
        <f t="shared" si="158"/>
        <v>789</v>
      </c>
      <c r="Z1264" s="18" t="e">
        <f>IF($L1264&lt;"6",INDEX(Revenue_type,MATCH(Y1264*1,[1]type!$A$118:$A$168,0),8),INDEX(Expenditure_type,MATCH(Y1264*1,[1]type!$A$2:$A$117,0),8))</f>
        <v>#N/A</v>
      </c>
    </row>
    <row r="1265" spans="1:26" ht="15.75" customHeight="1" outlineLevel="2">
      <c r="A1265" s="38">
        <v>798</v>
      </c>
      <c r="B1265" s="39">
        <v>815200</v>
      </c>
      <c r="C1265">
        <v>1</v>
      </c>
      <c r="D1265" t="str">
        <f t="shared" si="159"/>
        <v>1815200.798</v>
      </c>
      <c r="E1265" s="42" t="s">
        <v>886</v>
      </c>
      <c r="F1265" s="16"/>
      <c r="G1265"/>
      <c r="H1265" s="17">
        <v>57000</v>
      </c>
      <c r="I1265" s="17">
        <v>53837</v>
      </c>
      <c r="J1265" s="16">
        <v>54342</v>
      </c>
      <c r="K1265" s="18"/>
      <c r="L1265" s="18" t="str">
        <f t="shared" si="152"/>
        <v>8</v>
      </c>
      <c r="M1265" s="18" t="str">
        <f>INDEX(Chapter,MATCH(L1265,[1]Chapter!$A$1:$A$681,0),8)</f>
        <v>שירותים ממלכתיים</v>
      </c>
      <c r="N1265" s="18" t="str">
        <f t="shared" si="153"/>
        <v>81</v>
      </c>
      <c r="O1265" s="18" t="str">
        <f>INDEX(Chapter,MATCH(N1265,[1]Chapter!$A$1:$A$681,0),8)</f>
        <v>חינוך</v>
      </c>
      <c r="P1265" s="18" t="str">
        <f t="shared" si="154"/>
        <v>815</v>
      </c>
      <c r="Q1265" s="18" t="str">
        <f>INDEX(Chapter,MATCH(P1265,[1]Chapter!$A$1:$A$681,0),8)</f>
        <v>חינוך על יסודי</v>
      </c>
      <c r="R1265" s="18" t="str">
        <f t="shared" si="155"/>
        <v>8152</v>
      </c>
      <c r="S1265" s="18" t="str">
        <f>INDEX(Chapter,MATCH(R1265,[1]Chapter!$A$1:$A$681,0),8)</f>
        <v>בתי״ס על יסודיים עיוניים</v>
      </c>
      <c r="T1265" s="18"/>
      <c r="U1265" s="18" t="str">
        <f t="shared" si="156"/>
        <v>7</v>
      </c>
      <c r="V1265" s="18" t="str">
        <f>IF($L1265&lt;"6",INDEX(Revenue_type,MATCH(U1265*1,[1]type!$A$118:$A$168,0),8),INDEX(Expenditure_type,MATCH(U1265*1,[1]type!$A$2:$A$117,0),8))</f>
        <v>הוצאות לפעולות</v>
      </c>
      <c r="W1265" s="18" t="str">
        <f t="shared" si="157"/>
        <v>79</v>
      </c>
      <c r="X1265" s="18" t="str">
        <f>IF($L1265&lt;"6",INDEX(Revenue_type,MATCH(W1265*1,[1]type!$A$118:$A$168,0),8),INDEX(Expenditure_type,MATCH(W1265*1,[1]type!$A$2:$A$117,0),8))</f>
        <v>השתתפות בתקציבי עזר 092</v>
      </c>
      <c r="Y1265" s="18" t="str">
        <f t="shared" si="158"/>
        <v>798</v>
      </c>
      <c r="Z1265" s="18" t="e">
        <f>IF($L1265&lt;"6",INDEX(Revenue_type,MATCH(Y1265*1,[1]type!$A$118:$A$168,0),8),INDEX(Expenditure_type,MATCH(Y1265*1,[1]type!$A$2:$A$117,0),8))</f>
        <v>#N/A</v>
      </c>
    </row>
    <row r="1266" spans="1:26" ht="15.75" customHeight="1" outlineLevel="2">
      <c r="A1266" s="38">
        <v>110</v>
      </c>
      <c r="B1266" s="39">
        <v>815400</v>
      </c>
      <c r="C1266">
        <v>1</v>
      </c>
      <c r="D1266" t="str">
        <f t="shared" si="159"/>
        <v>1815400.110</v>
      </c>
      <c r="E1266" s="42" t="s">
        <v>887</v>
      </c>
      <c r="F1266" s="16"/>
      <c r="G1266"/>
      <c r="H1266" s="17">
        <v>4795000</v>
      </c>
      <c r="I1266" s="17">
        <v>4179825.4</v>
      </c>
      <c r="J1266" s="16">
        <v>3913521.09</v>
      </c>
      <c r="K1266" s="18" t="e">
        <f>INDEX(תקציב_2013,MATCH(D1266,'[1]תקציב 2015'!$D$3:$D$5960,0),8)</f>
        <v>#N/A</v>
      </c>
      <c r="L1266" s="18" t="str">
        <f t="shared" si="152"/>
        <v>8</v>
      </c>
      <c r="M1266" s="18" t="str">
        <f>INDEX(Chapter,MATCH(L1266,[1]Chapter!$A$1:$A$681,0),8)</f>
        <v>שירותים ממלכתיים</v>
      </c>
      <c r="N1266" s="18" t="str">
        <f t="shared" si="153"/>
        <v>81</v>
      </c>
      <c r="O1266" s="18" t="str">
        <f>INDEX(Chapter,MATCH(N1266,[1]Chapter!$A$1:$A$681,0),8)</f>
        <v>חינוך</v>
      </c>
      <c r="P1266" s="18" t="str">
        <f t="shared" si="154"/>
        <v>815</v>
      </c>
      <c r="Q1266" s="18" t="str">
        <f>INDEX(Chapter,MATCH(P1266,[1]Chapter!$A$1:$A$681,0),8)</f>
        <v>חינוך על יסודי</v>
      </c>
      <c r="R1266" s="18" t="str">
        <f t="shared" si="155"/>
        <v>8154</v>
      </c>
      <c r="S1266" s="18" t="str">
        <f>INDEX(Chapter,MATCH(R1266,[1]Chapter!$A$1:$A$681,0),8)</f>
        <v>ישיבות תיכוניות אולפנות ומתיבתאות</v>
      </c>
      <c r="T1266" s="18"/>
      <c r="U1266" s="18" t="str">
        <f t="shared" si="156"/>
        <v>1</v>
      </c>
      <c r="V1266" s="18" t="str">
        <f>IF($L1266&lt;"6",INDEX(Revenue_type,MATCH(U1266*1,[1]type!$A$118:$A$168,0),8),INDEX(Expenditure_type,MATCH(U1266*1,[1]type!$A$2:$A$117,0),8))</f>
        <v>משכורות וש"ע לעובדים לפי תקן</v>
      </c>
      <c r="W1266" s="18" t="str">
        <f t="shared" si="157"/>
        <v>11</v>
      </c>
      <c r="X1266" s="18" t="str">
        <f>IF($L1266&lt;"6",INDEX(Revenue_type,MATCH(W1266*1,[1]type!$A$118:$A$168,0),8),INDEX(Expenditure_type,MATCH(W1266*1,[1]type!$A$2:$A$117,0),8))</f>
        <v>השכר הקובע</v>
      </c>
      <c r="Y1266" s="18" t="str">
        <f t="shared" si="158"/>
        <v>110</v>
      </c>
      <c r="Z1266" s="18" t="e">
        <f>IF($L1266&lt;"6",INDEX(Revenue_type,MATCH(Y1266*1,[1]type!$A$118:$A$168,0),8),INDEX(Expenditure_type,MATCH(Y1266*1,[1]type!$A$2:$A$117,0),8))</f>
        <v>#N/A</v>
      </c>
    </row>
    <row r="1267" spans="1:26" ht="15.75" customHeight="1" outlineLevel="2">
      <c r="A1267" s="38">
        <v>111</v>
      </c>
      <c r="B1267" s="39">
        <v>815400</v>
      </c>
      <c r="C1267">
        <v>1</v>
      </c>
      <c r="D1267" t="str">
        <f t="shared" si="159"/>
        <v>1815400.111</v>
      </c>
      <c r="E1267" s="40" t="s">
        <v>888</v>
      </c>
      <c r="F1267" s="16"/>
      <c r="G1267"/>
      <c r="H1267" s="17">
        <v>204000</v>
      </c>
      <c r="I1267" s="17">
        <v>190490.47</v>
      </c>
      <c r="J1267" s="16">
        <v>181143.86</v>
      </c>
      <c r="K1267" s="18" t="e">
        <f>INDEX(תקציב_2013,MATCH(D1267,'[1]תקציב 2015'!$D$3:$D$5960,0),8)</f>
        <v>#N/A</v>
      </c>
      <c r="L1267" s="18" t="str">
        <f t="shared" si="152"/>
        <v>8</v>
      </c>
      <c r="M1267" s="18" t="str">
        <f>INDEX(Chapter,MATCH(L1267,[1]Chapter!$A$1:$A$681,0),8)</f>
        <v>שירותים ממלכתיים</v>
      </c>
      <c r="N1267" s="18" t="str">
        <f t="shared" si="153"/>
        <v>81</v>
      </c>
      <c r="O1267" s="18" t="str">
        <f>INDEX(Chapter,MATCH(N1267,[1]Chapter!$A$1:$A$681,0),8)</f>
        <v>חינוך</v>
      </c>
      <c r="P1267" s="18" t="str">
        <f t="shared" si="154"/>
        <v>815</v>
      </c>
      <c r="Q1267" s="18" t="str">
        <f>INDEX(Chapter,MATCH(P1267,[1]Chapter!$A$1:$A$681,0),8)</f>
        <v>חינוך על יסודי</v>
      </c>
      <c r="R1267" s="18" t="str">
        <f t="shared" si="155"/>
        <v>8154</v>
      </c>
      <c r="S1267" s="18" t="str">
        <f>INDEX(Chapter,MATCH(R1267,[1]Chapter!$A$1:$A$681,0),8)</f>
        <v>ישיבות תיכוניות אולפנות ומתיבתאות</v>
      </c>
      <c r="T1267" s="18"/>
      <c r="U1267" s="18" t="str">
        <f t="shared" si="156"/>
        <v>1</v>
      </c>
      <c r="V1267" s="18" t="str">
        <f>IF($L1267&lt;"6",INDEX(Revenue_type,MATCH(U1267*1,[1]type!$A$118:$A$168,0),8),INDEX(Expenditure_type,MATCH(U1267*1,[1]type!$A$2:$A$117,0),8))</f>
        <v>משכורות וש"ע לעובדים לפי תקן</v>
      </c>
      <c r="W1267" s="18" t="str">
        <f t="shared" si="157"/>
        <v>11</v>
      </c>
      <c r="X1267" s="18" t="str">
        <f>IF($L1267&lt;"6",INDEX(Revenue_type,MATCH(W1267*1,[1]type!$A$118:$A$168,0),8),INDEX(Expenditure_type,MATCH(W1267*1,[1]type!$A$2:$A$117,0),8))</f>
        <v>השכר הקובע</v>
      </c>
      <c r="Y1267" s="18" t="str">
        <f t="shared" si="158"/>
        <v>111</v>
      </c>
      <c r="Z1267" s="18" t="e">
        <f>IF($L1267&lt;"6",INDEX(Revenue_type,MATCH(Y1267*1,[1]type!$A$118:$A$168,0),8),INDEX(Expenditure_type,MATCH(Y1267*1,[1]type!$A$2:$A$117,0),8))</f>
        <v>#N/A</v>
      </c>
    </row>
    <row r="1268" spans="1:26" ht="15.75" customHeight="1" outlineLevel="2">
      <c r="A1268" s="38">
        <v>130</v>
      </c>
      <c r="B1268" s="39">
        <v>815400</v>
      </c>
      <c r="C1268">
        <v>1</v>
      </c>
      <c r="D1268" t="str">
        <f t="shared" si="159"/>
        <v>1815400.130</v>
      </c>
      <c r="E1268" s="43" t="s">
        <v>41</v>
      </c>
      <c r="F1268" s="16"/>
      <c r="G1268"/>
      <c r="H1268" s="17">
        <v>6000</v>
      </c>
      <c r="I1268" s="17">
        <v>3301.33</v>
      </c>
      <c r="J1268" s="16">
        <v>6572.93</v>
      </c>
      <c r="K1268" s="18" t="e">
        <f>INDEX(תקציב_2013,MATCH(D1268,'[1]תקציב 2015'!$D$3:$D$5960,0),8)</f>
        <v>#N/A</v>
      </c>
      <c r="L1268" s="18" t="str">
        <f t="shared" si="152"/>
        <v>8</v>
      </c>
      <c r="M1268" s="18" t="str">
        <f>INDEX(Chapter,MATCH(L1268,[1]Chapter!$A$1:$A$681,0),8)</f>
        <v>שירותים ממלכתיים</v>
      </c>
      <c r="N1268" s="18" t="str">
        <f t="shared" si="153"/>
        <v>81</v>
      </c>
      <c r="O1268" s="18" t="str">
        <f>INDEX(Chapter,MATCH(N1268,[1]Chapter!$A$1:$A$681,0),8)</f>
        <v>חינוך</v>
      </c>
      <c r="P1268" s="18" t="str">
        <f t="shared" si="154"/>
        <v>815</v>
      </c>
      <c r="Q1268" s="18" t="str">
        <f>INDEX(Chapter,MATCH(P1268,[1]Chapter!$A$1:$A$681,0),8)</f>
        <v>חינוך על יסודי</v>
      </c>
      <c r="R1268" s="18" t="str">
        <f t="shared" si="155"/>
        <v>8154</v>
      </c>
      <c r="S1268" s="18" t="str">
        <f>INDEX(Chapter,MATCH(R1268,[1]Chapter!$A$1:$A$681,0),8)</f>
        <v>ישיבות תיכוניות אולפנות ומתיבתאות</v>
      </c>
      <c r="T1268" s="18"/>
      <c r="U1268" s="18" t="str">
        <f t="shared" si="156"/>
        <v>1</v>
      </c>
      <c r="V1268" s="18" t="str">
        <f>IF($L1268&lt;"6",INDEX(Revenue_type,MATCH(U1268*1,[1]type!$A$118:$A$168,0),8),INDEX(Expenditure_type,MATCH(U1268*1,[1]type!$A$2:$A$117,0),8))</f>
        <v>משכורות וש"ע לעובדים לפי תקן</v>
      </c>
      <c r="W1268" s="18" t="str">
        <f t="shared" si="157"/>
        <v>13</v>
      </c>
      <c r="X1268" s="18" t="str">
        <f>IF($L1268&lt;"6",INDEX(Revenue_type,MATCH(W1268*1,[1]type!$A$118:$A$168,0),8),INDEX(Expenditure_type,MATCH(W1268*1,[1]type!$A$2:$A$117,0),8))</f>
        <v>שעות נוספות</v>
      </c>
      <c r="Y1268" s="18" t="str">
        <f t="shared" si="158"/>
        <v>130</v>
      </c>
      <c r="Z1268" s="18" t="e">
        <f>IF($L1268&lt;"6",INDEX(Revenue_type,MATCH(Y1268*1,[1]type!$A$118:$A$168,0),8),INDEX(Expenditure_type,MATCH(Y1268*1,[1]type!$A$2:$A$117,0),8))</f>
        <v>#N/A</v>
      </c>
    </row>
    <row r="1269" spans="1:26" ht="15.75" customHeight="1" outlineLevel="2">
      <c r="A1269" s="38">
        <v>131</v>
      </c>
      <c r="B1269" s="39">
        <v>815400</v>
      </c>
      <c r="C1269">
        <v>1</v>
      </c>
      <c r="D1269" t="str">
        <f t="shared" si="159"/>
        <v>1815400.131</v>
      </c>
      <c r="E1269" s="43" t="s">
        <v>827</v>
      </c>
      <c r="F1269" s="16"/>
      <c r="G1269"/>
      <c r="H1269" s="17">
        <v>0</v>
      </c>
      <c r="I1269" s="17">
        <v>2680.82</v>
      </c>
      <c r="J1269" s="16"/>
      <c r="K1269" s="18" t="e">
        <f>INDEX(תקציב_2013,MATCH(D1269,'[1]תקציב 2015'!$D$3:$D$5960,0),8)</f>
        <v>#N/A</v>
      </c>
      <c r="L1269" s="18" t="str">
        <f t="shared" si="152"/>
        <v>8</v>
      </c>
      <c r="M1269" s="18" t="str">
        <f>INDEX(Chapter,MATCH(L1269,[1]Chapter!$A$1:$A$681,0),8)</f>
        <v>שירותים ממלכתיים</v>
      </c>
      <c r="N1269" s="18" t="str">
        <f t="shared" si="153"/>
        <v>81</v>
      </c>
      <c r="O1269" s="18" t="str">
        <f>INDEX(Chapter,MATCH(N1269,[1]Chapter!$A$1:$A$681,0),8)</f>
        <v>חינוך</v>
      </c>
      <c r="P1269" s="18" t="str">
        <f t="shared" si="154"/>
        <v>815</v>
      </c>
      <c r="Q1269" s="18" t="str">
        <f>INDEX(Chapter,MATCH(P1269,[1]Chapter!$A$1:$A$681,0),8)</f>
        <v>חינוך על יסודי</v>
      </c>
      <c r="R1269" s="18" t="str">
        <f t="shared" si="155"/>
        <v>8154</v>
      </c>
      <c r="S1269" s="18" t="str">
        <f>INDEX(Chapter,MATCH(R1269,[1]Chapter!$A$1:$A$681,0),8)</f>
        <v>ישיבות תיכוניות אולפנות ומתיבתאות</v>
      </c>
      <c r="T1269" s="18"/>
      <c r="U1269" s="18" t="str">
        <f t="shared" si="156"/>
        <v>1</v>
      </c>
      <c r="V1269" s="18" t="str">
        <f>IF($L1269&lt;"6",INDEX(Revenue_type,MATCH(U1269*1,[1]type!$A$118:$A$168,0),8),INDEX(Expenditure_type,MATCH(U1269*1,[1]type!$A$2:$A$117,0),8))</f>
        <v>משכורות וש"ע לעובדים לפי תקן</v>
      </c>
      <c r="W1269" s="18" t="str">
        <f t="shared" si="157"/>
        <v>13</v>
      </c>
      <c r="X1269" s="18" t="str">
        <f>IF($L1269&lt;"6",INDEX(Revenue_type,MATCH(W1269*1,[1]type!$A$118:$A$168,0),8),INDEX(Expenditure_type,MATCH(W1269*1,[1]type!$A$2:$A$117,0),8))</f>
        <v>שעות נוספות</v>
      </c>
      <c r="Y1269" s="18" t="str">
        <f t="shared" si="158"/>
        <v>131</v>
      </c>
      <c r="Z1269" s="18" t="e">
        <f>IF($L1269&lt;"6",INDEX(Revenue_type,MATCH(Y1269*1,[1]type!$A$118:$A$168,0),8),INDEX(Expenditure_type,MATCH(Y1269*1,[1]type!$A$2:$A$117,0),8))</f>
        <v>#N/A</v>
      </c>
    </row>
    <row r="1270" spans="1:26" ht="15.75" customHeight="1" outlineLevel="2">
      <c r="A1270" s="38">
        <v>140</v>
      </c>
      <c r="B1270" s="39">
        <v>815400</v>
      </c>
      <c r="C1270">
        <v>1</v>
      </c>
      <c r="D1270" t="str">
        <f t="shared" si="159"/>
        <v>1815400.140</v>
      </c>
      <c r="E1270" s="42" t="s">
        <v>806</v>
      </c>
      <c r="F1270" s="16"/>
      <c r="G1270"/>
      <c r="H1270" s="17">
        <v>0</v>
      </c>
      <c r="I1270" s="17">
        <v>6507.57</v>
      </c>
      <c r="J1270" s="16">
        <v>13678.83</v>
      </c>
      <c r="K1270" s="18" t="e">
        <f>INDEX(תקציב_2013,MATCH(D1270,'[1]תקציב 2015'!$D$3:$D$5960,0),8)</f>
        <v>#N/A</v>
      </c>
      <c r="L1270" s="18" t="str">
        <f t="shared" si="152"/>
        <v>8</v>
      </c>
      <c r="M1270" s="18" t="str">
        <f>INDEX(Chapter,MATCH(L1270,[1]Chapter!$A$1:$A$681,0),8)</f>
        <v>שירותים ממלכתיים</v>
      </c>
      <c r="N1270" s="18" t="str">
        <f t="shared" si="153"/>
        <v>81</v>
      </c>
      <c r="O1270" s="18" t="str">
        <f>INDEX(Chapter,MATCH(N1270,[1]Chapter!$A$1:$A$681,0),8)</f>
        <v>חינוך</v>
      </c>
      <c r="P1270" s="18" t="str">
        <f t="shared" si="154"/>
        <v>815</v>
      </c>
      <c r="Q1270" s="18" t="str">
        <f>INDEX(Chapter,MATCH(P1270,[1]Chapter!$A$1:$A$681,0),8)</f>
        <v>חינוך על יסודי</v>
      </c>
      <c r="R1270" s="18" t="str">
        <f t="shared" si="155"/>
        <v>8154</v>
      </c>
      <c r="S1270" s="18" t="str">
        <f>INDEX(Chapter,MATCH(R1270,[1]Chapter!$A$1:$A$681,0),8)</f>
        <v>ישיבות תיכוניות אולפנות ומתיבתאות</v>
      </c>
      <c r="T1270" s="18"/>
      <c r="U1270" s="18" t="str">
        <f t="shared" si="156"/>
        <v>1</v>
      </c>
      <c r="V1270" s="18" t="str">
        <f>IF($L1270&lt;"6",INDEX(Revenue_type,MATCH(U1270*1,[1]type!$A$118:$A$168,0),8),INDEX(Expenditure_type,MATCH(U1270*1,[1]type!$A$2:$A$117,0),8))</f>
        <v>משכורות וש"ע לעובדים לפי תקן</v>
      </c>
      <c r="W1270" s="18" t="str">
        <f t="shared" si="157"/>
        <v>14</v>
      </c>
      <c r="X1270" s="18" t="str">
        <f>IF($L1270&lt;"6",INDEX(Revenue_type,MATCH(W1270*1,[1]type!$A$118:$A$168,0),8),INDEX(Expenditure_type,MATCH(W1270*1,[1]type!$A$2:$A$117,0),8))</f>
        <v>החזר הוצאות</v>
      </c>
      <c r="Y1270" s="18" t="str">
        <f t="shared" si="158"/>
        <v>140</v>
      </c>
      <c r="Z1270" s="18" t="e">
        <f>IF($L1270&lt;"6",INDEX(Revenue_type,MATCH(Y1270*1,[1]type!$A$118:$A$168,0),8),INDEX(Expenditure_type,MATCH(Y1270*1,[1]type!$A$2:$A$117,0),8))</f>
        <v>#N/A</v>
      </c>
    </row>
    <row r="1271" spans="1:26" ht="15.75" customHeight="1" outlineLevel="2">
      <c r="A1271" s="38">
        <v>141</v>
      </c>
      <c r="B1271" s="39">
        <v>815400</v>
      </c>
      <c r="C1271">
        <v>1</v>
      </c>
      <c r="D1271" t="str">
        <f t="shared" si="159"/>
        <v>1815400.141</v>
      </c>
      <c r="E1271" s="42" t="s">
        <v>56</v>
      </c>
      <c r="F1271" s="16"/>
      <c r="G1271"/>
      <c r="H1271" s="17">
        <v>0</v>
      </c>
      <c r="I1271" s="17">
        <v>4082.39</v>
      </c>
      <c r="J1271" s="16"/>
      <c r="K1271" s="18" t="e">
        <f>INDEX(תקציב_2013,MATCH(D1271,'[1]תקציב 2015'!$D$3:$D$5960,0),8)</f>
        <v>#N/A</v>
      </c>
      <c r="L1271" s="18" t="str">
        <f t="shared" si="152"/>
        <v>8</v>
      </c>
      <c r="M1271" s="18" t="str">
        <f>INDEX(Chapter,MATCH(L1271,[1]Chapter!$A$1:$A$681,0),8)</f>
        <v>שירותים ממלכתיים</v>
      </c>
      <c r="N1271" s="18" t="str">
        <f t="shared" si="153"/>
        <v>81</v>
      </c>
      <c r="O1271" s="18" t="str">
        <f>INDEX(Chapter,MATCH(N1271,[1]Chapter!$A$1:$A$681,0),8)</f>
        <v>חינוך</v>
      </c>
      <c r="P1271" s="18" t="str">
        <f t="shared" si="154"/>
        <v>815</v>
      </c>
      <c r="Q1271" s="18" t="str">
        <f>INDEX(Chapter,MATCH(P1271,[1]Chapter!$A$1:$A$681,0),8)</f>
        <v>חינוך על יסודי</v>
      </c>
      <c r="R1271" s="18" t="str">
        <f t="shared" si="155"/>
        <v>8154</v>
      </c>
      <c r="S1271" s="18" t="str">
        <f>INDEX(Chapter,MATCH(R1271,[1]Chapter!$A$1:$A$681,0),8)</f>
        <v>ישיבות תיכוניות אולפנות ומתיבתאות</v>
      </c>
      <c r="T1271" s="18"/>
      <c r="U1271" s="18" t="str">
        <f t="shared" si="156"/>
        <v>1</v>
      </c>
      <c r="V1271" s="18" t="str">
        <f>IF($L1271&lt;"6",INDEX(Revenue_type,MATCH(U1271*1,[1]type!$A$118:$A$168,0),8),INDEX(Expenditure_type,MATCH(U1271*1,[1]type!$A$2:$A$117,0),8))</f>
        <v>משכורות וש"ע לעובדים לפי תקן</v>
      </c>
      <c r="W1271" s="18" t="str">
        <f t="shared" si="157"/>
        <v>14</v>
      </c>
      <c r="X1271" s="18" t="str">
        <f>IF($L1271&lt;"6",INDEX(Revenue_type,MATCH(W1271*1,[1]type!$A$118:$A$168,0),8),INDEX(Expenditure_type,MATCH(W1271*1,[1]type!$A$2:$A$117,0),8))</f>
        <v>החזר הוצאות</v>
      </c>
      <c r="Y1271" s="18" t="str">
        <f t="shared" si="158"/>
        <v>141</v>
      </c>
      <c r="Z1271" s="18" t="e">
        <f>IF($L1271&lt;"6",INDEX(Revenue_type,MATCH(Y1271*1,[1]type!$A$118:$A$168,0),8),INDEX(Expenditure_type,MATCH(Y1271*1,[1]type!$A$2:$A$117,0),8))</f>
        <v>#N/A</v>
      </c>
    </row>
    <row r="1272" spans="1:26" ht="15.75" customHeight="1" outlineLevel="2">
      <c r="A1272" s="38">
        <v>210</v>
      </c>
      <c r="B1272" s="39">
        <v>815400</v>
      </c>
      <c r="C1272">
        <v>1</v>
      </c>
      <c r="D1272" t="str">
        <f t="shared" si="159"/>
        <v>1815400.210</v>
      </c>
      <c r="E1272" s="42" t="s">
        <v>889</v>
      </c>
      <c r="F1272" s="16"/>
      <c r="G1272"/>
      <c r="H1272" s="17">
        <v>0</v>
      </c>
      <c r="I1272" s="17">
        <v>0</v>
      </c>
      <c r="J1272" s="16">
        <v>0</v>
      </c>
      <c r="K1272" s="18" t="e">
        <f>INDEX(תקציב_2013,MATCH(D1272,'[1]תקציב 2015'!$D$3:$D$5960,0),8)</f>
        <v>#N/A</v>
      </c>
      <c r="L1272" s="18" t="str">
        <f t="shared" si="152"/>
        <v>8</v>
      </c>
      <c r="M1272" s="18" t="str">
        <f>INDEX(Chapter,MATCH(L1272,[1]Chapter!$A$1:$A$681,0),8)</f>
        <v>שירותים ממלכתיים</v>
      </c>
      <c r="N1272" s="18" t="str">
        <f t="shared" si="153"/>
        <v>81</v>
      </c>
      <c r="O1272" s="18" t="str">
        <f>INDEX(Chapter,MATCH(N1272,[1]Chapter!$A$1:$A$681,0),8)</f>
        <v>חינוך</v>
      </c>
      <c r="P1272" s="18" t="str">
        <f t="shared" si="154"/>
        <v>815</v>
      </c>
      <c r="Q1272" s="18" t="str">
        <f>INDEX(Chapter,MATCH(P1272,[1]Chapter!$A$1:$A$681,0),8)</f>
        <v>חינוך על יסודי</v>
      </c>
      <c r="R1272" s="18" t="str">
        <f t="shared" si="155"/>
        <v>8154</v>
      </c>
      <c r="S1272" s="18" t="str">
        <f>INDEX(Chapter,MATCH(R1272,[1]Chapter!$A$1:$A$681,0),8)</f>
        <v>ישיבות תיכוניות אולפנות ומתיבתאות</v>
      </c>
      <c r="T1272" s="18"/>
      <c r="U1272" s="18" t="str">
        <f t="shared" si="156"/>
        <v>2</v>
      </c>
      <c r="V1272" s="18" t="str">
        <f>IF($L1272&lt;"6",INDEX(Revenue_type,MATCH(U1272*1,[1]type!$A$118:$A$168,0),8),INDEX(Expenditure_type,MATCH(U1272*1,[1]type!$A$2:$A$117,0),8))</f>
        <v>משכורות וש"ע לעובדים בלי תקן</v>
      </c>
      <c r="W1272" s="18" t="str">
        <f t="shared" si="157"/>
        <v>21</v>
      </c>
      <c r="X1272" s="18" t="str">
        <f>IF($L1272&lt;"6",INDEX(Revenue_type,MATCH(W1272*1,[1]type!$A$118:$A$168,0),8),INDEX(Expenditure_type,MATCH(W1272*1,[1]type!$A$2:$A$117,0),8))</f>
        <v>השכר הקובע</v>
      </c>
      <c r="Y1272" s="18" t="str">
        <f t="shared" si="158"/>
        <v>210</v>
      </c>
      <c r="Z1272" s="18" t="e">
        <f>IF($L1272&lt;"6",INDEX(Revenue_type,MATCH(Y1272*1,[1]type!$A$118:$A$168,0),8),INDEX(Expenditure_type,MATCH(Y1272*1,[1]type!$A$2:$A$117,0),8))</f>
        <v>#N/A</v>
      </c>
    </row>
    <row r="1273" spans="1:26" ht="15.75" customHeight="1" outlineLevel="2">
      <c r="A1273" s="38">
        <v>511</v>
      </c>
      <c r="B1273" s="39">
        <v>815400</v>
      </c>
      <c r="C1273">
        <v>1</v>
      </c>
      <c r="D1273" t="str">
        <f t="shared" si="159"/>
        <v>1815400.511</v>
      </c>
      <c r="E1273" s="42" t="s">
        <v>798</v>
      </c>
      <c r="F1273" s="16"/>
      <c r="G1273"/>
      <c r="H1273" s="17">
        <v>4000</v>
      </c>
      <c r="I1273" s="17">
        <v>2730.4</v>
      </c>
      <c r="J1273" s="16">
        <v>2813.36</v>
      </c>
      <c r="K1273" s="18" t="e">
        <f>INDEX(תקציב_2013,MATCH(D1273,'[1]תקציב 2015'!$D$3:$D$5960,0),8)</f>
        <v>#N/A</v>
      </c>
      <c r="L1273" s="18" t="str">
        <f t="shared" si="152"/>
        <v>8</v>
      </c>
      <c r="M1273" s="18" t="str">
        <f>INDEX(Chapter,MATCH(L1273,[1]Chapter!$A$1:$A$681,0),8)</f>
        <v>שירותים ממלכתיים</v>
      </c>
      <c r="N1273" s="18" t="str">
        <f t="shared" si="153"/>
        <v>81</v>
      </c>
      <c r="O1273" s="18" t="str">
        <f>INDEX(Chapter,MATCH(N1273,[1]Chapter!$A$1:$A$681,0),8)</f>
        <v>חינוך</v>
      </c>
      <c r="P1273" s="18" t="str">
        <f t="shared" si="154"/>
        <v>815</v>
      </c>
      <c r="Q1273" s="18" t="str">
        <f>INDEX(Chapter,MATCH(P1273,[1]Chapter!$A$1:$A$681,0),8)</f>
        <v>חינוך על יסודי</v>
      </c>
      <c r="R1273" s="18" t="str">
        <f t="shared" si="155"/>
        <v>8154</v>
      </c>
      <c r="S1273" s="18" t="str">
        <f>INDEX(Chapter,MATCH(R1273,[1]Chapter!$A$1:$A$681,0),8)</f>
        <v>ישיבות תיכוניות אולפנות ומתיבתאות</v>
      </c>
      <c r="T1273" s="18"/>
      <c r="U1273" s="18" t="str">
        <f t="shared" si="156"/>
        <v>5</v>
      </c>
      <c r="V1273" s="18" t="str">
        <f>IF($L1273&lt;"6",INDEX(Revenue_type,MATCH(U1273*1,[1]type!$A$118:$A$168,0),8),INDEX(Expenditure_type,MATCH(U1273*1,[1]type!$A$2:$A$117,0),8))</f>
        <v>הוצאות מנהליות</v>
      </c>
      <c r="W1273" s="18" t="str">
        <f t="shared" si="157"/>
        <v>51</v>
      </c>
      <c r="X1273" s="18" t="str">
        <f>IF($L1273&lt;"6",INDEX(Revenue_type,MATCH(W1273*1,[1]type!$A$118:$A$168,0),8),INDEX(Expenditure_type,MATCH(W1273*1,[1]type!$A$2:$A$117,0),8))</f>
        <v>אש"ל וכיבודים</v>
      </c>
      <c r="Y1273" s="18" t="str">
        <f t="shared" si="158"/>
        <v>511</v>
      </c>
      <c r="Z1273" s="18" t="str">
        <f>IF($L1273&lt;"6",INDEX(Revenue_type,MATCH(Y1273*1,[1]type!$A$118:$A$168,0),8),INDEX(Expenditure_type,MATCH(Y1273*1,[1]type!$A$2:$A$117,0),8))</f>
        <v>אירוח וכיבוד</v>
      </c>
    </row>
    <row r="1274" spans="1:26" ht="15.75" customHeight="1" outlineLevel="2">
      <c r="A1274" s="38">
        <v>512</v>
      </c>
      <c r="B1274" s="39">
        <v>815400</v>
      </c>
      <c r="C1274">
        <v>1</v>
      </c>
      <c r="D1274" t="str">
        <f t="shared" si="159"/>
        <v>1815400.512</v>
      </c>
      <c r="E1274" s="42" t="s">
        <v>890</v>
      </c>
      <c r="F1274" s="16"/>
      <c r="G1274"/>
      <c r="H1274" s="17">
        <v>0</v>
      </c>
      <c r="I1274" s="17">
        <v>0</v>
      </c>
      <c r="J1274" s="16">
        <v>0</v>
      </c>
      <c r="K1274" s="18" t="e">
        <f>INDEX(תקציב_2013,MATCH(D1274,'[1]תקציב 2015'!$D$3:$D$5960,0),8)</f>
        <v>#N/A</v>
      </c>
      <c r="L1274" s="18" t="str">
        <f t="shared" si="152"/>
        <v>8</v>
      </c>
      <c r="M1274" s="18" t="str">
        <f>INDEX(Chapter,MATCH(L1274,[1]Chapter!$A$1:$A$681,0),8)</f>
        <v>שירותים ממלכתיים</v>
      </c>
      <c r="N1274" s="18" t="str">
        <f t="shared" si="153"/>
        <v>81</v>
      </c>
      <c r="O1274" s="18" t="str">
        <f>INDEX(Chapter,MATCH(N1274,[1]Chapter!$A$1:$A$681,0),8)</f>
        <v>חינוך</v>
      </c>
      <c r="P1274" s="18" t="str">
        <f t="shared" si="154"/>
        <v>815</v>
      </c>
      <c r="Q1274" s="18" t="str">
        <f>INDEX(Chapter,MATCH(P1274,[1]Chapter!$A$1:$A$681,0),8)</f>
        <v>חינוך על יסודי</v>
      </c>
      <c r="R1274" s="18" t="str">
        <f t="shared" si="155"/>
        <v>8154</v>
      </c>
      <c r="S1274" s="18" t="str">
        <f>INDEX(Chapter,MATCH(R1274,[1]Chapter!$A$1:$A$681,0),8)</f>
        <v>ישיבות תיכוניות אולפנות ומתיבתאות</v>
      </c>
      <c r="T1274" s="18"/>
      <c r="U1274" s="18" t="str">
        <f t="shared" si="156"/>
        <v>5</v>
      </c>
      <c r="V1274" s="18" t="str">
        <f>IF($L1274&lt;"6",INDEX(Revenue_type,MATCH(U1274*1,[1]type!$A$118:$A$168,0),8),INDEX(Expenditure_type,MATCH(U1274*1,[1]type!$A$2:$A$117,0),8))</f>
        <v>הוצאות מנהליות</v>
      </c>
      <c r="W1274" s="18" t="str">
        <f t="shared" si="157"/>
        <v>51</v>
      </c>
      <c r="X1274" s="18" t="str">
        <f>IF($L1274&lt;"6",INDEX(Revenue_type,MATCH(W1274*1,[1]type!$A$118:$A$168,0),8),INDEX(Expenditure_type,MATCH(W1274*1,[1]type!$A$2:$A$117,0),8))</f>
        <v>אש"ל וכיבודים</v>
      </c>
      <c r="Y1274" s="18" t="str">
        <f t="shared" si="158"/>
        <v>512</v>
      </c>
      <c r="Z1274" s="18" t="str">
        <f>IF($L1274&lt;"6",INDEX(Revenue_type,MATCH(Y1274*1,[1]type!$A$118:$A$168,0),8),INDEX(Expenditure_type,MATCH(Y1274*1,[1]type!$A$2:$A$117,0),8))</f>
        <v>אשל ונסיעות</v>
      </c>
    </row>
    <row r="1275" spans="1:26" ht="15.75" customHeight="1" outlineLevel="2">
      <c r="A1275" s="38">
        <v>521</v>
      </c>
      <c r="B1275" s="39">
        <v>815400</v>
      </c>
      <c r="C1275">
        <v>1</v>
      </c>
      <c r="D1275" t="str">
        <f t="shared" si="159"/>
        <v>1815400.521</v>
      </c>
      <c r="E1275" s="42" t="s">
        <v>184</v>
      </c>
      <c r="F1275" s="16"/>
      <c r="G1275"/>
      <c r="H1275" s="17">
        <v>0</v>
      </c>
      <c r="I1275" s="17">
        <v>0</v>
      </c>
      <c r="J1275" s="16">
        <v>0</v>
      </c>
      <c r="K1275" s="18" t="e">
        <f>INDEX(תקציב_2013,MATCH(D1275,'[1]תקציב 2015'!$D$3:$D$5960,0),8)</f>
        <v>#N/A</v>
      </c>
      <c r="L1275" s="18" t="str">
        <f t="shared" si="152"/>
        <v>8</v>
      </c>
      <c r="M1275" s="18" t="str">
        <f>INDEX(Chapter,MATCH(L1275,[1]Chapter!$A$1:$A$681,0),8)</f>
        <v>שירותים ממלכתיים</v>
      </c>
      <c r="N1275" s="18" t="str">
        <f t="shared" si="153"/>
        <v>81</v>
      </c>
      <c r="O1275" s="18" t="str">
        <f>INDEX(Chapter,MATCH(N1275,[1]Chapter!$A$1:$A$681,0),8)</f>
        <v>חינוך</v>
      </c>
      <c r="P1275" s="18" t="str">
        <f t="shared" si="154"/>
        <v>815</v>
      </c>
      <c r="Q1275" s="18" t="str">
        <f>INDEX(Chapter,MATCH(P1275,[1]Chapter!$A$1:$A$681,0),8)</f>
        <v>חינוך על יסודי</v>
      </c>
      <c r="R1275" s="18" t="str">
        <f t="shared" si="155"/>
        <v>8154</v>
      </c>
      <c r="S1275" s="18" t="str">
        <f>INDEX(Chapter,MATCH(R1275,[1]Chapter!$A$1:$A$681,0),8)</f>
        <v>ישיבות תיכוניות אולפנות ומתיבתאות</v>
      </c>
      <c r="T1275" s="18"/>
      <c r="U1275" s="18" t="str">
        <f t="shared" si="156"/>
        <v>5</v>
      </c>
      <c r="V1275" s="18" t="str">
        <f>IF($L1275&lt;"6",INDEX(Revenue_type,MATCH(U1275*1,[1]type!$A$118:$A$168,0),8),INDEX(Expenditure_type,MATCH(U1275*1,[1]type!$A$2:$A$117,0),8))</f>
        <v>הוצאות מנהליות</v>
      </c>
      <c r="W1275" s="18" t="str">
        <f t="shared" si="157"/>
        <v>52</v>
      </c>
      <c r="X1275" s="18" t="str">
        <f>IF($L1275&lt;"6",INDEX(Revenue_type,MATCH(W1275*1,[1]type!$A$118:$A$168,0),8),INDEX(Expenditure_type,MATCH(W1275*1,[1]type!$A$2:$A$117,0),8))</f>
        <v>השתלמויות וספרות מקצועית</v>
      </c>
      <c r="Y1275" s="18" t="str">
        <f t="shared" si="158"/>
        <v>521</v>
      </c>
      <c r="Z1275" s="18" t="str">
        <f>IF($L1275&lt;"6",INDEX(Revenue_type,MATCH(Y1275*1,[1]type!$A$118:$A$168,0),8),INDEX(Expenditure_type,MATCH(Y1275*1,[1]type!$A$2:$A$117,0),8))</f>
        <v>השתלמויות וספרות מקצועית</v>
      </c>
    </row>
    <row r="1276" spans="1:26" ht="15.75" customHeight="1" outlineLevel="2">
      <c r="A1276" s="38">
        <v>743</v>
      </c>
      <c r="B1276" s="39">
        <v>815400</v>
      </c>
      <c r="C1276">
        <v>1</v>
      </c>
      <c r="D1276" t="str">
        <f t="shared" si="159"/>
        <v>1815400.743</v>
      </c>
      <c r="E1276" s="42" t="s">
        <v>891</v>
      </c>
      <c r="F1276" s="16"/>
      <c r="G1276"/>
      <c r="H1276" s="17">
        <v>2000</v>
      </c>
      <c r="I1276" s="17">
        <v>570</v>
      </c>
      <c r="J1276" s="16">
        <v>840</v>
      </c>
      <c r="K1276" s="18" t="e">
        <f>INDEX(תקציב_2013,MATCH(D1276,'[1]תקציב 2015'!$D$3:$D$5960,0),8)</f>
        <v>#N/A</v>
      </c>
      <c r="L1276" s="18" t="str">
        <f t="shared" si="152"/>
        <v>8</v>
      </c>
      <c r="M1276" s="18" t="str">
        <f>INDEX(Chapter,MATCH(L1276,[1]Chapter!$A$1:$A$681,0),8)</f>
        <v>שירותים ממלכתיים</v>
      </c>
      <c r="N1276" s="18" t="str">
        <f t="shared" si="153"/>
        <v>81</v>
      </c>
      <c r="O1276" s="18" t="str">
        <f>INDEX(Chapter,MATCH(N1276,[1]Chapter!$A$1:$A$681,0),8)</f>
        <v>חינוך</v>
      </c>
      <c r="P1276" s="18" t="str">
        <f t="shared" si="154"/>
        <v>815</v>
      </c>
      <c r="Q1276" s="18" t="str">
        <f>INDEX(Chapter,MATCH(P1276,[1]Chapter!$A$1:$A$681,0),8)</f>
        <v>חינוך על יסודי</v>
      </c>
      <c r="R1276" s="18" t="str">
        <f t="shared" si="155"/>
        <v>8154</v>
      </c>
      <c r="S1276" s="18" t="str">
        <f>INDEX(Chapter,MATCH(R1276,[1]Chapter!$A$1:$A$681,0),8)</f>
        <v>ישיבות תיכוניות אולפנות ומתיבתאות</v>
      </c>
      <c r="T1276" s="18"/>
      <c r="U1276" s="18" t="str">
        <f t="shared" si="156"/>
        <v>7</v>
      </c>
      <c r="V1276" s="18" t="str">
        <f>IF($L1276&lt;"6",INDEX(Revenue_type,MATCH(U1276*1,[1]type!$A$118:$A$168,0),8),INDEX(Expenditure_type,MATCH(U1276*1,[1]type!$A$2:$A$117,0),8))</f>
        <v>הוצאות לפעולות</v>
      </c>
      <c r="W1276" s="18" t="str">
        <f t="shared" si="157"/>
        <v>74</v>
      </c>
      <c r="X1276" s="18" t="str">
        <f>IF($L1276&lt;"6",INDEX(Revenue_type,MATCH(W1276*1,[1]type!$A$118:$A$168,0),8),INDEX(Expenditure_type,MATCH(W1276*1,[1]type!$A$2:$A$117,0),8))</f>
        <v>כלים, מכשירים וציוד</v>
      </c>
      <c r="Y1276" s="18" t="str">
        <f t="shared" si="158"/>
        <v>743</v>
      </c>
      <c r="Z1276" s="18" t="str">
        <f>IF($L1276&lt;"6",INDEX(Revenue_type,MATCH(Y1276*1,[1]type!$A$118:$A$168,0),8),INDEX(Expenditure_type,MATCH(Y1276*1,[1]type!$A$2:$A$117,0),8))</f>
        <v>רכישת כלים, מכשירים וציוד</v>
      </c>
    </row>
    <row r="1277" spans="1:26" ht="15.75" customHeight="1" outlineLevel="2">
      <c r="A1277" s="38">
        <v>744</v>
      </c>
      <c r="B1277" s="39">
        <v>815400</v>
      </c>
      <c r="C1277">
        <v>1</v>
      </c>
      <c r="D1277" t="str">
        <f t="shared" si="159"/>
        <v>1815400.744</v>
      </c>
      <c r="E1277" s="41" t="s">
        <v>892</v>
      </c>
      <c r="F1277" s="16"/>
      <c r="G1277"/>
      <c r="H1277" s="17">
        <v>14000</v>
      </c>
      <c r="I1277" s="17">
        <v>0</v>
      </c>
      <c r="J1277" s="16">
        <v>500</v>
      </c>
      <c r="K1277" s="18" t="e">
        <f>INDEX(תקציב_2013,MATCH(D1277,'[1]תקציב 2015'!$D$3:$D$5960,0),8)</f>
        <v>#N/A</v>
      </c>
      <c r="L1277" s="18" t="str">
        <f t="shared" si="152"/>
        <v>8</v>
      </c>
      <c r="M1277" s="18" t="str">
        <f>INDEX(Chapter,MATCH(L1277,[1]Chapter!$A$1:$A$681,0),8)</f>
        <v>שירותים ממלכתיים</v>
      </c>
      <c r="N1277" s="18" t="str">
        <f t="shared" si="153"/>
        <v>81</v>
      </c>
      <c r="O1277" s="18" t="str">
        <f>INDEX(Chapter,MATCH(N1277,[1]Chapter!$A$1:$A$681,0),8)</f>
        <v>חינוך</v>
      </c>
      <c r="P1277" s="18" t="str">
        <f t="shared" si="154"/>
        <v>815</v>
      </c>
      <c r="Q1277" s="18" t="str">
        <f>INDEX(Chapter,MATCH(P1277,[1]Chapter!$A$1:$A$681,0),8)</f>
        <v>חינוך על יסודי</v>
      </c>
      <c r="R1277" s="18" t="str">
        <f t="shared" si="155"/>
        <v>8154</v>
      </c>
      <c r="S1277" s="18" t="str">
        <f>INDEX(Chapter,MATCH(R1277,[1]Chapter!$A$1:$A$681,0),8)</f>
        <v>ישיבות תיכוניות אולפנות ומתיבתאות</v>
      </c>
      <c r="T1277" s="18"/>
      <c r="U1277" s="18" t="str">
        <f t="shared" si="156"/>
        <v>7</v>
      </c>
      <c r="V1277" s="18" t="str">
        <f>IF($L1277&lt;"6",INDEX(Revenue_type,MATCH(U1277*1,[1]type!$A$118:$A$168,0),8),INDEX(Expenditure_type,MATCH(U1277*1,[1]type!$A$2:$A$117,0),8))</f>
        <v>הוצאות לפעולות</v>
      </c>
      <c r="W1277" s="18" t="str">
        <f t="shared" si="157"/>
        <v>74</v>
      </c>
      <c r="X1277" s="18" t="str">
        <f>IF($L1277&lt;"6",INDEX(Revenue_type,MATCH(W1277*1,[1]type!$A$118:$A$168,0),8),INDEX(Expenditure_type,MATCH(W1277*1,[1]type!$A$2:$A$117,0),8))</f>
        <v>כלים, מכשירים וציוד</v>
      </c>
      <c r="Y1277" s="18" t="str">
        <f t="shared" si="158"/>
        <v>744</v>
      </c>
      <c r="Z1277" s="18" t="e">
        <f>IF($L1277&lt;"6",INDEX(Revenue_type,MATCH(Y1277*1,[1]type!$A$118:$A$168,0),8),INDEX(Expenditure_type,MATCH(Y1277*1,[1]type!$A$2:$A$117,0),8))</f>
        <v>#N/A</v>
      </c>
    </row>
    <row r="1278" spans="1:26" ht="15.75" customHeight="1" outlineLevel="2">
      <c r="A1278" s="38">
        <v>752</v>
      </c>
      <c r="B1278" s="39">
        <v>815400</v>
      </c>
      <c r="C1278">
        <v>1</v>
      </c>
      <c r="D1278" t="str">
        <f t="shared" si="159"/>
        <v>1815400.752</v>
      </c>
      <c r="E1278" s="42" t="s">
        <v>819</v>
      </c>
      <c r="F1278" s="16"/>
      <c r="G1278"/>
      <c r="H1278" s="17">
        <v>21000</v>
      </c>
      <c r="I1278" s="17">
        <v>19428.189999999999</v>
      </c>
      <c r="J1278" s="16">
        <v>20716.2</v>
      </c>
      <c r="K1278" s="18" t="e">
        <f>INDEX(תקציב_2013,MATCH(D1278,'[1]תקציב 2015'!$D$3:$D$5960,0),8)</f>
        <v>#N/A</v>
      </c>
      <c r="L1278" s="18" t="str">
        <f t="shared" si="152"/>
        <v>8</v>
      </c>
      <c r="M1278" s="18" t="str">
        <f>INDEX(Chapter,MATCH(L1278,[1]Chapter!$A$1:$A$681,0),8)</f>
        <v>שירותים ממלכתיים</v>
      </c>
      <c r="N1278" s="18" t="str">
        <f t="shared" si="153"/>
        <v>81</v>
      </c>
      <c r="O1278" s="18" t="str">
        <f>INDEX(Chapter,MATCH(N1278,[1]Chapter!$A$1:$A$681,0),8)</f>
        <v>חינוך</v>
      </c>
      <c r="P1278" s="18" t="str">
        <f t="shared" si="154"/>
        <v>815</v>
      </c>
      <c r="Q1278" s="18" t="str">
        <f>INDEX(Chapter,MATCH(P1278,[1]Chapter!$A$1:$A$681,0),8)</f>
        <v>חינוך על יסודי</v>
      </c>
      <c r="R1278" s="18" t="str">
        <f t="shared" si="155"/>
        <v>8154</v>
      </c>
      <c r="S1278" s="18" t="str">
        <f>INDEX(Chapter,MATCH(R1278,[1]Chapter!$A$1:$A$681,0),8)</f>
        <v>ישיבות תיכוניות אולפנות ומתיבתאות</v>
      </c>
      <c r="T1278" s="18"/>
      <c r="U1278" s="18" t="str">
        <f t="shared" si="156"/>
        <v>7</v>
      </c>
      <c r="V1278" s="18" t="str">
        <f>IF($L1278&lt;"6",INDEX(Revenue_type,MATCH(U1278*1,[1]type!$A$118:$A$168,0),8),INDEX(Expenditure_type,MATCH(U1278*1,[1]type!$A$2:$A$117,0),8))</f>
        <v>הוצאות לפעולות</v>
      </c>
      <c r="W1278" s="18" t="str">
        <f t="shared" si="157"/>
        <v>75</v>
      </c>
      <c r="X1278" s="18" t="str">
        <f>IF($L1278&lt;"6",INDEX(Revenue_type,MATCH(W1278*1,[1]type!$A$118:$A$168,0),8),INDEX(Expenditure_type,MATCH(W1278*1,[1]type!$A$2:$A$117,0),8))</f>
        <v>עבודות קבלניות</v>
      </c>
      <c r="Y1278" s="18" t="str">
        <f t="shared" si="158"/>
        <v>752</v>
      </c>
      <c r="Z1278" s="18" t="e">
        <f>IF($L1278&lt;"6",INDEX(Revenue_type,MATCH(Y1278*1,[1]type!$A$118:$A$168,0),8),INDEX(Expenditure_type,MATCH(Y1278*1,[1]type!$A$2:$A$117,0),8))</f>
        <v>#N/A</v>
      </c>
    </row>
    <row r="1279" spans="1:26" ht="15.75" customHeight="1" outlineLevel="2">
      <c r="A1279" s="38">
        <v>780</v>
      </c>
      <c r="B1279" s="39">
        <v>815400</v>
      </c>
      <c r="C1279">
        <v>1</v>
      </c>
      <c r="D1279" t="str">
        <f t="shared" si="159"/>
        <v>1815400.780</v>
      </c>
      <c r="E1279" s="42" t="s">
        <v>449</v>
      </c>
      <c r="F1279" s="16"/>
      <c r="G1279"/>
      <c r="H1279" s="17">
        <v>32000</v>
      </c>
      <c r="I1279" s="17">
        <v>29980</v>
      </c>
      <c r="J1279" s="16">
        <v>41177</v>
      </c>
      <c r="K1279" s="18" t="e">
        <f>INDEX(תקציב_2013,MATCH(D1279,'[1]תקציב 2015'!$D$3:$D$5960,0),8)</f>
        <v>#N/A</v>
      </c>
      <c r="L1279" s="18" t="str">
        <f t="shared" si="152"/>
        <v>8</v>
      </c>
      <c r="M1279" s="18" t="str">
        <f>INDEX(Chapter,MATCH(L1279,[1]Chapter!$A$1:$A$681,0),8)</f>
        <v>שירותים ממלכתיים</v>
      </c>
      <c r="N1279" s="18" t="str">
        <f t="shared" si="153"/>
        <v>81</v>
      </c>
      <c r="O1279" s="18" t="str">
        <f>INDEX(Chapter,MATCH(N1279,[1]Chapter!$A$1:$A$681,0),8)</f>
        <v>חינוך</v>
      </c>
      <c r="P1279" s="18" t="str">
        <f t="shared" si="154"/>
        <v>815</v>
      </c>
      <c r="Q1279" s="18" t="str">
        <f>INDEX(Chapter,MATCH(P1279,[1]Chapter!$A$1:$A$681,0),8)</f>
        <v>חינוך על יסודי</v>
      </c>
      <c r="R1279" s="18" t="str">
        <f t="shared" si="155"/>
        <v>8154</v>
      </c>
      <c r="S1279" s="18" t="str">
        <f>INDEX(Chapter,MATCH(R1279,[1]Chapter!$A$1:$A$681,0),8)</f>
        <v>ישיבות תיכוניות אולפנות ומתיבתאות</v>
      </c>
      <c r="T1279" s="18"/>
      <c r="U1279" s="18" t="str">
        <f t="shared" si="156"/>
        <v>7</v>
      </c>
      <c r="V1279" s="18" t="str">
        <f>IF($L1279&lt;"6",INDEX(Revenue_type,MATCH(U1279*1,[1]type!$A$118:$A$168,0),8),INDEX(Expenditure_type,MATCH(U1279*1,[1]type!$A$2:$A$117,0),8))</f>
        <v>הוצאות לפעולות</v>
      </c>
      <c r="W1279" s="18" t="str">
        <f t="shared" si="157"/>
        <v>78</v>
      </c>
      <c r="X1279" s="18" t="str">
        <f>IF($L1279&lt;"6",INDEX(Revenue_type,MATCH(W1279*1,[1]type!$A$118:$A$168,0),8),INDEX(Expenditure_type,MATCH(W1279*1,[1]type!$A$2:$A$117,0),8))</f>
        <v>הוצאות שונות</v>
      </c>
      <c r="Y1279" s="18" t="str">
        <f t="shared" si="158"/>
        <v>780</v>
      </c>
      <c r="Z1279" s="18" t="e">
        <f>IF($L1279&lt;"6",INDEX(Revenue_type,MATCH(Y1279*1,[1]type!$A$118:$A$168,0),8),INDEX(Expenditure_type,MATCH(Y1279*1,[1]type!$A$2:$A$117,0),8))</f>
        <v>#N/A</v>
      </c>
    </row>
    <row r="1280" spans="1:26" ht="15.75" customHeight="1" outlineLevel="2">
      <c r="A1280" s="38">
        <v>781</v>
      </c>
      <c r="B1280" s="39">
        <v>815400</v>
      </c>
      <c r="C1280">
        <v>1</v>
      </c>
      <c r="D1280" t="str">
        <f t="shared" si="159"/>
        <v>1815400.781</v>
      </c>
      <c r="E1280" s="42" t="s">
        <v>893</v>
      </c>
      <c r="F1280" s="16"/>
      <c r="G1280"/>
      <c r="H1280" s="17">
        <v>3000</v>
      </c>
      <c r="I1280" s="17">
        <v>1340</v>
      </c>
      <c r="J1280" s="16">
        <v>0</v>
      </c>
      <c r="K1280" s="18" t="e">
        <f>INDEX(תקציב_2013,MATCH(D1280,'[1]תקציב 2015'!$D$3:$D$5960,0),8)</f>
        <v>#N/A</v>
      </c>
      <c r="L1280" s="18" t="str">
        <f t="shared" si="152"/>
        <v>8</v>
      </c>
      <c r="M1280" s="18" t="str">
        <f>INDEX(Chapter,MATCH(L1280,[1]Chapter!$A$1:$A$681,0),8)</f>
        <v>שירותים ממלכתיים</v>
      </c>
      <c r="N1280" s="18" t="str">
        <f t="shared" si="153"/>
        <v>81</v>
      </c>
      <c r="O1280" s="18" t="str">
        <f>INDEX(Chapter,MATCH(N1280,[1]Chapter!$A$1:$A$681,0),8)</f>
        <v>חינוך</v>
      </c>
      <c r="P1280" s="18" t="str">
        <f t="shared" si="154"/>
        <v>815</v>
      </c>
      <c r="Q1280" s="18" t="str">
        <f>INDEX(Chapter,MATCH(P1280,[1]Chapter!$A$1:$A$681,0),8)</f>
        <v>חינוך על יסודי</v>
      </c>
      <c r="R1280" s="18" t="str">
        <f t="shared" si="155"/>
        <v>8154</v>
      </c>
      <c r="S1280" s="18" t="str">
        <f>INDEX(Chapter,MATCH(R1280,[1]Chapter!$A$1:$A$681,0),8)</f>
        <v>ישיבות תיכוניות אולפנות ומתיבתאות</v>
      </c>
      <c r="T1280" s="18"/>
      <c r="U1280" s="18" t="str">
        <f t="shared" si="156"/>
        <v>7</v>
      </c>
      <c r="V1280" s="18" t="str">
        <f>IF($L1280&lt;"6",INDEX(Revenue_type,MATCH(U1280*1,[1]type!$A$118:$A$168,0),8),INDEX(Expenditure_type,MATCH(U1280*1,[1]type!$A$2:$A$117,0),8))</f>
        <v>הוצאות לפעולות</v>
      </c>
      <c r="W1280" s="18" t="str">
        <f t="shared" si="157"/>
        <v>78</v>
      </c>
      <c r="X1280" s="18" t="str">
        <f>IF($L1280&lt;"6",INDEX(Revenue_type,MATCH(W1280*1,[1]type!$A$118:$A$168,0),8),INDEX(Expenditure_type,MATCH(W1280*1,[1]type!$A$2:$A$117,0),8))</f>
        <v>הוצאות שונות</v>
      </c>
      <c r="Y1280" s="18" t="str">
        <f t="shared" si="158"/>
        <v>781</v>
      </c>
      <c r="Z1280" s="18" t="e">
        <f>IF($L1280&lt;"6",INDEX(Revenue_type,MATCH(Y1280*1,[1]type!$A$118:$A$168,0),8),INDEX(Expenditure_type,MATCH(Y1280*1,[1]type!$A$2:$A$117,0),8))</f>
        <v>#N/A</v>
      </c>
    </row>
    <row r="1281" spans="1:26" ht="15.75" customHeight="1" outlineLevel="2">
      <c r="A1281" s="38">
        <v>782</v>
      </c>
      <c r="B1281" s="39">
        <v>815400</v>
      </c>
      <c r="C1281">
        <v>1</v>
      </c>
      <c r="D1281" t="str">
        <f t="shared" si="159"/>
        <v>1815400.782</v>
      </c>
      <c r="E1281" s="42" t="s">
        <v>894</v>
      </c>
      <c r="F1281" s="16"/>
      <c r="G1281"/>
      <c r="H1281" s="17">
        <v>2000</v>
      </c>
      <c r="I1281" s="17">
        <v>1110</v>
      </c>
      <c r="J1281" s="16">
        <v>1056</v>
      </c>
      <c r="K1281" s="18">
        <f>INDEX(תקציב_2013,MATCH(D1281,'[1]תקציב 2015'!$D$3:$D$5960,0),8)</f>
        <v>19000</v>
      </c>
      <c r="L1281" s="18" t="str">
        <f t="shared" si="152"/>
        <v>8</v>
      </c>
      <c r="M1281" s="18" t="str">
        <f>INDEX(Chapter,MATCH(L1281,[1]Chapter!$A$1:$A$681,0),8)</f>
        <v>שירותים ממלכתיים</v>
      </c>
      <c r="N1281" s="18" t="str">
        <f t="shared" si="153"/>
        <v>81</v>
      </c>
      <c r="O1281" s="18" t="str">
        <f>INDEX(Chapter,MATCH(N1281,[1]Chapter!$A$1:$A$681,0),8)</f>
        <v>חינוך</v>
      </c>
      <c r="P1281" s="18" t="str">
        <f t="shared" si="154"/>
        <v>815</v>
      </c>
      <c r="Q1281" s="18" t="str">
        <f>INDEX(Chapter,MATCH(P1281,[1]Chapter!$A$1:$A$681,0),8)</f>
        <v>חינוך על יסודי</v>
      </c>
      <c r="R1281" s="18" t="str">
        <f t="shared" si="155"/>
        <v>8154</v>
      </c>
      <c r="S1281" s="18" t="str">
        <f>INDEX(Chapter,MATCH(R1281,[1]Chapter!$A$1:$A$681,0),8)</f>
        <v>ישיבות תיכוניות אולפנות ומתיבתאות</v>
      </c>
      <c r="T1281" s="18"/>
      <c r="U1281" s="18" t="str">
        <f t="shared" si="156"/>
        <v>7</v>
      </c>
      <c r="V1281" s="18" t="str">
        <f>IF($L1281&lt;"6",INDEX(Revenue_type,MATCH(U1281*1,[1]type!$A$118:$A$168,0),8),INDEX(Expenditure_type,MATCH(U1281*1,[1]type!$A$2:$A$117,0),8))</f>
        <v>הוצאות לפעולות</v>
      </c>
      <c r="W1281" s="18" t="str">
        <f t="shared" si="157"/>
        <v>78</v>
      </c>
      <c r="X1281" s="18" t="str">
        <f>IF($L1281&lt;"6",INDEX(Revenue_type,MATCH(W1281*1,[1]type!$A$118:$A$168,0),8),INDEX(Expenditure_type,MATCH(W1281*1,[1]type!$A$2:$A$117,0),8))</f>
        <v>הוצאות שונות</v>
      </c>
      <c r="Y1281" s="18" t="str">
        <f t="shared" si="158"/>
        <v>782</v>
      </c>
      <c r="Z1281" s="18" t="e">
        <f>IF($L1281&lt;"6",INDEX(Revenue_type,MATCH(Y1281*1,[1]type!$A$118:$A$168,0),8),INDEX(Expenditure_type,MATCH(Y1281*1,[1]type!$A$2:$A$117,0),8))</f>
        <v>#N/A</v>
      </c>
    </row>
    <row r="1282" spans="1:26" ht="15.75" customHeight="1" outlineLevel="2">
      <c r="A1282" s="38">
        <v>783</v>
      </c>
      <c r="B1282" s="39">
        <v>815400</v>
      </c>
      <c r="C1282">
        <v>1</v>
      </c>
      <c r="D1282" t="str">
        <f t="shared" si="159"/>
        <v>1815400.783</v>
      </c>
      <c r="E1282" s="42" t="s">
        <v>895</v>
      </c>
      <c r="F1282" s="16"/>
      <c r="G1282"/>
      <c r="H1282" s="17">
        <v>6000</v>
      </c>
      <c r="I1282" s="17">
        <v>4069.99</v>
      </c>
      <c r="J1282" s="16">
        <v>3135</v>
      </c>
      <c r="K1282" s="18" t="e">
        <f>INDEX(תקציב_2013,MATCH(D1282,'[1]תקציב 2015'!$D$3:$D$5960,0),8)</f>
        <v>#N/A</v>
      </c>
      <c r="L1282" s="18" t="str">
        <f t="shared" si="152"/>
        <v>8</v>
      </c>
      <c r="M1282" s="18" t="str">
        <f>INDEX(Chapter,MATCH(L1282,[1]Chapter!$A$1:$A$681,0),8)</f>
        <v>שירותים ממלכתיים</v>
      </c>
      <c r="N1282" s="18" t="str">
        <f t="shared" si="153"/>
        <v>81</v>
      </c>
      <c r="O1282" s="18" t="str">
        <f>INDEX(Chapter,MATCH(N1282,[1]Chapter!$A$1:$A$681,0),8)</f>
        <v>חינוך</v>
      </c>
      <c r="P1282" s="18" t="str">
        <f t="shared" si="154"/>
        <v>815</v>
      </c>
      <c r="Q1282" s="18" t="str">
        <f>INDEX(Chapter,MATCH(P1282,[1]Chapter!$A$1:$A$681,0),8)</f>
        <v>חינוך על יסודי</v>
      </c>
      <c r="R1282" s="18" t="str">
        <f t="shared" si="155"/>
        <v>8154</v>
      </c>
      <c r="S1282" s="18" t="str">
        <f>INDEX(Chapter,MATCH(R1282,[1]Chapter!$A$1:$A$681,0),8)</f>
        <v>ישיבות תיכוניות אולפנות ומתיבתאות</v>
      </c>
      <c r="T1282" s="18"/>
      <c r="U1282" s="18" t="str">
        <f t="shared" si="156"/>
        <v>7</v>
      </c>
      <c r="V1282" s="18" t="str">
        <f>IF($L1282&lt;"6",INDEX(Revenue_type,MATCH(U1282*1,[1]type!$A$118:$A$168,0),8),INDEX(Expenditure_type,MATCH(U1282*1,[1]type!$A$2:$A$117,0),8))</f>
        <v>הוצאות לפעולות</v>
      </c>
      <c r="W1282" s="18" t="str">
        <f t="shared" si="157"/>
        <v>78</v>
      </c>
      <c r="X1282" s="18" t="str">
        <f>IF($L1282&lt;"6",INDEX(Revenue_type,MATCH(W1282*1,[1]type!$A$118:$A$168,0),8),INDEX(Expenditure_type,MATCH(W1282*1,[1]type!$A$2:$A$117,0),8))</f>
        <v>הוצאות שונות</v>
      </c>
      <c r="Y1282" s="18" t="str">
        <f t="shared" si="158"/>
        <v>783</v>
      </c>
      <c r="Z1282" s="18" t="e">
        <f>IF($L1282&lt;"6",INDEX(Revenue_type,MATCH(Y1282*1,[1]type!$A$118:$A$168,0),8),INDEX(Expenditure_type,MATCH(Y1282*1,[1]type!$A$2:$A$117,0),8))</f>
        <v>#N/A</v>
      </c>
    </row>
    <row r="1283" spans="1:26" ht="15.75" customHeight="1" outlineLevel="2">
      <c r="A1283" s="38">
        <v>784</v>
      </c>
      <c r="B1283" s="39">
        <v>815400</v>
      </c>
      <c r="C1283">
        <v>1</v>
      </c>
      <c r="D1283" t="str">
        <f t="shared" si="159"/>
        <v>1815400.784</v>
      </c>
      <c r="E1283" s="42" t="s">
        <v>896</v>
      </c>
      <c r="F1283" s="16"/>
      <c r="G1283"/>
      <c r="H1283" s="17">
        <v>11500</v>
      </c>
      <c r="I1283" s="17">
        <v>0</v>
      </c>
      <c r="J1283" s="16">
        <v>11500</v>
      </c>
      <c r="K1283" s="18" t="e">
        <f>INDEX(תקציב_2013,MATCH(D1283,'[1]תקציב 2015'!$D$3:$D$5960,0),8)</f>
        <v>#N/A</v>
      </c>
      <c r="L1283" s="18" t="str">
        <f t="shared" ref="L1283:L1346" si="160">IF(LEFT($B1283,1)*1=0,LEFT($B1283,2),LEFT($B1283,1))</f>
        <v>8</v>
      </c>
      <c r="M1283" s="18" t="str">
        <f>INDEX(Chapter,MATCH(L1283,[1]Chapter!$A$1:$A$681,0),8)</f>
        <v>שירותים ממלכתיים</v>
      </c>
      <c r="N1283" s="18" t="str">
        <f t="shared" ref="N1283:N1346" si="161">IF(LEFT($B1283,1)*1=0,LEFT($B1283,3),LEFT($B1283,2))</f>
        <v>81</v>
      </c>
      <c r="O1283" s="18" t="str">
        <f>INDEX(Chapter,MATCH(N1283,[1]Chapter!$A$1:$A$681,0),8)</f>
        <v>חינוך</v>
      </c>
      <c r="P1283" s="18" t="str">
        <f t="shared" ref="P1283:P1346" si="162">IF(LEFT($B1283,1)*1=0,LEFT($B1283,4),LEFT($B1283,3))</f>
        <v>815</v>
      </c>
      <c r="Q1283" s="18" t="str">
        <f>INDEX(Chapter,MATCH(P1283,[1]Chapter!$A$1:$A$681,0),8)</f>
        <v>חינוך על יסודי</v>
      </c>
      <c r="R1283" s="18" t="str">
        <f t="shared" ref="R1283:R1346" si="163">LEFT($B1283,4)</f>
        <v>8154</v>
      </c>
      <c r="S1283" s="18" t="str">
        <f>INDEX(Chapter,MATCH(R1283,[1]Chapter!$A$1:$A$681,0),8)</f>
        <v>ישיבות תיכוניות אולפנות ומתיבתאות</v>
      </c>
      <c r="T1283" s="18"/>
      <c r="U1283" s="18" t="str">
        <f t="shared" ref="U1283:U1346" si="164">LEFT($A1283,1)</f>
        <v>7</v>
      </c>
      <c r="V1283" s="18" t="str">
        <f>IF($L1283&lt;"6",INDEX(Revenue_type,MATCH(U1283*1,[1]type!$A$118:$A$168,0),8),INDEX(Expenditure_type,MATCH(U1283*1,[1]type!$A$2:$A$117,0),8))</f>
        <v>הוצאות לפעולות</v>
      </c>
      <c r="W1283" s="18" t="str">
        <f t="shared" ref="W1283:W1346" si="165">LEFT($A1283,2)</f>
        <v>78</v>
      </c>
      <c r="X1283" s="18" t="str">
        <f>IF($L1283&lt;"6",INDEX(Revenue_type,MATCH(W1283*1,[1]type!$A$118:$A$168,0),8),INDEX(Expenditure_type,MATCH(W1283*1,[1]type!$A$2:$A$117,0),8))</f>
        <v>הוצאות שונות</v>
      </c>
      <c r="Y1283" s="18" t="str">
        <f t="shared" ref="Y1283:Y1346" si="166">LEFT($A1283,3)</f>
        <v>784</v>
      </c>
      <c r="Z1283" s="18" t="e">
        <f>IF($L1283&lt;"6",INDEX(Revenue_type,MATCH(Y1283*1,[1]type!$A$118:$A$168,0),8),INDEX(Expenditure_type,MATCH(Y1283*1,[1]type!$A$2:$A$117,0),8))</f>
        <v>#N/A</v>
      </c>
    </row>
    <row r="1284" spans="1:26" ht="15.75" customHeight="1" outlineLevel="2">
      <c r="A1284" s="38">
        <v>785</v>
      </c>
      <c r="B1284" s="39">
        <v>815400</v>
      </c>
      <c r="C1284">
        <v>1</v>
      </c>
      <c r="D1284" t="str">
        <f t="shared" ref="D1284:D1347" si="167">C1284&amp;B1284&amp;"."&amp;A1284</f>
        <v>1815400.785</v>
      </c>
      <c r="E1284" s="42" t="s">
        <v>214</v>
      </c>
      <c r="F1284" s="16"/>
      <c r="G1284"/>
      <c r="H1284" s="17">
        <v>1000</v>
      </c>
      <c r="I1284" s="17">
        <v>0</v>
      </c>
      <c r="J1284" s="16">
        <v>0</v>
      </c>
      <c r="K1284" s="18" t="e">
        <f>INDEX(תקציב_2013,MATCH(D1284,'[1]תקציב 2015'!$D$3:$D$5960,0),8)</f>
        <v>#N/A</v>
      </c>
      <c r="L1284" s="18" t="str">
        <f t="shared" si="160"/>
        <v>8</v>
      </c>
      <c r="M1284" s="18" t="str">
        <f>INDEX(Chapter,MATCH(L1284,[1]Chapter!$A$1:$A$681,0),8)</f>
        <v>שירותים ממלכתיים</v>
      </c>
      <c r="N1284" s="18" t="str">
        <f t="shared" si="161"/>
        <v>81</v>
      </c>
      <c r="O1284" s="18" t="str">
        <f>INDEX(Chapter,MATCH(N1284,[1]Chapter!$A$1:$A$681,0),8)</f>
        <v>חינוך</v>
      </c>
      <c r="P1284" s="18" t="str">
        <f t="shared" si="162"/>
        <v>815</v>
      </c>
      <c r="Q1284" s="18" t="str">
        <f>INDEX(Chapter,MATCH(P1284,[1]Chapter!$A$1:$A$681,0),8)</f>
        <v>חינוך על יסודי</v>
      </c>
      <c r="R1284" s="18" t="str">
        <f t="shared" si="163"/>
        <v>8154</v>
      </c>
      <c r="S1284" s="18" t="str">
        <f>INDEX(Chapter,MATCH(R1284,[1]Chapter!$A$1:$A$681,0),8)</f>
        <v>ישיבות תיכוניות אולפנות ומתיבתאות</v>
      </c>
      <c r="T1284" s="18"/>
      <c r="U1284" s="18" t="str">
        <f t="shared" si="164"/>
        <v>7</v>
      </c>
      <c r="V1284" s="18" t="str">
        <f>IF($L1284&lt;"6",INDEX(Revenue_type,MATCH(U1284*1,[1]type!$A$118:$A$168,0),8),INDEX(Expenditure_type,MATCH(U1284*1,[1]type!$A$2:$A$117,0),8))</f>
        <v>הוצאות לפעולות</v>
      </c>
      <c r="W1284" s="18" t="str">
        <f t="shared" si="165"/>
        <v>78</v>
      </c>
      <c r="X1284" s="18" t="str">
        <f>IF($L1284&lt;"6",INDEX(Revenue_type,MATCH(W1284*1,[1]type!$A$118:$A$168,0),8),INDEX(Expenditure_type,MATCH(W1284*1,[1]type!$A$2:$A$117,0),8))</f>
        <v>הוצאות שונות</v>
      </c>
      <c r="Y1284" s="18" t="str">
        <f t="shared" si="166"/>
        <v>785</v>
      </c>
      <c r="Z1284" s="18" t="e">
        <f>IF($L1284&lt;"6",INDEX(Revenue_type,MATCH(Y1284*1,[1]type!$A$118:$A$168,0),8),INDEX(Expenditure_type,MATCH(Y1284*1,[1]type!$A$2:$A$117,0),8))</f>
        <v>#N/A</v>
      </c>
    </row>
    <row r="1285" spans="1:26" ht="15.75" customHeight="1" outlineLevel="2">
      <c r="A1285" s="38">
        <v>787</v>
      </c>
      <c r="B1285" s="39">
        <v>815400</v>
      </c>
      <c r="C1285">
        <v>1</v>
      </c>
      <c r="D1285" t="str">
        <f t="shared" si="167"/>
        <v>1815400.787</v>
      </c>
      <c r="E1285" s="42" t="s">
        <v>227</v>
      </c>
      <c r="F1285" s="16"/>
      <c r="G1285"/>
      <c r="H1285" s="17">
        <v>1000</v>
      </c>
      <c r="I1285" s="17">
        <v>0</v>
      </c>
      <c r="J1285" s="16">
        <v>0</v>
      </c>
      <c r="K1285" s="18" t="e">
        <f>INDEX(תקציב_2013,MATCH(D1285,'[1]תקציב 2015'!$D$3:$D$5960,0),8)</f>
        <v>#N/A</v>
      </c>
      <c r="L1285" s="18" t="str">
        <f t="shared" si="160"/>
        <v>8</v>
      </c>
      <c r="M1285" s="18" t="str">
        <f>INDEX(Chapter,MATCH(L1285,[1]Chapter!$A$1:$A$681,0),8)</f>
        <v>שירותים ממלכתיים</v>
      </c>
      <c r="N1285" s="18" t="str">
        <f t="shared" si="161"/>
        <v>81</v>
      </c>
      <c r="O1285" s="18" t="str">
        <f>INDEX(Chapter,MATCH(N1285,[1]Chapter!$A$1:$A$681,0),8)</f>
        <v>חינוך</v>
      </c>
      <c r="P1285" s="18" t="str">
        <f t="shared" si="162"/>
        <v>815</v>
      </c>
      <c r="Q1285" s="18" t="str">
        <f>INDEX(Chapter,MATCH(P1285,[1]Chapter!$A$1:$A$681,0),8)</f>
        <v>חינוך על יסודי</v>
      </c>
      <c r="R1285" s="18" t="str">
        <f t="shared" si="163"/>
        <v>8154</v>
      </c>
      <c r="S1285" s="18" t="str">
        <f>INDEX(Chapter,MATCH(R1285,[1]Chapter!$A$1:$A$681,0),8)</f>
        <v>ישיבות תיכוניות אולפנות ומתיבתאות</v>
      </c>
      <c r="T1285" s="18"/>
      <c r="U1285" s="18" t="str">
        <f t="shared" si="164"/>
        <v>7</v>
      </c>
      <c r="V1285" s="18" t="str">
        <f>IF($L1285&lt;"6",INDEX(Revenue_type,MATCH(U1285*1,[1]type!$A$118:$A$168,0),8),INDEX(Expenditure_type,MATCH(U1285*1,[1]type!$A$2:$A$117,0),8))</f>
        <v>הוצאות לפעולות</v>
      </c>
      <c r="W1285" s="18" t="str">
        <f t="shared" si="165"/>
        <v>78</v>
      </c>
      <c r="X1285" s="18" t="str">
        <f>IF($L1285&lt;"6",INDEX(Revenue_type,MATCH(W1285*1,[1]type!$A$118:$A$168,0),8),INDEX(Expenditure_type,MATCH(W1285*1,[1]type!$A$2:$A$117,0),8))</f>
        <v>הוצאות שונות</v>
      </c>
      <c r="Y1285" s="18" t="str">
        <f t="shared" si="166"/>
        <v>787</v>
      </c>
      <c r="Z1285" s="18" t="e">
        <f>IF($L1285&lt;"6",INDEX(Revenue_type,MATCH(Y1285*1,[1]type!$A$118:$A$168,0),8),INDEX(Expenditure_type,MATCH(Y1285*1,[1]type!$A$2:$A$117,0),8))</f>
        <v>#N/A</v>
      </c>
    </row>
    <row r="1286" spans="1:26" ht="15.75" customHeight="1" outlineLevel="2">
      <c r="A1286" s="38">
        <v>789</v>
      </c>
      <c r="B1286" s="39">
        <v>815400</v>
      </c>
      <c r="C1286">
        <v>1</v>
      </c>
      <c r="D1286" t="str">
        <f t="shared" si="167"/>
        <v>1815400.789</v>
      </c>
      <c r="E1286" s="42" t="s">
        <v>184</v>
      </c>
      <c r="F1286" s="16"/>
      <c r="G1286"/>
      <c r="H1286" s="17">
        <v>3000</v>
      </c>
      <c r="I1286" s="17">
        <v>3000</v>
      </c>
      <c r="J1286" s="16">
        <v>1947</v>
      </c>
      <c r="K1286" s="18" t="e">
        <f>INDEX(תקציב_2013,MATCH(D1286,'[1]תקציב 2015'!$D$3:$D$5960,0),8)</f>
        <v>#N/A</v>
      </c>
      <c r="L1286" s="18" t="str">
        <f t="shared" si="160"/>
        <v>8</v>
      </c>
      <c r="M1286" s="18" t="str">
        <f>INDEX(Chapter,MATCH(L1286,[1]Chapter!$A$1:$A$681,0),8)</f>
        <v>שירותים ממלכתיים</v>
      </c>
      <c r="N1286" s="18" t="str">
        <f t="shared" si="161"/>
        <v>81</v>
      </c>
      <c r="O1286" s="18" t="str">
        <f>INDEX(Chapter,MATCH(N1286,[1]Chapter!$A$1:$A$681,0),8)</f>
        <v>חינוך</v>
      </c>
      <c r="P1286" s="18" t="str">
        <f t="shared" si="162"/>
        <v>815</v>
      </c>
      <c r="Q1286" s="18" t="str">
        <f>INDEX(Chapter,MATCH(P1286,[1]Chapter!$A$1:$A$681,0),8)</f>
        <v>חינוך על יסודי</v>
      </c>
      <c r="R1286" s="18" t="str">
        <f t="shared" si="163"/>
        <v>8154</v>
      </c>
      <c r="S1286" s="18" t="str">
        <f>INDEX(Chapter,MATCH(R1286,[1]Chapter!$A$1:$A$681,0),8)</f>
        <v>ישיבות תיכוניות אולפנות ומתיבתאות</v>
      </c>
      <c r="T1286" s="18"/>
      <c r="U1286" s="18" t="str">
        <f t="shared" si="164"/>
        <v>7</v>
      </c>
      <c r="V1286" s="18" t="str">
        <f>IF($L1286&lt;"6",INDEX(Revenue_type,MATCH(U1286*1,[1]type!$A$118:$A$168,0),8),INDEX(Expenditure_type,MATCH(U1286*1,[1]type!$A$2:$A$117,0),8))</f>
        <v>הוצאות לפעולות</v>
      </c>
      <c r="W1286" s="18" t="str">
        <f t="shared" si="165"/>
        <v>78</v>
      </c>
      <c r="X1286" s="18" t="str">
        <f>IF($L1286&lt;"6",INDEX(Revenue_type,MATCH(W1286*1,[1]type!$A$118:$A$168,0),8),INDEX(Expenditure_type,MATCH(W1286*1,[1]type!$A$2:$A$117,0),8))</f>
        <v>הוצאות שונות</v>
      </c>
      <c r="Y1286" s="18" t="str">
        <f t="shared" si="166"/>
        <v>789</v>
      </c>
      <c r="Z1286" s="18" t="e">
        <f>IF($L1286&lt;"6",INDEX(Revenue_type,MATCH(Y1286*1,[1]type!$A$118:$A$168,0),8),INDEX(Expenditure_type,MATCH(Y1286*1,[1]type!$A$2:$A$117,0),8))</f>
        <v>#N/A</v>
      </c>
    </row>
    <row r="1287" spans="1:26" ht="15.75" customHeight="1" outlineLevel="2">
      <c r="A1287" s="38">
        <v>110</v>
      </c>
      <c r="B1287" s="39">
        <v>815401</v>
      </c>
      <c r="C1287">
        <v>1</v>
      </c>
      <c r="D1287" t="str">
        <f t="shared" si="167"/>
        <v>1815401.110</v>
      </c>
      <c r="E1287" s="42" t="s">
        <v>875</v>
      </c>
      <c r="F1287" s="16"/>
      <c r="G1287"/>
      <c r="H1287" s="17">
        <v>0</v>
      </c>
      <c r="I1287" s="17">
        <v>0</v>
      </c>
      <c r="J1287" s="16">
        <v>0</v>
      </c>
      <c r="K1287" s="18" t="e">
        <f>INDEX(תקציב_2013,MATCH(D1287,'[1]תקציב 2015'!$D$3:$D$5960,0),8)</f>
        <v>#N/A</v>
      </c>
      <c r="L1287" s="18" t="str">
        <f t="shared" si="160"/>
        <v>8</v>
      </c>
      <c r="M1287" s="18" t="str">
        <f>INDEX(Chapter,MATCH(L1287,[1]Chapter!$A$1:$A$681,0),8)</f>
        <v>שירותים ממלכתיים</v>
      </c>
      <c r="N1287" s="18" t="str">
        <f t="shared" si="161"/>
        <v>81</v>
      </c>
      <c r="O1287" s="18" t="str">
        <f>INDEX(Chapter,MATCH(N1287,[1]Chapter!$A$1:$A$681,0),8)</f>
        <v>חינוך</v>
      </c>
      <c r="P1287" s="18" t="str">
        <f t="shared" si="162"/>
        <v>815</v>
      </c>
      <c r="Q1287" s="18" t="str">
        <f>INDEX(Chapter,MATCH(P1287,[1]Chapter!$A$1:$A$681,0),8)</f>
        <v>חינוך על יסודי</v>
      </c>
      <c r="R1287" s="18" t="str">
        <f t="shared" si="163"/>
        <v>8154</v>
      </c>
      <c r="S1287" s="18" t="str">
        <f>INDEX(Chapter,MATCH(R1287,[1]Chapter!$A$1:$A$681,0),8)</f>
        <v>ישיבות תיכוניות אולפנות ומתיבתאות</v>
      </c>
      <c r="T1287" s="18"/>
      <c r="U1287" s="18" t="str">
        <f t="shared" si="164"/>
        <v>1</v>
      </c>
      <c r="V1287" s="18" t="str">
        <f>IF($L1287&lt;"6",INDEX(Revenue_type,MATCH(U1287*1,[1]type!$A$118:$A$168,0),8),INDEX(Expenditure_type,MATCH(U1287*1,[1]type!$A$2:$A$117,0),8))</f>
        <v>משכורות וש"ע לעובדים לפי תקן</v>
      </c>
      <c r="W1287" s="18" t="str">
        <f t="shared" si="165"/>
        <v>11</v>
      </c>
      <c r="X1287" s="18" t="str">
        <f>IF($L1287&lt;"6",INDEX(Revenue_type,MATCH(W1287*1,[1]type!$A$118:$A$168,0),8),INDEX(Expenditure_type,MATCH(W1287*1,[1]type!$A$2:$A$117,0),8))</f>
        <v>השכר הקובע</v>
      </c>
      <c r="Y1287" s="18" t="str">
        <f t="shared" si="166"/>
        <v>110</v>
      </c>
      <c r="Z1287" s="18" t="e">
        <f>IF($L1287&lt;"6",INDEX(Revenue_type,MATCH(Y1287*1,[1]type!$A$118:$A$168,0),8),INDEX(Expenditure_type,MATCH(Y1287*1,[1]type!$A$2:$A$117,0),8))</f>
        <v>#N/A</v>
      </c>
    </row>
    <row r="1288" spans="1:26" ht="15.75" customHeight="1" outlineLevel="2">
      <c r="A1288" s="38">
        <v>110</v>
      </c>
      <c r="B1288" s="39">
        <v>815410</v>
      </c>
      <c r="C1288">
        <v>1</v>
      </c>
      <c r="D1288" t="str">
        <f t="shared" si="167"/>
        <v>1815410.110</v>
      </c>
      <c r="E1288" s="42" t="s">
        <v>875</v>
      </c>
      <c r="F1288" s="16"/>
      <c r="G1288"/>
      <c r="H1288" s="17">
        <v>0</v>
      </c>
      <c r="I1288" s="17">
        <v>0</v>
      </c>
      <c r="J1288" s="16">
        <v>0</v>
      </c>
      <c r="K1288" s="18" t="e">
        <f>INDEX(תקציב_2013,MATCH(D1288,'[1]תקציב 2015'!$D$3:$D$5960,0),8)</f>
        <v>#N/A</v>
      </c>
      <c r="L1288" s="18" t="str">
        <f t="shared" si="160"/>
        <v>8</v>
      </c>
      <c r="M1288" s="18" t="str">
        <f>INDEX(Chapter,MATCH(L1288,[1]Chapter!$A$1:$A$681,0),8)</f>
        <v>שירותים ממלכתיים</v>
      </c>
      <c r="N1288" s="18" t="str">
        <f t="shared" si="161"/>
        <v>81</v>
      </c>
      <c r="O1288" s="18" t="str">
        <f>INDEX(Chapter,MATCH(N1288,[1]Chapter!$A$1:$A$681,0),8)</f>
        <v>חינוך</v>
      </c>
      <c r="P1288" s="18" t="str">
        <f t="shared" si="162"/>
        <v>815</v>
      </c>
      <c r="Q1288" s="18" t="str">
        <f>INDEX(Chapter,MATCH(P1288,[1]Chapter!$A$1:$A$681,0),8)</f>
        <v>חינוך על יסודי</v>
      </c>
      <c r="R1288" s="18" t="str">
        <f t="shared" si="163"/>
        <v>8154</v>
      </c>
      <c r="S1288" s="18" t="str">
        <f>INDEX(Chapter,MATCH(R1288,[1]Chapter!$A$1:$A$681,0),8)</f>
        <v>ישיבות תיכוניות אולפנות ומתיבתאות</v>
      </c>
      <c r="T1288" s="18"/>
      <c r="U1288" s="18" t="str">
        <f t="shared" si="164"/>
        <v>1</v>
      </c>
      <c r="V1288" s="18" t="str">
        <f>IF($L1288&lt;"6",INDEX(Revenue_type,MATCH(U1288*1,[1]type!$A$118:$A$168,0),8),INDEX(Expenditure_type,MATCH(U1288*1,[1]type!$A$2:$A$117,0),8))</f>
        <v>משכורות וש"ע לעובדים לפי תקן</v>
      </c>
      <c r="W1288" s="18" t="str">
        <f t="shared" si="165"/>
        <v>11</v>
      </c>
      <c r="X1288" s="18" t="str">
        <f>IF($L1288&lt;"6",INDEX(Revenue_type,MATCH(W1288*1,[1]type!$A$118:$A$168,0),8),INDEX(Expenditure_type,MATCH(W1288*1,[1]type!$A$2:$A$117,0),8))</f>
        <v>השכר הקובע</v>
      </c>
      <c r="Y1288" s="18" t="str">
        <f t="shared" si="166"/>
        <v>110</v>
      </c>
      <c r="Z1288" s="18" t="e">
        <f>IF($L1288&lt;"6",INDEX(Revenue_type,MATCH(Y1288*1,[1]type!$A$118:$A$168,0),8),INDEX(Expenditure_type,MATCH(Y1288*1,[1]type!$A$2:$A$117,0),8))</f>
        <v>#N/A</v>
      </c>
    </row>
    <row r="1289" spans="1:26" ht="15.75" customHeight="1" outlineLevel="2">
      <c r="A1289" s="38">
        <v>115</v>
      </c>
      <c r="B1289" s="39">
        <v>815500</v>
      </c>
      <c r="C1289">
        <v>1</v>
      </c>
      <c r="D1289" t="str">
        <f t="shared" si="167"/>
        <v>1815500.115</v>
      </c>
      <c r="E1289" s="41" t="s">
        <v>433</v>
      </c>
      <c r="F1289" s="16"/>
      <c r="G1289"/>
      <c r="H1289" s="17">
        <v>0</v>
      </c>
      <c r="I1289" s="17">
        <v>0</v>
      </c>
      <c r="J1289" s="16">
        <v>0</v>
      </c>
      <c r="K1289" s="18" t="e">
        <f>INDEX(תקציב_2013,MATCH(D1289,'[1]תקציב 2015'!$D$3:$D$5960,0),8)</f>
        <v>#N/A</v>
      </c>
      <c r="L1289" s="18" t="str">
        <f t="shared" si="160"/>
        <v>8</v>
      </c>
      <c r="M1289" s="18" t="str">
        <f>INDEX(Chapter,MATCH(L1289,[1]Chapter!$A$1:$A$681,0),8)</f>
        <v>שירותים ממלכתיים</v>
      </c>
      <c r="N1289" s="18" t="str">
        <f t="shared" si="161"/>
        <v>81</v>
      </c>
      <c r="O1289" s="18" t="str">
        <f>INDEX(Chapter,MATCH(N1289,[1]Chapter!$A$1:$A$681,0),8)</f>
        <v>חינוך</v>
      </c>
      <c r="P1289" s="18" t="str">
        <f t="shared" si="162"/>
        <v>815</v>
      </c>
      <c r="Q1289" s="18" t="str">
        <f>INDEX(Chapter,MATCH(P1289,[1]Chapter!$A$1:$A$681,0),8)</f>
        <v>חינוך על יסודי</v>
      </c>
      <c r="R1289" s="18" t="str">
        <f t="shared" si="163"/>
        <v>8155</v>
      </c>
      <c r="S1289" s="18" t="str">
        <f>INDEX(Chapter,MATCH(R1289,[1]Chapter!$A$1:$A$681,0),8)</f>
        <v>בתי״ס על יסודיים מקצועיים</v>
      </c>
      <c r="T1289" s="18"/>
      <c r="U1289" s="18" t="str">
        <f t="shared" si="164"/>
        <v>1</v>
      </c>
      <c r="V1289" s="18" t="str">
        <f>IF($L1289&lt;"6",INDEX(Revenue_type,MATCH(U1289*1,[1]type!$A$118:$A$168,0),8),INDEX(Expenditure_type,MATCH(U1289*1,[1]type!$A$2:$A$117,0),8))</f>
        <v>משכורות וש"ע לעובדים לפי תקן</v>
      </c>
      <c r="W1289" s="18" t="str">
        <f t="shared" si="165"/>
        <v>11</v>
      </c>
      <c r="X1289" s="18" t="str">
        <f>IF($L1289&lt;"6",INDEX(Revenue_type,MATCH(W1289*1,[1]type!$A$118:$A$168,0),8),INDEX(Expenditure_type,MATCH(W1289*1,[1]type!$A$2:$A$117,0),8))</f>
        <v>השכר הקובע</v>
      </c>
      <c r="Y1289" s="18" t="str">
        <f t="shared" si="166"/>
        <v>115</v>
      </c>
      <c r="Z1289" s="18" t="e">
        <f>IF($L1289&lt;"6",INDEX(Revenue_type,MATCH(Y1289*1,[1]type!$A$118:$A$168,0),8),INDEX(Expenditure_type,MATCH(Y1289*1,[1]type!$A$2:$A$117,0),8))</f>
        <v>#N/A</v>
      </c>
    </row>
    <row r="1290" spans="1:26" ht="15.75" customHeight="1" outlineLevel="2">
      <c r="A1290" s="38">
        <v>140</v>
      </c>
      <c r="B1290" s="39">
        <v>815500</v>
      </c>
      <c r="C1290">
        <v>1</v>
      </c>
      <c r="D1290" t="str">
        <f t="shared" si="167"/>
        <v>1815500.140</v>
      </c>
      <c r="E1290" s="41" t="s">
        <v>897</v>
      </c>
      <c r="F1290" s="16"/>
      <c r="G1290"/>
      <c r="H1290" s="17">
        <v>0</v>
      </c>
      <c r="I1290" s="17">
        <v>0</v>
      </c>
      <c r="J1290" s="16">
        <v>0</v>
      </c>
      <c r="K1290" s="18" t="e">
        <f>INDEX(תקציב_2013,MATCH(D1290,'[1]תקציב 2015'!$D$3:$D$5960,0),8)</f>
        <v>#N/A</v>
      </c>
      <c r="L1290" s="18" t="str">
        <f t="shared" si="160"/>
        <v>8</v>
      </c>
      <c r="M1290" s="18" t="str">
        <f>INDEX(Chapter,MATCH(L1290,[1]Chapter!$A$1:$A$681,0),8)</f>
        <v>שירותים ממלכתיים</v>
      </c>
      <c r="N1290" s="18" t="str">
        <f t="shared" si="161"/>
        <v>81</v>
      </c>
      <c r="O1290" s="18" t="str">
        <f>INDEX(Chapter,MATCH(N1290,[1]Chapter!$A$1:$A$681,0),8)</f>
        <v>חינוך</v>
      </c>
      <c r="P1290" s="18" t="str">
        <f t="shared" si="162"/>
        <v>815</v>
      </c>
      <c r="Q1290" s="18" t="str">
        <f>INDEX(Chapter,MATCH(P1290,[1]Chapter!$A$1:$A$681,0),8)</f>
        <v>חינוך על יסודי</v>
      </c>
      <c r="R1290" s="18" t="str">
        <f t="shared" si="163"/>
        <v>8155</v>
      </c>
      <c r="S1290" s="18" t="str">
        <f>INDEX(Chapter,MATCH(R1290,[1]Chapter!$A$1:$A$681,0),8)</f>
        <v>בתי״ס על יסודיים מקצועיים</v>
      </c>
      <c r="T1290" s="18"/>
      <c r="U1290" s="18" t="str">
        <f t="shared" si="164"/>
        <v>1</v>
      </c>
      <c r="V1290" s="18" t="str">
        <f>IF($L1290&lt;"6",INDEX(Revenue_type,MATCH(U1290*1,[1]type!$A$118:$A$168,0),8),INDEX(Expenditure_type,MATCH(U1290*1,[1]type!$A$2:$A$117,0),8))</f>
        <v>משכורות וש"ע לעובדים לפי תקן</v>
      </c>
      <c r="W1290" s="18" t="str">
        <f t="shared" si="165"/>
        <v>14</v>
      </c>
      <c r="X1290" s="18" t="str">
        <f>IF($L1290&lt;"6",INDEX(Revenue_type,MATCH(W1290*1,[1]type!$A$118:$A$168,0),8),INDEX(Expenditure_type,MATCH(W1290*1,[1]type!$A$2:$A$117,0),8))</f>
        <v>החזר הוצאות</v>
      </c>
      <c r="Y1290" s="18" t="str">
        <f t="shared" si="166"/>
        <v>140</v>
      </c>
      <c r="Z1290" s="18" t="e">
        <f>IF($L1290&lt;"6",INDEX(Revenue_type,MATCH(Y1290*1,[1]type!$A$118:$A$168,0),8),INDEX(Expenditure_type,MATCH(Y1290*1,[1]type!$A$2:$A$117,0),8))</f>
        <v>#N/A</v>
      </c>
    </row>
    <row r="1291" spans="1:26" ht="15.75" customHeight="1" outlineLevel="2">
      <c r="A1291" s="38">
        <v>440</v>
      </c>
      <c r="B1291" s="39">
        <v>815500</v>
      </c>
      <c r="C1291">
        <v>1</v>
      </c>
      <c r="D1291" t="str">
        <f t="shared" si="167"/>
        <v>1815500.440</v>
      </c>
      <c r="E1291" s="42" t="s">
        <v>73</v>
      </c>
      <c r="F1291" s="16"/>
      <c r="G1291"/>
      <c r="H1291" s="17">
        <v>0</v>
      </c>
      <c r="I1291" s="17">
        <v>0</v>
      </c>
      <c r="J1291" s="16">
        <v>0</v>
      </c>
      <c r="K1291" s="18" t="e">
        <f>INDEX(תקציב_2013,MATCH(D1291,'[1]תקציב 2015'!$D$3:$D$5960,0),8)</f>
        <v>#N/A</v>
      </c>
      <c r="L1291" s="18" t="str">
        <f t="shared" si="160"/>
        <v>8</v>
      </c>
      <c r="M1291" s="18" t="str">
        <f>INDEX(Chapter,MATCH(L1291,[1]Chapter!$A$1:$A$681,0),8)</f>
        <v>שירותים ממלכתיים</v>
      </c>
      <c r="N1291" s="18" t="str">
        <f t="shared" si="161"/>
        <v>81</v>
      </c>
      <c r="O1291" s="18" t="str">
        <f>INDEX(Chapter,MATCH(N1291,[1]Chapter!$A$1:$A$681,0),8)</f>
        <v>חינוך</v>
      </c>
      <c r="P1291" s="18" t="str">
        <f t="shared" si="162"/>
        <v>815</v>
      </c>
      <c r="Q1291" s="18" t="str">
        <f>INDEX(Chapter,MATCH(P1291,[1]Chapter!$A$1:$A$681,0),8)</f>
        <v>חינוך על יסודי</v>
      </c>
      <c r="R1291" s="18" t="str">
        <f t="shared" si="163"/>
        <v>8155</v>
      </c>
      <c r="S1291" s="18" t="str">
        <f>INDEX(Chapter,MATCH(R1291,[1]Chapter!$A$1:$A$681,0),8)</f>
        <v>בתי״ס על יסודיים מקצועיים</v>
      </c>
      <c r="T1291" s="18"/>
      <c r="U1291" s="18" t="str">
        <f t="shared" si="164"/>
        <v>4</v>
      </c>
      <c r="V1291" s="18" t="str">
        <f>IF($L1291&lt;"6",INDEX(Revenue_type,MATCH(U1291*1,[1]type!$A$118:$A$168,0),8),INDEX(Expenditure_type,MATCH(U1291*1,[1]type!$A$2:$A$117,0),8))</f>
        <v>אחזקת בינים ואספקת ציוד</v>
      </c>
      <c r="W1291" s="18" t="str">
        <f t="shared" si="165"/>
        <v>44</v>
      </c>
      <c r="X1291" s="18" t="str">
        <f>IF($L1291&lt;"6",INDEX(Revenue_type,MATCH(W1291*1,[1]type!$A$118:$A$168,0),8),INDEX(Expenditure_type,MATCH(W1291*1,[1]type!$A$2:$A$117,0),8))</f>
        <v>ביטוח</v>
      </c>
      <c r="Y1291" s="18" t="str">
        <f t="shared" si="166"/>
        <v>440</v>
      </c>
      <c r="Z1291" s="18" t="e">
        <f>IF($L1291&lt;"6",INDEX(Revenue_type,MATCH(Y1291*1,[1]type!$A$118:$A$168,0),8),INDEX(Expenditure_type,MATCH(Y1291*1,[1]type!$A$2:$A$117,0),8))</f>
        <v>#N/A</v>
      </c>
    </row>
    <row r="1292" spans="1:26" ht="15.75" customHeight="1" outlineLevel="2">
      <c r="A1292" s="38">
        <v>511</v>
      </c>
      <c r="B1292" s="39">
        <v>815500</v>
      </c>
      <c r="C1292">
        <v>1</v>
      </c>
      <c r="D1292" t="str">
        <f t="shared" si="167"/>
        <v>1815500.511</v>
      </c>
      <c r="E1292" s="42" t="s">
        <v>798</v>
      </c>
      <c r="F1292" s="16"/>
      <c r="G1292"/>
      <c r="H1292" s="17">
        <v>0</v>
      </c>
      <c r="I1292" s="17">
        <v>0</v>
      </c>
      <c r="J1292" s="16">
        <v>0</v>
      </c>
      <c r="K1292" s="18" t="e">
        <f>INDEX(תקציב_2013,MATCH(D1292,'[1]תקציב 2015'!$D$3:$D$5960,0),8)</f>
        <v>#N/A</v>
      </c>
      <c r="L1292" s="18" t="str">
        <f t="shared" si="160"/>
        <v>8</v>
      </c>
      <c r="M1292" s="18" t="str">
        <f>INDEX(Chapter,MATCH(L1292,[1]Chapter!$A$1:$A$681,0),8)</f>
        <v>שירותים ממלכתיים</v>
      </c>
      <c r="N1292" s="18" t="str">
        <f t="shared" si="161"/>
        <v>81</v>
      </c>
      <c r="O1292" s="18" t="str">
        <f>INDEX(Chapter,MATCH(N1292,[1]Chapter!$A$1:$A$681,0),8)</f>
        <v>חינוך</v>
      </c>
      <c r="P1292" s="18" t="str">
        <f t="shared" si="162"/>
        <v>815</v>
      </c>
      <c r="Q1292" s="18" t="str">
        <f>INDEX(Chapter,MATCH(P1292,[1]Chapter!$A$1:$A$681,0),8)</f>
        <v>חינוך על יסודי</v>
      </c>
      <c r="R1292" s="18" t="str">
        <f t="shared" si="163"/>
        <v>8155</v>
      </c>
      <c r="S1292" s="18" t="str">
        <f>INDEX(Chapter,MATCH(R1292,[1]Chapter!$A$1:$A$681,0),8)</f>
        <v>בתי״ס על יסודיים מקצועיים</v>
      </c>
      <c r="T1292" s="18"/>
      <c r="U1292" s="18" t="str">
        <f t="shared" si="164"/>
        <v>5</v>
      </c>
      <c r="V1292" s="18" t="str">
        <f>IF($L1292&lt;"6",INDEX(Revenue_type,MATCH(U1292*1,[1]type!$A$118:$A$168,0),8),INDEX(Expenditure_type,MATCH(U1292*1,[1]type!$A$2:$A$117,0),8))</f>
        <v>הוצאות מנהליות</v>
      </c>
      <c r="W1292" s="18" t="str">
        <f t="shared" si="165"/>
        <v>51</v>
      </c>
      <c r="X1292" s="18" t="str">
        <f>IF($L1292&lt;"6",INDEX(Revenue_type,MATCH(W1292*1,[1]type!$A$118:$A$168,0),8),INDEX(Expenditure_type,MATCH(W1292*1,[1]type!$A$2:$A$117,0),8))</f>
        <v>אש"ל וכיבודים</v>
      </c>
      <c r="Y1292" s="18" t="str">
        <f t="shared" si="166"/>
        <v>511</v>
      </c>
      <c r="Z1292" s="18" t="str">
        <f>IF($L1292&lt;"6",INDEX(Revenue_type,MATCH(Y1292*1,[1]type!$A$118:$A$168,0),8),INDEX(Expenditure_type,MATCH(Y1292*1,[1]type!$A$2:$A$117,0),8))</f>
        <v>אירוח וכיבוד</v>
      </c>
    </row>
    <row r="1293" spans="1:26" ht="15.75" customHeight="1" outlineLevel="2">
      <c r="A1293" s="38">
        <v>752</v>
      </c>
      <c r="B1293" s="39">
        <v>815500</v>
      </c>
      <c r="C1293">
        <v>1</v>
      </c>
      <c r="D1293" t="str">
        <f t="shared" si="167"/>
        <v>1815500.752</v>
      </c>
      <c r="E1293" s="42" t="s">
        <v>819</v>
      </c>
      <c r="F1293" s="16"/>
      <c r="G1293"/>
      <c r="H1293" s="17">
        <v>0</v>
      </c>
      <c r="I1293" s="17">
        <v>0</v>
      </c>
      <c r="J1293" s="16">
        <v>0</v>
      </c>
      <c r="K1293" s="18" t="e">
        <f>INDEX(תקציב_2013,MATCH(D1293,'[1]תקציב 2015'!$D$3:$D$5960,0),8)</f>
        <v>#N/A</v>
      </c>
      <c r="L1293" s="18" t="str">
        <f t="shared" si="160"/>
        <v>8</v>
      </c>
      <c r="M1293" s="18" t="str">
        <f>INDEX(Chapter,MATCH(L1293,[1]Chapter!$A$1:$A$681,0),8)</f>
        <v>שירותים ממלכתיים</v>
      </c>
      <c r="N1293" s="18" t="str">
        <f t="shared" si="161"/>
        <v>81</v>
      </c>
      <c r="O1293" s="18" t="str">
        <f>INDEX(Chapter,MATCH(N1293,[1]Chapter!$A$1:$A$681,0),8)</f>
        <v>חינוך</v>
      </c>
      <c r="P1293" s="18" t="str">
        <f t="shared" si="162"/>
        <v>815</v>
      </c>
      <c r="Q1293" s="18" t="str">
        <f>INDEX(Chapter,MATCH(P1293,[1]Chapter!$A$1:$A$681,0),8)</f>
        <v>חינוך על יסודי</v>
      </c>
      <c r="R1293" s="18" t="str">
        <f t="shared" si="163"/>
        <v>8155</v>
      </c>
      <c r="S1293" s="18" t="str">
        <f>INDEX(Chapter,MATCH(R1293,[1]Chapter!$A$1:$A$681,0),8)</f>
        <v>בתי״ס על יסודיים מקצועיים</v>
      </c>
      <c r="T1293" s="18"/>
      <c r="U1293" s="18" t="str">
        <f t="shared" si="164"/>
        <v>7</v>
      </c>
      <c r="V1293" s="18" t="str">
        <f>IF($L1293&lt;"6",INDEX(Revenue_type,MATCH(U1293*1,[1]type!$A$118:$A$168,0),8),INDEX(Expenditure_type,MATCH(U1293*1,[1]type!$A$2:$A$117,0),8))</f>
        <v>הוצאות לפעולות</v>
      </c>
      <c r="W1293" s="18" t="str">
        <f t="shared" si="165"/>
        <v>75</v>
      </c>
      <c r="X1293" s="18" t="str">
        <f>IF($L1293&lt;"6",INDEX(Revenue_type,MATCH(W1293*1,[1]type!$A$118:$A$168,0),8),INDEX(Expenditure_type,MATCH(W1293*1,[1]type!$A$2:$A$117,0),8))</f>
        <v>עבודות קבלניות</v>
      </c>
      <c r="Y1293" s="18" t="str">
        <f t="shared" si="166"/>
        <v>752</v>
      </c>
      <c r="Z1293" s="18" t="e">
        <f>IF($L1293&lt;"6",INDEX(Revenue_type,MATCH(Y1293*1,[1]type!$A$118:$A$168,0),8),INDEX(Expenditure_type,MATCH(Y1293*1,[1]type!$A$2:$A$117,0),8))</f>
        <v>#N/A</v>
      </c>
    </row>
    <row r="1294" spans="1:26" ht="15.75" customHeight="1" outlineLevel="2">
      <c r="A1294" s="38">
        <v>780</v>
      </c>
      <c r="B1294" s="39">
        <v>815500</v>
      </c>
      <c r="C1294">
        <v>1</v>
      </c>
      <c r="D1294" t="str">
        <f t="shared" si="167"/>
        <v>1815500.780</v>
      </c>
      <c r="E1294" s="42" t="s">
        <v>449</v>
      </c>
      <c r="F1294" s="16"/>
      <c r="G1294"/>
      <c r="H1294" s="17">
        <v>0</v>
      </c>
      <c r="I1294" s="17">
        <v>0</v>
      </c>
      <c r="J1294" s="16">
        <v>0</v>
      </c>
      <c r="K1294" s="18" t="e">
        <f>INDEX(תקציב_2013,MATCH(D1294,'[1]תקציב 2015'!$D$3:$D$5960,0),8)</f>
        <v>#N/A</v>
      </c>
      <c r="L1294" s="18" t="str">
        <f t="shared" si="160"/>
        <v>8</v>
      </c>
      <c r="M1294" s="18" t="str">
        <f>INDEX(Chapter,MATCH(L1294,[1]Chapter!$A$1:$A$681,0),8)</f>
        <v>שירותים ממלכתיים</v>
      </c>
      <c r="N1294" s="18" t="str">
        <f t="shared" si="161"/>
        <v>81</v>
      </c>
      <c r="O1294" s="18" t="str">
        <f>INDEX(Chapter,MATCH(N1294,[1]Chapter!$A$1:$A$681,0),8)</f>
        <v>חינוך</v>
      </c>
      <c r="P1294" s="18" t="str">
        <f t="shared" si="162"/>
        <v>815</v>
      </c>
      <c r="Q1294" s="18" t="str">
        <f>INDEX(Chapter,MATCH(P1294,[1]Chapter!$A$1:$A$681,0),8)</f>
        <v>חינוך על יסודי</v>
      </c>
      <c r="R1294" s="18" t="str">
        <f t="shared" si="163"/>
        <v>8155</v>
      </c>
      <c r="S1294" s="18" t="str">
        <f>INDEX(Chapter,MATCH(R1294,[1]Chapter!$A$1:$A$681,0),8)</f>
        <v>בתי״ס על יסודיים מקצועיים</v>
      </c>
      <c r="T1294" s="18"/>
      <c r="U1294" s="18" t="str">
        <f t="shared" si="164"/>
        <v>7</v>
      </c>
      <c r="V1294" s="18" t="str">
        <f>IF($L1294&lt;"6",INDEX(Revenue_type,MATCH(U1294*1,[1]type!$A$118:$A$168,0),8),INDEX(Expenditure_type,MATCH(U1294*1,[1]type!$A$2:$A$117,0),8))</f>
        <v>הוצאות לפעולות</v>
      </c>
      <c r="W1294" s="18" t="str">
        <f t="shared" si="165"/>
        <v>78</v>
      </c>
      <c r="X1294" s="18" t="str">
        <f>IF($L1294&lt;"6",INDEX(Revenue_type,MATCH(W1294*1,[1]type!$A$118:$A$168,0),8),INDEX(Expenditure_type,MATCH(W1294*1,[1]type!$A$2:$A$117,0),8))</f>
        <v>הוצאות שונות</v>
      </c>
      <c r="Y1294" s="18" t="str">
        <f t="shared" si="166"/>
        <v>780</v>
      </c>
      <c r="Z1294" s="18" t="e">
        <f>IF($L1294&lt;"6",INDEX(Revenue_type,MATCH(Y1294*1,[1]type!$A$118:$A$168,0),8),INDEX(Expenditure_type,MATCH(Y1294*1,[1]type!$A$2:$A$117,0),8))</f>
        <v>#N/A</v>
      </c>
    </row>
    <row r="1295" spans="1:26" ht="15.75" customHeight="1" outlineLevel="2">
      <c r="A1295" s="38">
        <v>798</v>
      </c>
      <c r="B1295" s="39">
        <v>815500</v>
      </c>
      <c r="C1295">
        <v>1</v>
      </c>
      <c r="D1295" t="str">
        <f t="shared" si="167"/>
        <v>1815500.798</v>
      </c>
      <c r="E1295" s="42" t="s">
        <v>565</v>
      </c>
      <c r="F1295" s="16"/>
      <c r="G1295"/>
      <c r="H1295" s="17">
        <v>0</v>
      </c>
      <c r="I1295" s="17">
        <v>0</v>
      </c>
      <c r="J1295" s="16">
        <v>0</v>
      </c>
      <c r="K1295" s="18" t="e">
        <f>INDEX(תקציב_2013,MATCH(D1295,'[1]תקציב 2015'!$D$3:$D$5960,0),8)</f>
        <v>#N/A</v>
      </c>
      <c r="L1295" s="18" t="str">
        <f t="shared" si="160"/>
        <v>8</v>
      </c>
      <c r="M1295" s="18" t="str">
        <f>INDEX(Chapter,MATCH(L1295,[1]Chapter!$A$1:$A$681,0),8)</f>
        <v>שירותים ממלכתיים</v>
      </c>
      <c r="N1295" s="18" t="str">
        <f t="shared" si="161"/>
        <v>81</v>
      </c>
      <c r="O1295" s="18" t="str">
        <f>INDEX(Chapter,MATCH(N1295,[1]Chapter!$A$1:$A$681,0),8)</f>
        <v>חינוך</v>
      </c>
      <c r="P1295" s="18" t="str">
        <f t="shared" si="162"/>
        <v>815</v>
      </c>
      <c r="Q1295" s="18" t="str">
        <f>INDEX(Chapter,MATCH(P1295,[1]Chapter!$A$1:$A$681,0),8)</f>
        <v>חינוך על יסודי</v>
      </c>
      <c r="R1295" s="18" t="str">
        <f t="shared" si="163"/>
        <v>8155</v>
      </c>
      <c r="S1295" s="18" t="str">
        <f>INDEX(Chapter,MATCH(R1295,[1]Chapter!$A$1:$A$681,0),8)</f>
        <v>בתי״ס על יסודיים מקצועיים</v>
      </c>
      <c r="T1295" s="18"/>
      <c r="U1295" s="18" t="str">
        <f t="shared" si="164"/>
        <v>7</v>
      </c>
      <c r="V1295" s="18" t="str">
        <f>IF($L1295&lt;"6",INDEX(Revenue_type,MATCH(U1295*1,[1]type!$A$118:$A$168,0),8),INDEX(Expenditure_type,MATCH(U1295*1,[1]type!$A$2:$A$117,0),8))</f>
        <v>הוצאות לפעולות</v>
      </c>
      <c r="W1295" s="18" t="str">
        <f t="shared" si="165"/>
        <v>79</v>
      </c>
      <c r="X1295" s="18" t="str">
        <f>IF($L1295&lt;"6",INDEX(Revenue_type,MATCH(W1295*1,[1]type!$A$118:$A$168,0),8),INDEX(Expenditure_type,MATCH(W1295*1,[1]type!$A$2:$A$117,0),8))</f>
        <v>השתתפות בתקציבי עזר 092</v>
      </c>
      <c r="Y1295" s="18" t="str">
        <f t="shared" si="166"/>
        <v>798</v>
      </c>
      <c r="Z1295" s="18" t="e">
        <f>IF($L1295&lt;"6",INDEX(Revenue_type,MATCH(Y1295*1,[1]type!$A$118:$A$168,0),8),INDEX(Expenditure_type,MATCH(Y1295*1,[1]type!$A$2:$A$117,0),8))</f>
        <v>#N/A</v>
      </c>
    </row>
    <row r="1296" spans="1:26" ht="15.75" customHeight="1" outlineLevel="2">
      <c r="A1296" s="38">
        <v>110</v>
      </c>
      <c r="B1296" s="39">
        <v>817100</v>
      </c>
      <c r="C1296">
        <v>1</v>
      </c>
      <c r="D1296" t="str">
        <f t="shared" si="167"/>
        <v>1817100.110</v>
      </c>
      <c r="E1296" s="42" t="s">
        <v>898</v>
      </c>
      <c r="F1296" s="16"/>
      <c r="G1296"/>
      <c r="H1296" s="17">
        <v>1370000</v>
      </c>
      <c r="I1296" s="17">
        <v>1130653.3600000001</v>
      </c>
      <c r="J1296" s="16">
        <v>1064166.17</v>
      </c>
      <c r="K1296" s="18">
        <f>INDEX(תקציב_2013,MATCH(D1296,'[1]תקציב 2015'!$D$3:$D$5960,0),8)</f>
        <v>430241</v>
      </c>
      <c r="L1296" s="18" t="str">
        <f t="shared" si="160"/>
        <v>8</v>
      </c>
      <c r="M1296" s="18" t="str">
        <f>INDEX(Chapter,MATCH(L1296,[1]Chapter!$A$1:$A$681,0),8)</f>
        <v>שירותים ממלכתיים</v>
      </c>
      <c r="N1296" s="18" t="str">
        <f t="shared" si="161"/>
        <v>81</v>
      </c>
      <c r="O1296" s="18" t="str">
        <f>INDEX(Chapter,MATCH(N1296,[1]Chapter!$A$1:$A$681,0),8)</f>
        <v>חינוך</v>
      </c>
      <c r="P1296" s="18" t="str">
        <f t="shared" si="162"/>
        <v>817</v>
      </c>
      <c r="Q1296" s="18" t="str">
        <f>INDEX(Chapter,MATCH(P1296,[1]Chapter!$A$1:$A$681,0),8)</f>
        <v>שירותים נוספים לבתי״ס וגנ״י</v>
      </c>
      <c r="R1296" s="18" t="str">
        <f t="shared" si="163"/>
        <v>8171</v>
      </c>
      <c r="S1296" s="18" t="str">
        <f>INDEX(Chapter,MATCH(R1296,[1]Chapter!$A$1:$A$681,0),8)</f>
        <v>קב״ט שמירח ובטחון מוסדות חינוך</v>
      </c>
      <c r="T1296" s="18"/>
      <c r="U1296" s="18" t="str">
        <f t="shared" si="164"/>
        <v>1</v>
      </c>
      <c r="V1296" s="18" t="str">
        <f>IF($L1296&lt;"6",INDEX(Revenue_type,MATCH(U1296*1,[1]type!$A$118:$A$168,0),8),INDEX(Expenditure_type,MATCH(U1296*1,[1]type!$A$2:$A$117,0),8))</f>
        <v>משכורות וש"ע לעובדים לפי תקן</v>
      </c>
      <c r="W1296" s="18" t="str">
        <f t="shared" si="165"/>
        <v>11</v>
      </c>
      <c r="X1296" s="18" t="str">
        <f>IF($L1296&lt;"6",INDEX(Revenue_type,MATCH(W1296*1,[1]type!$A$118:$A$168,0),8),INDEX(Expenditure_type,MATCH(W1296*1,[1]type!$A$2:$A$117,0),8))</f>
        <v>השכר הקובע</v>
      </c>
      <c r="Y1296" s="18" t="str">
        <f t="shared" si="166"/>
        <v>110</v>
      </c>
      <c r="Z1296" s="18" t="e">
        <f>IF($L1296&lt;"6",INDEX(Revenue_type,MATCH(Y1296*1,[1]type!$A$118:$A$168,0),8),INDEX(Expenditure_type,MATCH(Y1296*1,[1]type!$A$2:$A$117,0),8))</f>
        <v>#N/A</v>
      </c>
    </row>
    <row r="1297" spans="1:26" ht="15.75" customHeight="1" outlineLevel="2">
      <c r="A1297" s="38">
        <v>130</v>
      </c>
      <c r="B1297" s="39">
        <v>817100</v>
      </c>
      <c r="C1297">
        <v>1</v>
      </c>
      <c r="D1297" t="str">
        <f t="shared" si="167"/>
        <v>1817100.130</v>
      </c>
      <c r="E1297" s="42" t="s">
        <v>41</v>
      </c>
      <c r="F1297" s="16"/>
      <c r="G1297"/>
      <c r="H1297" s="17">
        <v>150000</v>
      </c>
      <c r="I1297" s="17">
        <v>210560.4</v>
      </c>
      <c r="J1297" s="16">
        <v>196911.23</v>
      </c>
      <c r="K1297" s="18">
        <f>INDEX(תקציב_2013,MATCH(D1297,'[1]תקציב 2015'!$D$3:$D$5960,0),8)</f>
        <v>44380</v>
      </c>
      <c r="L1297" s="18" t="str">
        <f t="shared" si="160"/>
        <v>8</v>
      </c>
      <c r="M1297" s="18" t="str">
        <f>INDEX(Chapter,MATCH(L1297,[1]Chapter!$A$1:$A$681,0),8)</f>
        <v>שירותים ממלכתיים</v>
      </c>
      <c r="N1297" s="18" t="str">
        <f t="shared" si="161"/>
        <v>81</v>
      </c>
      <c r="O1297" s="18" t="str">
        <f>INDEX(Chapter,MATCH(N1297,[1]Chapter!$A$1:$A$681,0),8)</f>
        <v>חינוך</v>
      </c>
      <c r="P1297" s="18" t="str">
        <f t="shared" si="162"/>
        <v>817</v>
      </c>
      <c r="Q1297" s="18" t="str">
        <f>INDEX(Chapter,MATCH(P1297,[1]Chapter!$A$1:$A$681,0),8)</f>
        <v>שירותים נוספים לבתי״ס וגנ״י</v>
      </c>
      <c r="R1297" s="18" t="str">
        <f t="shared" si="163"/>
        <v>8171</v>
      </c>
      <c r="S1297" s="18" t="str">
        <f>INDEX(Chapter,MATCH(R1297,[1]Chapter!$A$1:$A$681,0),8)</f>
        <v>קב״ט שמירח ובטחון מוסדות חינוך</v>
      </c>
      <c r="T1297" s="18"/>
      <c r="U1297" s="18" t="str">
        <f t="shared" si="164"/>
        <v>1</v>
      </c>
      <c r="V1297" s="18" t="str">
        <f>IF($L1297&lt;"6",INDEX(Revenue_type,MATCH(U1297*1,[1]type!$A$118:$A$168,0),8),INDEX(Expenditure_type,MATCH(U1297*1,[1]type!$A$2:$A$117,0),8))</f>
        <v>משכורות וש"ע לעובדים לפי תקן</v>
      </c>
      <c r="W1297" s="18" t="str">
        <f t="shared" si="165"/>
        <v>13</v>
      </c>
      <c r="X1297" s="18" t="str">
        <f>IF($L1297&lt;"6",INDEX(Revenue_type,MATCH(W1297*1,[1]type!$A$118:$A$168,0),8),INDEX(Expenditure_type,MATCH(W1297*1,[1]type!$A$2:$A$117,0),8))</f>
        <v>שעות נוספות</v>
      </c>
      <c r="Y1297" s="18" t="str">
        <f t="shared" si="166"/>
        <v>130</v>
      </c>
      <c r="Z1297" s="18" t="e">
        <f>IF($L1297&lt;"6",INDEX(Revenue_type,MATCH(Y1297*1,[1]type!$A$118:$A$168,0),8),INDEX(Expenditure_type,MATCH(Y1297*1,[1]type!$A$2:$A$117,0),8))</f>
        <v>#N/A</v>
      </c>
    </row>
    <row r="1298" spans="1:26" ht="15.75" customHeight="1" outlineLevel="2">
      <c r="A1298" s="38">
        <v>140</v>
      </c>
      <c r="B1298" s="39">
        <v>817100</v>
      </c>
      <c r="C1298">
        <v>1</v>
      </c>
      <c r="D1298" t="str">
        <f t="shared" si="167"/>
        <v>1817100.140</v>
      </c>
      <c r="E1298" s="42" t="s">
        <v>56</v>
      </c>
      <c r="F1298" s="16"/>
      <c r="G1298"/>
      <c r="H1298" s="17">
        <v>140000</v>
      </c>
      <c r="I1298" s="17">
        <v>110383.96</v>
      </c>
      <c r="J1298" s="16">
        <v>140697.04999999999</v>
      </c>
      <c r="K1298" s="18">
        <f>INDEX(תקציב_2013,MATCH(D1298,'[1]תקציב 2015'!$D$3:$D$5960,0),8)</f>
        <v>179495</v>
      </c>
      <c r="L1298" s="18" t="str">
        <f t="shared" si="160"/>
        <v>8</v>
      </c>
      <c r="M1298" s="18" t="str">
        <f>INDEX(Chapter,MATCH(L1298,[1]Chapter!$A$1:$A$681,0),8)</f>
        <v>שירותים ממלכתיים</v>
      </c>
      <c r="N1298" s="18" t="str">
        <f t="shared" si="161"/>
        <v>81</v>
      </c>
      <c r="O1298" s="18" t="str">
        <f>INDEX(Chapter,MATCH(N1298,[1]Chapter!$A$1:$A$681,0),8)</f>
        <v>חינוך</v>
      </c>
      <c r="P1298" s="18" t="str">
        <f t="shared" si="162"/>
        <v>817</v>
      </c>
      <c r="Q1298" s="18" t="str">
        <f>INDEX(Chapter,MATCH(P1298,[1]Chapter!$A$1:$A$681,0),8)</f>
        <v>שירותים נוספים לבתי״ס וגנ״י</v>
      </c>
      <c r="R1298" s="18" t="str">
        <f t="shared" si="163"/>
        <v>8171</v>
      </c>
      <c r="S1298" s="18" t="str">
        <f>INDEX(Chapter,MATCH(R1298,[1]Chapter!$A$1:$A$681,0),8)</f>
        <v>קב״ט שמירח ובטחון מוסדות חינוך</v>
      </c>
      <c r="T1298" s="18"/>
      <c r="U1298" s="18" t="str">
        <f t="shared" si="164"/>
        <v>1</v>
      </c>
      <c r="V1298" s="18" t="str">
        <f>IF($L1298&lt;"6",INDEX(Revenue_type,MATCH(U1298*1,[1]type!$A$118:$A$168,0),8),INDEX(Expenditure_type,MATCH(U1298*1,[1]type!$A$2:$A$117,0),8))</f>
        <v>משכורות וש"ע לעובדים לפי תקן</v>
      </c>
      <c r="W1298" s="18" t="str">
        <f t="shared" si="165"/>
        <v>14</v>
      </c>
      <c r="X1298" s="18" t="str">
        <f>IF($L1298&lt;"6",INDEX(Revenue_type,MATCH(W1298*1,[1]type!$A$118:$A$168,0),8),INDEX(Expenditure_type,MATCH(W1298*1,[1]type!$A$2:$A$117,0),8))</f>
        <v>החזר הוצאות</v>
      </c>
      <c r="Y1298" s="18" t="str">
        <f t="shared" si="166"/>
        <v>140</v>
      </c>
      <c r="Z1298" s="18" t="e">
        <f>IF($L1298&lt;"6",INDEX(Revenue_type,MATCH(Y1298*1,[1]type!$A$118:$A$168,0),8),INDEX(Expenditure_type,MATCH(Y1298*1,[1]type!$A$2:$A$117,0),8))</f>
        <v>#N/A</v>
      </c>
    </row>
    <row r="1299" spans="1:26" ht="15.75" customHeight="1" outlineLevel="2">
      <c r="A1299" s="38">
        <v>210</v>
      </c>
      <c r="B1299" s="39">
        <v>817100</v>
      </c>
      <c r="C1299">
        <v>1</v>
      </c>
      <c r="D1299" t="str">
        <f t="shared" si="167"/>
        <v>1817100.210</v>
      </c>
      <c r="E1299" s="42" t="s">
        <v>476</v>
      </c>
      <c r="F1299" s="16"/>
      <c r="G1299"/>
      <c r="H1299" s="17">
        <v>0</v>
      </c>
      <c r="I1299" s="17">
        <v>2398.96</v>
      </c>
      <c r="J1299" s="16">
        <v>3097.56</v>
      </c>
      <c r="K1299" s="18" t="e">
        <f>INDEX(תקציב_2013,MATCH(D1299,'[1]תקציב 2015'!$D$3:$D$5960,0),8)</f>
        <v>#N/A</v>
      </c>
      <c r="L1299" s="18" t="str">
        <f t="shared" si="160"/>
        <v>8</v>
      </c>
      <c r="M1299" s="18" t="str">
        <f>INDEX(Chapter,MATCH(L1299,[1]Chapter!$A$1:$A$681,0),8)</f>
        <v>שירותים ממלכתיים</v>
      </c>
      <c r="N1299" s="18" t="str">
        <f t="shared" si="161"/>
        <v>81</v>
      </c>
      <c r="O1299" s="18" t="str">
        <f>INDEX(Chapter,MATCH(N1299,[1]Chapter!$A$1:$A$681,0),8)</f>
        <v>חינוך</v>
      </c>
      <c r="P1299" s="18" t="str">
        <f t="shared" si="162"/>
        <v>817</v>
      </c>
      <c r="Q1299" s="18" t="str">
        <f>INDEX(Chapter,MATCH(P1299,[1]Chapter!$A$1:$A$681,0),8)</f>
        <v>שירותים נוספים לבתי״ס וגנ״י</v>
      </c>
      <c r="R1299" s="18" t="str">
        <f t="shared" si="163"/>
        <v>8171</v>
      </c>
      <c r="S1299" s="18" t="str">
        <f>INDEX(Chapter,MATCH(R1299,[1]Chapter!$A$1:$A$681,0),8)</f>
        <v>קב״ט שמירח ובטחון מוסדות חינוך</v>
      </c>
      <c r="T1299" s="18"/>
      <c r="U1299" s="18" t="str">
        <f t="shared" si="164"/>
        <v>2</v>
      </c>
      <c r="V1299" s="18" t="str">
        <f>IF($L1299&lt;"6",INDEX(Revenue_type,MATCH(U1299*1,[1]type!$A$118:$A$168,0),8),INDEX(Expenditure_type,MATCH(U1299*1,[1]type!$A$2:$A$117,0),8))</f>
        <v>משכורות וש"ע לעובדים בלי תקן</v>
      </c>
      <c r="W1299" s="18" t="str">
        <f t="shared" si="165"/>
        <v>21</v>
      </c>
      <c r="X1299" s="18" t="str">
        <f>IF($L1299&lt;"6",INDEX(Revenue_type,MATCH(W1299*1,[1]type!$A$118:$A$168,0),8),INDEX(Expenditure_type,MATCH(W1299*1,[1]type!$A$2:$A$117,0),8))</f>
        <v>השכר הקובע</v>
      </c>
      <c r="Y1299" s="18" t="str">
        <f t="shared" si="166"/>
        <v>210</v>
      </c>
      <c r="Z1299" s="18" t="e">
        <f>IF($L1299&lt;"6",INDEX(Revenue_type,MATCH(Y1299*1,[1]type!$A$118:$A$168,0),8),INDEX(Expenditure_type,MATCH(Y1299*1,[1]type!$A$2:$A$117,0),8))</f>
        <v>#N/A</v>
      </c>
    </row>
    <row r="1300" spans="1:26" ht="15.75" customHeight="1" outlineLevel="2">
      <c r="A1300" s="38">
        <v>750</v>
      </c>
      <c r="B1300" s="39">
        <v>817100</v>
      </c>
      <c r="C1300">
        <v>1</v>
      </c>
      <c r="D1300" t="str">
        <f t="shared" si="167"/>
        <v>1817100.750</v>
      </c>
      <c r="E1300" s="42" t="s">
        <v>899</v>
      </c>
      <c r="F1300" s="16"/>
      <c r="G1300"/>
      <c r="H1300" s="17">
        <v>3750000</v>
      </c>
      <c r="I1300" s="17">
        <v>3580027.37</v>
      </c>
      <c r="J1300" s="16">
        <v>3031972.38</v>
      </c>
      <c r="K1300" s="18" t="e">
        <f>INDEX(תקציב_2013,MATCH(D1300,'[1]תקציב 2015'!$D$3:$D$5960,0),8)</f>
        <v>#N/A</v>
      </c>
      <c r="L1300" s="18" t="str">
        <f t="shared" si="160"/>
        <v>8</v>
      </c>
      <c r="M1300" s="18" t="str">
        <f>INDEX(Chapter,MATCH(L1300,[1]Chapter!$A$1:$A$681,0),8)</f>
        <v>שירותים ממלכתיים</v>
      </c>
      <c r="N1300" s="18" t="str">
        <f t="shared" si="161"/>
        <v>81</v>
      </c>
      <c r="O1300" s="18" t="str">
        <f>INDEX(Chapter,MATCH(N1300,[1]Chapter!$A$1:$A$681,0),8)</f>
        <v>חינוך</v>
      </c>
      <c r="P1300" s="18" t="str">
        <f t="shared" si="162"/>
        <v>817</v>
      </c>
      <c r="Q1300" s="18" t="str">
        <f>INDEX(Chapter,MATCH(P1300,[1]Chapter!$A$1:$A$681,0),8)</f>
        <v>שירותים נוספים לבתי״ס וגנ״י</v>
      </c>
      <c r="R1300" s="18" t="str">
        <f t="shared" si="163"/>
        <v>8171</v>
      </c>
      <c r="S1300" s="18" t="str">
        <f>INDEX(Chapter,MATCH(R1300,[1]Chapter!$A$1:$A$681,0),8)</f>
        <v>קב״ט שמירח ובטחון מוסדות חינוך</v>
      </c>
      <c r="T1300" s="18"/>
      <c r="U1300" s="18" t="str">
        <f t="shared" si="164"/>
        <v>7</v>
      </c>
      <c r="V1300" s="18" t="str">
        <f>IF($L1300&lt;"6",INDEX(Revenue_type,MATCH(U1300*1,[1]type!$A$118:$A$168,0),8),INDEX(Expenditure_type,MATCH(U1300*1,[1]type!$A$2:$A$117,0),8))</f>
        <v>הוצאות לפעולות</v>
      </c>
      <c r="W1300" s="18" t="str">
        <f t="shared" si="165"/>
        <v>75</v>
      </c>
      <c r="X1300" s="18" t="str">
        <f>IF($L1300&lt;"6",INDEX(Revenue_type,MATCH(W1300*1,[1]type!$A$118:$A$168,0),8),INDEX(Expenditure_type,MATCH(W1300*1,[1]type!$A$2:$A$117,0),8))</f>
        <v>עבודות קבלניות</v>
      </c>
      <c r="Y1300" s="18" t="str">
        <f t="shared" si="166"/>
        <v>750</v>
      </c>
      <c r="Z1300" s="18" t="e">
        <f>IF($L1300&lt;"6",INDEX(Revenue_type,MATCH(Y1300*1,[1]type!$A$118:$A$168,0),8),INDEX(Expenditure_type,MATCH(Y1300*1,[1]type!$A$2:$A$117,0),8))</f>
        <v>#N/A</v>
      </c>
    </row>
    <row r="1301" spans="1:26" ht="15.75" customHeight="1" outlineLevel="2">
      <c r="A1301" s="38">
        <v>751</v>
      </c>
      <c r="B1301" s="39">
        <v>817100</v>
      </c>
      <c r="C1301">
        <v>1</v>
      </c>
      <c r="D1301" t="str">
        <f t="shared" si="167"/>
        <v>1817100.751</v>
      </c>
      <c r="E1301" s="42" t="s">
        <v>900</v>
      </c>
      <c r="F1301" s="16"/>
      <c r="G1301"/>
      <c r="H1301" s="17">
        <v>1587000</v>
      </c>
      <c r="I1301" s="17">
        <v>1152604</v>
      </c>
      <c r="J1301" s="16">
        <v>1192742.08</v>
      </c>
      <c r="K1301" s="18" t="e">
        <f>INDEX(תקציב_2013,MATCH(D1301,'[1]תקציב 2015'!$D$3:$D$5960,0),8)</f>
        <v>#N/A</v>
      </c>
      <c r="L1301" s="18" t="str">
        <f t="shared" si="160"/>
        <v>8</v>
      </c>
      <c r="M1301" s="18" t="str">
        <f>INDEX(Chapter,MATCH(L1301,[1]Chapter!$A$1:$A$681,0),8)</f>
        <v>שירותים ממלכתיים</v>
      </c>
      <c r="N1301" s="18" t="str">
        <f t="shared" si="161"/>
        <v>81</v>
      </c>
      <c r="O1301" s="18" t="str">
        <f>INDEX(Chapter,MATCH(N1301,[1]Chapter!$A$1:$A$681,0),8)</f>
        <v>חינוך</v>
      </c>
      <c r="P1301" s="18" t="str">
        <f t="shared" si="162"/>
        <v>817</v>
      </c>
      <c r="Q1301" s="18" t="str">
        <f>INDEX(Chapter,MATCH(P1301,[1]Chapter!$A$1:$A$681,0),8)</f>
        <v>שירותים נוספים לבתי״ס וגנ״י</v>
      </c>
      <c r="R1301" s="18" t="str">
        <f t="shared" si="163"/>
        <v>8171</v>
      </c>
      <c r="S1301" s="18" t="str">
        <f>INDEX(Chapter,MATCH(R1301,[1]Chapter!$A$1:$A$681,0),8)</f>
        <v>קב״ט שמירח ובטחון מוסדות חינוך</v>
      </c>
      <c r="T1301" s="18"/>
      <c r="U1301" s="18" t="str">
        <f t="shared" si="164"/>
        <v>7</v>
      </c>
      <c r="V1301" s="18" t="str">
        <f>IF($L1301&lt;"6",INDEX(Revenue_type,MATCH(U1301*1,[1]type!$A$118:$A$168,0),8),INDEX(Expenditure_type,MATCH(U1301*1,[1]type!$A$2:$A$117,0),8))</f>
        <v>הוצאות לפעולות</v>
      </c>
      <c r="W1301" s="18" t="str">
        <f t="shared" si="165"/>
        <v>75</v>
      </c>
      <c r="X1301" s="18" t="str">
        <f>IF($L1301&lt;"6",INDEX(Revenue_type,MATCH(W1301*1,[1]type!$A$118:$A$168,0),8),INDEX(Expenditure_type,MATCH(W1301*1,[1]type!$A$2:$A$117,0),8))</f>
        <v>עבודות קבלניות</v>
      </c>
      <c r="Y1301" s="18" t="str">
        <f t="shared" si="166"/>
        <v>751</v>
      </c>
      <c r="Z1301" s="18" t="e">
        <f>IF($L1301&lt;"6",INDEX(Revenue_type,MATCH(Y1301*1,[1]type!$A$118:$A$168,0),8),INDEX(Expenditure_type,MATCH(Y1301*1,[1]type!$A$2:$A$117,0),8))</f>
        <v>#N/A</v>
      </c>
    </row>
    <row r="1302" spans="1:26" ht="15.75" customHeight="1" outlineLevel="2">
      <c r="A1302" s="38">
        <v>752</v>
      </c>
      <c r="B1302" s="39">
        <v>817100</v>
      </c>
      <c r="C1302">
        <v>1</v>
      </c>
      <c r="D1302" t="str">
        <f t="shared" si="167"/>
        <v>1817100.752</v>
      </c>
      <c r="E1302" s="47" t="s">
        <v>901</v>
      </c>
      <c r="F1302" s="16"/>
      <c r="G1302"/>
      <c r="H1302" s="17">
        <v>260000</v>
      </c>
      <c r="I1302" s="17">
        <v>207289</v>
      </c>
      <c r="J1302" s="16">
        <v>260338.27</v>
      </c>
      <c r="K1302" s="18" t="e">
        <f>INDEX(תקציב_2013,MATCH(D1302,'[1]תקציב 2015'!$D$3:$D$5960,0),8)</f>
        <v>#N/A</v>
      </c>
      <c r="L1302" s="18" t="str">
        <f t="shared" si="160"/>
        <v>8</v>
      </c>
      <c r="M1302" s="18" t="str">
        <f>INDEX(Chapter,MATCH(L1302,[1]Chapter!$A$1:$A$681,0),8)</f>
        <v>שירותים ממלכתיים</v>
      </c>
      <c r="N1302" s="18" t="str">
        <f t="shared" si="161"/>
        <v>81</v>
      </c>
      <c r="O1302" s="18" t="str">
        <f>INDEX(Chapter,MATCH(N1302,[1]Chapter!$A$1:$A$681,0),8)</f>
        <v>חינוך</v>
      </c>
      <c r="P1302" s="18" t="str">
        <f t="shared" si="162"/>
        <v>817</v>
      </c>
      <c r="Q1302" s="18" t="str">
        <f>INDEX(Chapter,MATCH(P1302,[1]Chapter!$A$1:$A$681,0),8)</f>
        <v>שירותים נוספים לבתי״ס וגנ״י</v>
      </c>
      <c r="R1302" s="18" t="str">
        <f t="shared" si="163"/>
        <v>8171</v>
      </c>
      <c r="S1302" s="18" t="str">
        <f>INDEX(Chapter,MATCH(R1302,[1]Chapter!$A$1:$A$681,0),8)</f>
        <v>קב״ט שמירח ובטחון מוסדות חינוך</v>
      </c>
      <c r="T1302" s="18"/>
      <c r="U1302" s="18" t="str">
        <f t="shared" si="164"/>
        <v>7</v>
      </c>
      <c r="V1302" s="18" t="str">
        <f>IF($L1302&lt;"6",INDEX(Revenue_type,MATCH(U1302*1,[1]type!$A$118:$A$168,0),8),INDEX(Expenditure_type,MATCH(U1302*1,[1]type!$A$2:$A$117,0),8))</f>
        <v>הוצאות לפעולות</v>
      </c>
      <c r="W1302" s="18" t="str">
        <f t="shared" si="165"/>
        <v>75</v>
      </c>
      <c r="X1302" s="18" t="str">
        <f>IF($L1302&lt;"6",INDEX(Revenue_type,MATCH(W1302*1,[1]type!$A$118:$A$168,0),8),INDEX(Expenditure_type,MATCH(W1302*1,[1]type!$A$2:$A$117,0),8))</f>
        <v>עבודות קבלניות</v>
      </c>
      <c r="Y1302" s="18" t="str">
        <f t="shared" si="166"/>
        <v>752</v>
      </c>
      <c r="Z1302" s="18" t="e">
        <f>IF($L1302&lt;"6",INDEX(Revenue_type,MATCH(Y1302*1,[1]type!$A$118:$A$168,0),8),INDEX(Expenditure_type,MATCH(Y1302*1,[1]type!$A$2:$A$117,0),8))</f>
        <v>#N/A</v>
      </c>
    </row>
    <row r="1303" spans="1:26" ht="15.75" customHeight="1" outlineLevel="2">
      <c r="A1303" s="38">
        <v>753</v>
      </c>
      <c r="B1303" s="39">
        <v>817100</v>
      </c>
      <c r="C1303">
        <v>1</v>
      </c>
      <c r="D1303" t="str">
        <f t="shared" si="167"/>
        <v>1817100.753</v>
      </c>
      <c r="E1303" s="51" t="s">
        <v>902</v>
      </c>
      <c r="F1303" s="16"/>
      <c r="G1303"/>
      <c r="H1303" s="17">
        <v>1080000</v>
      </c>
      <c r="I1303" s="17">
        <v>954455</v>
      </c>
      <c r="J1303" s="16">
        <v>1046539.52</v>
      </c>
      <c r="K1303" s="18" t="e">
        <f>INDEX(תקציב_2013,MATCH(D1303,'[1]תקציב 2015'!$D$3:$D$5960,0),8)</f>
        <v>#N/A</v>
      </c>
      <c r="L1303" s="18" t="str">
        <f t="shared" si="160"/>
        <v>8</v>
      </c>
      <c r="M1303" s="18" t="str">
        <f>INDEX(Chapter,MATCH(L1303,[1]Chapter!$A$1:$A$681,0),8)</f>
        <v>שירותים ממלכתיים</v>
      </c>
      <c r="N1303" s="18" t="str">
        <f t="shared" si="161"/>
        <v>81</v>
      </c>
      <c r="O1303" s="18" t="str">
        <f>INDEX(Chapter,MATCH(N1303,[1]Chapter!$A$1:$A$681,0),8)</f>
        <v>חינוך</v>
      </c>
      <c r="P1303" s="18" t="str">
        <f t="shared" si="162"/>
        <v>817</v>
      </c>
      <c r="Q1303" s="18" t="str">
        <f>INDEX(Chapter,MATCH(P1303,[1]Chapter!$A$1:$A$681,0),8)</f>
        <v>שירותים נוספים לבתי״ס וגנ״י</v>
      </c>
      <c r="R1303" s="18" t="str">
        <f t="shared" si="163"/>
        <v>8171</v>
      </c>
      <c r="S1303" s="18" t="str">
        <f>INDEX(Chapter,MATCH(R1303,[1]Chapter!$A$1:$A$681,0),8)</f>
        <v>קב״ט שמירח ובטחון מוסדות חינוך</v>
      </c>
      <c r="T1303" s="18"/>
      <c r="U1303" s="18" t="str">
        <f t="shared" si="164"/>
        <v>7</v>
      </c>
      <c r="V1303" s="18" t="str">
        <f>IF($L1303&lt;"6",INDEX(Revenue_type,MATCH(U1303*1,[1]type!$A$118:$A$168,0),8),INDEX(Expenditure_type,MATCH(U1303*1,[1]type!$A$2:$A$117,0),8))</f>
        <v>הוצאות לפעולות</v>
      </c>
      <c r="W1303" s="18" t="str">
        <f t="shared" si="165"/>
        <v>75</v>
      </c>
      <c r="X1303" s="18" t="str">
        <f>IF($L1303&lt;"6",INDEX(Revenue_type,MATCH(W1303*1,[1]type!$A$118:$A$168,0),8),INDEX(Expenditure_type,MATCH(W1303*1,[1]type!$A$2:$A$117,0),8))</f>
        <v>עבודות קבלניות</v>
      </c>
      <c r="Y1303" s="18" t="str">
        <f t="shared" si="166"/>
        <v>753</v>
      </c>
      <c r="Z1303" s="18" t="e">
        <f>IF($L1303&lt;"6",INDEX(Revenue_type,MATCH(Y1303*1,[1]type!$A$118:$A$168,0),8),INDEX(Expenditure_type,MATCH(Y1303*1,[1]type!$A$2:$A$117,0),8))</f>
        <v>#N/A</v>
      </c>
    </row>
    <row r="1304" spans="1:26" ht="15.75" customHeight="1" outlineLevel="2">
      <c r="A1304" s="38">
        <v>754</v>
      </c>
      <c r="B1304" s="39">
        <v>817100</v>
      </c>
      <c r="C1304">
        <v>1</v>
      </c>
      <c r="D1304" t="str">
        <f t="shared" si="167"/>
        <v>1817100.754</v>
      </c>
      <c r="E1304" s="51" t="s">
        <v>903</v>
      </c>
      <c r="F1304" s="16"/>
      <c r="G1304"/>
      <c r="H1304" s="17">
        <v>330000</v>
      </c>
      <c r="I1304" s="17">
        <v>282908</v>
      </c>
      <c r="J1304" s="16">
        <v>284696</v>
      </c>
      <c r="K1304" s="18" t="e">
        <f>INDEX(תקציב_2013,MATCH(D1304,'[1]תקציב 2015'!$D$3:$D$5960,0),8)</f>
        <v>#N/A</v>
      </c>
      <c r="L1304" s="18" t="str">
        <f t="shared" si="160"/>
        <v>8</v>
      </c>
      <c r="M1304" s="18" t="str">
        <f>INDEX(Chapter,MATCH(L1304,[1]Chapter!$A$1:$A$681,0),8)</f>
        <v>שירותים ממלכתיים</v>
      </c>
      <c r="N1304" s="18" t="str">
        <f t="shared" si="161"/>
        <v>81</v>
      </c>
      <c r="O1304" s="18" t="str">
        <f>INDEX(Chapter,MATCH(N1304,[1]Chapter!$A$1:$A$681,0),8)</f>
        <v>חינוך</v>
      </c>
      <c r="P1304" s="18" t="str">
        <f t="shared" si="162"/>
        <v>817</v>
      </c>
      <c r="Q1304" s="18" t="str">
        <f>INDEX(Chapter,MATCH(P1304,[1]Chapter!$A$1:$A$681,0),8)</f>
        <v>שירותים נוספים לבתי״ס וגנ״י</v>
      </c>
      <c r="R1304" s="18" t="str">
        <f t="shared" si="163"/>
        <v>8171</v>
      </c>
      <c r="S1304" s="18" t="str">
        <f>INDEX(Chapter,MATCH(R1304,[1]Chapter!$A$1:$A$681,0),8)</f>
        <v>קב״ט שמירח ובטחון מוסדות חינוך</v>
      </c>
      <c r="T1304" s="18"/>
      <c r="U1304" s="18" t="str">
        <f t="shared" si="164"/>
        <v>7</v>
      </c>
      <c r="V1304" s="18" t="str">
        <f>IF($L1304&lt;"6",INDEX(Revenue_type,MATCH(U1304*1,[1]type!$A$118:$A$168,0),8),INDEX(Expenditure_type,MATCH(U1304*1,[1]type!$A$2:$A$117,0),8))</f>
        <v>הוצאות לפעולות</v>
      </c>
      <c r="W1304" s="18" t="str">
        <f t="shared" si="165"/>
        <v>75</v>
      </c>
      <c r="X1304" s="18" t="str">
        <f>IF($L1304&lt;"6",INDEX(Revenue_type,MATCH(W1304*1,[1]type!$A$118:$A$168,0),8),INDEX(Expenditure_type,MATCH(W1304*1,[1]type!$A$2:$A$117,0),8))</f>
        <v>עבודות קבלניות</v>
      </c>
      <c r="Y1304" s="18" t="str">
        <f t="shared" si="166"/>
        <v>754</v>
      </c>
      <c r="Z1304" s="18" t="e">
        <f>IF($L1304&lt;"6",INDEX(Revenue_type,MATCH(Y1304*1,[1]type!$A$118:$A$168,0),8),INDEX(Expenditure_type,MATCH(Y1304*1,[1]type!$A$2:$A$117,0),8))</f>
        <v>#N/A</v>
      </c>
    </row>
    <row r="1305" spans="1:26" ht="15.75" customHeight="1" outlineLevel="2">
      <c r="A1305" s="38">
        <v>756</v>
      </c>
      <c r="B1305" s="39">
        <v>817100</v>
      </c>
      <c r="C1305">
        <v>1</v>
      </c>
      <c r="D1305" t="str">
        <f t="shared" si="167"/>
        <v>1817100.756</v>
      </c>
      <c r="E1305" s="51" t="s">
        <v>904</v>
      </c>
      <c r="F1305" s="16"/>
      <c r="G1305"/>
      <c r="H1305" s="17">
        <v>2750000</v>
      </c>
      <c r="I1305" s="17">
        <v>2969678.54</v>
      </c>
      <c r="J1305" s="16">
        <v>2614420.7999999998</v>
      </c>
      <c r="K1305" s="18" t="e">
        <f>INDEX(תקציב_2013,MATCH(D1305,'[1]תקציב 2015'!$D$3:$D$5960,0),8)</f>
        <v>#N/A</v>
      </c>
      <c r="L1305" s="18" t="str">
        <f t="shared" si="160"/>
        <v>8</v>
      </c>
      <c r="M1305" s="18" t="str">
        <f>INDEX(Chapter,MATCH(L1305,[1]Chapter!$A$1:$A$681,0),8)</f>
        <v>שירותים ממלכתיים</v>
      </c>
      <c r="N1305" s="18" t="str">
        <f t="shared" si="161"/>
        <v>81</v>
      </c>
      <c r="O1305" s="18" t="str">
        <f>INDEX(Chapter,MATCH(N1305,[1]Chapter!$A$1:$A$681,0),8)</f>
        <v>חינוך</v>
      </c>
      <c r="P1305" s="18" t="str">
        <f t="shared" si="162"/>
        <v>817</v>
      </c>
      <c r="Q1305" s="18" t="str">
        <f>INDEX(Chapter,MATCH(P1305,[1]Chapter!$A$1:$A$681,0),8)</f>
        <v>שירותים נוספים לבתי״ס וגנ״י</v>
      </c>
      <c r="R1305" s="18" t="str">
        <f t="shared" si="163"/>
        <v>8171</v>
      </c>
      <c r="S1305" s="18" t="str">
        <f>INDEX(Chapter,MATCH(R1305,[1]Chapter!$A$1:$A$681,0),8)</f>
        <v>קב״ט שמירח ובטחון מוסדות חינוך</v>
      </c>
      <c r="T1305" s="18"/>
      <c r="U1305" s="18" t="str">
        <f t="shared" si="164"/>
        <v>7</v>
      </c>
      <c r="V1305" s="18" t="str">
        <f>IF($L1305&lt;"6",INDEX(Revenue_type,MATCH(U1305*1,[1]type!$A$118:$A$168,0),8),INDEX(Expenditure_type,MATCH(U1305*1,[1]type!$A$2:$A$117,0),8))</f>
        <v>הוצאות לפעולות</v>
      </c>
      <c r="W1305" s="18" t="str">
        <f t="shared" si="165"/>
        <v>75</v>
      </c>
      <c r="X1305" s="18" t="str">
        <f>IF($L1305&lt;"6",INDEX(Revenue_type,MATCH(W1305*1,[1]type!$A$118:$A$168,0),8),INDEX(Expenditure_type,MATCH(W1305*1,[1]type!$A$2:$A$117,0),8))</f>
        <v>עבודות קבלניות</v>
      </c>
      <c r="Y1305" s="18" t="str">
        <f t="shared" si="166"/>
        <v>756</v>
      </c>
      <c r="Z1305" s="18" t="e">
        <f>IF($L1305&lt;"6",INDEX(Revenue_type,MATCH(Y1305*1,[1]type!$A$118:$A$168,0),8),INDEX(Expenditure_type,MATCH(Y1305*1,[1]type!$A$2:$A$117,0),8))</f>
        <v>#N/A</v>
      </c>
    </row>
    <row r="1306" spans="1:26" ht="15.75" customHeight="1" outlineLevel="2">
      <c r="A1306" s="38">
        <v>110</v>
      </c>
      <c r="B1306" s="39">
        <v>817110</v>
      </c>
      <c r="C1306">
        <v>1</v>
      </c>
      <c r="D1306" t="str">
        <f t="shared" si="167"/>
        <v>1817110.110</v>
      </c>
      <c r="E1306" s="51" t="s">
        <v>905</v>
      </c>
      <c r="F1306" s="16"/>
      <c r="G1306"/>
      <c r="H1306" s="17">
        <v>246000</v>
      </c>
      <c r="I1306" s="17">
        <v>229991.06</v>
      </c>
      <c r="J1306" s="16">
        <v>248182.87</v>
      </c>
      <c r="K1306" s="18" t="e">
        <f>INDEX(תקציב_2013,MATCH(D1306,'[1]תקציב 2015'!$D$3:$D$5960,0),8)</f>
        <v>#N/A</v>
      </c>
      <c r="L1306" s="18" t="str">
        <f t="shared" si="160"/>
        <v>8</v>
      </c>
      <c r="M1306" s="18" t="str">
        <f>INDEX(Chapter,MATCH(L1306,[1]Chapter!$A$1:$A$681,0),8)</f>
        <v>שירותים ממלכתיים</v>
      </c>
      <c r="N1306" s="18" t="str">
        <f t="shared" si="161"/>
        <v>81</v>
      </c>
      <c r="O1306" s="18" t="str">
        <f>INDEX(Chapter,MATCH(N1306,[1]Chapter!$A$1:$A$681,0),8)</f>
        <v>חינוך</v>
      </c>
      <c r="P1306" s="18" t="str">
        <f t="shared" si="162"/>
        <v>817</v>
      </c>
      <c r="Q1306" s="18" t="str">
        <f>INDEX(Chapter,MATCH(P1306,[1]Chapter!$A$1:$A$681,0),8)</f>
        <v>שירותים נוספים לבתי״ס וגנ״י</v>
      </c>
      <c r="R1306" s="18" t="str">
        <f t="shared" si="163"/>
        <v>8171</v>
      </c>
      <c r="S1306" s="18" t="str">
        <f>INDEX(Chapter,MATCH(R1306,[1]Chapter!$A$1:$A$681,0),8)</f>
        <v>קב״ט שמירח ובטחון מוסדות חינוך</v>
      </c>
      <c r="T1306" s="18"/>
      <c r="U1306" s="18" t="str">
        <f t="shared" si="164"/>
        <v>1</v>
      </c>
      <c r="V1306" s="18" t="str">
        <f>IF($L1306&lt;"6",INDEX(Revenue_type,MATCH(U1306*1,[1]type!$A$118:$A$168,0),8),INDEX(Expenditure_type,MATCH(U1306*1,[1]type!$A$2:$A$117,0),8))</f>
        <v>משכורות וש"ע לעובדים לפי תקן</v>
      </c>
      <c r="W1306" s="18" t="str">
        <f t="shared" si="165"/>
        <v>11</v>
      </c>
      <c r="X1306" s="18" t="str">
        <f>IF($L1306&lt;"6",INDEX(Revenue_type,MATCH(W1306*1,[1]type!$A$118:$A$168,0),8),INDEX(Expenditure_type,MATCH(W1306*1,[1]type!$A$2:$A$117,0),8))</f>
        <v>השכר הקובע</v>
      </c>
      <c r="Y1306" s="18" t="str">
        <f t="shared" si="166"/>
        <v>110</v>
      </c>
      <c r="Z1306" s="18" t="e">
        <f>IF($L1306&lt;"6",INDEX(Revenue_type,MATCH(Y1306*1,[1]type!$A$118:$A$168,0),8),INDEX(Expenditure_type,MATCH(Y1306*1,[1]type!$A$2:$A$117,0),8))</f>
        <v>#N/A</v>
      </c>
    </row>
    <row r="1307" spans="1:26" ht="15.75" customHeight="1" outlineLevel="2">
      <c r="A1307" s="38">
        <v>130</v>
      </c>
      <c r="B1307" s="39">
        <v>817110</v>
      </c>
      <c r="C1307">
        <v>1</v>
      </c>
      <c r="D1307" t="str">
        <f t="shared" si="167"/>
        <v>1817110.130</v>
      </c>
      <c r="E1307" s="51" t="s">
        <v>41</v>
      </c>
      <c r="F1307" s="16"/>
      <c r="G1307"/>
      <c r="H1307" s="17">
        <v>0</v>
      </c>
      <c r="I1307" s="17">
        <v>2900.59</v>
      </c>
      <c r="J1307" s="16">
        <v>7912.71</v>
      </c>
      <c r="K1307" s="18" t="e">
        <f>INDEX(תקציב_2013,MATCH(D1307,'[1]תקציב 2015'!$D$3:$D$5960,0),8)</f>
        <v>#N/A</v>
      </c>
      <c r="L1307" s="18" t="str">
        <f t="shared" si="160"/>
        <v>8</v>
      </c>
      <c r="M1307" s="18" t="str">
        <f>INDEX(Chapter,MATCH(L1307,[1]Chapter!$A$1:$A$681,0),8)</f>
        <v>שירותים ממלכתיים</v>
      </c>
      <c r="N1307" s="18" t="str">
        <f t="shared" si="161"/>
        <v>81</v>
      </c>
      <c r="O1307" s="18" t="str">
        <f>INDEX(Chapter,MATCH(N1307,[1]Chapter!$A$1:$A$681,0),8)</f>
        <v>חינוך</v>
      </c>
      <c r="P1307" s="18" t="str">
        <f t="shared" si="162"/>
        <v>817</v>
      </c>
      <c r="Q1307" s="18" t="str">
        <f>INDEX(Chapter,MATCH(P1307,[1]Chapter!$A$1:$A$681,0),8)</f>
        <v>שירותים נוספים לבתי״ס וגנ״י</v>
      </c>
      <c r="R1307" s="18" t="str">
        <f t="shared" si="163"/>
        <v>8171</v>
      </c>
      <c r="S1307" s="18" t="str">
        <f>INDEX(Chapter,MATCH(R1307,[1]Chapter!$A$1:$A$681,0),8)</f>
        <v>קב״ט שמירח ובטחון מוסדות חינוך</v>
      </c>
      <c r="T1307" s="18"/>
      <c r="U1307" s="18" t="str">
        <f t="shared" si="164"/>
        <v>1</v>
      </c>
      <c r="V1307" s="18" t="str">
        <f>IF($L1307&lt;"6",INDEX(Revenue_type,MATCH(U1307*1,[1]type!$A$118:$A$168,0),8),INDEX(Expenditure_type,MATCH(U1307*1,[1]type!$A$2:$A$117,0),8))</f>
        <v>משכורות וש"ע לעובדים לפי תקן</v>
      </c>
      <c r="W1307" s="18" t="str">
        <f t="shared" si="165"/>
        <v>13</v>
      </c>
      <c r="X1307" s="18" t="str">
        <f>IF($L1307&lt;"6",INDEX(Revenue_type,MATCH(W1307*1,[1]type!$A$118:$A$168,0),8),INDEX(Expenditure_type,MATCH(W1307*1,[1]type!$A$2:$A$117,0),8))</f>
        <v>שעות נוספות</v>
      </c>
      <c r="Y1307" s="18" t="str">
        <f t="shared" si="166"/>
        <v>130</v>
      </c>
      <c r="Z1307" s="18" t="e">
        <f>IF($L1307&lt;"6",INDEX(Revenue_type,MATCH(Y1307*1,[1]type!$A$118:$A$168,0),8),INDEX(Expenditure_type,MATCH(Y1307*1,[1]type!$A$2:$A$117,0),8))</f>
        <v>#N/A</v>
      </c>
    </row>
    <row r="1308" spans="1:26" ht="15.75" customHeight="1" outlineLevel="2">
      <c r="A1308" s="38">
        <v>140</v>
      </c>
      <c r="B1308" s="39">
        <v>817110</v>
      </c>
      <c r="C1308">
        <v>1</v>
      </c>
      <c r="D1308" t="str">
        <f t="shared" si="167"/>
        <v>1817110.140</v>
      </c>
      <c r="E1308" s="47" t="s">
        <v>534</v>
      </c>
      <c r="F1308" s="16"/>
      <c r="G1308"/>
      <c r="H1308" s="17">
        <v>35000</v>
      </c>
      <c r="I1308" s="17">
        <v>29688.32</v>
      </c>
      <c r="J1308" s="16">
        <v>33499.89</v>
      </c>
      <c r="K1308" s="18" t="e">
        <f>INDEX(תקציב_2013,MATCH(D1308,'[1]תקציב 2015'!$D$3:$D$5960,0),8)</f>
        <v>#N/A</v>
      </c>
      <c r="L1308" s="18" t="str">
        <f t="shared" si="160"/>
        <v>8</v>
      </c>
      <c r="M1308" s="18" t="str">
        <f>INDEX(Chapter,MATCH(L1308,[1]Chapter!$A$1:$A$681,0),8)</f>
        <v>שירותים ממלכתיים</v>
      </c>
      <c r="N1308" s="18" t="str">
        <f t="shared" si="161"/>
        <v>81</v>
      </c>
      <c r="O1308" s="18" t="str">
        <f>INDEX(Chapter,MATCH(N1308,[1]Chapter!$A$1:$A$681,0),8)</f>
        <v>חינוך</v>
      </c>
      <c r="P1308" s="18" t="str">
        <f t="shared" si="162"/>
        <v>817</v>
      </c>
      <c r="Q1308" s="18" t="str">
        <f>INDEX(Chapter,MATCH(P1308,[1]Chapter!$A$1:$A$681,0),8)</f>
        <v>שירותים נוספים לבתי״ס וגנ״י</v>
      </c>
      <c r="R1308" s="18" t="str">
        <f t="shared" si="163"/>
        <v>8171</v>
      </c>
      <c r="S1308" s="18" t="str">
        <f>INDEX(Chapter,MATCH(R1308,[1]Chapter!$A$1:$A$681,0),8)</f>
        <v>קב״ט שמירח ובטחון מוסדות חינוך</v>
      </c>
      <c r="T1308" s="18"/>
      <c r="U1308" s="18" t="str">
        <f t="shared" si="164"/>
        <v>1</v>
      </c>
      <c r="V1308" s="18" t="str">
        <f>IF($L1308&lt;"6",INDEX(Revenue_type,MATCH(U1308*1,[1]type!$A$118:$A$168,0),8),INDEX(Expenditure_type,MATCH(U1308*1,[1]type!$A$2:$A$117,0),8))</f>
        <v>משכורות וש"ע לעובדים לפי תקן</v>
      </c>
      <c r="W1308" s="18" t="str">
        <f t="shared" si="165"/>
        <v>14</v>
      </c>
      <c r="X1308" s="18" t="str">
        <f>IF($L1308&lt;"6",INDEX(Revenue_type,MATCH(W1308*1,[1]type!$A$118:$A$168,0),8),INDEX(Expenditure_type,MATCH(W1308*1,[1]type!$A$2:$A$117,0),8))</f>
        <v>החזר הוצאות</v>
      </c>
      <c r="Y1308" s="18" t="str">
        <f t="shared" si="166"/>
        <v>140</v>
      </c>
      <c r="Z1308" s="18" t="e">
        <f>IF($L1308&lt;"6",INDEX(Revenue_type,MATCH(Y1308*1,[1]type!$A$118:$A$168,0),8),INDEX(Expenditure_type,MATCH(Y1308*1,[1]type!$A$2:$A$117,0),8))</f>
        <v>#N/A</v>
      </c>
    </row>
    <row r="1309" spans="1:26" ht="15.75" customHeight="1" outlineLevel="2">
      <c r="A1309" s="38">
        <v>210</v>
      </c>
      <c r="B1309" s="39">
        <v>817110</v>
      </c>
      <c r="C1309">
        <v>1</v>
      </c>
      <c r="D1309" t="str">
        <f t="shared" si="167"/>
        <v>1817110.210</v>
      </c>
      <c r="E1309" s="47" t="s">
        <v>906</v>
      </c>
      <c r="F1309" s="16"/>
      <c r="G1309"/>
      <c r="H1309" s="17">
        <v>526000</v>
      </c>
      <c r="I1309" s="17">
        <v>621576.48</v>
      </c>
      <c r="J1309" s="16">
        <v>421870.13</v>
      </c>
      <c r="K1309" s="18" t="e">
        <f>INDEX(תקציב_2013,MATCH(D1309,'[1]תקציב 2015'!$D$3:$D$5960,0),8)</f>
        <v>#N/A</v>
      </c>
      <c r="L1309" s="18" t="str">
        <f t="shared" si="160"/>
        <v>8</v>
      </c>
      <c r="M1309" s="18" t="str">
        <f>INDEX(Chapter,MATCH(L1309,[1]Chapter!$A$1:$A$681,0),8)</f>
        <v>שירותים ממלכתיים</v>
      </c>
      <c r="N1309" s="18" t="str">
        <f t="shared" si="161"/>
        <v>81</v>
      </c>
      <c r="O1309" s="18" t="str">
        <f>INDEX(Chapter,MATCH(N1309,[1]Chapter!$A$1:$A$681,0),8)</f>
        <v>חינוך</v>
      </c>
      <c r="P1309" s="18" t="str">
        <f t="shared" si="162"/>
        <v>817</v>
      </c>
      <c r="Q1309" s="18" t="str">
        <f>INDEX(Chapter,MATCH(P1309,[1]Chapter!$A$1:$A$681,0),8)</f>
        <v>שירותים נוספים לבתי״ס וגנ״י</v>
      </c>
      <c r="R1309" s="18" t="str">
        <f t="shared" si="163"/>
        <v>8171</v>
      </c>
      <c r="S1309" s="18" t="str">
        <f>INDEX(Chapter,MATCH(R1309,[1]Chapter!$A$1:$A$681,0),8)</f>
        <v>קב״ט שמירח ובטחון מוסדות חינוך</v>
      </c>
      <c r="T1309" s="18"/>
      <c r="U1309" s="18" t="str">
        <f t="shared" si="164"/>
        <v>2</v>
      </c>
      <c r="V1309" s="18" t="str">
        <f>IF($L1309&lt;"6",INDEX(Revenue_type,MATCH(U1309*1,[1]type!$A$118:$A$168,0),8),INDEX(Expenditure_type,MATCH(U1309*1,[1]type!$A$2:$A$117,0),8))</f>
        <v>משכורות וש"ע לעובדים בלי תקן</v>
      </c>
      <c r="W1309" s="18" t="str">
        <f t="shared" si="165"/>
        <v>21</v>
      </c>
      <c r="X1309" s="18" t="str">
        <f>IF($L1309&lt;"6",INDEX(Revenue_type,MATCH(W1309*1,[1]type!$A$118:$A$168,0),8),INDEX(Expenditure_type,MATCH(W1309*1,[1]type!$A$2:$A$117,0),8))</f>
        <v>השכר הקובע</v>
      </c>
      <c r="Y1309" s="18" t="str">
        <f t="shared" si="166"/>
        <v>210</v>
      </c>
      <c r="Z1309" s="18" t="e">
        <f>IF($L1309&lt;"6",INDEX(Revenue_type,MATCH(Y1309*1,[1]type!$A$118:$A$168,0),8),INDEX(Expenditure_type,MATCH(Y1309*1,[1]type!$A$2:$A$117,0),8))</f>
        <v>#N/A</v>
      </c>
    </row>
    <row r="1310" spans="1:26" ht="15.75" customHeight="1" outlineLevel="2">
      <c r="A1310" s="38">
        <v>780</v>
      </c>
      <c r="B1310" s="39">
        <v>817110</v>
      </c>
      <c r="C1310">
        <v>1</v>
      </c>
      <c r="D1310" t="str">
        <f t="shared" si="167"/>
        <v>1817110.780</v>
      </c>
      <c r="E1310" s="45" t="s">
        <v>907</v>
      </c>
      <c r="F1310" s="16"/>
      <c r="G1310"/>
      <c r="H1310" s="17">
        <v>20000</v>
      </c>
      <c r="I1310" s="17">
        <v>30000</v>
      </c>
      <c r="J1310" s="16">
        <v>15000</v>
      </c>
      <c r="K1310" s="18" t="e">
        <f>INDEX(תקציב_2013,MATCH(D1310,'[1]תקציב 2015'!$D$3:$D$5960,0),8)</f>
        <v>#N/A</v>
      </c>
      <c r="L1310" s="18" t="str">
        <f t="shared" si="160"/>
        <v>8</v>
      </c>
      <c r="M1310" s="18" t="str">
        <f>INDEX(Chapter,MATCH(L1310,[1]Chapter!$A$1:$A$681,0),8)</f>
        <v>שירותים ממלכתיים</v>
      </c>
      <c r="N1310" s="18" t="str">
        <f t="shared" si="161"/>
        <v>81</v>
      </c>
      <c r="O1310" s="18" t="str">
        <f>INDEX(Chapter,MATCH(N1310,[1]Chapter!$A$1:$A$681,0),8)</f>
        <v>חינוך</v>
      </c>
      <c r="P1310" s="18" t="str">
        <f t="shared" si="162"/>
        <v>817</v>
      </c>
      <c r="Q1310" s="18" t="str">
        <f>INDEX(Chapter,MATCH(P1310,[1]Chapter!$A$1:$A$681,0),8)</f>
        <v>שירותים נוספים לבתי״ס וגנ״י</v>
      </c>
      <c r="R1310" s="18" t="str">
        <f t="shared" si="163"/>
        <v>8171</v>
      </c>
      <c r="S1310" s="18" t="str">
        <f>INDEX(Chapter,MATCH(R1310,[1]Chapter!$A$1:$A$681,0),8)</f>
        <v>קב״ט שמירח ובטחון מוסדות חינוך</v>
      </c>
      <c r="T1310" s="18"/>
      <c r="U1310" s="18" t="str">
        <f t="shared" si="164"/>
        <v>7</v>
      </c>
      <c r="V1310" s="18" t="str">
        <f>IF($L1310&lt;"6",INDEX(Revenue_type,MATCH(U1310*1,[1]type!$A$118:$A$168,0),8),INDEX(Expenditure_type,MATCH(U1310*1,[1]type!$A$2:$A$117,0),8))</f>
        <v>הוצאות לפעולות</v>
      </c>
      <c r="W1310" s="18" t="str">
        <f t="shared" si="165"/>
        <v>78</v>
      </c>
      <c r="X1310" s="18" t="str">
        <f>IF($L1310&lt;"6",INDEX(Revenue_type,MATCH(W1310*1,[1]type!$A$118:$A$168,0),8),INDEX(Expenditure_type,MATCH(W1310*1,[1]type!$A$2:$A$117,0),8))</f>
        <v>הוצאות שונות</v>
      </c>
      <c r="Y1310" s="18" t="str">
        <f t="shared" si="166"/>
        <v>780</v>
      </c>
      <c r="Z1310" s="18" t="e">
        <f>IF($L1310&lt;"6",INDEX(Revenue_type,MATCH(Y1310*1,[1]type!$A$118:$A$168,0),8),INDEX(Expenditure_type,MATCH(Y1310*1,[1]type!$A$2:$A$117,0),8))</f>
        <v>#N/A</v>
      </c>
    </row>
    <row r="1311" spans="1:26" ht="15.75" customHeight="1" outlineLevel="2">
      <c r="A1311" s="38">
        <v>110</v>
      </c>
      <c r="B1311" s="39">
        <v>817120</v>
      </c>
      <c r="C1311">
        <v>1</v>
      </c>
      <c r="D1311" t="str">
        <f t="shared" si="167"/>
        <v>1817120.110</v>
      </c>
      <c r="E1311" s="47" t="s">
        <v>908</v>
      </c>
      <c r="F1311" s="16"/>
      <c r="G1311"/>
      <c r="H1311" s="17">
        <v>93000</v>
      </c>
      <c r="I1311" s="17">
        <v>119437.07</v>
      </c>
      <c r="J1311" s="16">
        <v>126650.93</v>
      </c>
      <c r="K1311" s="18" t="e">
        <f>INDEX(תקציב_2013,MATCH(D1311,'[1]תקציב 2015'!$D$3:$D$5960,0),8)</f>
        <v>#N/A</v>
      </c>
      <c r="L1311" s="18" t="str">
        <f t="shared" si="160"/>
        <v>8</v>
      </c>
      <c r="M1311" s="18" t="str">
        <f>INDEX(Chapter,MATCH(L1311,[1]Chapter!$A$1:$A$681,0),8)</f>
        <v>שירותים ממלכתיים</v>
      </c>
      <c r="N1311" s="18" t="str">
        <f t="shared" si="161"/>
        <v>81</v>
      </c>
      <c r="O1311" s="18" t="str">
        <f>INDEX(Chapter,MATCH(N1311,[1]Chapter!$A$1:$A$681,0),8)</f>
        <v>חינוך</v>
      </c>
      <c r="P1311" s="18" t="str">
        <f t="shared" si="162"/>
        <v>817</v>
      </c>
      <c r="Q1311" s="18" t="str">
        <f>INDEX(Chapter,MATCH(P1311,[1]Chapter!$A$1:$A$681,0),8)</f>
        <v>שירותים נוספים לבתי״ס וגנ״י</v>
      </c>
      <c r="R1311" s="18" t="str">
        <f t="shared" si="163"/>
        <v>8171</v>
      </c>
      <c r="S1311" s="18" t="str">
        <f>INDEX(Chapter,MATCH(R1311,[1]Chapter!$A$1:$A$681,0),8)</f>
        <v>קב״ט שמירח ובטחון מוסדות חינוך</v>
      </c>
      <c r="T1311" s="18"/>
      <c r="U1311" s="18" t="str">
        <f t="shared" si="164"/>
        <v>1</v>
      </c>
      <c r="V1311" s="18" t="str">
        <f>IF($L1311&lt;"6",INDEX(Revenue_type,MATCH(U1311*1,[1]type!$A$118:$A$168,0),8),INDEX(Expenditure_type,MATCH(U1311*1,[1]type!$A$2:$A$117,0),8))</f>
        <v>משכורות וש"ע לעובדים לפי תקן</v>
      </c>
      <c r="W1311" s="18" t="str">
        <f t="shared" si="165"/>
        <v>11</v>
      </c>
      <c r="X1311" s="18" t="str">
        <f>IF($L1311&lt;"6",INDEX(Revenue_type,MATCH(W1311*1,[1]type!$A$118:$A$168,0),8),INDEX(Expenditure_type,MATCH(W1311*1,[1]type!$A$2:$A$117,0),8))</f>
        <v>השכר הקובע</v>
      </c>
      <c r="Y1311" s="18" t="str">
        <f t="shared" si="166"/>
        <v>110</v>
      </c>
      <c r="Z1311" s="18" t="e">
        <f>IF($L1311&lt;"6",INDEX(Revenue_type,MATCH(Y1311*1,[1]type!$A$118:$A$168,0),8),INDEX(Expenditure_type,MATCH(Y1311*1,[1]type!$A$2:$A$117,0),8))</f>
        <v>#N/A</v>
      </c>
    </row>
    <row r="1312" spans="1:26" ht="15.75" customHeight="1" outlineLevel="2">
      <c r="A1312" s="38">
        <v>140</v>
      </c>
      <c r="B1312" s="39">
        <v>817120</v>
      </c>
      <c r="C1312">
        <v>1</v>
      </c>
      <c r="D1312" t="str">
        <f t="shared" si="167"/>
        <v>1817120.140</v>
      </c>
      <c r="E1312" s="47" t="s">
        <v>56</v>
      </c>
      <c r="F1312" s="16"/>
      <c r="G1312"/>
      <c r="H1312" s="17">
        <v>0</v>
      </c>
      <c r="I1312" s="17">
        <v>0</v>
      </c>
      <c r="J1312" s="16">
        <v>0</v>
      </c>
      <c r="K1312" s="18" t="e">
        <f>INDEX(תקציב_2013,MATCH(D1312,'[1]תקציב 2015'!$D$3:$D$5960,0),8)</f>
        <v>#N/A</v>
      </c>
      <c r="L1312" s="18" t="str">
        <f t="shared" si="160"/>
        <v>8</v>
      </c>
      <c r="M1312" s="18" t="str">
        <f>INDEX(Chapter,MATCH(L1312,[1]Chapter!$A$1:$A$681,0),8)</f>
        <v>שירותים ממלכתיים</v>
      </c>
      <c r="N1312" s="18" t="str">
        <f t="shared" si="161"/>
        <v>81</v>
      </c>
      <c r="O1312" s="18" t="str">
        <f>INDEX(Chapter,MATCH(N1312,[1]Chapter!$A$1:$A$681,0),8)</f>
        <v>חינוך</v>
      </c>
      <c r="P1312" s="18" t="str">
        <f t="shared" si="162"/>
        <v>817</v>
      </c>
      <c r="Q1312" s="18" t="str">
        <f>INDEX(Chapter,MATCH(P1312,[1]Chapter!$A$1:$A$681,0),8)</f>
        <v>שירותים נוספים לבתי״ס וגנ״י</v>
      </c>
      <c r="R1312" s="18" t="str">
        <f t="shared" si="163"/>
        <v>8171</v>
      </c>
      <c r="S1312" s="18" t="str">
        <f>INDEX(Chapter,MATCH(R1312,[1]Chapter!$A$1:$A$681,0),8)</f>
        <v>קב״ט שמירח ובטחון מוסדות חינוך</v>
      </c>
      <c r="T1312" s="18"/>
      <c r="U1312" s="18" t="str">
        <f t="shared" si="164"/>
        <v>1</v>
      </c>
      <c r="V1312" s="18" t="str">
        <f>IF($L1312&lt;"6",INDEX(Revenue_type,MATCH(U1312*1,[1]type!$A$118:$A$168,0),8),INDEX(Expenditure_type,MATCH(U1312*1,[1]type!$A$2:$A$117,0),8))</f>
        <v>משכורות וש"ע לעובדים לפי תקן</v>
      </c>
      <c r="W1312" s="18" t="str">
        <f t="shared" si="165"/>
        <v>14</v>
      </c>
      <c r="X1312" s="18" t="str">
        <f>IF($L1312&lt;"6",INDEX(Revenue_type,MATCH(W1312*1,[1]type!$A$118:$A$168,0),8),INDEX(Expenditure_type,MATCH(W1312*1,[1]type!$A$2:$A$117,0),8))</f>
        <v>החזר הוצאות</v>
      </c>
      <c r="Y1312" s="18" t="str">
        <f t="shared" si="166"/>
        <v>140</v>
      </c>
      <c r="Z1312" s="18" t="e">
        <f>IF($L1312&lt;"6",INDEX(Revenue_type,MATCH(Y1312*1,[1]type!$A$118:$A$168,0),8),INDEX(Expenditure_type,MATCH(Y1312*1,[1]type!$A$2:$A$117,0),8))</f>
        <v>#N/A</v>
      </c>
    </row>
    <row r="1313" spans="1:26" ht="15.75" customHeight="1" outlineLevel="2">
      <c r="A1313" s="38">
        <v>210</v>
      </c>
      <c r="B1313" s="39">
        <v>817120</v>
      </c>
      <c r="C1313">
        <v>1</v>
      </c>
      <c r="D1313" t="str">
        <f t="shared" si="167"/>
        <v>1817120.210</v>
      </c>
      <c r="E1313" s="51" t="s">
        <v>909</v>
      </c>
      <c r="F1313" s="16"/>
      <c r="G1313"/>
      <c r="H1313" s="17">
        <v>890000</v>
      </c>
      <c r="I1313" s="17">
        <v>890305.64</v>
      </c>
      <c r="J1313" s="16">
        <v>761409.39</v>
      </c>
      <c r="K1313" s="18"/>
      <c r="L1313" s="18" t="str">
        <f t="shared" si="160"/>
        <v>8</v>
      </c>
      <c r="M1313" s="18" t="str">
        <f>INDEX(Chapter,MATCH(L1313,[1]Chapter!$A$1:$A$681,0),8)</f>
        <v>שירותים ממלכתיים</v>
      </c>
      <c r="N1313" s="18" t="str">
        <f t="shared" si="161"/>
        <v>81</v>
      </c>
      <c r="O1313" s="18" t="str">
        <f>INDEX(Chapter,MATCH(N1313,[1]Chapter!$A$1:$A$681,0),8)</f>
        <v>חינוך</v>
      </c>
      <c r="P1313" s="18" t="str">
        <f t="shared" si="162"/>
        <v>817</v>
      </c>
      <c r="Q1313" s="18" t="str">
        <f>INDEX(Chapter,MATCH(P1313,[1]Chapter!$A$1:$A$681,0),8)</f>
        <v>שירותים נוספים לבתי״ס וגנ״י</v>
      </c>
      <c r="R1313" s="18" t="str">
        <f t="shared" si="163"/>
        <v>8171</v>
      </c>
      <c r="S1313" s="18" t="str">
        <f>INDEX(Chapter,MATCH(R1313,[1]Chapter!$A$1:$A$681,0),8)</f>
        <v>קב״ט שמירח ובטחון מוסדות חינוך</v>
      </c>
      <c r="T1313" s="18"/>
      <c r="U1313" s="18" t="str">
        <f t="shared" si="164"/>
        <v>2</v>
      </c>
      <c r="V1313" s="18" t="str">
        <f>IF($L1313&lt;"6",INDEX(Revenue_type,MATCH(U1313*1,[1]type!$A$118:$A$168,0),8),INDEX(Expenditure_type,MATCH(U1313*1,[1]type!$A$2:$A$117,0),8))</f>
        <v>משכורות וש"ע לעובדים בלי תקן</v>
      </c>
      <c r="W1313" s="18" t="str">
        <f t="shared" si="165"/>
        <v>21</v>
      </c>
      <c r="X1313" s="18" t="str">
        <f>IF($L1313&lt;"6",INDEX(Revenue_type,MATCH(W1313*1,[1]type!$A$118:$A$168,0),8),INDEX(Expenditure_type,MATCH(W1313*1,[1]type!$A$2:$A$117,0),8))</f>
        <v>השכר הקובע</v>
      </c>
      <c r="Y1313" s="18" t="str">
        <f t="shared" si="166"/>
        <v>210</v>
      </c>
      <c r="Z1313" s="18" t="e">
        <f>IF($L1313&lt;"6",INDEX(Revenue_type,MATCH(Y1313*1,[1]type!$A$118:$A$168,0),8),INDEX(Expenditure_type,MATCH(Y1313*1,[1]type!$A$2:$A$117,0),8))</f>
        <v>#N/A</v>
      </c>
    </row>
    <row r="1314" spans="1:26" ht="15.75" customHeight="1" outlineLevel="2">
      <c r="A1314" s="38">
        <v>110</v>
      </c>
      <c r="B1314" s="39">
        <v>817200</v>
      </c>
      <c r="C1314">
        <v>1</v>
      </c>
      <c r="D1314" t="str">
        <f t="shared" si="167"/>
        <v>1817200.110</v>
      </c>
      <c r="E1314" s="43" t="s">
        <v>910</v>
      </c>
      <c r="F1314" s="16"/>
      <c r="G1314"/>
      <c r="H1314" s="17">
        <v>491000</v>
      </c>
      <c r="I1314" s="17">
        <v>474211.2</v>
      </c>
      <c r="J1314" s="16">
        <v>450923.81</v>
      </c>
      <c r="K1314" s="18">
        <f>INDEX(תקציב_2013,MATCH(D1314,'[1]תקציב 2015'!$D$3:$D$5960,0),8)</f>
        <v>757826</v>
      </c>
      <c r="L1314" s="18" t="str">
        <f t="shared" si="160"/>
        <v>8</v>
      </c>
      <c r="M1314" s="18" t="str">
        <f>INDEX(Chapter,MATCH(L1314,[1]Chapter!$A$1:$A$681,0),8)</f>
        <v>שירותים ממלכתיים</v>
      </c>
      <c r="N1314" s="18" t="str">
        <f t="shared" si="161"/>
        <v>81</v>
      </c>
      <c r="O1314" s="18" t="str">
        <f>INDEX(Chapter,MATCH(N1314,[1]Chapter!$A$1:$A$681,0),8)</f>
        <v>חינוך</v>
      </c>
      <c r="P1314" s="18" t="str">
        <f t="shared" si="162"/>
        <v>817</v>
      </c>
      <c r="Q1314" s="18" t="str">
        <f>INDEX(Chapter,MATCH(P1314,[1]Chapter!$A$1:$A$681,0),8)</f>
        <v>שירותים נוספים לבתי״ס וגנ״י</v>
      </c>
      <c r="R1314" s="18" t="str">
        <f t="shared" si="163"/>
        <v>8172</v>
      </c>
      <c r="S1314" s="18" t="str">
        <f>INDEX(Chapter,MATCH(R1314,[1]Chapter!$A$1:$A$681,0),8)</f>
        <v>מרכזית פדגוגית</v>
      </c>
      <c r="T1314" s="18"/>
      <c r="U1314" s="18" t="str">
        <f t="shared" si="164"/>
        <v>1</v>
      </c>
      <c r="V1314" s="18" t="str">
        <f>IF($L1314&lt;"6",INDEX(Revenue_type,MATCH(U1314*1,[1]type!$A$118:$A$168,0),8),INDEX(Expenditure_type,MATCH(U1314*1,[1]type!$A$2:$A$117,0),8))</f>
        <v>משכורות וש"ע לעובדים לפי תקן</v>
      </c>
      <c r="W1314" s="18" t="str">
        <f t="shared" si="165"/>
        <v>11</v>
      </c>
      <c r="X1314" s="18" t="str">
        <f>IF($L1314&lt;"6",INDEX(Revenue_type,MATCH(W1314*1,[1]type!$A$118:$A$168,0),8),INDEX(Expenditure_type,MATCH(W1314*1,[1]type!$A$2:$A$117,0),8))</f>
        <v>השכר הקובע</v>
      </c>
      <c r="Y1314" s="18" t="str">
        <f t="shared" si="166"/>
        <v>110</v>
      </c>
      <c r="Z1314" s="18" t="e">
        <f>IF($L1314&lt;"6",INDEX(Revenue_type,MATCH(Y1314*1,[1]type!$A$118:$A$168,0),8),INDEX(Expenditure_type,MATCH(Y1314*1,[1]type!$A$2:$A$117,0),8))</f>
        <v>#N/A</v>
      </c>
    </row>
    <row r="1315" spans="1:26" ht="15.75" customHeight="1" outlineLevel="2">
      <c r="A1315" s="38">
        <v>115</v>
      </c>
      <c r="B1315" s="39">
        <v>817200</v>
      </c>
      <c r="C1315">
        <v>1</v>
      </c>
      <c r="D1315" t="str">
        <f t="shared" si="167"/>
        <v>1817200.115</v>
      </c>
      <c r="E1315" s="47" t="s">
        <v>433</v>
      </c>
      <c r="F1315" s="16"/>
      <c r="G1315"/>
      <c r="H1315" s="17">
        <v>540000</v>
      </c>
      <c r="I1315" s="17">
        <v>638213</v>
      </c>
      <c r="J1315" s="16">
        <v>575422.71</v>
      </c>
      <c r="K1315" s="18" t="e">
        <f>INDEX(תקציב_2013,MATCH(D1315,'[1]תקציב 2015'!$D$3:$D$5960,0),8)</f>
        <v>#N/A</v>
      </c>
      <c r="L1315" s="18" t="str">
        <f t="shared" si="160"/>
        <v>8</v>
      </c>
      <c r="M1315" s="18" t="str">
        <f>INDEX(Chapter,MATCH(L1315,[1]Chapter!$A$1:$A$681,0),8)</f>
        <v>שירותים ממלכתיים</v>
      </c>
      <c r="N1315" s="18" t="str">
        <f t="shared" si="161"/>
        <v>81</v>
      </c>
      <c r="O1315" s="18" t="str">
        <f>INDEX(Chapter,MATCH(N1315,[1]Chapter!$A$1:$A$681,0),8)</f>
        <v>חינוך</v>
      </c>
      <c r="P1315" s="18" t="str">
        <f t="shared" si="162"/>
        <v>817</v>
      </c>
      <c r="Q1315" s="18" t="str">
        <f>INDEX(Chapter,MATCH(P1315,[1]Chapter!$A$1:$A$681,0),8)</f>
        <v>שירותים נוספים לבתי״ס וגנ״י</v>
      </c>
      <c r="R1315" s="18" t="str">
        <f t="shared" si="163"/>
        <v>8172</v>
      </c>
      <c r="S1315" s="18" t="str">
        <f>INDEX(Chapter,MATCH(R1315,[1]Chapter!$A$1:$A$681,0),8)</f>
        <v>מרכזית פדגוגית</v>
      </c>
      <c r="T1315" s="18"/>
      <c r="U1315" s="18" t="str">
        <f t="shared" si="164"/>
        <v>1</v>
      </c>
      <c r="V1315" s="18" t="str">
        <f>IF($L1315&lt;"6",INDEX(Revenue_type,MATCH(U1315*1,[1]type!$A$118:$A$168,0),8),INDEX(Expenditure_type,MATCH(U1315*1,[1]type!$A$2:$A$117,0),8))</f>
        <v>משכורות וש"ע לעובדים לפי תקן</v>
      </c>
      <c r="W1315" s="18" t="str">
        <f t="shared" si="165"/>
        <v>11</v>
      </c>
      <c r="X1315" s="18" t="str">
        <f>IF($L1315&lt;"6",INDEX(Revenue_type,MATCH(W1315*1,[1]type!$A$118:$A$168,0),8),INDEX(Expenditure_type,MATCH(W1315*1,[1]type!$A$2:$A$117,0),8))</f>
        <v>השכר הקובע</v>
      </c>
      <c r="Y1315" s="18" t="str">
        <f t="shared" si="166"/>
        <v>115</v>
      </c>
      <c r="Z1315" s="18" t="e">
        <f>IF($L1315&lt;"6",INDEX(Revenue_type,MATCH(Y1315*1,[1]type!$A$118:$A$168,0),8),INDEX(Expenditure_type,MATCH(Y1315*1,[1]type!$A$2:$A$117,0),8))</f>
        <v>#N/A</v>
      </c>
    </row>
    <row r="1316" spans="1:26" ht="15.75" customHeight="1" outlineLevel="2">
      <c r="A1316" s="38">
        <v>130</v>
      </c>
      <c r="B1316" s="39">
        <v>817200</v>
      </c>
      <c r="C1316">
        <v>1</v>
      </c>
      <c r="D1316" t="str">
        <f t="shared" si="167"/>
        <v>1817200.130</v>
      </c>
      <c r="E1316" s="47" t="s">
        <v>41</v>
      </c>
      <c r="F1316" s="16"/>
      <c r="G1316"/>
      <c r="H1316" s="17">
        <v>0</v>
      </c>
      <c r="I1316" s="17">
        <v>0</v>
      </c>
      <c r="J1316" s="16">
        <v>0</v>
      </c>
      <c r="K1316" s="18">
        <f>INDEX(תקציב_2013,MATCH(D1316,'[1]תקציב 2015'!$D$3:$D$5960,0),8)</f>
        <v>12160</v>
      </c>
      <c r="L1316" s="18" t="str">
        <f t="shared" si="160"/>
        <v>8</v>
      </c>
      <c r="M1316" s="18" t="str">
        <f>INDEX(Chapter,MATCH(L1316,[1]Chapter!$A$1:$A$681,0),8)</f>
        <v>שירותים ממלכתיים</v>
      </c>
      <c r="N1316" s="18" t="str">
        <f t="shared" si="161"/>
        <v>81</v>
      </c>
      <c r="O1316" s="18" t="str">
        <f>INDEX(Chapter,MATCH(N1316,[1]Chapter!$A$1:$A$681,0),8)</f>
        <v>חינוך</v>
      </c>
      <c r="P1316" s="18" t="str">
        <f t="shared" si="162"/>
        <v>817</v>
      </c>
      <c r="Q1316" s="18" t="str">
        <f>INDEX(Chapter,MATCH(P1316,[1]Chapter!$A$1:$A$681,0),8)</f>
        <v>שירותים נוספים לבתי״ס וגנ״י</v>
      </c>
      <c r="R1316" s="18" t="str">
        <f t="shared" si="163"/>
        <v>8172</v>
      </c>
      <c r="S1316" s="18" t="str">
        <f>INDEX(Chapter,MATCH(R1316,[1]Chapter!$A$1:$A$681,0),8)</f>
        <v>מרכזית פדגוגית</v>
      </c>
      <c r="T1316" s="18"/>
      <c r="U1316" s="18" t="str">
        <f t="shared" si="164"/>
        <v>1</v>
      </c>
      <c r="V1316" s="18" t="str">
        <f>IF($L1316&lt;"6",INDEX(Revenue_type,MATCH(U1316*1,[1]type!$A$118:$A$168,0),8),INDEX(Expenditure_type,MATCH(U1316*1,[1]type!$A$2:$A$117,0),8))</f>
        <v>משכורות וש"ע לעובדים לפי תקן</v>
      </c>
      <c r="W1316" s="18" t="str">
        <f t="shared" si="165"/>
        <v>13</v>
      </c>
      <c r="X1316" s="18" t="str">
        <f>IF($L1316&lt;"6",INDEX(Revenue_type,MATCH(W1316*1,[1]type!$A$118:$A$168,0),8),INDEX(Expenditure_type,MATCH(W1316*1,[1]type!$A$2:$A$117,0),8))</f>
        <v>שעות נוספות</v>
      </c>
      <c r="Y1316" s="18" t="str">
        <f t="shared" si="166"/>
        <v>130</v>
      </c>
      <c r="Z1316" s="18" t="e">
        <f>IF($L1316&lt;"6",INDEX(Revenue_type,MATCH(Y1316*1,[1]type!$A$118:$A$168,0),8),INDEX(Expenditure_type,MATCH(Y1316*1,[1]type!$A$2:$A$117,0),8))</f>
        <v>#N/A</v>
      </c>
    </row>
    <row r="1317" spans="1:26" ht="15.75" customHeight="1" outlineLevel="2">
      <c r="A1317" s="38">
        <v>140</v>
      </c>
      <c r="B1317" s="39">
        <v>817200</v>
      </c>
      <c r="C1317">
        <v>1</v>
      </c>
      <c r="D1317" t="str">
        <f t="shared" si="167"/>
        <v>1817200.140</v>
      </c>
      <c r="E1317" s="47" t="s">
        <v>56</v>
      </c>
      <c r="F1317" s="16"/>
      <c r="G1317"/>
      <c r="H1317" s="17">
        <v>7000</v>
      </c>
      <c r="I1317" s="17">
        <v>6803.52</v>
      </c>
      <c r="J1317" s="16">
        <v>6199.71</v>
      </c>
      <c r="K1317" s="18">
        <f>INDEX(תקציב_2013,MATCH(D1317,'[1]תקציב 2015'!$D$3:$D$5960,0),8)</f>
        <v>135769</v>
      </c>
      <c r="L1317" s="18" t="str">
        <f t="shared" si="160"/>
        <v>8</v>
      </c>
      <c r="M1317" s="18" t="str">
        <f>INDEX(Chapter,MATCH(L1317,[1]Chapter!$A$1:$A$681,0),8)</f>
        <v>שירותים ממלכתיים</v>
      </c>
      <c r="N1317" s="18" t="str">
        <f t="shared" si="161"/>
        <v>81</v>
      </c>
      <c r="O1317" s="18" t="str">
        <f>INDEX(Chapter,MATCH(N1317,[1]Chapter!$A$1:$A$681,0),8)</f>
        <v>חינוך</v>
      </c>
      <c r="P1317" s="18" t="str">
        <f t="shared" si="162"/>
        <v>817</v>
      </c>
      <c r="Q1317" s="18" t="str">
        <f>INDEX(Chapter,MATCH(P1317,[1]Chapter!$A$1:$A$681,0),8)</f>
        <v>שירותים נוספים לבתי״ס וגנ״י</v>
      </c>
      <c r="R1317" s="18" t="str">
        <f t="shared" si="163"/>
        <v>8172</v>
      </c>
      <c r="S1317" s="18" t="str">
        <f>INDEX(Chapter,MATCH(R1317,[1]Chapter!$A$1:$A$681,0),8)</f>
        <v>מרכזית פדגוגית</v>
      </c>
      <c r="T1317" s="18"/>
      <c r="U1317" s="18" t="str">
        <f t="shared" si="164"/>
        <v>1</v>
      </c>
      <c r="V1317" s="18" t="str">
        <f>IF($L1317&lt;"6",INDEX(Revenue_type,MATCH(U1317*1,[1]type!$A$118:$A$168,0),8),INDEX(Expenditure_type,MATCH(U1317*1,[1]type!$A$2:$A$117,0),8))</f>
        <v>משכורות וש"ע לעובדים לפי תקן</v>
      </c>
      <c r="W1317" s="18" t="str">
        <f t="shared" si="165"/>
        <v>14</v>
      </c>
      <c r="X1317" s="18" t="str">
        <f>IF($L1317&lt;"6",INDEX(Revenue_type,MATCH(W1317*1,[1]type!$A$118:$A$168,0),8),INDEX(Expenditure_type,MATCH(W1317*1,[1]type!$A$2:$A$117,0),8))</f>
        <v>החזר הוצאות</v>
      </c>
      <c r="Y1317" s="18" t="str">
        <f t="shared" si="166"/>
        <v>140</v>
      </c>
      <c r="Z1317" s="18" t="e">
        <f>IF($L1317&lt;"6",INDEX(Revenue_type,MATCH(Y1317*1,[1]type!$A$118:$A$168,0),8),INDEX(Expenditure_type,MATCH(Y1317*1,[1]type!$A$2:$A$117,0),8))</f>
        <v>#N/A</v>
      </c>
    </row>
    <row r="1318" spans="1:26" ht="15.75" customHeight="1" outlineLevel="2">
      <c r="A1318" s="38">
        <v>210</v>
      </c>
      <c r="B1318" s="39">
        <v>817200</v>
      </c>
      <c r="C1318">
        <v>1</v>
      </c>
      <c r="D1318" t="str">
        <f t="shared" si="167"/>
        <v>1817200.210</v>
      </c>
      <c r="E1318" s="42" t="s">
        <v>476</v>
      </c>
      <c r="F1318" s="16"/>
      <c r="G1318"/>
      <c r="H1318" s="17">
        <v>0</v>
      </c>
      <c r="I1318" s="17">
        <v>0</v>
      </c>
      <c r="J1318" s="16">
        <v>0</v>
      </c>
      <c r="K1318" s="18" t="e">
        <f>INDEX(תקציב_2013,MATCH(D1318,'[1]תקציב 2015'!$D$3:$D$5960,0),8)</f>
        <v>#N/A</v>
      </c>
      <c r="L1318" s="18" t="str">
        <f t="shared" si="160"/>
        <v>8</v>
      </c>
      <c r="M1318" s="18" t="str">
        <f>INDEX(Chapter,MATCH(L1318,[1]Chapter!$A$1:$A$681,0),8)</f>
        <v>שירותים ממלכתיים</v>
      </c>
      <c r="N1318" s="18" t="str">
        <f t="shared" si="161"/>
        <v>81</v>
      </c>
      <c r="O1318" s="18" t="str">
        <f>INDEX(Chapter,MATCH(N1318,[1]Chapter!$A$1:$A$681,0),8)</f>
        <v>חינוך</v>
      </c>
      <c r="P1318" s="18" t="str">
        <f t="shared" si="162"/>
        <v>817</v>
      </c>
      <c r="Q1318" s="18" t="str">
        <f>INDEX(Chapter,MATCH(P1318,[1]Chapter!$A$1:$A$681,0),8)</f>
        <v>שירותים נוספים לבתי״ס וגנ״י</v>
      </c>
      <c r="R1318" s="18" t="str">
        <f t="shared" si="163"/>
        <v>8172</v>
      </c>
      <c r="S1318" s="18" t="str">
        <f>INDEX(Chapter,MATCH(R1318,[1]Chapter!$A$1:$A$681,0),8)</f>
        <v>מרכזית פדגוגית</v>
      </c>
      <c r="T1318" s="18"/>
      <c r="U1318" s="18" t="str">
        <f t="shared" si="164"/>
        <v>2</v>
      </c>
      <c r="V1318" s="18" t="str">
        <f>IF($L1318&lt;"6",INDEX(Revenue_type,MATCH(U1318*1,[1]type!$A$118:$A$168,0),8),INDEX(Expenditure_type,MATCH(U1318*1,[1]type!$A$2:$A$117,0),8))</f>
        <v>משכורות וש"ע לעובדים בלי תקן</v>
      </c>
      <c r="W1318" s="18" t="str">
        <f t="shared" si="165"/>
        <v>21</v>
      </c>
      <c r="X1318" s="18" t="str">
        <f>IF($L1318&lt;"6",INDEX(Revenue_type,MATCH(W1318*1,[1]type!$A$118:$A$168,0),8),INDEX(Expenditure_type,MATCH(W1318*1,[1]type!$A$2:$A$117,0),8))</f>
        <v>השכר הקובע</v>
      </c>
      <c r="Y1318" s="18" t="str">
        <f t="shared" si="166"/>
        <v>210</v>
      </c>
      <c r="Z1318" s="18" t="e">
        <f>IF($L1318&lt;"6",INDEX(Revenue_type,MATCH(Y1318*1,[1]type!$A$118:$A$168,0),8),INDEX(Expenditure_type,MATCH(Y1318*1,[1]type!$A$2:$A$117,0),8))</f>
        <v>#N/A</v>
      </c>
    </row>
    <row r="1319" spans="1:26" ht="15.75" customHeight="1" outlineLevel="2">
      <c r="A1319" s="38">
        <v>440</v>
      </c>
      <c r="B1319" s="39">
        <v>817200</v>
      </c>
      <c r="C1319">
        <v>1</v>
      </c>
      <c r="D1319" t="str">
        <f t="shared" si="167"/>
        <v>1817200.440</v>
      </c>
      <c r="E1319" s="42" t="s">
        <v>500</v>
      </c>
      <c r="F1319" s="16"/>
      <c r="G1319"/>
      <c r="H1319" s="17">
        <v>44000</v>
      </c>
      <c r="I1319" s="17">
        <v>43876.6</v>
      </c>
      <c r="J1319" s="16">
        <v>39479</v>
      </c>
      <c r="K1319" s="18">
        <f>INDEX(תקציב_2013,MATCH(D1319,'[1]תקציב 2015'!$D$3:$D$5960,0),8)</f>
        <v>8600</v>
      </c>
      <c r="L1319" s="18" t="str">
        <f t="shared" si="160"/>
        <v>8</v>
      </c>
      <c r="M1319" s="18" t="str">
        <f>INDEX(Chapter,MATCH(L1319,[1]Chapter!$A$1:$A$681,0),8)</f>
        <v>שירותים ממלכתיים</v>
      </c>
      <c r="N1319" s="18" t="str">
        <f t="shared" si="161"/>
        <v>81</v>
      </c>
      <c r="O1319" s="18" t="str">
        <f>INDEX(Chapter,MATCH(N1319,[1]Chapter!$A$1:$A$681,0),8)</f>
        <v>חינוך</v>
      </c>
      <c r="P1319" s="18" t="str">
        <f t="shared" si="162"/>
        <v>817</v>
      </c>
      <c r="Q1319" s="18" t="str">
        <f>INDEX(Chapter,MATCH(P1319,[1]Chapter!$A$1:$A$681,0),8)</f>
        <v>שירותים נוספים לבתי״ס וגנ״י</v>
      </c>
      <c r="R1319" s="18" t="str">
        <f t="shared" si="163"/>
        <v>8172</v>
      </c>
      <c r="S1319" s="18" t="str">
        <f>INDEX(Chapter,MATCH(R1319,[1]Chapter!$A$1:$A$681,0),8)</f>
        <v>מרכזית פדגוגית</v>
      </c>
      <c r="T1319" s="18"/>
      <c r="U1319" s="18" t="str">
        <f t="shared" si="164"/>
        <v>4</v>
      </c>
      <c r="V1319" s="18" t="str">
        <f>IF($L1319&lt;"6",INDEX(Revenue_type,MATCH(U1319*1,[1]type!$A$118:$A$168,0),8),INDEX(Expenditure_type,MATCH(U1319*1,[1]type!$A$2:$A$117,0),8))</f>
        <v>אחזקת בינים ואספקת ציוד</v>
      </c>
      <c r="W1319" s="18" t="str">
        <f t="shared" si="165"/>
        <v>44</v>
      </c>
      <c r="X1319" s="18" t="str">
        <f>IF($L1319&lt;"6",INDEX(Revenue_type,MATCH(W1319*1,[1]type!$A$118:$A$168,0),8),INDEX(Expenditure_type,MATCH(W1319*1,[1]type!$A$2:$A$117,0),8))</f>
        <v>ביטוח</v>
      </c>
      <c r="Y1319" s="18" t="str">
        <f t="shared" si="166"/>
        <v>440</v>
      </c>
      <c r="Z1319" s="18" t="e">
        <f>IF($L1319&lt;"6",INDEX(Revenue_type,MATCH(Y1319*1,[1]type!$A$118:$A$168,0),8),INDEX(Expenditure_type,MATCH(Y1319*1,[1]type!$A$2:$A$117,0),8))</f>
        <v>#N/A</v>
      </c>
    </row>
    <row r="1320" spans="1:26" ht="15.75" customHeight="1" outlineLevel="2">
      <c r="A1320" s="38">
        <v>492</v>
      </c>
      <c r="B1320" s="39">
        <v>817200</v>
      </c>
      <c r="C1320">
        <v>1</v>
      </c>
      <c r="D1320" t="str">
        <f t="shared" si="167"/>
        <v>1817200.492</v>
      </c>
      <c r="E1320" s="42" t="s">
        <v>443</v>
      </c>
      <c r="F1320" s="16"/>
      <c r="G1320"/>
      <c r="H1320" s="17">
        <v>50000</v>
      </c>
      <c r="I1320" s="17">
        <v>47969</v>
      </c>
      <c r="J1320" s="16">
        <v>50328</v>
      </c>
      <c r="K1320" s="18" t="e">
        <f>INDEX(תקציב_2013,MATCH(D1320,'[1]תקציב 2015'!$D$3:$D$5960,0),8)</f>
        <v>#N/A</v>
      </c>
      <c r="L1320" s="18" t="str">
        <f t="shared" si="160"/>
        <v>8</v>
      </c>
      <c r="M1320" s="18" t="str">
        <f>INDEX(Chapter,MATCH(L1320,[1]Chapter!$A$1:$A$681,0),8)</f>
        <v>שירותים ממלכתיים</v>
      </c>
      <c r="N1320" s="18" t="str">
        <f t="shared" si="161"/>
        <v>81</v>
      </c>
      <c r="O1320" s="18" t="str">
        <f>INDEX(Chapter,MATCH(N1320,[1]Chapter!$A$1:$A$681,0),8)</f>
        <v>חינוך</v>
      </c>
      <c r="P1320" s="18" t="str">
        <f t="shared" si="162"/>
        <v>817</v>
      </c>
      <c r="Q1320" s="18" t="str">
        <f>INDEX(Chapter,MATCH(P1320,[1]Chapter!$A$1:$A$681,0),8)</f>
        <v>שירותים נוספים לבתי״ס וגנ״י</v>
      </c>
      <c r="R1320" s="18" t="str">
        <f t="shared" si="163"/>
        <v>8172</v>
      </c>
      <c r="S1320" s="18" t="str">
        <f>INDEX(Chapter,MATCH(R1320,[1]Chapter!$A$1:$A$681,0),8)</f>
        <v>מרכזית פדגוגית</v>
      </c>
      <c r="T1320" s="18"/>
      <c r="U1320" s="18" t="str">
        <f t="shared" si="164"/>
        <v>4</v>
      </c>
      <c r="V1320" s="18" t="str">
        <f>IF($L1320&lt;"6",INDEX(Revenue_type,MATCH(U1320*1,[1]type!$A$118:$A$168,0),8),INDEX(Expenditure_type,MATCH(U1320*1,[1]type!$A$2:$A$117,0),8))</f>
        <v>אחזקת בינים ואספקת ציוד</v>
      </c>
      <c r="W1320" s="18" t="str">
        <f t="shared" si="165"/>
        <v>49</v>
      </c>
      <c r="X1320" s="18" t="e">
        <f>IF($L1320&lt;"6",INDEX(Revenue_type,MATCH(W1320*1,[1]type!$A$118:$A$168,0),8),INDEX(Expenditure_type,MATCH(W1320*1,[1]type!$A$2:$A$117,0),8))</f>
        <v>#N/A</v>
      </c>
      <c r="Y1320" s="18" t="str">
        <f t="shared" si="166"/>
        <v>492</v>
      </c>
      <c r="Z1320" s="18" t="str">
        <f>IF($L1320&lt;"6",INDEX(Revenue_type,MATCH(Y1320*1,[1]type!$A$118:$A$168,0),8),INDEX(Expenditure_type,MATCH(Y1320*1,[1]type!$A$2:$A$117,0),8))</f>
        <v>השתתפות בתקציבי עזר 092</v>
      </c>
    </row>
    <row r="1321" spans="1:26" ht="15.75" customHeight="1" outlineLevel="2">
      <c r="A1321" s="38">
        <v>560</v>
      </c>
      <c r="B1321" s="39">
        <v>817200</v>
      </c>
      <c r="C1321">
        <v>1</v>
      </c>
      <c r="D1321" t="str">
        <f t="shared" si="167"/>
        <v>1817200.560</v>
      </c>
      <c r="E1321" s="42" t="s">
        <v>514</v>
      </c>
      <c r="F1321" s="16"/>
      <c r="G1321"/>
      <c r="H1321" s="17">
        <v>0</v>
      </c>
      <c r="I1321" s="17">
        <v>0</v>
      </c>
      <c r="J1321" s="16">
        <v>0</v>
      </c>
      <c r="K1321" s="18" t="e">
        <f>INDEX(תקציב_2013,MATCH(D1321,'[1]תקציב 2015'!$D$3:$D$5960,0),8)</f>
        <v>#N/A</v>
      </c>
      <c r="L1321" s="18" t="str">
        <f t="shared" si="160"/>
        <v>8</v>
      </c>
      <c r="M1321" s="18" t="str">
        <f>INDEX(Chapter,MATCH(L1321,[1]Chapter!$A$1:$A$681,0),8)</f>
        <v>שירותים ממלכתיים</v>
      </c>
      <c r="N1321" s="18" t="str">
        <f t="shared" si="161"/>
        <v>81</v>
      </c>
      <c r="O1321" s="18" t="str">
        <f>INDEX(Chapter,MATCH(N1321,[1]Chapter!$A$1:$A$681,0),8)</f>
        <v>חינוך</v>
      </c>
      <c r="P1321" s="18" t="str">
        <f t="shared" si="162"/>
        <v>817</v>
      </c>
      <c r="Q1321" s="18" t="str">
        <f>INDEX(Chapter,MATCH(P1321,[1]Chapter!$A$1:$A$681,0),8)</f>
        <v>שירותים נוספים לבתי״ס וגנ״י</v>
      </c>
      <c r="R1321" s="18" t="str">
        <f t="shared" si="163"/>
        <v>8172</v>
      </c>
      <c r="S1321" s="18" t="str">
        <f>INDEX(Chapter,MATCH(R1321,[1]Chapter!$A$1:$A$681,0),8)</f>
        <v>מרכזית פדגוגית</v>
      </c>
      <c r="T1321" s="18"/>
      <c r="U1321" s="18" t="str">
        <f t="shared" si="164"/>
        <v>5</v>
      </c>
      <c r="V1321" s="18" t="str">
        <f>IF($L1321&lt;"6",INDEX(Revenue_type,MATCH(U1321*1,[1]type!$A$118:$A$168,0),8),INDEX(Expenditure_type,MATCH(U1321*1,[1]type!$A$2:$A$117,0),8))</f>
        <v>הוצאות מנהליות</v>
      </c>
      <c r="W1321" s="18" t="str">
        <f t="shared" si="165"/>
        <v>56</v>
      </c>
      <c r="X1321" s="18" t="str">
        <f>IF($L1321&lt;"6",INDEX(Revenue_type,MATCH(W1321*1,[1]type!$A$118:$A$168,0),8),INDEX(Expenditure_type,MATCH(W1321*1,[1]type!$A$2:$A$117,0),8))</f>
        <v>הוצאות משרדיות</v>
      </c>
      <c r="Y1321" s="18" t="str">
        <f t="shared" si="166"/>
        <v>560</v>
      </c>
      <c r="Z1321" s="18" t="e">
        <f>IF($L1321&lt;"6",INDEX(Revenue_type,MATCH(Y1321*1,[1]type!$A$118:$A$168,0),8),INDEX(Expenditure_type,MATCH(Y1321*1,[1]type!$A$2:$A$117,0),8))</f>
        <v>#N/A</v>
      </c>
    </row>
    <row r="1322" spans="1:26" ht="15.75" customHeight="1" outlineLevel="2">
      <c r="A1322" s="38">
        <v>751</v>
      </c>
      <c r="B1322" s="39">
        <v>817200</v>
      </c>
      <c r="C1322">
        <v>1</v>
      </c>
      <c r="D1322" t="str">
        <f t="shared" si="167"/>
        <v>1817200.751</v>
      </c>
      <c r="E1322" s="42" t="s">
        <v>911</v>
      </c>
      <c r="F1322" s="16"/>
      <c r="G1322"/>
      <c r="H1322" s="17">
        <v>65000</v>
      </c>
      <c r="I1322" s="17">
        <v>38304.97</v>
      </c>
      <c r="J1322" s="16">
        <v>45997.09</v>
      </c>
      <c r="K1322" s="18" t="e">
        <f>INDEX(תקציב_2013,MATCH(D1322,'[1]תקציב 2015'!$D$3:$D$5960,0),8)</f>
        <v>#N/A</v>
      </c>
      <c r="L1322" s="18" t="str">
        <f t="shared" si="160"/>
        <v>8</v>
      </c>
      <c r="M1322" s="18" t="str">
        <f>INDEX(Chapter,MATCH(L1322,[1]Chapter!$A$1:$A$681,0),8)</f>
        <v>שירותים ממלכתיים</v>
      </c>
      <c r="N1322" s="18" t="str">
        <f t="shared" si="161"/>
        <v>81</v>
      </c>
      <c r="O1322" s="18" t="str">
        <f>INDEX(Chapter,MATCH(N1322,[1]Chapter!$A$1:$A$681,0),8)</f>
        <v>חינוך</v>
      </c>
      <c r="P1322" s="18" t="str">
        <f t="shared" si="162"/>
        <v>817</v>
      </c>
      <c r="Q1322" s="18" t="str">
        <f>INDEX(Chapter,MATCH(P1322,[1]Chapter!$A$1:$A$681,0),8)</f>
        <v>שירותים נוספים לבתי״ס וגנ״י</v>
      </c>
      <c r="R1322" s="18" t="str">
        <f t="shared" si="163"/>
        <v>8172</v>
      </c>
      <c r="S1322" s="18" t="str">
        <f>INDEX(Chapter,MATCH(R1322,[1]Chapter!$A$1:$A$681,0),8)</f>
        <v>מרכזית פדגוגית</v>
      </c>
      <c r="T1322" s="18"/>
      <c r="U1322" s="18" t="str">
        <f t="shared" si="164"/>
        <v>7</v>
      </c>
      <c r="V1322" s="18" t="str">
        <f>IF($L1322&lt;"6",INDEX(Revenue_type,MATCH(U1322*1,[1]type!$A$118:$A$168,0),8),INDEX(Expenditure_type,MATCH(U1322*1,[1]type!$A$2:$A$117,0),8))</f>
        <v>הוצאות לפעולות</v>
      </c>
      <c r="W1322" s="18" t="str">
        <f t="shared" si="165"/>
        <v>75</v>
      </c>
      <c r="X1322" s="18" t="str">
        <f>IF($L1322&lt;"6",INDEX(Revenue_type,MATCH(W1322*1,[1]type!$A$118:$A$168,0),8),INDEX(Expenditure_type,MATCH(W1322*1,[1]type!$A$2:$A$117,0),8))</f>
        <v>עבודות קבלניות</v>
      </c>
      <c r="Y1322" s="18" t="str">
        <f t="shared" si="166"/>
        <v>751</v>
      </c>
      <c r="Z1322" s="18" t="e">
        <f>IF($L1322&lt;"6",INDEX(Revenue_type,MATCH(Y1322*1,[1]type!$A$118:$A$168,0),8),INDEX(Expenditure_type,MATCH(Y1322*1,[1]type!$A$2:$A$117,0),8))</f>
        <v>#N/A</v>
      </c>
    </row>
    <row r="1323" spans="1:26" ht="15.75" customHeight="1" outlineLevel="2">
      <c r="A1323" s="38">
        <v>780</v>
      </c>
      <c r="B1323" s="39">
        <v>817200</v>
      </c>
      <c r="C1323">
        <v>1</v>
      </c>
      <c r="D1323" t="str">
        <f t="shared" si="167"/>
        <v>1817200.780</v>
      </c>
      <c r="E1323" s="42" t="s">
        <v>449</v>
      </c>
      <c r="F1323" s="16"/>
      <c r="G1323"/>
      <c r="H1323" s="17">
        <v>100000</v>
      </c>
      <c r="I1323" s="17">
        <v>90138</v>
      </c>
      <c r="J1323" s="16">
        <v>0</v>
      </c>
      <c r="K1323" s="18">
        <f>INDEX(תקציב_2013,MATCH(D1323,'[1]תקציב 2015'!$D$3:$D$5960,0),8)</f>
        <v>40000</v>
      </c>
      <c r="L1323" s="18" t="str">
        <f t="shared" si="160"/>
        <v>8</v>
      </c>
      <c r="M1323" s="18" t="str">
        <f>INDEX(Chapter,MATCH(L1323,[1]Chapter!$A$1:$A$681,0),8)</f>
        <v>שירותים ממלכתיים</v>
      </c>
      <c r="N1323" s="18" t="str">
        <f t="shared" si="161"/>
        <v>81</v>
      </c>
      <c r="O1323" s="18" t="str">
        <f>INDEX(Chapter,MATCH(N1323,[1]Chapter!$A$1:$A$681,0),8)</f>
        <v>חינוך</v>
      </c>
      <c r="P1323" s="18" t="str">
        <f t="shared" si="162"/>
        <v>817</v>
      </c>
      <c r="Q1323" s="18" t="str">
        <f>INDEX(Chapter,MATCH(P1323,[1]Chapter!$A$1:$A$681,0),8)</f>
        <v>שירותים נוספים לבתי״ס וגנ״י</v>
      </c>
      <c r="R1323" s="18" t="str">
        <f t="shared" si="163"/>
        <v>8172</v>
      </c>
      <c r="S1323" s="18" t="str">
        <f>INDEX(Chapter,MATCH(R1323,[1]Chapter!$A$1:$A$681,0),8)</f>
        <v>מרכזית פדגוגית</v>
      </c>
      <c r="T1323" s="18"/>
      <c r="U1323" s="18" t="str">
        <f t="shared" si="164"/>
        <v>7</v>
      </c>
      <c r="V1323" s="18" t="str">
        <f>IF($L1323&lt;"6",INDEX(Revenue_type,MATCH(U1323*1,[1]type!$A$118:$A$168,0),8),INDEX(Expenditure_type,MATCH(U1323*1,[1]type!$A$2:$A$117,0),8))</f>
        <v>הוצאות לפעולות</v>
      </c>
      <c r="W1323" s="18" t="str">
        <f t="shared" si="165"/>
        <v>78</v>
      </c>
      <c r="X1323" s="18" t="str">
        <f>IF($L1323&lt;"6",INDEX(Revenue_type,MATCH(W1323*1,[1]type!$A$118:$A$168,0),8),INDEX(Expenditure_type,MATCH(W1323*1,[1]type!$A$2:$A$117,0),8))</f>
        <v>הוצאות שונות</v>
      </c>
      <c r="Y1323" s="18" t="str">
        <f t="shared" si="166"/>
        <v>780</v>
      </c>
      <c r="Z1323" s="18" t="e">
        <f>IF($L1323&lt;"6",INDEX(Revenue_type,MATCH(Y1323*1,[1]type!$A$118:$A$168,0),8),INDEX(Expenditure_type,MATCH(Y1323*1,[1]type!$A$2:$A$117,0),8))</f>
        <v>#N/A</v>
      </c>
    </row>
    <row r="1324" spans="1:26" ht="15.75" customHeight="1" outlineLevel="2">
      <c r="A1324" s="38">
        <v>799</v>
      </c>
      <c r="B1324" s="39">
        <v>817200</v>
      </c>
      <c r="C1324">
        <v>1</v>
      </c>
      <c r="D1324" t="str">
        <f t="shared" si="167"/>
        <v>1817200.799</v>
      </c>
      <c r="E1324" s="42" t="s">
        <v>912</v>
      </c>
      <c r="F1324" s="16"/>
      <c r="G1324"/>
      <c r="H1324" s="17">
        <v>100000</v>
      </c>
      <c r="I1324" s="17">
        <v>161830</v>
      </c>
      <c r="J1324" s="16">
        <v>136501</v>
      </c>
      <c r="K1324" s="18"/>
      <c r="L1324" s="18" t="str">
        <f t="shared" si="160"/>
        <v>8</v>
      </c>
      <c r="M1324" s="18" t="str">
        <f>INDEX(Chapter,MATCH(L1324,[1]Chapter!$A$1:$A$681,0),8)</f>
        <v>שירותים ממלכתיים</v>
      </c>
      <c r="N1324" s="18" t="str">
        <f t="shared" si="161"/>
        <v>81</v>
      </c>
      <c r="O1324" s="18" t="str">
        <f>INDEX(Chapter,MATCH(N1324,[1]Chapter!$A$1:$A$681,0),8)</f>
        <v>חינוך</v>
      </c>
      <c r="P1324" s="18" t="str">
        <f t="shared" si="162"/>
        <v>817</v>
      </c>
      <c r="Q1324" s="18" t="str">
        <f>INDEX(Chapter,MATCH(P1324,[1]Chapter!$A$1:$A$681,0),8)</f>
        <v>שירותים נוספים לבתי״ס וגנ״י</v>
      </c>
      <c r="R1324" s="18" t="str">
        <f t="shared" si="163"/>
        <v>8172</v>
      </c>
      <c r="S1324" s="18" t="str">
        <f>INDEX(Chapter,MATCH(R1324,[1]Chapter!$A$1:$A$681,0),8)</f>
        <v>מרכזית פדגוגית</v>
      </c>
      <c r="T1324" s="18"/>
      <c r="U1324" s="18" t="str">
        <f t="shared" si="164"/>
        <v>7</v>
      </c>
      <c r="V1324" s="18" t="str">
        <f>IF($L1324&lt;"6",INDEX(Revenue_type,MATCH(U1324*1,[1]type!$A$118:$A$168,0),8),INDEX(Expenditure_type,MATCH(U1324*1,[1]type!$A$2:$A$117,0),8))</f>
        <v>הוצאות לפעולות</v>
      </c>
      <c r="W1324" s="18" t="str">
        <f t="shared" si="165"/>
        <v>79</v>
      </c>
      <c r="X1324" s="18" t="str">
        <f>IF($L1324&lt;"6",INDEX(Revenue_type,MATCH(W1324*1,[1]type!$A$118:$A$168,0),8),INDEX(Expenditure_type,MATCH(W1324*1,[1]type!$A$2:$A$117,0),8))</f>
        <v>השתתפות בתקציבי עזר 092</v>
      </c>
      <c r="Y1324" s="18" t="str">
        <f t="shared" si="166"/>
        <v>799</v>
      </c>
      <c r="Z1324" s="18" t="e">
        <f>IF($L1324&lt;"6",INDEX(Revenue_type,MATCH(Y1324*1,[1]type!$A$118:$A$168,0),8),INDEX(Expenditure_type,MATCH(Y1324*1,[1]type!$A$2:$A$117,0),8))</f>
        <v>#N/A</v>
      </c>
    </row>
    <row r="1325" spans="1:26" ht="15.75" customHeight="1" outlineLevel="2">
      <c r="A1325" s="38">
        <v>110</v>
      </c>
      <c r="B1325" s="39">
        <v>817210</v>
      </c>
      <c r="C1325">
        <v>1</v>
      </c>
      <c r="D1325" t="str">
        <f t="shared" si="167"/>
        <v>1817210.110</v>
      </c>
      <c r="E1325" s="42" t="s">
        <v>913</v>
      </c>
      <c r="F1325" s="16"/>
      <c r="G1325"/>
      <c r="H1325" s="17">
        <v>62000</v>
      </c>
      <c r="I1325" s="17">
        <v>59947.6</v>
      </c>
      <c r="J1325" s="16">
        <v>59433.27</v>
      </c>
      <c r="K1325" s="18" t="e">
        <f>INDEX(תקציב_2013,MATCH(D1325,'[1]תקציב 2015'!$D$3:$D$5960,0),8)</f>
        <v>#N/A</v>
      </c>
      <c r="L1325" s="18" t="str">
        <f t="shared" si="160"/>
        <v>8</v>
      </c>
      <c r="M1325" s="18" t="str">
        <f>INDEX(Chapter,MATCH(L1325,[1]Chapter!$A$1:$A$681,0),8)</f>
        <v>שירותים ממלכתיים</v>
      </c>
      <c r="N1325" s="18" t="str">
        <f t="shared" si="161"/>
        <v>81</v>
      </c>
      <c r="O1325" s="18" t="str">
        <f>INDEX(Chapter,MATCH(N1325,[1]Chapter!$A$1:$A$681,0),8)</f>
        <v>חינוך</v>
      </c>
      <c r="P1325" s="18" t="str">
        <f t="shared" si="162"/>
        <v>817</v>
      </c>
      <c r="Q1325" s="18" t="str">
        <f>INDEX(Chapter,MATCH(P1325,[1]Chapter!$A$1:$A$681,0),8)</f>
        <v>שירותים נוספים לבתי״ס וגנ״י</v>
      </c>
      <c r="R1325" s="18" t="str">
        <f t="shared" si="163"/>
        <v>8172</v>
      </c>
      <c r="S1325" s="18" t="str">
        <f>INDEX(Chapter,MATCH(R1325,[1]Chapter!$A$1:$A$681,0),8)</f>
        <v>מרכזית פדגוגית</v>
      </c>
      <c r="T1325" s="18"/>
      <c r="U1325" s="18" t="str">
        <f t="shared" si="164"/>
        <v>1</v>
      </c>
      <c r="V1325" s="18" t="str">
        <f>IF($L1325&lt;"6",INDEX(Revenue_type,MATCH(U1325*1,[1]type!$A$118:$A$168,0),8),INDEX(Expenditure_type,MATCH(U1325*1,[1]type!$A$2:$A$117,0),8))</f>
        <v>משכורות וש"ע לעובדים לפי תקן</v>
      </c>
      <c r="W1325" s="18" t="str">
        <f t="shared" si="165"/>
        <v>11</v>
      </c>
      <c r="X1325" s="18" t="str">
        <f>IF($L1325&lt;"6",INDEX(Revenue_type,MATCH(W1325*1,[1]type!$A$118:$A$168,0),8),INDEX(Expenditure_type,MATCH(W1325*1,[1]type!$A$2:$A$117,0),8))</f>
        <v>השכר הקובע</v>
      </c>
      <c r="Y1325" s="18" t="str">
        <f t="shared" si="166"/>
        <v>110</v>
      </c>
      <c r="Z1325" s="18" t="e">
        <f>IF($L1325&lt;"6",INDEX(Revenue_type,MATCH(Y1325*1,[1]type!$A$118:$A$168,0),8),INDEX(Expenditure_type,MATCH(Y1325*1,[1]type!$A$2:$A$117,0),8))</f>
        <v>#N/A</v>
      </c>
    </row>
    <row r="1326" spans="1:26" ht="15.75" customHeight="1" outlineLevel="2">
      <c r="A1326" s="38">
        <v>110</v>
      </c>
      <c r="B1326" s="39">
        <v>817300</v>
      </c>
      <c r="C1326">
        <v>1</v>
      </c>
      <c r="D1326" t="str">
        <f t="shared" si="167"/>
        <v>1817300.110</v>
      </c>
      <c r="E1326" s="42" t="s">
        <v>914</v>
      </c>
      <c r="F1326" s="16"/>
      <c r="G1326"/>
      <c r="H1326" s="17">
        <v>4985000</v>
      </c>
      <c r="I1326" s="17">
        <v>5314366.08</v>
      </c>
      <c r="J1326" s="16">
        <v>4845277.7</v>
      </c>
      <c r="K1326" s="18" t="e">
        <f>INDEX(תקציב_2013,MATCH(D1326,'[1]תקציב 2015'!$D$3:$D$5960,0),8)</f>
        <v>#N/A</v>
      </c>
      <c r="L1326" s="18" t="str">
        <f t="shared" si="160"/>
        <v>8</v>
      </c>
      <c r="M1326" s="18" t="str">
        <f>INDEX(Chapter,MATCH(L1326,[1]Chapter!$A$1:$A$681,0),8)</f>
        <v>שירותים ממלכתיים</v>
      </c>
      <c r="N1326" s="18" t="str">
        <f t="shared" si="161"/>
        <v>81</v>
      </c>
      <c r="O1326" s="18" t="str">
        <f>INDEX(Chapter,MATCH(N1326,[1]Chapter!$A$1:$A$681,0),8)</f>
        <v>חינוך</v>
      </c>
      <c r="P1326" s="18" t="str">
        <f t="shared" si="162"/>
        <v>817</v>
      </c>
      <c r="Q1326" s="18" t="str">
        <f>INDEX(Chapter,MATCH(P1326,[1]Chapter!$A$1:$A$681,0),8)</f>
        <v>שירותים נוספים לבתי״ס וגנ״י</v>
      </c>
      <c r="R1326" s="18" t="str">
        <f t="shared" si="163"/>
        <v>8173</v>
      </c>
      <c r="S1326" s="18" t="str">
        <f>INDEX(Chapter,MATCH(R1326,[1]Chapter!$A$1:$A$681,0),8)</f>
        <v>שרות פסיכולוגי חינוכי</v>
      </c>
      <c r="T1326" s="18"/>
      <c r="U1326" s="18" t="str">
        <f t="shared" si="164"/>
        <v>1</v>
      </c>
      <c r="V1326" s="18" t="str">
        <f>IF($L1326&lt;"6",INDEX(Revenue_type,MATCH(U1326*1,[1]type!$A$118:$A$168,0),8),INDEX(Expenditure_type,MATCH(U1326*1,[1]type!$A$2:$A$117,0),8))</f>
        <v>משכורות וש"ע לעובדים לפי תקן</v>
      </c>
      <c r="W1326" s="18" t="str">
        <f t="shared" si="165"/>
        <v>11</v>
      </c>
      <c r="X1326" s="18" t="str">
        <f>IF($L1326&lt;"6",INDEX(Revenue_type,MATCH(W1326*1,[1]type!$A$118:$A$168,0),8),INDEX(Expenditure_type,MATCH(W1326*1,[1]type!$A$2:$A$117,0),8))</f>
        <v>השכר הקובע</v>
      </c>
      <c r="Y1326" s="18" t="str">
        <f t="shared" si="166"/>
        <v>110</v>
      </c>
      <c r="Z1326" s="18" t="e">
        <f>IF($L1326&lt;"6",INDEX(Revenue_type,MATCH(Y1326*1,[1]type!$A$118:$A$168,0),8),INDEX(Expenditure_type,MATCH(Y1326*1,[1]type!$A$2:$A$117,0),8))</f>
        <v>#N/A</v>
      </c>
    </row>
    <row r="1327" spans="1:26" ht="15.75" customHeight="1" outlineLevel="2">
      <c r="A1327" s="38">
        <v>115</v>
      </c>
      <c r="B1327" s="39">
        <v>817300</v>
      </c>
      <c r="C1327">
        <v>1</v>
      </c>
      <c r="D1327" t="str">
        <f t="shared" si="167"/>
        <v>1817300.115</v>
      </c>
      <c r="E1327" s="42" t="s">
        <v>433</v>
      </c>
      <c r="F1327" s="16"/>
      <c r="G1327"/>
      <c r="H1327" s="17">
        <v>137000</v>
      </c>
      <c r="I1327" s="17">
        <v>116413</v>
      </c>
      <c r="J1327" s="16">
        <v>98320</v>
      </c>
      <c r="K1327" s="18" t="e">
        <f>INDEX(תקציב_2013,MATCH(D1327,'[1]תקציב 2015'!$D$3:$D$5960,0),8)</f>
        <v>#N/A</v>
      </c>
      <c r="L1327" s="18" t="str">
        <f t="shared" si="160"/>
        <v>8</v>
      </c>
      <c r="M1327" s="18" t="str">
        <f>INDEX(Chapter,MATCH(L1327,[1]Chapter!$A$1:$A$681,0),8)</f>
        <v>שירותים ממלכתיים</v>
      </c>
      <c r="N1327" s="18" t="str">
        <f t="shared" si="161"/>
        <v>81</v>
      </c>
      <c r="O1327" s="18" t="str">
        <f>INDEX(Chapter,MATCH(N1327,[1]Chapter!$A$1:$A$681,0),8)</f>
        <v>חינוך</v>
      </c>
      <c r="P1327" s="18" t="str">
        <f t="shared" si="162"/>
        <v>817</v>
      </c>
      <c r="Q1327" s="18" t="str">
        <f>INDEX(Chapter,MATCH(P1327,[1]Chapter!$A$1:$A$681,0),8)</f>
        <v>שירותים נוספים לבתי״ס וגנ״י</v>
      </c>
      <c r="R1327" s="18" t="str">
        <f t="shared" si="163"/>
        <v>8173</v>
      </c>
      <c r="S1327" s="18" t="str">
        <f>INDEX(Chapter,MATCH(R1327,[1]Chapter!$A$1:$A$681,0),8)</f>
        <v>שרות פסיכולוגי חינוכי</v>
      </c>
      <c r="T1327" s="18"/>
      <c r="U1327" s="18" t="str">
        <f t="shared" si="164"/>
        <v>1</v>
      </c>
      <c r="V1327" s="18" t="str">
        <f>IF($L1327&lt;"6",INDEX(Revenue_type,MATCH(U1327*1,[1]type!$A$118:$A$168,0),8),INDEX(Expenditure_type,MATCH(U1327*1,[1]type!$A$2:$A$117,0),8))</f>
        <v>משכורות וש"ע לעובדים לפי תקן</v>
      </c>
      <c r="W1327" s="18" t="str">
        <f t="shared" si="165"/>
        <v>11</v>
      </c>
      <c r="X1327" s="18" t="str">
        <f>IF($L1327&lt;"6",INDEX(Revenue_type,MATCH(W1327*1,[1]type!$A$118:$A$168,0),8),INDEX(Expenditure_type,MATCH(W1327*1,[1]type!$A$2:$A$117,0),8))</f>
        <v>השכר הקובע</v>
      </c>
      <c r="Y1327" s="18" t="str">
        <f t="shared" si="166"/>
        <v>115</v>
      </c>
      <c r="Z1327" s="18" t="e">
        <f>IF($L1327&lt;"6",INDEX(Revenue_type,MATCH(Y1327*1,[1]type!$A$118:$A$168,0),8),INDEX(Expenditure_type,MATCH(Y1327*1,[1]type!$A$2:$A$117,0),8))</f>
        <v>#N/A</v>
      </c>
    </row>
    <row r="1328" spans="1:26" ht="15.75" customHeight="1" outlineLevel="2">
      <c r="A1328" s="38">
        <v>130</v>
      </c>
      <c r="B1328" s="39">
        <v>817300</v>
      </c>
      <c r="C1328">
        <v>1</v>
      </c>
      <c r="D1328" t="str">
        <f t="shared" si="167"/>
        <v>1817300.130</v>
      </c>
      <c r="E1328" s="42" t="s">
        <v>41</v>
      </c>
      <c r="F1328" s="16"/>
      <c r="G1328"/>
      <c r="H1328" s="17">
        <v>0</v>
      </c>
      <c r="I1328" s="17">
        <v>33939.089999999997</v>
      </c>
      <c r="J1328" s="16">
        <v>24745.79</v>
      </c>
      <c r="K1328" s="18" t="e">
        <f>INDEX(תקציב_2013,MATCH(D1328,'[1]תקציב 2015'!$D$3:$D$5960,0),8)</f>
        <v>#N/A</v>
      </c>
      <c r="L1328" s="18" t="str">
        <f t="shared" si="160"/>
        <v>8</v>
      </c>
      <c r="M1328" s="18" t="str">
        <f>INDEX(Chapter,MATCH(L1328,[1]Chapter!$A$1:$A$681,0),8)</f>
        <v>שירותים ממלכתיים</v>
      </c>
      <c r="N1328" s="18" t="str">
        <f t="shared" si="161"/>
        <v>81</v>
      </c>
      <c r="O1328" s="18" t="str">
        <f>INDEX(Chapter,MATCH(N1328,[1]Chapter!$A$1:$A$681,0),8)</f>
        <v>חינוך</v>
      </c>
      <c r="P1328" s="18" t="str">
        <f t="shared" si="162"/>
        <v>817</v>
      </c>
      <c r="Q1328" s="18" t="str">
        <f>INDEX(Chapter,MATCH(P1328,[1]Chapter!$A$1:$A$681,0),8)</f>
        <v>שירותים נוספים לבתי״ס וגנ״י</v>
      </c>
      <c r="R1328" s="18" t="str">
        <f t="shared" si="163"/>
        <v>8173</v>
      </c>
      <c r="S1328" s="18" t="str">
        <f>INDEX(Chapter,MATCH(R1328,[1]Chapter!$A$1:$A$681,0),8)</f>
        <v>שרות פסיכולוגי חינוכי</v>
      </c>
      <c r="T1328" s="18"/>
      <c r="U1328" s="18" t="str">
        <f t="shared" si="164"/>
        <v>1</v>
      </c>
      <c r="V1328" s="18" t="str">
        <f>IF($L1328&lt;"6",INDEX(Revenue_type,MATCH(U1328*1,[1]type!$A$118:$A$168,0),8),INDEX(Expenditure_type,MATCH(U1328*1,[1]type!$A$2:$A$117,0),8))</f>
        <v>משכורות וש"ע לעובדים לפי תקן</v>
      </c>
      <c r="W1328" s="18" t="str">
        <f t="shared" si="165"/>
        <v>13</v>
      </c>
      <c r="X1328" s="18" t="str">
        <f>IF($L1328&lt;"6",INDEX(Revenue_type,MATCH(W1328*1,[1]type!$A$118:$A$168,0),8),INDEX(Expenditure_type,MATCH(W1328*1,[1]type!$A$2:$A$117,0),8))</f>
        <v>שעות נוספות</v>
      </c>
      <c r="Y1328" s="18" t="str">
        <f t="shared" si="166"/>
        <v>130</v>
      </c>
      <c r="Z1328" s="18" t="e">
        <f>IF($L1328&lt;"6",INDEX(Revenue_type,MATCH(Y1328*1,[1]type!$A$118:$A$168,0),8),INDEX(Expenditure_type,MATCH(Y1328*1,[1]type!$A$2:$A$117,0),8))</f>
        <v>#N/A</v>
      </c>
    </row>
    <row r="1329" spans="1:26" ht="15.75" customHeight="1" outlineLevel="2">
      <c r="A1329" s="38">
        <v>140</v>
      </c>
      <c r="B1329" s="39">
        <v>817300</v>
      </c>
      <c r="C1329">
        <v>1</v>
      </c>
      <c r="D1329" t="str">
        <f t="shared" si="167"/>
        <v>1817300.140</v>
      </c>
      <c r="E1329" s="42" t="s">
        <v>56</v>
      </c>
      <c r="F1329" s="16"/>
      <c r="G1329"/>
      <c r="H1329" s="17">
        <v>530000</v>
      </c>
      <c r="I1329" s="17">
        <v>516528.55</v>
      </c>
      <c r="J1329" s="16">
        <v>518169.3</v>
      </c>
      <c r="K1329" s="18" t="e">
        <f>INDEX(תקציב_2013,MATCH(D1329,'[1]תקציב 2015'!$D$3:$D$5960,0),8)</f>
        <v>#N/A</v>
      </c>
      <c r="L1329" s="18" t="str">
        <f t="shared" si="160"/>
        <v>8</v>
      </c>
      <c r="M1329" s="18" t="str">
        <f>INDEX(Chapter,MATCH(L1329,[1]Chapter!$A$1:$A$681,0),8)</f>
        <v>שירותים ממלכתיים</v>
      </c>
      <c r="N1329" s="18" t="str">
        <f t="shared" si="161"/>
        <v>81</v>
      </c>
      <c r="O1329" s="18" t="str">
        <f>INDEX(Chapter,MATCH(N1329,[1]Chapter!$A$1:$A$681,0),8)</f>
        <v>חינוך</v>
      </c>
      <c r="P1329" s="18" t="str">
        <f t="shared" si="162"/>
        <v>817</v>
      </c>
      <c r="Q1329" s="18" t="str">
        <f>INDEX(Chapter,MATCH(P1329,[1]Chapter!$A$1:$A$681,0),8)</f>
        <v>שירותים נוספים לבתי״ס וגנ״י</v>
      </c>
      <c r="R1329" s="18" t="str">
        <f t="shared" si="163"/>
        <v>8173</v>
      </c>
      <c r="S1329" s="18" t="str">
        <f>INDEX(Chapter,MATCH(R1329,[1]Chapter!$A$1:$A$681,0),8)</f>
        <v>שרות פסיכולוגי חינוכי</v>
      </c>
      <c r="T1329" s="18"/>
      <c r="U1329" s="18" t="str">
        <f t="shared" si="164"/>
        <v>1</v>
      </c>
      <c r="V1329" s="18" t="str">
        <f>IF($L1329&lt;"6",INDEX(Revenue_type,MATCH(U1329*1,[1]type!$A$118:$A$168,0),8),INDEX(Expenditure_type,MATCH(U1329*1,[1]type!$A$2:$A$117,0),8))</f>
        <v>משכורות וש"ע לעובדים לפי תקן</v>
      </c>
      <c r="W1329" s="18" t="str">
        <f t="shared" si="165"/>
        <v>14</v>
      </c>
      <c r="X1329" s="18" t="str">
        <f>IF($L1329&lt;"6",INDEX(Revenue_type,MATCH(W1329*1,[1]type!$A$118:$A$168,0),8),INDEX(Expenditure_type,MATCH(W1329*1,[1]type!$A$2:$A$117,0),8))</f>
        <v>החזר הוצאות</v>
      </c>
      <c r="Y1329" s="18" t="str">
        <f t="shared" si="166"/>
        <v>140</v>
      </c>
      <c r="Z1329" s="18" t="e">
        <f>IF($L1329&lt;"6",INDEX(Revenue_type,MATCH(Y1329*1,[1]type!$A$118:$A$168,0),8),INDEX(Expenditure_type,MATCH(Y1329*1,[1]type!$A$2:$A$117,0),8))</f>
        <v>#N/A</v>
      </c>
    </row>
    <row r="1330" spans="1:26" ht="15.75" customHeight="1" outlineLevel="2">
      <c r="A1330" s="38">
        <v>210</v>
      </c>
      <c r="B1330" s="39">
        <v>817300</v>
      </c>
      <c r="C1330">
        <v>1</v>
      </c>
      <c r="D1330" t="str">
        <f t="shared" si="167"/>
        <v>1817300.210</v>
      </c>
      <c r="E1330" s="42" t="s">
        <v>476</v>
      </c>
      <c r="F1330" s="16"/>
      <c r="G1330"/>
      <c r="H1330" s="17">
        <v>0</v>
      </c>
      <c r="I1330" s="17">
        <v>0</v>
      </c>
      <c r="J1330" s="16">
        <v>13375.4</v>
      </c>
      <c r="K1330" s="18" t="e">
        <f>INDEX(תקציב_2013,MATCH(D1330,'[1]תקציב 2015'!$D$3:$D$5960,0),8)</f>
        <v>#N/A</v>
      </c>
      <c r="L1330" s="18" t="str">
        <f t="shared" si="160"/>
        <v>8</v>
      </c>
      <c r="M1330" s="18" t="str">
        <f>INDEX(Chapter,MATCH(L1330,[1]Chapter!$A$1:$A$681,0),8)</f>
        <v>שירותים ממלכתיים</v>
      </c>
      <c r="N1330" s="18" t="str">
        <f t="shared" si="161"/>
        <v>81</v>
      </c>
      <c r="O1330" s="18" t="str">
        <f>INDEX(Chapter,MATCH(N1330,[1]Chapter!$A$1:$A$681,0),8)</f>
        <v>חינוך</v>
      </c>
      <c r="P1330" s="18" t="str">
        <f t="shared" si="162"/>
        <v>817</v>
      </c>
      <c r="Q1330" s="18" t="str">
        <f>INDEX(Chapter,MATCH(P1330,[1]Chapter!$A$1:$A$681,0),8)</f>
        <v>שירותים נוספים לבתי״ס וגנ״י</v>
      </c>
      <c r="R1330" s="18" t="str">
        <f t="shared" si="163"/>
        <v>8173</v>
      </c>
      <c r="S1330" s="18" t="str">
        <f>INDEX(Chapter,MATCH(R1330,[1]Chapter!$A$1:$A$681,0),8)</f>
        <v>שרות פסיכולוגי חינוכי</v>
      </c>
      <c r="T1330" s="18"/>
      <c r="U1330" s="18" t="str">
        <f t="shared" si="164"/>
        <v>2</v>
      </c>
      <c r="V1330" s="18" t="str">
        <f>IF($L1330&lt;"6",INDEX(Revenue_type,MATCH(U1330*1,[1]type!$A$118:$A$168,0),8),INDEX(Expenditure_type,MATCH(U1330*1,[1]type!$A$2:$A$117,0),8))</f>
        <v>משכורות וש"ע לעובדים בלי תקן</v>
      </c>
      <c r="W1330" s="18" t="str">
        <f t="shared" si="165"/>
        <v>21</v>
      </c>
      <c r="X1330" s="18" t="str">
        <f>IF($L1330&lt;"6",INDEX(Revenue_type,MATCH(W1330*1,[1]type!$A$118:$A$168,0),8),INDEX(Expenditure_type,MATCH(W1330*1,[1]type!$A$2:$A$117,0),8))</f>
        <v>השכר הקובע</v>
      </c>
      <c r="Y1330" s="18" t="str">
        <f t="shared" si="166"/>
        <v>210</v>
      </c>
      <c r="Z1330" s="18" t="e">
        <f>IF($L1330&lt;"6",INDEX(Revenue_type,MATCH(Y1330*1,[1]type!$A$118:$A$168,0),8),INDEX(Expenditure_type,MATCH(Y1330*1,[1]type!$A$2:$A$117,0),8))</f>
        <v>#N/A</v>
      </c>
    </row>
    <row r="1331" spans="1:26" ht="15.75" customHeight="1" outlineLevel="2">
      <c r="A1331" s="38">
        <v>451</v>
      </c>
      <c r="B1331" s="39">
        <v>817300</v>
      </c>
      <c r="C1331">
        <v>1</v>
      </c>
      <c r="D1331" t="str">
        <f t="shared" si="167"/>
        <v>1817300.451</v>
      </c>
      <c r="E1331" s="42" t="s">
        <v>915</v>
      </c>
      <c r="F1331" s="16"/>
      <c r="G1331"/>
      <c r="H1331" s="17">
        <v>2000</v>
      </c>
      <c r="I1331" s="17">
        <v>0</v>
      </c>
      <c r="J1331" s="16">
        <v>0</v>
      </c>
      <c r="K1331" s="18" t="e">
        <f>INDEX(תקציב_2013,MATCH(D1331,'[1]תקציב 2015'!$D$3:$D$5960,0),8)</f>
        <v>#N/A</v>
      </c>
      <c r="L1331" s="18" t="str">
        <f t="shared" si="160"/>
        <v>8</v>
      </c>
      <c r="M1331" s="18" t="str">
        <f>INDEX(Chapter,MATCH(L1331,[1]Chapter!$A$1:$A$681,0),8)</f>
        <v>שירותים ממלכתיים</v>
      </c>
      <c r="N1331" s="18" t="str">
        <f t="shared" si="161"/>
        <v>81</v>
      </c>
      <c r="O1331" s="18" t="str">
        <f>INDEX(Chapter,MATCH(N1331,[1]Chapter!$A$1:$A$681,0),8)</f>
        <v>חינוך</v>
      </c>
      <c r="P1331" s="18" t="str">
        <f t="shared" si="162"/>
        <v>817</v>
      </c>
      <c r="Q1331" s="18" t="str">
        <f>INDEX(Chapter,MATCH(P1331,[1]Chapter!$A$1:$A$681,0),8)</f>
        <v>שירותים נוספים לבתי״ס וגנ״י</v>
      </c>
      <c r="R1331" s="18" t="str">
        <f t="shared" si="163"/>
        <v>8173</v>
      </c>
      <c r="S1331" s="18" t="str">
        <f>INDEX(Chapter,MATCH(R1331,[1]Chapter!$A$1:$A$681,0),8)</f>
        <v>שרות פסיכולוגי חינוכי</v>
      </c>
      <c r="T1331" s="18"/>
      <c r="U1331" s="18" t="str">
        <f t="shared" si="164"/>
        <v>4</v>
      </c>
      <c r="V1331" s="18" t="str">
        <f>IF($L1331&lt;"6",INDEX(Revenue_type,MATCH(U1331*1,[1]type!$A$118:$A$168,0),8),INDEX(Expenditure_type,MATCH(U1331*1,[1]type!$A$2:$A$117,0),8))</f>
        <v>אחזקת בינים ואספקת ציוד</v>
      </c>
      <c r="W1331" s="18" t="str">
        <f t="shared" si="165"/>
        <v>45</v>
      </c>
      <c r="X1331" s="18" t="str">
        <f>IF($L1331&lt;"6",INDEX(Revenue_type,MATCH(W1331*1,[1]type!$A$118:$A$168,0),8),INDEX(Expenditure_type,MATCH(W1331*1,[1]type!$A$2:$A$117,0),8))</f>
        <v>ריהוט והחזקתו</v>
      </c>
      <c r="Y1331" s="18" t="str">
        <f t="shared" si="166"/>
        <v>451</v>
      </c>
      <c r="Z1331" s="18" t="e">
        <f>IF($L1331&lt;"6",INDEX(Revenue_type,MATCH(Y1331*1,[1]type!$A$118:$A$168,0),8),INDEX(Expenditure_type,MATCH(Y1331*1,[1]type!$A$2:$A$117,0),8))</f>
        <v>#N/A</v>
      </c>
    </row>
    <row r="1332" spans="1:26" ht="15.75" customHeight="1" outlineLevel="2">
      <c r="A1332" s="38">
        <v>521</v>
      </c>
      <c r="B1332" s="39">
        <v>817300</v>
      </c>
      <c r="C1332">
        <v>1</v>
      </c>
      <c r="D1332" t="str">
        <f t="shared" si="167"/>
        <v>1817300.521</v>
      </c>
      <c r="E1332" s="42" t="s">
        <v>449</v>
      </c>
      <c r="F1332" s="16"/>
      <c r="G1332"/>
      <c r="H1332" s="17">
        <v>167500</v>
      </c>
      <c r="I1332" s="17">
        <v>148176</v>
      </c>
      <c r="J1332" s="16">
        <v>147546</v>
      </c>
      <c r="K1332" s="18" t="e">
        <f>INDEX(תקציב_2013,MATCH(D1332,'[1]תקציב 2015'!$D$3:$D$5960,0),8)</f>
        <v>#N/A</v>
      </c>
      <c r="L1332" s="18" t="str">
        <f t="shared" si="160"/>
        <v>8</v>
      </c>
      <c r="M1332" s="18" t="str">
        <f>INDEX(Chapter,MATCH(L1332,[1]Chapter!$A$1:$A$681,0),8)</f>
        <v>שירותים ממלכתיים</v>
      </c>
      <c r="N1332" s="18" t="str">
        <f t="shared" si="161"/>
        <v>81</v>
      </c>
      <c r="O1332" s="18" t="str">
        <f>INDEX(Chapter,MATCH(N1332,[1]Chapter!$A$1:$A$681,0),8)</f>
        <v>חינוך</v>
      </c>
      <c r="P1332" s="18" t="str">
        <f t="shared" si="162"/>
        <v>817</v>
      </c>
      <c r="Q1332" s="18" t="str">
        <f>INDEX(Chapter,MATCH(P1332,[1]Chapter!$A$1:$A$681,0),8)</f>
        <v>שירותים נוספים לבתי״ס וגנ״י</v>
      </c>
      <c r="R1332" s="18" t="str">
        <f t="shared" si="163"/>
        <v>8173</v>
      </c>
      <c r="S1332" s="18" t="str">
        <f>INDEX(Chapter,MATCH(R1332,[1]Chapter!$A$1:$A$681,0),8)</f>
        <v>שרות פסיכולוגי חינוכי</v>
      </c>
      <c r="T1332" s="18"/>
      <c r="U1332" s="18" t="str">
        <f t="shared" si="164"/>
        <v>5</v>
      </c>
      <c r="V1332" s="18" t="str">
        <f>IF($L1332&lt;"6",INDEX(Revenue_type,MATCH(U1332*1,[1]type!$A$118:$A$168,0),8),INDEX(Expenditure_type,MATCH(U1332*1,[1]type!$A$2:$A$117,0),8))</f>
        <v>הוצאות מנהליות</v>
      </c>
      <c r="W1332" s="18" t="str">
        <f t="shared" si="165"/>
        <v>52</v>
      </c>
      <c r="X1332" s="18" t="str">
        <f>IF($L1332&lt;"6",INDEX(Revenue_type,MATCH(W1332*1,[1]type!$A$118:$A$168,0),8),INDEX(Expenditure_type,MATCH(W1332*1,[1]type!$A$2:$A$117,0),8))</f>
        <v>השתלמויות וספרות מקצועית</v>
      </c>
      <c r="Y1332" s="18" t="str">
        <f t="shared" si="166"/>
        <v>521</v>
      </c>
      <c r="Z1332" s="18" t="str">
        <f>IF($L1332&lt;"6",INDEX(Revenue_type,MATCH(Y1332*1,[1]type!$A$118:$A$168,0),8),INDEX(Expenditure_type,MATCH(Y1332*1,[1]type!$A$2:$A$117,0),8))</f>
        <v>השתלמויות וספרות מקצועית</v>
      </c>
    </row>
    <row r="1333" spans="1:26" ht="15.75" customHeight="1" outlineLevel="2">
      <c r="A1333" s="38">
        <v>522</v>
      </c>
      <c r="B1333" s="39">
        <v>817300</v>
      </c>
      <c r="C1333">
        <v>1</v>
      </c>
      <c r="D1333" t="str">
        <f t="shared" si="167"/>
        <v>1817300.522</v>
      </c>
      <c r="E1333" s="42" t="s">
        <v>682</v>
      </c>
      <c r="F1333" s="16"/>
      <c r="G1333"/>
      <c r="H1333" s="17">
        <v>1000</v>
      </c>
      <c r="I1333" s="17">
        <v>1000</v>
      </c>
      <c r="J1333" s="16">
        <v>998</v>
      </c>
      <c r="K1333" s="18" t="e">
        <f>INDEX(תקציב_2013,MATCH(D1333,'[1]תקציב 2015'!$D$3:$D$5960,0),8)</f>
        <v>#N/A</v>
      </c>
      <c r="L1333" s="18" t="str">
        <f t="shared" si="160"/>
        <v>8</v>
      </c>
      <c r="M1333" s="18" t="str">
        <f>INDEX(Chapter,MATCH(L1333,[1]Chapter!$A$1:$A$681,0),8)</f>
        <v>שירותים ממלכתיים</v>
      </c>
      <c r="N1333" s="18" t="str">
        <f t="shared" si="161"/>
        <v>81</v>
      </c>
      <c r="O1333" s="18" t="str">
        <f>INDEX(Chapter,MATCH(N1333,[1]Chapter!$A$1:$A$681,0),8)</f>
        <v>חינוך</v>
      </c>
      <c r="P1333" s="18" t="str">
        <f t="shared" si="162"/>
        <v>817</v>
      </c>
      <c r="Q1333" s="18" t="str">
        <f>INDEX(Chapter,MATCH(P1333,[1]Chapter!$A$1:$A$681,0),8)</f>
        <v>שירותים נוספים לבתי״ס וגנ״י</v>
      </c>
      <c r="R1333" s="18" t="str">
        <f t="shared" si="163"/>
        <v>8173</v>
      </c>
      <c r="S1333" s="18" t="str">
        <f>INDEX(Chapter,MATCH(R1333,[1]Chapter!$A$1:$A$681,0),8)</f>
        <v>שרות פסיכולוגי חינוכי</v>
      </c>
      <c r="T1333" s="18"/>
      <c r="U1333" s="18" t="str">
        <f t="shared" si="164"/>
        <v>5</v>
      </c>
      <c r="V1333" s="18" t="str">
        <f>IF($L1333&lt;"6",INDEX(Revenue_type,MATCH(U1333*1,[1]type!$A$118:$A$168,0),8),INDEX(Expenditure_type,MATCH(U1333*1,[1]type!$A$2:$A$117,0),8))</f>
        <v>הוצאות מנהליות</v>
      </c>
      <c r="W1333" s="18" t="str">
        <f t="shared" si="165"/>
        <v>52</v>
      </c>
      <c r="X1333" s="18" t="str">
        <f>IF($L1333&lt;"6",INDEX(Revenue_type,MATCH(W1333*1,[1]type!$A$118:$A$168,0),8),INDEX(Expenditure_type,MATCH(W1333*1,[1]type!$A$2:$A$117,0),8))</f>
        <v>השתלמויות וספרות מקצועית</v>
      </c>
      <c r="Y1333" s="18" t="str">
        <f t="shared" si="166"/>
        <v>522</v>
      </c>
      <c r="Z1333" s="18" t="str">
        <f>IF($L1333&lt;"6",INDEX(Revenue_type,MATCH(Y1333*1,[1]type!$A$118:$A$168,0),8),INDEX(Expenditure_type,MATCH(Y1333*1,[1]type!$A$2:$A$117,0),8))</f>
        <v>ספרות מקצועית ועיתונות</v>
      </c>
    </row>
    <row r="1334" spans="1:26" ht="15.75" customHeight="1" outlineLevel="2">
      <c r="A1334" s="38">
        <v>740</v>
      </c>
      <c r="B1334" s="39">
        <v>817300</v>
      </c>
      <c r="C1334">
        <v>1</v>
      </c>
      <c r="D1334" t="str">
        <f t="shared" si="167"/>
        <v>1817300.740</v>
      </c>
      <c r="E1334" s="42" t="s">
        <v>614</v>
      </c>
      <c r="F1334" s="16"/>
      <c r="G1334"/>
      <c r="H1334" s="17">
        <v>8000</v>
      </c>
      <c r="I1334" s="17">
        <v>9005.59</v>
      </c>
      <c r="J1334" s="16">
        <v>6741.9</v>
      </c>
      <c r="K1334" s="18" t="e">
        <f>INDEX(תקציב_2013,MATCH(D1334,'[1]תקציב 2015'!$D$3:$D$5960,0),8)</f>
        <v>#N/A</v>
      </c>
      <c r="L1334" s="18" t="str">
        <f t="shared" si="160"/>
        <v>8</v>
      </c>
      <c r="M1334" s="18" t="str">
        <f>INDEX(Chapter,MATCH(L1334,[1]Chapter!$A$1:$A$681,0),8)</f>
        <v>שירותים ממלכתיים</v>
      </c>
      <c r="N1334" s="18" t="str">
        <f t="shared" si="161"/>
        <v>81</v>
      </c>
      <c r="O1334" s="18" t="str">
        <f>INDEX(Chapter,MATCH(N1334,[1]Chapter!$A$1:$A$681,0),8)</f>
        <v>חינוך</v>
      </c>
      <c r="P1334" s="18" t="str">
        <f t="shared" si="162"/>
        <v>817</v>
      </c>
      <c r="Q1334" s="18" t="str">
        <f>INDEX(Chapter,MATCH(P1334,[1]Chapter!$A$1:$A$681,0),8)</f>
        <v>שירותים נוספים לבתי״ס וגנ״י</v>
      </c>
      <c r="R1334" s="18" t="str">
        <f t="shared" si="163"/>
        <v>8173</v>
      </c>
      <c r="S1334" s="18" t="str">
        <f>INDEX(Chapter,MATCH(R1334,[1]Chapter!$A$1:$A$681,0),8)</f>
        <v>שרות פסיכולוגי חינוכי</v>
      </c>
      <c r="T1334" s="18"/>
      <c r="U1334" s="18" t="str">
        <f t="shared" si="164"/>
        <v>7</v>
      </c>
      <c r="V1334" s="18" t="str">
        <f>IF($L1334&lt;"6",INDEX(Revenue_type,MATCH(U1334*1,[1]type!$A$118:$A$168,0),8),INDEX(Expenditure_type,MATCH(U1334*1,[1]type!$A$2:$A$117,0),8))</f>
        <v>הוצאות לפעולות</v>
      </c>
      <c r="W1334" s="18" t="str">
        <f t="shared" si="165"/>
        <v>74</v>
      </c>
      <c r="X1334" s="18" t="str">
        <f>IF($L1334&lt;"6",INDEX(Revenue_type,MATCH(W1334*1,[1]type!$A$118:$A$168,0),8),INDEX(Expenditure_type,MATCH(W1334*1,[1]type!$A$2:$A$117,0),8))</f>
        <v>כלים, מכשירים וציוד</v>
      </c>
      <c r="Y1334" s="18" t="str">
        <f t="shared" si="166"/>
        <v>740</v>
      </c>
      <c r="Z1334" s="18" t="e">
        <f>IF($L1334&lt;"6",INDEX(Revenue_type,MATCH(Y1334*1,[1]type!$A$118:$A$168,0),8),INDEX(Expenditure_type,MATCH(Y1334*1,[1]type!$A$2:$A$117,0),8))</f>
        <v>#N/A</v>
      </c>
    </row>
    <row r="1335" spans="1:26" ht="15.75" customHeight="1" outlineLevel="2">
      <c r="A1335" s="38">
        <v>750</v>
      </c>
      <c r="B1335" s="39">
        <v>817300</v>
      </c>
      <c r="C1335">
        <v>1</v>
      </c>
      <c r="D1335" t="str">
        <f t="shared" si="167"/>
        <v>1817300.750</v>
      </c>
      <c r="E1335" s="47" t="s">
        <v>916</v>
      </c>
      <c r="F1335" s="16"/>
      <c r="G1335"/>
      <c r="H1335" s="17">
        <v>200000</v>
      </c>
      <c r="I1335" s="17">
        <v>11031</v>
      </c>
      <c r="J1335" s="16">
        <v>6344</v>
      </c>
      <c r="K1335" s="18" t="e">
        <f>INDEX(תקציב_2013,MATCH(D1335,'[1]תקציב 2015'!$D$3:$D$5960,0),8)</f>
        <v>#N/A</v>
      </c>
      <c r="L1335" s="18" t="str">
        <f t="shared" si="160"/>
        <v>8</v>
      </c>
      <c r="M1335" s="18" t="str">
        <f>INDEX(Chapter,MATCH(L1335,[1]Chapter!$A$1:$A$681,0),8)</f>
        <v>שירותים ממלכתיים</v>
      </c>
      <c r="N1335" s="18" t="str">
        <f t="shared" si="161"/>
        <v>81</v>
      </c>
      <c r="O1335" s="18" t="str">
        <f>INDEX(Chapter,MATCH(N1335,[1]Chapter!$A$1:$A$681,0),8)</f>
        <v>חינוך</v>
      </c>
      <c r="P1335" s="18" t="str">
        <f t="shared" si="162"/>
        <v>817</v>
      </c>
      <c r="Q1335" s="18" t="str">
        <f>INDEX(Chapter,MATCH(P1335,[1]Chapter!$A$1:$A$681,0),8)</f>
        <v>שירותים נוספים לבתי״ס וגנ״י</v>
      </c>
      <c r="R1335" s="18" t="str">
        <f t="shared" si="163"/>
        <v>8173</v>
      </c>
      <c r="S1335" s="18" t="str">
        <f>INDEX(Chapter,MATCH(R1335,[1]Chapter!$A$1:$A$681,0),8)</f>
        <v>שרות פסיכולוגי חינוכי</v>
      </c>
      <c r="T1335" s="18"/>
      <c r="U1335" s="18" t="str">
        <f t="shared" si="164"/>
        <v>7</v>
      </c>
      <c r="V1335" s="18" t="str">
        <f>IF($L1335&lt;"6",INDEX(Revenue_type,MATCH(U1335*1,[1]type!$A$118:$A$168,0),8),INDEX(Expenditure_type,MATCH(U1335*1,[1]type!$A$2:$A$117,0),8))</f>
        <v>הוצאות לפעולות</v>
      </c>
      <c r="W1335" s="18" t="str">
        <f t="shared" si="165"/>
        <v>75</v>
      </c>
      <c r="X1335" s="18" t="str">
        <f>IF($L1335&lt;"6",INDEX(Revenue_type,MATCH(W1335*1,[1]type!$A$118:$A$168,0),8),INDEX(Expenditure_type,MATCH(W1335*1,[1]type!$A$2:$A$117,0),8))</f>
        <v>עבודות קבלניות</v>
      </c>
      <c r="Y1335" s="18" t="str">
        <f t="shared" si="166"/>
        <v>750</v>
      </c>
      <c r="Z1335" s="18" t="e">
        <f>IF($L1335&lt;"6",INDEX(Revenue_type,MATCH(Y1335*1,[1]type!$A$118:$A$168,0),8),INDEX(Expenditure_type,MATCH(Y1335*1,[1]type!$A$2:$A$117,0),8))</f>
        <v>#N/A</v>
      </c>
    </row>
    <row r="1336" spans="1:26" ht="15.75" customHeight="1" outlineLevel="2">
      <c r="A1336" s="38">
        <v>441</v>
      </c>
      <c r="B1336" s="39">
        <v>817500</v>
      </c>
      <c r="C1336">
        <v>1</v>
      </c>
      <c r="D1336" t="str">
        <f t="shared" si="167"/>
        <v>1817500.441</v>
      </c>
      <c r="E1336" s="47" t="s">
        <v>917</v>
      </c>
      <c r="F1336" s="16"/>
      <c r="G1336"/>
      <c r="H1336" s="17">
        <v>6700</v>
      </c>
      <c r="I1336" s="17">
        <v>4252.74</v>
      </c>
      <c r="J1336" s="16">
        <v>5082.75</v>
      </c>
      <c r="K1336" s="18" t="e">
        <f>INDEX(תקציב_2013,MATCH(D1336,'[1]תקציב 2015'!$D$3:$D$5960,0),8)</f>
        <v>#N/A</v>
      </c>
      <c r="L1336" s="18" t="str">
        <f t="shared" si="160"/>
        <v>8</v>
      </c>
      <c r="M1336" s="18" t="str">
        <f>INDEX(Chapter,MATCH(L1336,[1]Chapter!$A$1:$A$681,0),8)</f>
        <v>שירותים ממלכתיים</v>
      </c>
      <c r="N1336" s="18" t="str">
        <f t="shared" si="161"/>
        <v>81</v>
      </c>
      <c r="O1336" s="18" t="str">
        <f>INDEX(Chapter,MATCH(N1336,[1]Chapter!$A$1:$A$681,0),8)</f>
        <v>חינוך</v>
      </c>
      <c r="P1336" s="18" t="str">
        <f t="shared" si="162"/>
        <v>817</v>
      </c>
      <c r="Q1336" s="18" t="str">
        <f>INDEX(Chapter,MATCH(P1336,[1]Chapter!$A$1:$A$681,0),8)</f>
        <v>שירותים נוספים לבתי״ס וגנ״י</v>
      </c>
      <c r="R1336" s="18" t="str">
        <f t="shared" si="163"/>
        <v>8175</v>
      </c>
      <c r="S1336" s="18" t="str">
        <f>INDEX(Chapter,MATCH(R1336,[1]Chapter!$A$1:$A$681,0),8)</f>
        <v>בטוח תלמידים</v>
      </c>
      <c r="T1336" s="18"/>
      <c r="U1336" s="18" t="str">
        <f t="shared" si="164"/>
        <v>4</v>
      </c>
      <c r="V1336" s="18" t="str">
        <f>IF($L1336&lt;"6",INDEX(Revenue_type,MATCH(U1336*1,[1]type!$A$118:$A$168,0),8),INDEX(Expenditure_type,MATCH(U1336*1,[1]type!$A$2:$A$117,0),8))</f>
        <v>אחזקת בינים ואספקת ציוד</v>
      </c>
      <c r="W1336" s="18" t="str">
        <f t="shared" si="165"/>
        <v>44</v>
      </c>
      <c r="X1336" s="18" t="str">
        <f>IF($L1336&lt;"6",INDEX(Revenue_type,MATCH(W1336*1,[1]type!$A$118:$A$168,0),8),INDEX(Expenditure_type,MATCH(W1336*1,[1]type!$A$2:$A$117,0),8))</f>
        <v>ביטוח</v>
      </c>
      <c r="Y1336" s="18" t="str">
        <f t="shared" si="166"/>
        <v>441</v>
      </c>
      <c r="Z1336" s="18" t="str">
        <f>IF($L1336&lt;"6",INDEX(Revenue_type,MATCH(Y1336*1,[1]type!$A$118:$A$168,0),8),INDEX(Expenditure_type,MATCH(Y1336*1,[1]type!$A$2:$A$117,0),8))</f>
        <v>ביטוח</v>
      </c>
    </row>
    <row r="1337" spans="1:26" ht="15.75" customHeight="1" outlineLevel="2">
      <c r="A1337" s="38">
        <v>442</v>
      </c>
      <c r="B1337" s="39">
        <v>817500</v>
      </c>
      <c r="C1337">
        <v>1</v>
      </c>
      <c r="D1337" t="str">
        <f t="shared" si="167"/>
        <v>1817500.442</v>
      </c>
      <c r="E1337" s="47" t="s">
        <v>918</v>
      </c>
      <c r="F1337" s="16"/>
      <c r="G1337"/>
      <c r="H1337" s="17">
        <v>277500</v>
      </c>
      <c r="I1337" s="17">
        <v>191968.56</v>
      </c>
      <c r="J1337" s="16">
        <v>233097.39</v>
      </c>
      <c r="K1337" s="18" t="e">
        <f>INDEX(תקציב_2013,MATCH(D1337,'[1]תקציב 2015'!$D$3:$D$5960,0),8)</f>
        <v>#N/A</v>
      </c>
      <c r="L1337" s="18" t="str">
        <f t="shared" si="160"/>
        <v>8</v>
      </c>
      <c r="M1337" s="18" t="str">
        <f>INDEX(Chapter,MATCH(L1337,[1]Chapter!$A$1:$A$681,0),8)</f>
        <v>שירותים ממלכתיים</v>
      </c>
      <c r="N1337" s="18" t="str">
        <f t="shared" si="161"/>
        <v>81</v>
      </c>
      <c r="O1337" s="18" t="str">
        <f>INDEX(Chapter,MATCH(N1337,[1]Chapter!$A$1:$A$681,0),8)</f>
        <v>חינוך</v>
      </c>
      <c r="P1337" s="18" t="str">
        <f t="shared" si="162"/>
        <v>817</v>
      </c>
      <c r="Q1337" s="18" t="str">
        <f>INDEX(Chapter,MATCH(P1337,[1]Chapter!$A$1:$A$681,0),8)</f>
        <v>שירותים נוספים לבתי״ס וגנ״י</v>
      </c>
      <c r="R1337" s="18" t="str">
        <f t="shared" si="163"/>
        <v>8175</v>
      </c>
      <c r="S1337" s="18" t="str">
        <f>INDEX(Chapter,MATCH(R1337,[1]Chapter!$A$1:$A$681,0),8)</f>
        <v>בטוח תלמידים</v>
      </c>
      <c r="T1337" s="18"/>
      <c r="U1337" s="18" t="str">
        <f t="shared" si="164"/>
        <v>4</v>
      </c>
      <c r="V1337" s="18" t="str">
        <f>IF($L1337&lt;"6",INDEX(Revenue_type,MATCH(U1337*1,[1]type!$A$118:$A$168,0),8),INDEX(Expenditure_type,MATCH(U1337*1,[1]type!$A$2:$A$117,0),8))</f>
        <v>אחזקת בינים ואספקת ציוד</v>
      </c>
      <c r="W1337" s="18" t="str">
        <f t="shared" si="165"/>
        <v>44</v>
      </c>
      <c r="X1337" s="18" t="str">
        <f>IF($L1337&lt;"6",INDEX(Revenue_type,MATCH(W1337*1,[1]type!$A$118:$A$168,0),8),INDEX(Expenditure_type,MATCH(W1337*1,[1]type!$A$2:$A$117,0),8))</f>
        <v>ביטוח</v>
      </c>
      <c r="Y1337" s="18" t="str">
        <f t="shared" si="166"/>
        <v>442</v>
      </c>
      <c r="Z1337" s="18" t="str">
        <f>IF($L1337&lt;"6",INDEX(Revenue_type,MATCH(Y1337*1,[1]type!$A$118:$A$168,0),8),INDEX(Expenditure_type,MATCH(Y1337*1,[1]type!$A$2:$A$117,0),8))</f>
        <v>שיפור עבור נזקים</v>
      </c>
    </row>
    <row r="1338" spans="1:26" ht="15.75" customHeight="1" outlineLevel="2">
      <c r="A1338" s="38">
        <v>443</v>
      </c>
      <c r="B1338" s="39">
        <v>817500</v>
      </c>
      <c r="C1338">
        <v>1</v>
      </c>
      <c r="D1338" t="str">
        <f t="shared" si="167"/>
        <v>1817500.443</v>
      </c>
      <c r="E1338" s="47" t="s">
        <v>919</v>
      </c>
      <c r="F1338" s="16"/>
      <c r="G1338"/>
      <c r="H1338" s="17">
        <v>493200</v>
      </c>
      <c r="I1338" s="17">
        <v>341389</v>
      </c>
      <c r="J1338" s="16">
        <v>415884.42</v>
      </c>
      <c r="K1338" s="18" t="e">
        <f>INDEX(תקציב_2013,MATCH(D1338,'[1]תקציב 2015'!$D$3:$D$5960,0),8)</f>
        <v>#N/A</v>
      </c>
      <c r="L1338" s="18" t="str">
        <f t="shared" si="160"/>
        <v>8</v>
      </c>
      <c r="M1338" s="18" t="str">
        <f>INDEX(Chapter,MATCH(L1338,[1]Chapter!$A$1:$A$681,0),8)</f>
        <v>שירותים ממלכתיים</v>
      </c>
      <c r="N1338" s="18" t="str">
        <f t="shared" si="161"/>
        <v>81</v>
      </c>
      <c r="O1338" s="18" t="str">
        <f>INDEX(Chapter,MATCH(N1338,[1]Chapter!$A$1:$A$681,0),8)</f>
        <v>חינוך</v>
      </c>
      <c r="P1338" s="18" t="str">
        <f t="shared" si="162"/>
        <v>817</v>
      </c>
      <c r="Q1338" s="18" t="str">
        <f>INDEX(Chapter,MATCH(P1338,[1]Chapter!$A$1:$A$681,0),8)</f>
        <v>שירותים נוספים לבתי״ס וגנ״י</v>
      </c>
      <c r="R1338" s="18" t="str">
        <f t="shared" si="163"/>
        <v>8175</v>
      </c>
      <c r="S1338" s="18" t="str">
        <f>INDEX(Chapter,MATCH(R1338,[1]Chapter!$A$1:$A$681,0),8)</f>
        <v>בטוח תלמידים</v>
      </c>
      <c r="T1338" s="18"/>
      <c r="U1338" s="18" t="str">
        <f t="shared" si="164"/>
        <v>4</v>
      </c>
      <c r="V1338" s="18" t="str">
        <f>IF($L1338&lt;"6",INDEX(Revenue_type,MATCH(U1338*1,[1]type!$A$118:$A$168,0),8),INDEX(Expenditure_type,MATCH(U1338*1,[1]type!$A$2:$A$117,0),8))</f>
        <v>אחזקת בינים ואספקת ציוד</v>
      </c>
      <c r="W1338" s="18" t="str">
        <f t="shared" si="165"/>
        <v>44</v>
      </c>
      <c r="X1338" s="18" t="str">
        <f>IF($L1338&lt;"6",INDEX(Revenue_type,MATCH(W1338*1,[1]type!$A$118:$A$168,0),8),INDEX(Expenditure_type,MATCH(W1338*1,[1]type!$A$2:$A$117,0),8))</f>
        <v>ביטוח</v>
      </c>
      <c r="Y1338" s="18" t="str">
        <f t="shared" si="166"/>
        <v>443</v>
      </c>
      <c r="Z1338" s="18" t="str">
        <f>IF($L1338&lt;"6",INDEX(Revenue_type,MATCH(Y1338*1,[1]type!$A$118:$A$168,0),8),INDEX(Expenditure_type,MATCH(Y1338*1,[1]type!$A$2:$A$117,0),8))</f>
        <v>השתתפות עצמית</v>
      </c>
    </row>
    <row r="1339" spans="1:26" ht="15.75" customHeight="1" outlineLevel="2">
      <c r="A1339" s="38">
        <v>444</v>
      </c>
      <c r="B1339" s="39">
        <v>817500</v>
      </c>
      <c r="C1339">
        <v>1</v>
      </c>
      <c r="D1339" t="str">
        <f t="shared" si="167"/>
        <v>1817500.444</v>
      </c>
      <c r="E1339" s="47" t="s">
        <v>920</v>
      </c>
      <c r="F1339" s="16"/>
      <c r="G1339"/>
      <c r="H1339" s="17">
        <v>191600</v>
      </c>
      <c r="I1339" s="17">
        <v>135208.26</v>
      </c>
      <c r="J1339" s="16">
        <v>168561.45</v>
      </c>
      <c r="K1339" s="18">
        <f>INDEX(תקציב_2013,MATCH(D1339,'[1]תקציב 2015'!$D$3:$D$5960,0),8)</f>
        <v>1100000</v>
      </c>
      <c r="L1339" s="18" t="str">
        <f t="shared" si="160"/>
        <v>8</v>
      </c>
      <c r="M1339" s="18" t="str">
        <f>INDEX(Chapter,MATCH(L1339,[1]Chapter!$A$1:$A$681,0),8)</f>
        <v>שירותים ממלכתיים</v>
      </c>
      <c r="N1339" s="18" t="str">
        <f t="shared" si="161"/>
        <v>81</v>
      </c>
      <c r="O1339" s="18" t="str">
        <f>INDEX(Chapter,MATCH(N1339,[1]Chapter!$A$1:$A$681,0),8)</f>
        <v>חינוך</v>
      </c>
      <c r="P1339" s="18" t="str">
        <f t="shared" si="162"/>
        <v>817</v>
      </c>
      <c r="Q1339" s="18" t="str">
        <f>INDEX(Chapter,MATCH(P1339,[1]Chapter!$A$1:$A$681,0),8)</f>
        <v>שירותים נוספים לבתי״ס וגנ״י</v>
      </c>
      <c r="R1339" s="18" t="str">
        <f t="shared" si="163"/>
        <v>8175</v>
      </c>
      <c r="S1339" s="18" t="str">
        <f>INDEX(Chapter,MATCH(R1339,[1]Chapter!$A$1:$A$681,0),8)</f>
        <v>בטוח תלמידים</v>
      </c>
      <c r="T1339" s="18"/>
      <c r="U1339" s="18" t="str">
        <f t="shared" si="164"/>
        <v>4</v>
      </c>
      <c r="V1339" s="18" t="str">
        <f>IF($L1339&lt;"6",INDEX(Revenue_type,MATCH(U1339*1,[1]type!$A$118:$A$168,0),8),INDEX(Expenditure_type,MATCH(U1339*1,[1]type!$A$2:$A$117,0),8))</f>
        <v>אחזקת בינים ואספקת ציוד</v>
      </c>
      <c r="W1339" s="18" t="str">
        <f t="shared" si="165"/>
        <v>44</v>
      </c>
      <c r="X1339" s="18" t="str">
        <f>IF($L1339&lt;"6",INDEX(Revenue_type,MATCH(W1339*1,[1]type!$A$118:$A$168,0),8),INDEX(Expenditure_type,MATCH(W1339*1,[1]type!$A$2:$A$117,0),8))</f>
        <v>ביטוח</v>
      </c>
      <c r="Y1339" s="18" t="str">
        <f t="shared" si="166"/>
        <v>444</v>
      </c>
      <c r="Z1339" s="18" t="e">
        <f>IF($L1339&lt;"6",INDEX(Revenue_type,MATCH(Y1339*1,[1]type!$A$118:$A$168,0),8),INDEX(Expenditure_type,MATCH(Y1339*1,[1]type!$A$2:$A$117,0),8))</f>
        <v>#N/A</v>
      </c>
    </row>
    <row r="1340" spans="1:26" ht="15.75" customHeight="1" outlineLevel="2">
      <c r="A1340" s="38">
        <v>445</v>
      </c>
      <c r="B1340" s="39">
        <v>817500</v>
      </c>
      <c r="C1340">
        <v>1</v>
      </c>
      <c r="D1340" t="str">
        <f t="shared" si="167"/>
        <v>1817500.445</v>
      </c>
      <c r="E1340" s="47" t="s">
        <v>921</v>
      </c>
      <c r="F1340" s="16"/>
      <c r="G1340"/>
      <c r="H1340" s="17">
        <v>42200</v>
      </c>
      <c r="I1340" s="17">
        <v>29558.86</v>
      </c>
      <c r="J1340" s="16">
        <v>38456.370000000003</v>
      </c>
      <c r="K1340" s="18" t="e">
        <f>INDEX(תקציב_2013,MATCH(D1340,'[1]תקציב 2015'!$D$3:$D$5960,0),8)</f>
        <v>#N/A</v>
      </c>
      <c r="L1340" s="18" t="str">
        <f t="shared" si="160"/>
        <v>8</v>
      </c>
      <c r="M1340" s="18" t="str">
        <f>INDEX(Chapter,MATCH(L1340,[1]Chapter!$A$1:$A$681,0),8)</f>
        <v>שירותים ממלכתיים</v>
      </c>
      <c r="N1340" s="18" t="str">
        <f t="shared" si="161"/>
        <v>81</v>
      </c>
      <c r="O1340" s="18" t="str">
        <f>INDEX(Chapter,MATCH(N1340,[1]Chapter!$A$1:$A$681,0),8)</f>
        <v>חינוך</v>
      </c>
      <c r="P1340" s="18" t="str">
        <f t="shared" si="162"/>
        <v>817</v>
      </c>
      <c r="Q1340" s="18" t="str">
        <f>INDEX(Chapter,MATCH(P1340,[1]Chapter!$A$1:$A$681,0),8)</f>
        <v>שירותים נוספים לבתי״ס וגנ״י</v>
      </c>
      <c r="R1340" s="18" t="str">
        <f t="shared" si="163"/>
        <v>8175</v>
      </c>
      <c r="S1340" s="18" t="str">
        <f>INDEX(Chapter,MATCH(R1340,[1]Chapter!$A$1:$A$681,0),8)</f>
        <v>בטוח תלמידים</v>
      </c>
      <c r="T1340" s="18"/>
      <c r="U1340" s="18" t="str">
        <f t="shared" si="164"/>
        <v>4</v>
      </c>
      <c r="V1340" s="18" t="str">
        <f>IF($L1340&lt;"6",INDEX(Revenue_type,MATCH(U1340*1,[1]type!$A$118:$A$168,0),8),INDEX(Expenditure_type,MATCH(U1340*1,[1]type!$A$2:$A$117,0),8))</f>
        <v>אחזקת בינים ואספקת ציוד</v>
      </c>
      <c r="W1340" s="18" t="str">
        <f t="shared" si="165"/>
        <v>44</v>
      </c>
      <c r="X1340" s="18" t="str">
        <f>IF($L1340&lt;"6",INDEX(Revenue_type,MATCH(W1340*1,[1]type!$A$118:$A$168,0),8),INDEX(Expenditure_type,MATCH(W1340*1,[1]type!$A$2:$A$117,0),8))</f>
        <v>ביטוח</v>
      </c>
      <c r="Y1340" s="18" t="str">
        <f t="shared" si="166"/>
        <v>445</v>
      </c>
      <c r="Z1340" s="18" t="e">
        <f>IF($L1340&lt;"6",INDEX(Revenue_type,MATCH(Y1340*1,[1]type!$A$118:$A$168,0),8),INDEX(Expenditure_type,MATCH(Y1340*1,[1]type!$A$2:$A$117,0),8))</f>
        <v>#N/A</v>
      </c>
    </row>
    <row r="1341" spans="1:26" ht="15.75" customHeight="1" outlineLevel="2">
      <c r="A1341" s="38">
        <v>446</v>
      </c>
      <c r="B1341" s="39">
        <v>817500</v>
      </c>
      <c r="C1341">
        <v>1</v>
      </c>
      <c r="D1341" t="str">
        <f t="shared" si="167"/>
        <v>1817500.446</v>
      </c>
      <c r="E1341" s="42" t="s">
        <v>922</v>
      </c>
      <c r="F1341" s="16"/>
      <c r="G1341"/>
      <c r="H1341" s="17">
        <v>40600</v>
      </c>
      <c r="I1341" s="17">
        <v>27189.02</v>
      </c>
      <c r="J1341" s="16">
        <v>34893.99</v>
      </c>
      <c r="K1341" s="18" t="e">
        <f>INDEX(תקציב_2013,MATCH(D1341,'[1]תקציב 2015'!$D$3:$D$5960,0),8)</f>
        <v>#N/A</v>
      </c>
      <c r="L1341" s="18" t="str">
        <f t="shared" si="160"/>
        <v>8</v>
      </c>
      <c r="M1341" s="18" t="str">
        <f>INDEX(Chapter,MATCH(L1341,[1]Chapter!$A$1:$A$681,0),8)</f>
        <v>שירותים ממלכתיים</v>
      </c>
      <c r="N1341" s="18" t="str">
        <f t="shared" si="161"/>
        <v>81</v>
      </c>
      <c r="O1341" s="18" t="str">
        <f>INDEX(Chapter,MATCH(N1341,[1]Chapter!$A$1:$A$681,0),8)</f>
        <v>חינוך</v>
      </c>
      <c r="P1341" s="18" t="str">
        <f t="shared" si="162"/>
        <v>817</v>
      </c>
      <c r="Q1341" s="18" t="str">
        <f>INDEX(Chapter,MATCH(P1341,[1]Chapter!$A$1:$A$681,0),8)</f>
        <v>שירותים נוספים לבתי״ס וגנ״י</v>
      </c>
      <c r="R1341" s="18" t="str">
        <f t="shared" si="163"/>
        <v>8175</v>
      </c>
      <c r="S1341" s="18" t="str">
        <f>INDEX(Chapter,MATCH(R1341,[1]Chapter!$A$1:$A$681,0),8)</f>
        <v>בטוח תלמידים</v>
      </c>
      <c r="T1341" s="18"/>
      <c r="U1341" s="18" t="str">
        <f t="shared" si="164"/>
        <v>4</v>
      </c>
      <c r="V1341" s="18" t="str">
        <f>IF($L1341&lt;"6",INDEX(Revenue_type,MATCH(U1341*1,[1]type!$A$118:$A$168,0),8),INDEX(Expenditure_type,MATCH(U1341*1,[1]type!$A$2:$A$117,0),8))</f>
        <v>אחזקת בינים ואספקת ציוד</v>
      </c>
      <c r="W1341" s="18" t="str">
        <f t="shared" si="165"/>
        <v>44</v>
      </c>
      <c r="X1341" s="18" t="str">
        <f>IF($L1341&lt;"6",INDEX(Revenue_type,MATCH(W1341*1,[1]type!$A$118:$A$168,0),8),INDEX(Expenditure_type,MATCH(W1341*1,[1]type!$A$2:$A$117,0),8))</f>
        <v>ביטוח</v>
      </c>
      <c r="Y1341" s="18" t="str">
        <f t="shared" si="166"/>
        <v>446</v>
      </c>
      <c r="Z1341" s="18" t="e">
        <f>IF($L1341&lt;"6",INDEX(Revenue_type,MATCH(Y1341*1,[1]type!$A$118:$A$168,0),8),INDEX(Expenditure_type,MATCH(Y1341*1,[1]type!$A$2:$A$117,0),8))</f>
        <v>#N/A</v>
      </c>
    </row>
    <row r="1342" spans="1:26" ht="15.75" customHeight="1" outlineLevel="2">
      <c r="A1342" s="38">
        <v>447</v>
      </c>
      <c r="B1342" s="39">
        <v>817500</v>
      </c>
      <c r="C1342">
        <v>1</v>
      </c>
      <c r="D1342" t="str">
        <f t="shared" si="167"/>
        <v>1817500.447</v>
      </c>
      <c r="E1342" s="42" t="s">
        <v>923</v>
      </c>
      <c r="F1342" s="16"/>
      <c r="G1342"/>
      <c r="H1342" s="17">
        <v>40000</v>
      </c>
      <c r="I1342" s="17">
        <v>28018.68</v>
      </c>
      <c r="J1342" s="16">
        <v>35188.559999999998</v>
      </c>
      <c r="K1342" s="18" t="e">
        <f>INDEX(תקציב_2013,MATCH(D1342,'[1]תקציב 2015'!$D$3:$D$5960,0),8)</f>
        <v>#N/A</v>
      </c>
      <c r="L1342" s="18" t="str">
        <f t="shared" si="160"/>
        <v>8</v>
      </c>
      <c r="M1342" s="18" t="str">
        <f>INDEX(Chapter,MATCH(L1342,[1]Chapter!$A$1:$A$681,0),8)</f>
        <v>שירותים ממלכתיים</v>
      </c>
      <c r="N1342" s="18" t="str">
        <f t="shared" si="161"/>
        <v>81</v>
      </c>
      <c r="O1342" s="18" t="str">
        <f>INDEX(Chapter,MATCH(N1342,[1]Chapter!$A$1:$A$681,0),8)</f>
        <v>חינוך</v>
      </c>
      <c r="P1342" s="18" t="str">
        <f t="shared" si="162"/>
        <v>817</v>
      </c>
      <c r="Q1342" s="18" t="str">
        <f>INDEX(Chapter,MATCH(P1342,[1]Chapter!$A$1:$A$681,0),8)</f>
        <v>שירותים נוספים לבתי״ס וגנ״י</v>
      </c>
      <c r="R1342" s="18" t="str">
        <f t="shared" si="163"/>
        <v>8175</v>
      </c>
      <c r="S1342" s="18" t="str">
        <f>INDEX(Chapter,MATCH(R1342,[1]Chapter!$A$1:$A$681,0),8)</f>
        <v>בטוח תלמידים</v>
      </c>
      <c r="T1342" s="18"/>
      <c r="U1342" s="18" t="str">
        <f t="shared" si="164"/>
        <v>4</v>
      </c>
      <c r="V1342" s="18" t="str">
        <f>IF($L1342&lt;"6",INDEX(Revenue_type,MATCH(U1342*1,[1]type!$A$118:$A$168,0),8),INDEX(Expenditure_type,MATCH(U1342*1,[1]type!$A$2:$A$117,0),8))</f>
        <v>אחזקת בינים ואספקת ציוד</v>
      </c>
      <c r="W1342" s="18" t="str">
        <f t="shared" si="165"/>
        <v>44</v>
      </c>
      <c r="X1342" s="18" t="str">
        <f>IF($L1342&lt;"6",INDEX(Revenue_type,MATCH(W1342*1,[1]type!$A$118:$A$168,0),8),INDEX(Expenditure_type,MATCH(W1342*1,[1]type!$A$2:$A$117,0),8))</f>
        <v>ביטוח</v>
      </c>
      <c r="Y1342" s="18" t="str">
        <f t="shared" si="166"/>
        <v>447</v>
      </c>
      <c r="Z1342" s="18" t="e">
        <f>IF($L1342&lt;"6",INDEX(Revenue_type,MATCH(Y1342*1,[1]type!$A$118:$A$168,0),8),INDEX(Expenditure_type,MATCH(Y1342*1,[1]type!$A$2:$A$117,0),8))</f>
        <v>#N/A</v>
      </c>
    </row>
    <row r="1343" spans="1:26" ht="15.75" customHeight="1" outlineLevel="2">
      <c r="A1343" s="38">
        <v>448</v>
      </c>
      <c r="B1343" s="39">
        <v>817500</v>
      </c>
      <c r="C1343">
        <v>1</v>
      </c>
      <c r="D1343" t="str">
        <f t="shared" si="167"/>
        <v>1817500.448</v>
      </c>
      <c r="E1343" s="47" t="s">
        <v>924</v>
      </c>
      <c r="F1343" s="16"/>
      <c r="G1343"/>
      <c r="H1343" s="17">
        <v>39900</v>
      </c>
      <c r="I1343" s="17">
        <v>27304.639999999999</v>
      </c>
      <c r="J1343" s="16">
        <v>35209.08</v>
      </c>
      <c r="K1343" s="18" t="e">
        <f>INDEX(תקציב_2013,MATCH(D1343,'[1]תקציב 2015'!$D$3:$D$5960,0),8)</f>
        <v>#N/A</v>
      </c>
      <c r="L1343" s="18" t="str">
        <f t="shared" si="160"/>
        <v>8</v>
      </c>
      <c r="M1343" s="18" t="str">
        <f>INDEX(Chapter,MATCH(L1343,[1]Chapter!$A$1:$A$681,0),8)</f>
        <v>שירותים ממלכתיים</v>
      </c>
      <c r="N1343" s="18" t="str">
        <f t="shared" si="161"/>
        <v>81</v>
      </c>
      <c r="O1343" s="18" t="str">
        <f>INDEX(Chapter,MATCH(N1343,[1]Chapter!$A$1:$A$681,0),8)</f>
        <v>חינוך</v>
      </c>
      <c r="P1343" s="18" t="str">
        <f t="shared" si="162"/>
        <v>817</v>
      </c>
      <c r="Q1343" s="18" t="str">
        <f>INDEX(Chapter,MATCH(P1343,[1]Chapter!$A$1:$A$681,0),8)</f>
        <v>שירותים נוספים לבתי״ס וגנ״י</v>
      </c>
      <c r="R1343" s="18" t="str">
        <f t="shared" si="163"/>
        <v>8175</v>
      </c>
      <c r="S1343" s="18" t="str">
        <f>INDEX(Chapter,MATCH(R1343,[1]Chapter!$A$1:$A$681,0),8)</f>
        <v>בטוח תלמידים</v>
      </c>
      <c r="T1343" s="18"/>
      <c r="U1343" s="18" t="str">
        <f t="shared" si="164"/>
        <v>4</v>
      </c>
      <c r="V1343" s="18" t="str">
        <f>IF($L1343&lt;"6",INDEX(Revenue_type,MATCH(U1343*1,[1]type!$A$118:$A$168,0),8),INDEX(Expenditure_type,MATCH(U1343*1,[1]type!$A$2:$A$117,0),8))</f>
        <v>אחזקת בינים ואספקת ציוד</v>
      </c>
      <c r="W1343" s="18" t="str">
        <f t="shared" si="165"/>
        <v>44</v>
      </c>
      <c r="X1343" s="18" t="str">
        <f>IF($L1343&lt;"6",INDEX(Revenue_type,MATCH(W1343*1,[1]type!$A$118:$A$168,0),8),INDEX(Expenditure_type,MATCH(W1343*1,[1]type!$A$2:$A$117,0),8))</f>
        <v>ביטוח</v>
      </c>
      <c r="Y1343" s="18" t="str">
        <f t="shared" si="166"/>
        <v>448</v>
      </c>
      <c r="Z1343" s="18" t="e">
        <f>IF($L1343&lt;"6",INDEX(Revenue_type,MATCH(Y1343*1,[1]type!$A$118:$A$168,0),8),INDEX(Expenditure_type,MATCH(Y1343*1,[1]type!$A$2:$A$117,0),8))</f>
        <v>#N/A</v>
      </c>
    </row>
    <row r="1344" spans="1:26" ht="15.75" customHeight="1" outlineLevel="2">
      <c r="A1344" s="38">
        <v>449</v>
      </c>
      <c r="B1344" s="39">
        <v>817500</v>
      </c>
      <c r="C1344">
        <v>1</v>
      </c>
      <c r="D1344" t="str">
        <f t="shared" si="167"/>
        <v>1817500.449</v>
      </c>
      <c r="E1344" s="47" t="s">
        <v>925</v>
      </c>
      <c r="F1344" s="16"/>
      <c r="G1344"/>
      <c r="H1344" s="17">
        <v>9900</v>
      </c>
      <c r="I1344" s="17">
        <v>7298.7</v>
      </c>
      <c r="J1344" s="16">
        <v>9681.39</v>
      </c>
      <c r="K1344" s="18" t="e">
        <f>INDEX(תקציב_2013,MATCH(D1344,'[1]תקציב 2015'!$D$3:$D$5960,0),8)</f>
        <v>#N/A</v>
      </c>
      <c r="L1344" s="18" t="str">
        <f t="shared" si="160"/>
        <v>8</v>
      </c>
      <c r="M1344" s="18" t="str">
        <f>INDEX(Chapter,MATCH(L1344,[1]Chapter!$A$1:$A$681,0),8)</f>
        <v>שירותים ממלכתיים</v>
      </c>
      <c r="N1344" s="18" t="str">
        <f t="shared" si="161"/>
        <v>81</v>
      </c>
      <c r="O1344" s="18" t="str">
        <f>INDEX(Chapter,MATCH(N1344,[1]Chapter!$A$1:$A$681,0),8)</f>
        <v>חינוך</v>
      </c>
      <c r="P1344" s="18" t="str">
        <f t="shared" si="162"/>
        <v>817</v>
      </c>
      <c r="Q1344" s="18" t="str">
        <f>INDEX(Chapter,MATCH(P1344,[1]Chapter!$A$1:$A$681,0),8)</f>
        <v>שירותים נוספים לבתי״ס וגנ״י</v>
      </c>
      <c r="R1344" s="18" t="str">
        <f t="shared" si="163"/>
        <v>8175</v>
      </c>
      <c r="S1344" s="18" t="str">
        <f>INDEX(Chapter,MATCH(R1344,[1]Chapter!$A$1:$A$681,0),8)</f>
        <v>בטוח תלמידים</v>
      </c>
      <c r="T1344" s="18"/>
      <c r="U1344" s="18" t="str">
        <f t="shared" si="164"/>
        <v>4</v>
      </c>
      <c r="V1344" s="18" t="str">
        <f>IF($L1344&lt;"6",INDEX(Revenue_type,MATCH(U1344*1,[1]type!$A$118:$A$168,0),8),INDEX(Expenditure_type,MATCH(U1344*1,[1]type!$A$2:$A$117,0),8))</f>
        <v>אחזקת בינים ואספקת ציוד</v>
      </c>
      <c r="W1344" s="18" t="str">
        <f t="shared" si="165"/>
        <v>44</v>
      </c>
      <c r="X1344" s="18" t="str">
        <f>IF($L1344&lt;"6",INDEX(Revenue_type,MATCH(W1344*1,[1]type!$A$118:$A$168,0),8),INDEX(Expenditure_type,MATCH(W1344*1,[1]type!$A$2:$A$117,0),8))</f>
        <v>ביטוח</v>
      </c>
      <c r="Y1344" s="18" t="str">
        <f t="shared" si="166"/>
        <v>449</v>
      </c>
      <c r="Z1344" s="18" t="e">
        <f>IF($L1344&lt;"6",INDEX(Revenue_type,MATCH(Y1344*1,[1]type!$A$118:$A$168,0),8),INDEX(Expenditure_type,MATCH(Y1344*1,[1]type!$A$2:$A$117,0),8))</f>
        <v>#N/A</v>
      </c>
    </row>
    <row r="1345" spans="1:26" ht="15.75" customHeight="1" outlineLevel="2">
      <c r="A1345" s="38">
        <v>450</v>
      </c>
      <c r="B1345" s="68">
        <v>817500</v>
      </c>
      <c r="C1345">
        <v>1</v>
      </c>
      <c r="D1345" t="str">
        <f t="shared" si="167"/>
        <v>1817500.450</v>
      </c>
      <c r="E1345" s="51" t="s">
        <v>879</v>
      </c>
      <c r="F1345" s="16"/>
      <c r="G1345"/>
      <c r="H1345" s="17">
        <v>10000</v>
      </c>
      <c r="I1345" s="17">
        <v>5529.14</v>
      </c>
      <c r="J1345" s="16">
        <v>7178.49</v>
      </c>
      <c r="K1345" s="18" t="e">
        <f>INDEX(תקציב_2013,MATCH(D1345,'[1]תקציב 2015'!$D$3:$D$5960,0),8)</f>
        <v>#N/A</v>
      </c>
      <c r="L1345" s="18" t="str">
        <f t="shared" si="160"/>
        <v>8</v>
      </c>
      <c r="M1345" s="18" t="str">
        <f>INDEX(Chapter,MATCH(L1345,[1]Chapter!$A$1:$A$681,0),8)</f>
        <v>שירותים ממלכתיים</v>
      </c>
      <c r="N1345" s="18" t="str">
        <f t="shared" si="161"/>
        <v>81</v>
      </c>
      <c r="O1345" s="18" t="str">
        <f>INDEX(Chapter,MATCH(N1345,[1]Chapter!$A$1:$A$681,0),8)</f>
        <v>חינוך</v>
      </c>
      <c r="P1345" s="18" t="str">
        <f t="shared" si="162"/>
        <v>817</v>
      </c>
      <c r="Q1345" s="18" t="str">
        <f>INDEX(Chapter,MATCH(P1345,[1]Chapter!$A$1:$A$681,0),8)</f>
        <v>שירותים נוספים לבתי״ס וגנ״י</v>
      </c>
      <c r="R1345" s="18" t="str">
        <f t="shared" si="163"/>
        <v>8175</v>
      </c>
      <c r="S1345" s="18" t="str">
        <f>INDEX(Chapter,MATCH(R1345,[1]Chapter!$A$1:$A$681,0),8)</f>
        <v>בטוח תלמידים</v>
      </c>
      <c r="T1345" s="18"/>
      <c r="U1345" s="18" t="str">
        <f t="shared" si="164"/>
        <v>4</v>
      </c>
      <c r="V1345" s="18" t="str">
        <f>IF($L1345&lt;"6",INDEX(Revenue_type,MATCH(U1345*1,[1]type!$A$118:$A$168,0),8),INDEX(Expenditure_type,MATCH(U1345*1,[1]type!$A$2:$A$117,0),8))</f>
        <v>אחזקת בינים ואספקת ציוד</v>
      </c>
      <c r="W1345" s="18" t="str">
        <f t="shared" si="165"/>
        <v>45</v>
      </c>
      <c r="X1345" s="18" t="str">
        <f>IF($L1345&lt;"6",INDEX(Revenue_type,MATCH(W1345*1,[1]type!$A$118:$A$168,0),8),INDEX(Expenditure_type,MATCH(W1345*1,[1]type!$A$2:$A$117,0),8))</f>
        <v>ריהוט והחזקתו</v>
      </c>
      <c r="Y1345" s="18" t="str">
        <f t="shared" si="166"/>
        <v>450</v>
      </c>
      <c r="Z1345" s="18" t="e">
        <f>IF($L1345&lt;"6",INDEX(Revenue_type,MATCH(Y1345*1,[1]type!$A$118:$A$168,0),8),INDEX(Expenditure_type,MATCH(Y1345*1,[1]type!$A$2:$A$117,0),8))</f>
        <v>#N/A</v>
      </c>
    </row>
    <row r="1346" spans="1:26" ht="15.75" customHeight="1" outlineLevel="2">
      <c r="A1346" s="38">
        <v>110</v>
      </c>
      <c r="B1346" s="68">
        <v>817600</v>
      </c>
      <c r="C1346">
        <v>1</v>
      </c>
      <c r="D1346" t="str">
        <f t="shared" si="167"/>
        <v>1817600.110</v>
      </c>
      <c r="E1346" s="51" t="s">
        <v>926</v>
      </c>
      <c r="F1346" s="16"/>
      <c r="G1346"/>
      <c r="H1346" s="17">
        <v>311000</v>
      </c>
      <c r="I1346" s="17">
        <v>275030.45</v>
      </c>
      <c r="J1346" s="16">
        <v>343928.43</v>
      </c>
      <c r="K1346" s="18">
        <f>INDEX(תקציב_2013,MATCH(D1346,'[1]תקציב 2015'!$D$3:$D$5960,0),8)</f>
        <v>126318</v>
      </c>
      <c r="L1346" s="18" t="str">
        <f t="shared" si="160"/>
        <v>8</v>
      </c>
      <c r="M1346" s="18" t="str">
        <f>INDEX(Chapter,MATCH(L1346,[1]Chapter!$A$1:$A$681,0),8)</f>
        <v>שירותים ממלכתיים</v>
      </c>
      <c r="N1346" s="18" t="str">
        <f t="shared" si="161"/>
        <v>81</v>
      </c>
      <c r="O1346" s="18" t="str">
        <f>INDEX(Chapter,MATCH(N1346,[1]Chapter!$A$1:$A$681,0),8)</f>
        <v>חינוך</v>
      </c>
      <c r="P1346" s="18" t="str">
        <f t="shared" si="162"/>
        <v>817</v>
      </c>
      <c r="Q1346" s="18" t="str">
        <f>INDEX(Chapter,MATCH(P1346,[1]Chapter!$A$1:$A$681,0),8)</f>
        <v>שירותים נוספים לבתי״ס וגנ״י</v>
      </c>
      <c r="R1346" s="18" t="str">
        <f t="shared" si="163"/>
        <v>8176</v>
      </c>
      <c r="S1346" s="18" t="str">
        <f>INDEX(Chapter,MATCH(R1346,[1]Chapter!$A$1:$A$681,0),8)</f>
        <v>רווחה חינוכית</v>
      </c>
      <c r="T1346" s="18"/>
      <c r="U1346" s="18" t="str">
        <f t="shared" si="164"/>
        <v>1</v>
      </c>
      <c r="V1346" s="18" t="str">
        <f>IF($L1346&lt;"6",INDEX(Revenue_type,MATCH(U1346*1,[1]type!$A$118:$A$168,0),8),INDEX(Expenditure_type,MATCH(U1346*1,[1]type!$A$2:$A$117,0),8))</f>
        <v>משכורות וש"ע לעובדים לפי תקן</v>
      </c>
      <c r="W1346" s="18" t="str">
        <f t="shared" si="165"/>
        <v>11</v>
      </c>
      <c r="X1346" s="18" t="str">
        <f>IF($L1346&lt;"6",INDEX(Revenue_type,MATCH(W1346*1,[1]type!$A$118:$A$168,0),8),INDEX(Expenditure_type,MATCH(W1346*1,[1]type!$A$2:$A$117,0),8))</f>
        <v>השכר הקובע</v>
      </c>
      <c r="Y1346" s="18" t="str">
        <f t="shared" si="166"/>
        <v>110</v>
      </c>
      <c r="Z1346" s="18" t="e">
        <f>IF($L1346&lt;"6",INDEX(Revenue_type,MATCH(Y1346*1,[1]type!$A$118:$A$168,0),8),INDEX(Expenditure_type,MATCH(Y1346*1,[1]type!$A$2:$A$117,0),8))</f>
        <v>#N/A</v>
      </c>
    </row>
    <row r="1347" spans="1:26" ht="15.75" customHeight="1" outlineLevel="2">
      <c r="A1347" s="38">
        <v>115</v>
      </c>
      <c r="B1347" s="68">
        <v>817600</v>
      </c>
      <c r="C1347">
        <v>1</v>
      </c>
      <c r="D1347" t="str">
        <f t="shared" si="167"/>
        <v>1817600.115</v>
      </c>
      <c r="E1347" s="51" t="s">
        <v>433</v>
      </c>
      <c r="F1347" s="16"/>
      <c r="G1347"/>
      <c r="H1347" s="17">
        <v>40000</v>
      </c>
      <c r="I1347" s="17">
        <v>41789</v>
      </c>
      <c r="J1347" s="16">
        <v>26470</v>
      </c>
      <c r="K1347" s="18" t="e">
        <f>INDEX(תקציב_2013,MATCH(D1347,'[1]תקציב 2015'!$D$3:$D$5960,0),8)</f>
        <v>#N/A</v>
      </c>
      <c r="L1347" s="18" t="str">
        <f t="shared" ref="L1347:L1410" si="168">IF(LEFT($B1347,1)*1=0,LEFT($B1347,2),LEFT($B1347,1))</f>
        <v>8</v>
      </c>
      <c r="M1347" s="18" t="str">
        <f>INDEX(Chapter,MATCH(L1347,[1]Chapter!$A$1:$A$681,0),8)</f>
        <v>שירותים ממלכתיים</v>
      </c>
      <c r="N1347" s="18" t="str">
        <f t="shared" ref="N1347:N1410" si="169">IF(LEFT($B1347,1)*1=0,LEFT($B1347,3),LEFT($B1347,2))</f>
        <v>81</v>
      </c>
      <c r="O1347" s="18" t="str">
        <f>INDEX(Chapter,MATCH(N1347,[1]Chapter!$A$1:$A$681,0),8)</f>
        <v>חינוך</v>
      </c>
      <c r="P1347" s="18" t="str">
        <f t="shared" ref="P1347:P1410" si="170">IF(LEFT($B1347,1)*1=0,LEFT($B1347,4),LEFT($B1347,3))</f>
        <v>817</v>
      </c>
      <c r="Q1347" s="18" t="str">
        <f>INDEX(Chapter,MATCH(P1347,[1]Chapter!$A$1:$A$681,0),8)</f>
        <v>שירותים נוספים לבתי״ס וגנ״י</v>
      </c>
      <c r="R1347" s="18" t="str">
        <f t="shared" ref="R1347:R1410" si="171">LEFT($B1347,4)</f>
        <v>8176</v>
      </c>
      <c r="S1347" s="18" t="str">
        <f>INDEX(Chapter,MATCH(R1347,[1]Chapter!$A$1:$A$681,0),8)</f>
        <v>רווחה חינוכית</v>
      </c>
      <c r="T1347" s="18"/>
      <c r="U1347" s="18" t="str">
        <f t="shared" ref="U1347:U1410" si="172">LEFT($A1347,1)</f>
        <v>1</v>
      </c>
      <c r="V1347" s="18" t="str">
        <f>IF($L1347&lt;"6",INDEX(Revenue_type,MATCH(U1347*1,[1]type!$A$118:$A$168,0),8),INDEX(Expenditure_type,MATCH(U1347*1,[1]type!$A$2:$A$117,0),8))</f>
        <v>משכורות וש"ע לעובדים לפי תקן</v>
      </c>
      <c r="W1347" s="18" t="str">
        <f t="shared" ref="W1347:W1410" si="173">LEFT($A1347,2)</f>
        <v>11</v>
      </c>
      <c r="X1347" s="18" t="str">
        <f>IF($L1347&lt;"6",INDEX(Revenue_type,MATCH(W1347*1,[1]type!$A$118:$A$168,0),8),INDEX(Expenditure_type,MATCH(W1347*1,[1]type!$A$2:$A$117,0),8))</f>
        <v>השכר הקובע</v>
      </c>
      <c r="Y1347" s="18" t="str">
        <f t="shared" ref="Y1347:Y1410" si="174">LEFT($A1347,3)</f>
        <v>115</v>
      </c>
      <c r="Z1347" s="18" t="e">
        <f>IF($L1347&lt;"6",INDEX(Revenue_type,MATCH(Y1347*1,[1]type!$A$118:$A$168,0),8),INDEX(Expenditure_type,MATCH(Y1347*1,[1]type!$A$2:$A$117,0),8))</f>
        <v>#N/A</v>
      </c>
    </row>
    <row r="1348" spans="1:26" ht="15.75" customHeight="1" outlineLevel="2">
      <c r="A1348" s="38">
        <v>130</v>
      </c>
      <c r="B1348" s="68">
        <v>817600</v>
      </c>
      <c r="C1348">
        <v>1</v>
      </c>
      <c r="D1348" t="str">
        <f t="shared" ref="D1348:D1411" si="175">C1348&amp;B1348&amp;"."&amp;A1348</f>
        <v>1817600.130</v>
      </c>
      <c r="E1348" s="51" t="s">
        <v>41</v>
      </c>
      <c r="F1348" s="16"/>
      <c r="G1348"/>
      <c r="H1348" s="17">
        <v>35000</v>
      </c>
      <c r="I1348" s="17">
        <v>26285.39</v>
      </c>
      <c r="J1348" s="16">
        <v>36162.39</v>
      </c>
      <c r="K1348" s="18">
        <f>INDEX(תקציב_2013,MATCH(D1348,'[1]תקציב 2015'!$D$3:$D$5960,0),8)</f>
        <v>44585</v>
      </c>
      <c r="L1348" s="18" t="str">
        <f t="shared" si="168"/>
        <v>8</v>
      </c>
      <c r="M1348" s="18" t="str">
        <f>INDEX(Chapter,MATCH(L1348,[1]Chapter!$A$1:$A$681,0),8)</f>
        <v>שירותים ממלכתיים</v>
      </c>
      <c r="N1348" s="18" t="str">
        <f t="shared" si="169"/>
        <v>81</v>
      </c>
      <c r="O1348" s="18" t="str">
        <f>INDEX(Chapter,MATCH(N1348,[1]Chapter!$A$1:$A$681,0),8)</f>
        <v>חינוך</v>
      </c>
      <c r="P1348" s="18" t="str">
        <f t="shared" si="170"/>
        <v>817</v>
      </c>
      <c r="Q1348" s="18" t="str">
        <f>INDEX(Chapter,MATCH(P1348,[1]Chapter!$A$1:$A$681,0),8)</f>
        <v>שירותים נוספים לבתי״ס וגנ״י</v>
      </c>
      <c r="R1348" s="18" t="str">
        <f t="shared" si="171"/>
        <v>8176</v>
      </c>
      <c r="S1348" s="18" t="str">
        <f>INDEX(Chapter,MATCH(R1348,[1]Chapter!$A$1:$A$681,0),8)</f>
        <v>רווחה חינוכית</v>
      </c>
      <c r="T1348" s="18"/>
      <c r="U1348" s="18" t="str">
        <f t="shared" si="172"/>
        <v>1</v>
      </c>
      <c r="V1348" s="18" t="str">
        <f>IF($L1348&lt;"6",INDEX(Revenue_type,MATCH(U1348*1,[1]type!$A$118:$A$168,0),8),INDEX(Expenditure_type,MATCH(U1348*1,[1]type!$A$2:$A$117,0),8))</f>
        <v>משכורות וש"ע לעובדים לפי תקן</v>
      </c>
      <c r="W1348" s="18" t="str">
        <f t="shared" si="173"/>
        <v>13</v>
      </c>
      <c r="X1348" s="18" t="str">
        <f>IF($L1348&lt;"6",INDEX(Revenue_type,MATCH(W1348*1,[1]type!$A$118:$A$168,0),8),INDEX(Expenditure_type,MATCH(W1348*1,[1]type!$A$2:$A$117,0),8))</f>
        <v>שעות נוספות</v>
      </c>
      <c r="Y1348" s="18" t="str">
        <f t="shared" si="174"/>
        <v>130</v>
      </c>
      <c r="Z1348" s="18" t="e">
        <f>IF($L1348&lt;"6",INDEX(Revenue_type,MATCH(Y1348*1,[1]type!$A$118:$A$168,0),8),INDEX(Expenditure_type,MATCH(Y1348*1,[1]type!$A$2:$A$117,0),8))</f>
        <v>#N/A</v>
      </c>
    </row>
    <row r="1349" spans="1:26" ht="15.75" customHeight="1" outlineLevel="2">
      <c r="A1349" s="38">
        <v>140</v>
      </c>
      <c r="B1349" s="68">
        <v>817600</v>
      </c>
      <c r="C1349">
        <v>1</v>
      </c>
      <c r="D1349" t="str">
        <f t="shared" si="175"/>
        <v>1817600.140</v>
      </c>
      <c r="E1349" s="51" t="s">
        <v>56</v>
      </c>
      <c r="F1349" s="16"/>
      <c r="G1349"/>
      <c r="H1349" s="17">
        <v>5000</v>
      </c>
      <c r="I1349" s="17">
        <v>0</v>
      </c>
      <c r="J1349" s="16">
        <v>4869.26</v>
      </c>
      <c r="K1349" s="18"/>
      <c r="L1349" s="18" t="str">
        <f t="shared" si="168"/>
        <v>8</v>
      </c>
      <c r="M1349" s="18" t="str">
        <f>INDEX(Chapter,MATCH(L1349,[1]Chapter!$A$1:$A$681,0),8)</f>
        <v>שירותים ממלכתיים</v>
      </c>
      <c r="N1349" s="18" t="str">
        <f t="shared" si="169"/>
        <v>81</v>
      </c>
      <c r="O1349" s="18" t="str">
        <f>INDEX(Chapter,MATCH(N1349,[1]Chapter!$A$1:$A$681,0),8)</f>
        <v>חינוך</v>
      </c>
      <c r="P1349" s="18" t="str">
        <f t="shared" si="170"/>
        <v>817</v>
      </c>
      <c r="Q1349" s="18" t="str">
        <f>INDEX(Chapter,MATCH(P1349,[1]Chapter!$A$1:$A$681,0),8)</f>
        <v>שירותים נוספים לבתי״ס וגנ״י</v>
      </c>
      <c r="R1349" s="18" t="str">
        <f t="shared" si="171"/>
        <v>8176</v>
      </c>
      <c r="S1349" s="18" t="str">
        <f>INDEX(Chapter,MATCH(R1349,[1]Chapter!$A$1:$A$681,0),8)</f>
        <v>רווחה חינוכית</v>
      </c>
      <c r="T1349" s="18"/>
      <c r="U1349" s="18" t="str">
        <f t="shared" si="172"/>
        <v>1</v>
      </c>
      <c r="V1349" s="18" t="str">
        <f>IF($L1349&lt;"6",INDEX(Revenue_type,MATCH(U1349*1,[1]type!$A$118:$A$168,0),8),INDEX(Expenditure_type,MATCH(U1349*1,[1]type!$A$2:$A$117,0),8))</f>
        <v>משכורות וש"ע לעובדים לפי תקן</v>
      </c>
      <c r="W1349" s="18" t="str">
        <f t="shared" si="173"/>
        <v>14</v>
      </c>
      <c r="X1349" s="18" t="str">
        <f>IF($L1349&lt;"6",INDEX(Revenue_type,MATCH(W1349*1,[1]type!$A$118:$A$168,0),8),INDEX(Expenditure_type,MATCH(W1349*1,[1]type!$A$2:$A$117,0),8))</f>
        <v>החזר הוצאות</v>
      </c>
      <c r="Y1349" s="18" t="str">
        <f t="shared" si="174"/>
        <v>140</v>
      </c>
      <c r="Z1349" s="18" t="e">
        <f>IF($L1349&lt;"6",INDEX(Revenue_type,MATCH(Y1349*1,[1]type!$A$118:$A$168,0),8),INDEX(Expenditure_type,MATCH(Y1349*1,[1]type!$A$2:$A$117,0),8))</f>
        <v>#N/A</v>
      </c>
    </row>
    <row r="1350" spans="1:26" ht="15.75" customHeight="1" outlineLevel="2">
      <c r="A1350" s="38">
        <v>210</v>
      </c>
      <c r="B1350" s="68">
        <v>817600</v>
      </c>
      <c r="C1350">
        <v>1</v>
      </c>
      <c r="D1350" t="str">
        <f t="shared" si="175"/>
        <v>1817600.210</v>
      </c>
      <c r="E1350" s="51" t="s">
        <v>476</v>
      </c>
      <c r="F1350" s="16"/>
      <c r="G1350"/>
      <c r="H1350" s="17">
        <v>30000</v>
      </c>
      <c r="I1350" s="17">
        <v>54958.33</v>
      </c>
      <c r="J1350" s="16">
        <v>83123.72</v>
      </c>
      <c r="K1350" s="18" t="e">
        <f>INDEX(תקציב_2013,MATCH(D1350,'[1]תקציב 2015'!$D$3:$D$5960,0),8)</f>
        <v>#N/A</v>
      </c>
      <c r="L1350" s="18" t="str">
        <f t="shared" si="168"/>
        <v>8</v>
      </c>
      <c r="M1350" s="18" t="str">
        <f>INDEX(Chapter,MATCH(L1350,[1]Chapter!$A$1:$A$681,0),8)</f>
        <v>שירותים ממלכתיים</v>
      </c>
      <c r="N1350" s="18" t="str">
        <f t="shared" si="169"/>
        <v>81</v>
      </c>
      <c r="O1350" s="18" t="str">
        <f>INDEX(Chapter,MATCH(N1350,[1]Chapter!$A$1:$A$681,0),8)</f>
        <v>חינוך</v>
      </c>
      <c r="P1350" s="18" t="str">
        <f t="shared" si="170"/>
        <v>817</v>
      </c>
      <c r="Q1350" s="18" t="str">
        <f>INDEX(Chapter,MATCH(P1350,[1]Chapter!$A$1:$A$681,0),8)</f>
        <v>שירותים נוספים לבתי״ס וגנ״י</v>
      </c>
      <c r="R1350" s="18" t="str">
        <f t="shared" si="171"/>
        <v>8176</v>
      </c>
      <c r="S1350" s="18" t="str">
        <f>INDEX(Chapter,MATCH(R1350,[1]Chapter!$A$1:$A$681,0),8)</f>
        <v>רווחה חינוכית</v>
      </c>
      <c r="T1350" s="18"/>
      <c r="U1350" s="18" t="str">
        <f t="shared" si="172"/>
        <v>2</v>
      </c>
      <c r="V1350" s="18" t="str">
        <f>IF($L1350&lt;"6",INDEX(Revenue_type,MATCH(U1350*1,[1]type!$A$118:$A$168,0),8),INDEX(Expenditure_type,MATCH(U1350*1,[1]type!$A$2:$A$117,0),8))</f>
        <v>משכורות וש"ע לעובדים בלי תקן</v>
      </c>
      <c r="W1350" s="18" t="str">
        <f t="shared" si="173"/>
        <v>21</v>
      </c>
      <c r="X1350" s="18" t="str">
        <f>IF($L1350&lt;"6",INDEX(Revenue_type,MATCH(W1350*1,[1]type!$A$118:$A$168,0),8),INDEX(Expenditure_type,MATCH(W1350*1,[1]type!$A$2:$A$117,0),8))</f>
        <v>השכר הקובע</v>
      </c>
      <c r="Y1350" s="18" t="str">
        <f t="shared" si="174"/>
        <v>210</v>
      </c>
      <c r="Z1350" s="18" t="e">
        <f>IF($L1350&lt;"6",INDEX(Revenue_type,MATCH(Y1350*1,[1]type!$A$118:$A$168,0),8),INDEX(Expenditure_type,MATCH(Y1350*1,[1]type!$A$2:$A$117,0),8))</f>
        <v>#N/A</v>
      </c>
    </row>
    <row r="1351" spans="1:26" ht="15.75" customHeight="1" outlineLevel="2">
      <c r="A1351" s="38">
        <v>430</v>
      </c>
      <c r="B1351" s="68">
        <v>817600</v>
      </c>
      <c r="C1351">
        <v>1</v>
      </c>
      <c r="D1351" t="str">
        <f t="shared" si="175"/>
        <v>1817600.430</v>
      </c>
      <c r="E1351" s="51" t="s">
        <v>593</v>
      </c>
      <c r="F1351" s="16"/>
      <c r="G1351"/>
      <c r="H1351" s="17">
        <v>53000</v>
      </c>
      <c r="I1351" s="17">
        <v>47610.65</v>
      </c>
      <c r="J1351" s="16">
        <v>51346.04</v>
      </c>
      <c r="K1351" s="18" t="e">
        <f>INDEX(תקציב_2013,MATCH(D1351,'[1]תקציב 2015'!$D$3:$D$5960,0),8)</f>
        <v>#N/A</v>
      </c>
      <c r="L1351" s="18" t="str">
        <f t="shared" si="168"/>
        <v>8</v>
      </c>
      <c r="M1351" s="18" t="str">
        <f>INDEX(Chapter,MATCH(L1351,[1]Chapter!$A$1:$A$681,0),8)</f>
        <v>שירותים ממלכתיים</v>
      </c>
      <c r="N1351" s="18" t="str">
        <f t="shared" si="169"/>
        <v>81</v>
      </c>
      <c r="O1351" s="18" t="str">
        <f>INDEX(Chapter,MATCH(N1351,[1]Chapter!$A$1:$A$681,0),8)</f>
        <v>חינוך</v>
      </c>
      <c r="P1351" s="18" t="str">
        <f t="shared" si="170"/>
        <v>817</v>
      </c>
      <c r="Q1351" s="18" t="str">
        <f>INDEX(Chapter,MATCH(P1351,[1]Chapter!$A$1:$A$681,0),8)</f>
        <v>שירותים נוספים לבתי״ס וגנ״י</v>
      </c>
      <c r="R1351" s="18" t="str">
        <f t="shared" si="171"/>
        <v>8176</v>
      </c>
      <c r="S1351" s="18" t="str">
        <f>INDEX(Chapter,MATCH(R1351,[1]Chapter!$A$1:$A$681,0),8)</f>
        <v>רווחה חינוכית</v>
      </c>
      <c r="T1351" s="18"/>
      <c r="U1351" s="18" t="str">
        <f t="shared" si="172"/>
        <v>4</v>
      </c>
      <c r="V1351" s="18" t="str">
        <f>IF($L1351&lt;"6",INDEX(Revenue_type,MATCH(U1351*1,[1]type!$A$118:$A$168,0),8),INDEX(Expenditure_type,MATCH(U1351*1,[1]type!$A$2:$A$117,0),8))</f>
        <v>אחזקת בינים ואספקת ציוד</v>
      </c>
      <c r="W1351" s="18" t="str">
        <f t="shared" si="173"/>
        <v>43</v>
      </c>
      <c r="X1351" s="18" t="str">
        <f>IF($L1351&lt;"6",INDEX(Revenue_type,MATCH(W1351*1,[1]type!$A$118:$A$168,0),8),INDEX(Expenditure_type,MATCH(W1351*1,[1]type!$A$2:$A$117,0),8))</f>
        <v>חשמל, מים וחומרי ניקיון</v>
      </c>
      <c r="Y1351" s="18" t="str">
        <f t="shared" si="174"/>
        <v>430</v>
      </c>
      <c r="Z1351" s="18" t="e">
        <f>IF($L1351&lt;"6",INDEX(Revenue_type,MATCH(Y1351*1,[1]type!$A$118:$A$168,0),8),INDEX(Expenditure_type,MATCH(Y1351*1,[1]type!$A$2:$A$117,0),8))</f>
        <v>#N/A</v>
      </c>
    </row>
    <row r="1352" spans="1:26" ht="15.75" customHeight="1" outlineLevel="2">
      <c r="A1352" s="38">
        <v>492</v>
      </c>
      <c r="B1352" s="68">
        <v>817600</v>
      </c>
      <c r="C1352">
        <v>1</v>
      </c>
      <c r="D1352" t="str">
        <f t="shared" si="175"/>
        <v>1817600.492</v>
      </c>
      <c r="E1352" s="51" t="s">
        <v>443</v>
      </c>
      <c r="F1352" s="16"/>
      <c r="G1352"/>
      <c r="H1352" s="17">
        <v>29000</v>
      </c>
      <c r="I1352" s="17">
        <v>27821</v>
      </c>
      <c r="J1352" s="16">
        <v>28901</v>
      </c>
      <c r="K1352" s="18" t="e">
        <f>INDEX(תקציב_2013,MATCH(D1352,'[1]תקציב 2015'!$D$3:$D$5960,0),8)</f>
        <v>#N/A</v>
      </c>
      <c r="L1352" s="18" t="str">
        <f t="shared" si="168"/>
        <v>8</v>
      </c>
      <c r="M1352" s="18" t="str">
        <f>INDEX(Chapter,MATCH(L1352,[1]Chapter!$A$1:$A$681,0),8)</f>
        <v>שירותים ממלכתיים</v>
      </c>
      <c r="N1352" s="18" t="str">
        <f t="shared" si="169"/>
        <v>81</v>
      </c>
      <c r="O1352" s="18" t="str">
        <f>INDEX(Chapter,MATCH(N1352,[1]Chapter!$A$1:$A$681,0),8)</f>
        <v>חינוך</v>
      </c>
      <c r="P1352" s="18" t="str">
        <f t="shared" si="170"/>
        <v>817</v>
      </c>
      <c r="Q1352" s="18" t="str">
        <f>INDEX(Chapter,MATCH(P1352,[1]Chapter!$A$1:$A$681,0),8)</f>
        <v>שירותים נוספים לבתי״ס וגנ״י</v>
      </c>
      <c r="R1352" s="18" t="str">
        <f t="shared" si="171"/>
        <v>8176</v>
      </c>
      <c r="S1352" s="18" t="str">
        <f>INDEX(Chapter,MATCH(R1352,[1]Chapter!$A$1:$A$681,0),8)</f>
        <v>רווחה חינוכית</v>
      </c>
      <c r="T1352" s="18"/>
      <c r="U1352" s="18" t="str">
        <f t="shared" si="172"/>
        <v>4</v>
      </c>
      <c r="V1352" s="18" t="str">
        <f>IF($L1352&lt;"6",INDEX(Revenue_type,MATCH(U1352*1,[1]type!$A$118:$A$168,0),8),INDEX(Expenditure_type,MATCH(U1352*1,[1]type!$A$2:$A$117,0),8))</f>
        <v>אחזקת בינים ואספקת ציוד</v>
      </c>
      <c r="W1352" s="18" t="str">
        <f t="shared" si="173"/>
        <v>49</v>
      </c>
      <c r="X1352" s="18" t="e">
        <f>IF($L1352&lt;"6",INDEX(Revenue_type,MATCH(W1352*1,[1]type!$A$118:$A$168,0),8),INDEX(Expenditure_type,MATCH(W1352*1,[1]type!$A$2:$A$117,0),8))</f>
        <v>#N/A</v>
      </c>
      <c r="Y1352" s="18" t="str">
        <f t="shared" si="174"/>
        <v>492</v>
      </c>
      <c r="Z1352" s="18" t="str">
        <f>IF($L1352&lt;"6",INDEX(Revenue_type,MATCH(Y1352*1,[1]type!$A$118:$A$168,0),8),INDEX(Expenditure_type,MATCH(Y1352*1,[1]type!$A$2:$A$117,0),8))</f>
        <v>השתתפות בתקציבי עזר 092</v>
      </c>
    </row>
    <row r="1353" spans="1:26" ht="15.75" customHeight="1" outlineLevel="2">
      <c r="A1353" s="38">
        <v>780</v>
      </c>
      <c r="B1353" s="68">
        <v>817600</v>
      </c>
      <c r="C1353">
        <v>1</v>
      </c>
      <c r="D1353" t="str">
        <f t="shared" si="175"/>
        <v>1817600.780</v>
      </c>
      <c r="E1353" s="51" t="s">
        <v>50</v>
      </c>
      <c r="F1353" s="16"/>
      <c r="G1353"/>
      <c r="H1353" s="17">
        <v>120000</v>
      </c>
      <c r="I1353" s="17">
        <v>99908.87</v>
      </c>
      <c r="J1353" s="16">
        <v>89931.12</v>
      </c>
      <c r="K1353" s="18">
        <f>INDEX(תקציב_2013,MATCH(D1353,'[1]תקציב 2015'!$D$3:$D$5960,0),8)</f>
        <v>300000</v>
      </c>
      <c r="L1353" s="18" t="str">
        <f t="shared" si="168"/>
        <v>8</v>
      </c>
      <c r="M1353" s="18" t="str">
        <f>INDEX(Chapter,MATCH(L1353,[1]Chapter!$A$1:$A$681,0),8)</f>
        <v>שירותים ממלכתיים</v>
      </c>
      <c r="N1353" s="18" t="str">
        <f t="shared" si="169"/>
        <v>81</v>
      </c>
      <c r="O1353" s="18" t="str">
        <f>INDEX(Chapter,MATCH(N1353,[1]Chapter!$A$1:$A$681,0),8)</f>
        <v>חינוך</v>
      </c>
      <c r="P1353" s="18" t="str">
        <f t="shared" si="170"/>
        <v>817</v>
      </c>
      <c r="Q1353" s="18" t="str">
        <f>INDEX(Chapter,MATCH(P1353,[1]Chapter!$A$1:$A$681,0),8)</f>
        <v>שירותים נוספים לבתי״ס וגנ״י</v>
      </c>
      <c r="R1353" s="18" t="str">
        <f t="shared" si="171"/>
        <v>8176</v>
      </c>
      <c r="S1353" s="18" t="str">
        <f>INDEX(Chapter,MATCH(R1353,[1]Chapter!$A$1:$A$681,0),8)</f>
        <v>רווחה חינוכית</v>
      </c>
      <c r="T1353" s="18"/>
      <c r="U1353" s="18" t="str">
        <f t="shared" si="172"/>
        <v>7</v>
      </c>
      <c r="V1353" s="18" t="str">
        <f>IF($L1353&lt;"6",INDEX(Revenue_type,MATCH(U1353*1,[1]type!$A$118:$A$168,0),8),INDEX(Expenditure_type,MATCH(U1353*1,[1]type!$A$2:$A$117,0),8))</f>
        <v>הוצאות לפעולות</v>
      </c>
      <c r="W1353" s="18" t="str">
        <f t="shared" si="173"/>
        <v>78</v>
      </c>
      <c r="X1353" s="18" t="str">
        <f>IF($L1353&lt;"6",INDEX(Revenue_type,MATCH(W1353*1,[1]type!$A$118:$A$168,0),8),INDEX(Expenditure_type,MATCH(W1353*1,[1]type!$A$2:$A$117,0),8))</f>
        <v>הוצאות שונות</v>
      </c>
      <c r="Y1353" s="18" t="str">
        <f t="shared" si="174"/>
        <v>780</v>
      </c>
      <c r="Z1353" s="18" t="e">
        <f>IF($L1353&lt;"6",INDEX(Revenue_type,MATCH(Y1353*1,[1]type!$A$118:$A$168,0),8),INDEX(Expenditure_type,MATCH(Y1353*1,[1]type!$A$2:$A$117,0),8))</f>
        <v>#N/A</v>
      </c>
    </row>
    <row r="1354" spans="1:26" ht="15.75" customHeight="1" outlineLevel="2">
      <c r="A1354" s="38">
        <v>798</v>
      </c>
      <c r="B1354" s="68">
        <v>817600</v>
      </c>
      <c r="C1354">
        <v>1</v>
      </c>
      <c r="D1354" t="str">
        <f t="shared" si="175"/>
        <v>1817600.798</v>
      </c>
      <c r="E1354" s="51" t="s">
        <v>565</v>
      </c>
      <c r="F1354" s="16"/>
      <c r="G1354"/>
      <c r="H1354" s="17">
        <v>36000</v>
      </c>
      <c r="I1354" s="17">
        <v>51948</v>
      </c>
      <c r="J1354" s="16">
        <v>49995</v>
      </c>
      <c r="K1354" s="18" t="e">
        <f>INDEX(תקציב_2013,MATCH(D1354,'[1]תקציב 2015'!$D$3:$D$5960,0),8)</f>
        <v>#N/A</v>
      </c>
      <c r="L1354" s="18" t="str">
        <f t="shared" si="168"/>
        <v>8</v>
      </c>
      <c r="M1354" s="18" t="str">
        <f>INDEX(Chapter,MATCH(L1354,[1]Chapter!$A$1:$A$681,0),8)</f>
        <v>שירותים ממלכתיים</v>
      </c>
      <c r="N1354" s="18" t="str">
        <f t="shared" si="169"/>
        <v>81</v>
      </c>
      <c r="O1354" s="18" t="str">
        <f>INDEX(Chapter,MATCH(N1354,[1]Chapter!$A$1:$A$681,0),8)</f>
        <v>חינוך</v>
      </c>
      <c r="P1354" s="18" t="str">
        <f t="shared" si="170"/>
        <v>817</v>
      </c>
      <c r="Q1354" s="18" t="str">
        <f>INDEX(Chapter,MATCH(P1354,[1]Chapter!$A$1:$A$681,0),8)</f>
        <v>שירותים נוספים לבתי״ס וגנ״י</v>
      </c>
      <c r="R1354" s="18" t="str">
        <f t="shared" si="171"/>
        <v>8176</v>
      </c>
      <c r="S1354" s="18" t="str">
        <f>INDEX(Chapter,MATCH(R1354,[1]Chapter!$A$1:$A$681,0),8)</f>
        <v>רווחה חינוכית</v>
      </c>
      <c r="T1354" s="18"/>
      <c r="U1354" s="18" t="str">
        <f t="shared" si="172"/>
        <v>7</v>
      </c>
      <c r="V1354" s="18" t="str">
        <f>IF($L1354&lt;"6",INDEX(Revenue_type,MATCH(U1354*1,[1]type!$A$118:$A$168,0),8),INDEX(Expenditure_type,MATCH(U1354*1,[1]type!$A$2:$A$117,0),8))</f>
        <v>הוצאות לפעולות</v>
      </c>
      <c r="W1354" s="18" t="str">
        <f t="shared" si="173"/>
        <v>79</v>
      </c>
      <c r="X1354" s="18" t="str">
        <f>IF($L1354&lt;"6",INDEX(Revenue_type,MATCH(W1354*1,[1]type!$A$118:$A$168,0),8),INDEX(Expenditure_type,MATCH(W1354*1,[1]type!$A$2:$A$117,0),8))</f>
        <v>השתתפות בתקציבי עזר 092</v>
      </c>
      <c r="Y1354" s="18" t="str">
        <f t="shared" si="174"/>
        <v>798</v>
      </c>
      <c r="Z1354" s="18" t="e">
        <f>IF($L1354&lt;"6",INDEX(Revenue_type,MATCH(Y1354*1,[1]type!$A$118:$A$168,0),8),INDEX(Expenditure_type,MATCH(Y1354*1,[1]type!$A$2:$A$117,0),8))</f>
        <v>#N/A</v>
      </c>
    </row>
    <row r="1355" spans="1:26" ht="15.75" customHeight="1" outlineLevel="2">
      <c r="A1355" s="38">
        <v>930</v>
      </c>
      <c r="B1355" s="68">
        <v>817600</v>
      </c>
      <c r="C1355">
        <v>1</v>
      </c>
      <c r="D1355" t="str">
        <f t="shared" si="175"/>
        <v>1817600.930</v>
      </c>
      <c r="E1355" s="51" t="s">
        <v>78</v>
      </c>
      <c r="F1355" s="16"/>
      <c r="G1355"/>
      <c r="H1355" s="17">
        <v>5400</v>
      </c>
      <c r="I1355" s="17">
        <v>2740</v>
      </c>
      <c r="J1355" s="16">
        <v>2467.41</v>
      </c>
      <c r="K1355" s="18"/>
      <c r="L1355" s="18" t="str">
        <f t="shared" si="168"/>
        <v>8</v>
      </c>
      <c r="M1355" s="18" t="str">
        <f>INDEX(Chapter,MATCH(L1355,[1]Chapter!$A$1:$A$681,0),8)</f>
        <v>שירותים ממלכתיים</v>
      </c>
      <c r="N1355" s="18" t="str">
        <f t="shared" si="169"/>
        <v>81</v>
      </c>
      <c r="O1355" s="18" t="str">
        <f>INDEX(Chapter,MATCH(N1355,[1]Chapter!$A$1:$A$681,0),8)</f>
        <v>חינוך</v>
      </c>
      <c r="P1355" s="18" t="str">
        <f t="shared" si="170"/>
        <v>817</v>
      </c>
      <c r="Q1355" s="18" t="str">
        <f>INDEX(Chapter,MATCH(P1355,[1]Chapter!$A$1:$A$681,0),8)</f>
        <v>שירותים נוספים לבתי״ס וגנ״י</v>
      </c>
      <c r="R1355" s="18" t="str">
        <f t="shared" si="171"/>
        <v>8176</v>
      </c>
      <c r="S1355" s="18" t="str">
        <f>INDEX(Chapter,MATCH(R1355,[1]Chapter!$A$1:$A$681,0),8)</f>
        <v>רווחה חינוכית</v>
      </c>
      <c r="T1355" s="18"/>
      <c r="U1355" s="18" t="str">
        <f t="shared" si="172"/>
        <v>9</v>
      </c>
      <c r="V1355" s="18" t="str">
        <f>IF($L1355&lt;"6",INDEX(Revenue_type,MATCH(U1355*1,[1]type!$A$118:$A$168,0),8),INDEX(Expenditure_type,MATCH(U1355*1,[1]type!$A$2:$A$117,0),8))</f>
        <v>הוצאות חד פעמיות</v>
      </c>
      <c r="W1355" s="18" t="str">
        <f t="shared" si="173"/>
        <v>93</v>
      </c>
      <c r="X1355" s="18" t="str">
        <f>IF($L1355&lt;"6",INDEX(Revenue_type,MATCH(W1355*1,[1]type!$A$118:$A$168,0),8),INDEX(Expenditure_type,MATCH(W1355*1,[1]type!$A$2:$A$117,0),8))</f>
        <v>רכישת ציוד יסודי</v>
      </c>
      <c r="Y1355" s="18" t="str">
        <f t="shared" si="174"/>
        <v>930</v>
      </c>
      <c r="Z1355" s="18" t="e">
        <f>IF($L1355&lt;"6",INDEX(Revenue_type,MATCH(Y1355*1,[1]type!$A$118:$A$168,0),8),INDEX(Expenditure_type,MATCH(Y1355*1,[1]type!$A$2:$A$117,0),8))</f>
        <v>#N/A</v>
      </c>
    </row>
    <row r="1356" spans="1:26" ht="15.75" customHeight="1" outlineLevel="2">
      <c r="A1356" s="38">
        <v>110</v>
      </c>
      <c r="B1356" s="68">
        <v>817700</v>
      </c>
      <c r="C1356">
        <v>1</v>
      </c>
      <c r="D1356" t="str">
        <f t="shared" si="175"/>
        <v>1817700.110</v>
      </c>
      <c r="E1356" s="51" t="s">
        <v>927</v>
      </c>
      <c r="F1356" s="16"/>
      <c r="G1356"/>
      <c r="H1356" s="17">
        <v>430000</v>
      </c>
      <c r="I1356" s="17">
        <v>440696.54</v>
      </c>
      <c r="J1356" s="16">
        <v>422335.63</v>
      </c>
      <c r="K1356" s="18"/>
      <c r="L1356" s="18" t="str">
        <f t="shared" si="168"/>
        <v>8</v>
      </c>
      <c r="M1356" s="18" t="str">
        <f>INDEX(Chapter,MATCH(L1356,[1]Chapter!$A$1:$A$681,0),8)</f>
        <v>שירותים ממלכתיים</v>
      </c>
      <c r="N1356" s="18" t="str">
        <f t="shared" si="169"/>
        <v>81</v>
      </c>
      <c r="O1356" s="18" t="str">
        <f>INDEX(Chapter,MATCH(N1356,[1]Chapter!$A$1:$A$681,0),8)</f>
        <v>חינוך</v>
      </c>
      <c r="P1356" s="18" t="str">
        <f t="shared" si="170"/>
        <v>817</v>
      </c>
      <c r="Q1356" s="18" t="str">
        <f>INDEX(Chapter,MATCH(P1356,[1]Chapter!$A$1:$A$681,0),8)</f>
        <v>שירותים נוספים לבתי״ס וגנ״י</v>
      </c>
      <c r="R1356" s="18" t="str">
        <f t="shared" si="171"/>
        <v>8177</v>
      </c>
      <c r="S1356" s="18" t="str">
        <f>INDEX(Chapter,MATCH(R1356,[1]Chapter!$A$1:$A$681,0),8)</f>
        <v>קב״סים</v>
      </c>
      <c r="T1356" s="18"/>
      <c r="U1356" s="18" t="str">
        <f t="shared" si="172"/>
        <v>1</v>
      </c>
      <c r="V1356" s="18" t="str">
        <f>IF($L1356&lt;"6",INDEX(Revenue_type,MATCH(U1356*1,[1]type!$A$118:$A$168,0),8),INDEX(Expenditure_type,MATCH(U1356*1,[1]type!$A$2:$A$117,0),8))</f>
        <v>משכורות וש"ע לעובדים לפי תקן</v>
      </c>
      <c r="W1356" s="18" t="str">
        <f t="shared" si="173"/>
        <v>11</v>
      </c>
      <c r="X1356" s="18" t="str">
        <f>IF($L1356&lt;"6",INDEX(Revenue_type,MATCH(W1356*1,[1]type!$A$118:$A$168,0),8),INDEX(Expenditure_type,MATCH(W1356*1,[1]type!$A$2:$A$117,0),8))</f>
        <v>השכר הקובע</v>
      </c>
      <c r="Y1356" s="18" t="str">
        <f t="shared" si="174"/>
        <v>110</v>
      </c>
      <c r="Z1356" s="18" t="e">
        <f>IF($L1356&lt;"6",INDEX(Revenue_type,MATCH(Y1356*1,[1]type!$A$118:$A$168,0),8),INDEX(Expenditure_type,MATCH(Y1356*1,[1]type!$A$2:$A$117,0),8))</f>
        <v>#N/A</v>
      </c>
    </row>
    <row r="1357" spans="1:26" ht="15.75" customHeight="1" outlineLevel="2">
      <c r="A1357" s="38">
        <v>130</v>
      </c>
      <c r="B1357" s="68">
        <v>817700</v>
      </c>
      <c r="C1357">
        <v>1</v>
      </c>
      <c r="D1357" t="str">
        <f t="shared" si="175"/>
        <v>1817700.130</v>
      </c>
      <c r="E1357" s="31" t="s">
        <v>41</v>
      </c>
      <c r="F1357" s="16"/>
      <c r="G1357"/>
      <c r="H1357" s="17">
        <v>30000</v>
      </c>
      <c r="I1357" s="17">
        <v>17436.599999999999</v>
      </c>
      <c r="J1357" s="16">
        <v>3779.99</v>
      </c>
      <c r="K1357" s="18" t="e">
        <f>INDEX(תקציב_2013,MATCH(D1357,'[1]תקציב 2015'!$D$3:$D$5960,0),8)</f>
        <v>#N/A</v>
      </c>
      <c r="L1357" s="18" t="str">
        <f t="shared" si="168"/>
        <v>8</v>
      </c>
      <c r="M1357" s="18" t="str">
        <f>INDEX(Chapter,MATCH(L1357,[1]Chapter!$A$1:$A$681,0),8)</f>
        <v>שירותים ממלכתיים</v>
      </c>
      <c r="N1357" s="18" t="str">
        <f t="shared" si="169"/>
        <v>81</v>
      </c>
      <c r="O1357" s="18" t="str">
        <f>INDEX(Chapter,MATCH(N1357,[1]Chapter!$A$1:$A$681,0),8)</f>
        <v>חינוך</v>
      </c>
      <c r="P1357" s="18" t="str">
        <f t="shared" si="170"/>
        <v>817</v>
      </c>
      <c r="Q1357" s="18" t="str">
        <f>INDEX(Chapter,MATCH(P1357,[1]Chapter!$A$1:$A$681,0),8)</f>
        <v>שירותים נוספים לבתי״ס וגנ״י</v>
      </c>
      <c r="R1357" s="18" t="str">
        <f t="shared" si="171"/>
        <v>8177</v>
      </c>
      <c r="S1357" s="18" t="str">
        <f>INDEX(Chapter,MATCH(R1357,[1]Chapter!$A$1:$A$681,0),8)</f>
        <v>קב״סים</v>
      </c>
      <c r="T1357" s="18"/>
      <c r="U1357" s="18" t="str">
        <f t="shared" si="172"/>
        <v>1</v>
      </c>
      <c r="V1357" s="18" t="str">
        <f>IF($L1357&lt;"6",INDEX(Revenue_type,MATCH(U1357*1,[1]type!$A$118:$A$168,0),8),INDEX(Expenditure_type,MATCH(U1357*1,[1]type!$A$2:$A$117,0),8))</f>
        <v>משכורות וש"ע לעובדים לפי תקן</v>
      </c>
      <c r="W1357" s="18" t="str">
        <f t="shared" si="173"/>
        <v>13</v>
      </c>
      <c r="X1357" s="18" t="str">
        <f>IF($L1357&lt;"6",INDEX(Revenue_type,MATCH(W1357*1,[1]type!$A$118:$A$168,0),8),INDEX(Expenditure_type,MATCH(W1357*1,[1]type!$A$2:$A$117,0),8))</f>
        <v>שעות נוספות</v>
      </c>
      <c r="Y1357" s="18" t="str">
        <f t="shared" si="174"/>
        <v>130</v>
      </c>
      <c r="Z1357" s="18" t="e">
        <f>IF($L1357&lt;"6",INDEX(Revenue_type,MATCH(Y1357*1,[1]type!$A$118:$A$168,0),8),INDEX(Expenditure_type,MATCH(Y1357*1,[1]type!$A$2:$A$117,0),8))</f>
        <v>#N/A</v>
      </c>
    </row>
    <row r="1358" spans="1:26" ht="15.75" customHeight="1" outlineLevel="2">
      <c r="A1358" s="38">
        <v>140</v>
      </c>
      <c r="B1358" s="68">
        <v>817700</v>
      </c>
      <c r="C1358">
        <v>1</v>
      </c>
      <c r="D1358" t="str">
        <f t="shared" si="175"/>
        <v>1817700.140</v>
      </c>
      <c r="E1358" s="51" t="s">
        <v>56</v>
      </c>
      <c r="F1358" s="16"/>
      <c r="G1358"/>
      <c r="H1358" s="17">
        <v>62000</v>
      </c>
      <c r="I1358" s="17">
        <v>70057.570000000007</v>
      </c>
      <c r="J1358" s="16">
        <v>61179.43</v>
      </c>
      <c r="K1358" s="18" t="e">
        <f>INDEX(תקציב_2013,MATCH(D1358,'[1]תקציב 2015'!$D$3:$D$5960,0),8)</f>
        <v>#N/A</v>
      </c>
      <c r="L1358" s="18" t="str">
        <f t="shared" si="168"/>
        <v>8</v>
      </c>
      <c r="M1358" s="18" t="str">
        <f>INDEX(Chapter,MATCH(L1358,[1]Chapter!$A$1:$A$681,0),8)</f>
        <v>שירותים ממלכתיים</v>
      </c>
      <c r="N1358" s="18" t="str">
        <f t="shared" si="169"/>
        <v>81</v>
      </c>
      <c r="O1358" s="18" t="str">
        <f>INDEX(Chapter,MATCH(N1358,[1]Chapter!$A$1:$A$681,0),8)</f>
        <v>חינוך</v>
      </c>
      <c r="P1358" s="18" t="str">
        <f t="shared" si="170"/>
        <v>817</v>
      </c>
      <c r="Q1358" s="18" t="str">
        <f>INDEX(Chapter,MATCH(P1358,[1]Chapter!$A$1:$A$681,0),8)</f>
        <v>שירותים נוספים לבתי״ס וגנ״י</v>
      </c>
      <c r="R1358" s="18" t="str">
        <f t="shared" si="171"/>
        <v>8177</v>
      </c>
      <c r="S1358" s="18" t="str">
        <f>INDEX(Chapter,MATCH(R1358,[1]Chapter!$A$1:$A$681,0),8)</f>
        <v>קב״סים</v>
      </c>
      <c r="T1358" s="18"/>
      <c r="U1358" s="18" t="str">
        <f t="shared" si="172"/>
        <v>1</v>
      </c>
      <c r="V1358" s="18" t="str">
        <f>IF($L1358&lt;"6",INDEX(Revenue_type,MATCH(U1358*1,[1]type!$A$118:$A$168,0),8),INDEX(Expenditure_type,MATCH(U1358*1,[1]type!$A$2:$A$117,0),8))</f>
        <v>משכורות וש"ע לעובדים לפי תקן</v>
      </c>
      <c r="W1358" s="18" t="str">
        <f t="shared" si="173"/>
        <v>14</v>
      </c>
      <c r="X1358" s="18" t="str">
        <f>IF($L1358&lt;"6",INDEX(Revenue_type,MATCH(W1358*1,[1]type!$A$118:$A$168,0),8),INDEX(Expenditure_type,MATCH(W1358*1,[1]type!$A$2:$A$117,0),8))</f>
        <v>החזר הוצאות</v>
      </c>
      <c r="Y1358" s="18" t="str">
        <f t="shared" si="174"/>
        <v>140</v>
      </c>
      <c r="Z1358" s="18" t="e">
        <f>IF($L1358&lt;"6",INDEX(Revenue_type,MATCH(Y1358*1,[1]type!$A$118:$A$168,0),8),INDEX(Expenditure_type,MATCH(Y1358*1,[1]type!$A$2:$A$117,0),8))</f>
        <v>#N/A</v>
      </c>
    </row>
    <row r="1359" spans="1:26" ht="15.75" customHeight="1" outlineLevel="2">
      <c r="A1359" s="38">
        <v>750</v>
      </c>
      <c r="B1359" s="68">
        <v>817700</v>
      </c>
      <c r="C1359">
        <v>1</v>
      </c>
      <c r="D1359" t="str">
        <f t="shared" si="175"/>
        <v>1817700.750</v>
      </c>
      <c r="E1359" s="51" t="s">
        <v>928</v>
      </c>
      <c r="F1359" s="16"/>
      <c r="G1359"/>
      <c r="H1359" s="17">
        <v>22500</v>
      </c>
      <c r="I1359" s="17">
        <v>0</v>
      </c>
      <c r="J1359" s="16">
        <v>5550</v>
      </c>
      <c r="K1359" s="18" t="e">
        <f>INDEX(תקציב_2013,MATCH(D1359,'[1]תקציב 2015'!$D$3:$D$5960,0),8)</f>
        <v>#N/A</v>
      </c>
      <c r="L1359" s="18" t="str">
        <f t="shared" si="168"/>
        <v>8</v>
      </c>
      <c r="M1359" s="18" t="str">
        <f>INDEX(Chapter,MATCH(L1359,[1]Chapter!$A$1:$A$681,0),8)</f>
        <v>שירותים ממלכתיים</v>
      </c>
      <c r="N1359" s="18" t="str">
        <f t="shared" si="169"/>
        <v>81</v>
      </c>
      <c r="O1359" s="18" t="str">
        <f>INDEX(Chapter,MATCH(N1359,[1]Chapter!$A$1:$A$681,0),8)</f>
        <v>חינוך</v>
      </c>
      <c r="P1359" s="18" t="str">
        <f t="shared" si="170"/>
        <v>817</v>
      </c>
      <c r="Q1359" s="18" t="str">
        <f>INDEX(Chapter,MATCH(P1359,[1]Chapter!$A$1:$A$681,0),8)</f>
        <v>שירותים נוספים לבתי״ס וגנ״י</v>
      </c>
      <c r="R1359" s="18" t="str">
        <f t="shared" si="171"/>
        <v>8177</v>
      </c>
      <c r="S1359" s="18" t="str">
        <f>INDEX(Chapter,MATCH(R1359,[1]Chapter!$A$1:$A$681,0),8)</f>
        <v>קב״סים</v>
      </c>
      <c r="T1359" s="18"/>
      <c r="U1359" s="18" t="str">
        <f t="shared" si="172"/>
        <v>7</v>
      </c>
      <c r="V1359" s="18" t="str">
        <f>IF($L1359&lt;"6",INDEX(Revenue_type,MATCH(U1359*1,[1]type!$A$118:$A$168,0),8),INDEX(Expenditure_type,MATCH(U1359*1,[1]type!$A$2:$A$117,0),8))</f>
        <v>הוצאות לפעולות</v>
      </c>
      <c r="W1359" s="18" t="str">
        <f t="shared" si="173"/>
        <v>75</v>
      </c>
      <c r="X1359" s="18" t="str">
        <f>IF($L1359&lt;"6",INDEX(Revenue_type,MATCH(W1359*1,[1]type!$A$118:$A$168,0),8),INDEX(Expenditure_type,MATCH(W1359*1,[1]type!$A$2:$A$117,0),8))</f>
        <v>עבודות קבלניות</v>
      </c>
      <c r="Y1359" s="18" t="str">
        <f t="shared" si="174"/>
        <v>750</v>
      </c>
      <c r="Z1359" s="18" t="e">
        <f>IF($L1359&lt;"6",INDEX(Revenue_type,MATCH(Y1359*1,[1]type!$A$118:$A$168,0),8),INDEX(Expenditure_type,MATCH(Y1359*1,[1]type!$A$2:$A$117,0),8))</f>
        <v>#N/A</v>
      </c>
    </row>
    <row r="1360" spans="1:26" ht="15.75" customHeight="1" outlineLevel="2">
      <c r="A1360" s="38">
        <v>110</v>
      </c>
      <c r="B1360" s="68">
        <v>817800</v>
      </c>
      <c r="C1360">
        <v>1</v>
      </c>
      <c r="D1360" t="str">
        <f t="shared" si="175"/>
        <v>1817800.110</v>
      </c>
      <c r="E1360" s="43" t="s">
        <v>929</v>
      </c>
      <c r="F1360" s="16"/>
      <c r="G1360"/>
      <c r="H1360" s="17">
        <v>560000</v>
      </c>
      <c r="I1360" s="17">
        <v>589187.79</v>
      </c>
      <c r="J1360" s="16">
        <v>434054.43</v>
      </c>
      <c r="K1360" s="18">
        <f>INDEX(תקציב_2013,MATCH(D1360,'[1]תקציב 2015'!$D$3:$D$5960,0),8)</f>
        <v>334124</v>
      </c>
      <c r="L1360" s="18" t="str">
        <f t="shared" si="168"/>
        <v>8</v>
      </c>
      <c r="M1360" s="18" t="str">
        <f>INDEX(Chapter,MATCH(L1360,[1]Chapter!$A$1:$A$681,0),8)</f>
        <v>שירותים ממלכתיים</v>
      </c>
      <c r="N1360" s="18" t="str">
        <f t="shared" si="169"/>
        <v>81</v>
      </c>
      <c r="O1360" s="18" t="str">
        <f>INDEX(Chapter,MATCH(N1360,[1]Chapter!$A$1:$A$681,0),8)</f>
        <v>חינוך</v>
      </c>
      <c r="P1360" s="18" t="str">
        <f t="shared" si="170"/>
        <v>817</v>
      </c>
      <c r="Q1360" s="18" t="str">
        <f>INDEX(Chapter,MATCH(P1360,[1]Chapter!$A$1:$A$681,0),8)</f>
        <v>שירותים נוספים לבתי״ס וגנ״י</v>
      </c>
      <c r="R1360" s="18" t="str">
        <f t="shared" si="171"/>
        <v>8178</v>
      </c>
      <c r="S1360" s="18" t="str">
        <f>INDEX(Chapter,MATCH(R1360,[1]Chapter!$A$1:$A$681,0),8)</f>
        <v>הסעות ילדים</v>
      </c>
      <c r="T1360" s="18"/>
      <c r="U1360" s="18" t="str">
        <f t="shared" si="172"/>
        <v>1</v>
      </c>
      <c r="V1360" s="18" t="str">
        <f>IF($L1360&lt;"6",INDEX(Revenue_type,MATCH(U1360*1,[1]type!$A$118:$A$168,0),8),INDEX(Expenditure_type,MATCH(U1360*1,[1]type!$A$2:$A$117,0),8))</f>
        <v>משכורות וש"ע לעובדים לפי תקן</v>
      </c>
      <c r="W1360" s="18" t="str">
        <f t="shared" si="173"/>
        <v>11</v>
      </c>
      <c r="X1360" s="18" t="str">
        <f>IF($L1360&lt;"6",INDEX(Revenue_type,MATCH(W1360*1,[1]type!$A$118:$A$168,0),8),INDEX(Expenditure_type,MATCH(W1360*1,[1]type!$A$2:$A$117,0),8))</f>
        <v>השכר הקובע</v>
      </c>
      <c r="Y1360" s="18" t="str">
        <f t="shared" si="174"/>
        <v>110</v>
      </c>
      <c r="Z1360" s="18" t="e">
        <f>IF($L1360&lt;"6",INDEX(Revenue_type,MATCH(Y1360*1,[1]type!$A$118:$A$168,0),8),INDEX(Expenditure_type,MATCH(Y1360*1,[1]type!$A$2:$A$117,0),8))</f>
        <v>#N/A</v>
      </c>
    </row>
    <row r="1361" spans="1:26" ht="15.75" customHeight="1" outlineLevel="2">
      <c r="A1361" s="38">
        <v>130</v>
      </c>
      <c r="B1361" s="68">
        <v>817800</v>
      </c>
      <c r="C1361">
        <v>1</v>
      </c>
      <c r="D1361" t="str">
        <f t="shared" si="175"/>
        <v>1817800.130</v>
      </c>
      <c r="E1361" s="51" t="s">
        <v>41</v>
      </c>
      <c r="F1361" s="16"/>
      <c r="G1361"/>
      <c r="H1361" s="17">
        <v>0</v>
      </c>
      <c r="I1361" s="17">
        <v>0</v>
      </c>
      <c r="J1361" s="16">
        <v>210.31</v>
      </c>
      <c r="K1361" s="18">
        <f>INDEX(תקציב_2013,MATCH(D1361,'[1]תקציב 2015'!$D$3:$D$5960,0),8)</f>
        <v>2951</v>
      </c>
      <c r="L1361" s="18" t="str">
        <f t="shared" si="168"/>
        <v>8</v>
      </c>
      <c r="M1361" s="18" t="str">
        <f>INDEX(Chapter,MATCH(L1361,[1]Chapter!$A$1:$A$681,0),8)</f>
        <v>שירותים ממלכתיים</v>
      </c>
      <c r="N1361" s="18" t="str">
        <f t="shared" si="169"/>
        <v>81</v>
      </c>
      <c r="O1361" s="18" t="str">
        <f>INDEX(Chapter,MATCH(N1361,[1]Chapter!$A$1:$A$681,0),8)</f>
        <v>חינוך</v>
      </c>
      <c r="P1361" s="18" t="str">
        <f t="shared" si="170"/>
        <v>817</v>
      </c>
      <c r="Q1361" s="18" t="str">
        <f>INDEX(Chapter,MATCH(P1361,[1]Chapter!$A$1:$A$681,0),8)</f>
        <v>שירותים נוספים לבתי״ס וגנ״י</v>
      </c>
      <c r="R1361" s="18" t="str">
        <f t="shared" si="171"/>
        <v>8178</v>
      </c>
      <c r="S1361" s="18" t="str">
        <f>INDEX(Chapter,MATCH(R1361,[1]Chapter!$A$1:$A$681,0),8)</f>
        <v>הסעות ילדים</v>
      </c>
      <c r="T1361" s="18"/>
      <c r="U1361" s="18" t="str">
        <f t="shared" si="172"/>
        <v>1</v>
      </c>
      <c r="V1361" s="18" t="str">
        <f>IF($L1361&lt;"6",INDEX(Revenue_type,MATCH(U1361*1,[1]type!$A$118:$A$168,0),8),INDEX(Expenditure_type,MATCH(U1361*1,[1]type!$A$2:$A$117,0),8))</f>
        <v>משכורות וש"ע לעובדים לפי תקן</v>
      </c>
      <c r="W1361" s="18" t="str">
        <f t="shared" si="173"/>
        <v>13</v>
      </c>
      <c r="X1361" s="18" t="str">
        <f>IF($L1361&lt;"6",INDEX(Revenue_type,MATCH(W1361*1,[1]type!$A$118:$A$168,0),8),INDEX(Expenditure_type,MATCH(W1361*1,[1]type!$A$2:$A$117,0),8))</f>
        <v>שעות נוספות</v>
      </c>
      <c r="Y1361" s="18" t="str">
        <f t="shared" si="174"/>
        <v>130</v>
      </c>
      <c r="Z1361" s="18" t="e">
        <f>IF($L1361&lt;"6",INDEX(Revenue_type,MATCH(Y1361*1,[1]type!$A$118:$A$168,0),8),INDEX(Expenditure_type,MATCH(Y1361*1,[1]type!$A$2:$A$117,0),8))</f>
        <v>#N/A</v>
      </c>
    </row>
    <row r="1362" spans="1:26" ht="15.75" customHeight="1" outlineLevel="2">
      <c r="A1362" s="38">
        <v>210</v>
      </c>
      <c r="B1362" s="39">
        <v>817800</v>
      </c>
      <c r="C1362">
        <v>1</v>
      </c>
      <c r="D1362" t="str">
        <f t="shared" si="175"/>
        <v>1817800.210</v>
      </c>
      <c r="E1362" s="41" t="s">
        <v>930</v>
      </c>
      <c r="F1362" s="16"/>
      <c r="G1362"/>
      <c r="H1362" s="17">
        <v>3657000</v>
      </c>
      <c r="I1362" s="17">
        <v>3275646.07</v>
      </c>
      <c r="J1362" s="16">
        <v>3398318.47</v>
      </c>
      <c r="K1362" s="18" t="e">
        <f>INDEX(תקציב_2013,MATCH(D1362,'[1]תקציב 2015'!$D$3:$D$5960,0),8)</f>
        <v>#N/A</v>
      </c>
      <c r="L1362" s="18" t="str">
        <f t="shared" si="168"/>
        <v>8</v>
      </c>
      <c r="M1362" s="18" t="str">
        <f>INDEX(Chapter,MATCH(L1362,[1]Chapter!$A$1:$A$681,0),8)</f>
        <v>שירותים ממלכתיים</v>
      </c>
      <c r="N1362" s="18" t="str">
        <f t="shared" si="169"/>
        <v>81</v>
      </c>
      <c r="O1362" s="18" t="str">
        <f>INDEX(Chapter,MATCH(N1362,[1]Chapter!$A$1:$A$681,0),8)</f>
        <v>חינוך</v>
      </c>
      <c r="P1362" s="18" t="str">
        <f t="shared" si="170"/>
        <v>817</v>
      </c>
      <c r="Q1362" s="18" t="str">
        <f>INDEX(Chapter,MATCH(P1362,[1]Chapter!$A$1:$A$681,0),8)</f>
        <v>שירותים נוספים לבתי״ס וגנ״י</v>
      </c>
      <c r="R1362" s="18" t="str">
        <f t="shared" si="171"/>
        <v>8178</v>
      </c>
      <c r="S1362" s="18" t="str">
        <f>INDEX(Chapter,MATCH(R1362,[1]Chapter!$A$1:$A$681,0),8)</f>
        <v>הסעות ילדים</v>
      </c>
      <c r="T1362" s="18"/>
      <c r="U1362" s="18" t="str">
        <f t="shared" si="172"/>
        <v>2</v>
      </c>
      <c r="V1362" s="18" t="str">
        <f>IF($L1362&lt;"6",INDEX(Revenue_type,MATCH(U1362*1,[1]type!$A$118:$A$168,0),8),INDEX(Expenditure_type,MATCH(U1362*1,[1]type!$A$2:$A$117,0),8))</f>
        <v>משכורות וש"ע לעובדים בלי תקן</v>
      </c>
      <c r="W1362" s="18" t="str">
        <f t="shared" si="173"/>
        <v>21</v>
      </c>
      <c r="X1362" s="18" t="str">
        <f>IF($L1362&lt;"6",INDEX(Revenue_type,MATCH(W1362*1,[1]type!$A$118:$A$168,0),8),INDEX(Expenditure_type,MATCH(W1362*1,[1]type!$A$2:$A$117,0),8))</f>
        <v>השכר הקובע</v>
      </c>
      <c r="Y1362" s="18" t="str">
        <f t="shared" si="174"/>
        <v>210</v>
      </c>
      <c r="Z1362" s="18" t="e">
        <f>IF($L1362&lt;"6",INDEX(Revenue_type,MATCH(Y1362*1,[1]type!$A$118:$A$168,0),8),INDEX(Expenditure_type,MATCH(Y1362*1,[1]type!$A$2:$A$117,0),8))</f>
        <v>#N/A</v>
      </c>
    </row>
    <row r="1363" spans="1:26" ht="15.75" customHeight="1" outlineLevel="2">
      <c r="A1363" s="38">
        <v>710</v>
      </c>
      <c r="B1363" s="39">
        <v>817800</v>
      </c>
      <c r="C1363">
        <v>1</v>
      </c>
      <c r="D1363" t="str">
        <f t="shared" si="175"/>
        <v>1817800.710</v>
      </c>
      <c r="E1363" s="41" t="s">
        <v>273</v>
      </c>
      <c r="F1363" s="16"/>
      <c r="G1363"/>
      <c r="H1363" s="17">
        <v>8400000</v>
      </c>
      <c r="I1363" s="17">
        <v>8540245.1300000008</v>
      </c>
      <c r="J1363" s="16">
        <v>7977995.9199999999</v>
      </c>
      <c r="K1363" s="18">
        <f>INDEX(תקציב_2013,MATCH(D1363,'[1]תקציב 2015'!$D$3:$D$5960,0),8)</f>
        <v>3240000</v>
      </c>
      <c r="L1363" s="18" t="str">
        <f t="shared" si="168"/>
        <v>8</v>
      </c>
      <c r="M1363" s="18" t="str">
        <f>INDEX(Chapter,MATCH(L1363,[1]Chapter!$A$1:$A$681,0),8)</f>
        <v>שירותים ממלכתיים</v>
      </c>
      <c r="N1363" s="18" t="str">
        <f t="shared" si="169"/>
        <v>81</v>
      </c>
      <c r="O1363" s="18" t="str">
        <f>INDEX(Chapter,MATCH(N1363,[1]Chapter!$A$1:$A$681,0),8)</f>
        <v>חינוך</v>
      </c>
      <c r="P1363" s="18" t="str">
        <f t="shared" si="170"/>
        <v>817</v>
      </c>
      <c r="Q1363" s="18" t="str">
        <f>INDEX(Chapter,MATCH(P1363,[1]Chapter!$A$1:$A$681,0),8)</f>
        <v>שירותים נוספים לבתי״ס וגנ״י</v>
      </c>
      <c r="R1363" s="18" t="str">
        <f t="shared" si="171"/>
        <v>8178</v>
      </c>
      <c r="S1363" s="18" t="str">
        <f>INDEX(Chapter,MATCH(R1363,[1]Chapter!$A$1:$A$681,0),8)</f>
        <v>הסעות ילדים</v>
      </c>
      <c r="T1363" s="18"/>
      <c r="U1363" s="18" t="str">
        <f t="shared" si="172"/>
        <v>7</v>
      </c>
      <c r="V1363" s="18" t="str">
        <f>IF($L1363&lt;"6",INDEX(Revenue_type,MATCH(U1363*1,[1]type!$A$118:$A$168,0),8),INDEX(Expenditure_type,MATCH(U1363*1,[1]type!$A$2:$A$117,0),8))</f>
        <v>הוצאות לפעולות</v>
      </c>
      <c r="W1363" s="18" t="str">
        <f t="shared" si="173"/>
        <v>71</v>
      </c>
      <c r="X1363" s="18" t="str">
        <f>IF($L1363&lt;"6",INDEX(Revenue_type,MATCH(W1363*1,[1]type!$A$118:$A$168,0),8),INDEX(Expenditure_type,MATCH(W1363*1,[1]type!$A$2:$A$117,0),8))</f>
        <v>הובלות והסעות קבלניות</v>
      </c>
      <c r="Y1363" s="18" t="str">
        <f t="shared" si="174"/>
        <v>710</v>
      </c>
      <c r="Z1363" s="18" t="e">
        <f>IF($L1363&lt;"6",INDEX(Revenue_type,MATCH(Y1363*1,[1]type!$A$118:$A$168,0),8),INDEX(Expenditure_type,MATCH(Y1363*1,[1]type!$A$2:$A$117,0),8))</f>
        <v>#N/A</v>
      </c>
    </row>
    <row r="1364" spans="1:26" ht="15.75" customHeight="1" outlineLevel="2">
      <c r="A1364" s="38">
        <v>711</v>
      </c>
      <c r="B1364" s="39">
        <v>817800</v>
      </c>
      <c r="C1364">
        <v>1</v>
      </c>
      <c r="D1364" t="str">
        <f t="shared" si="175"/>
        <v>1817800.711</v>
      </c>
      <c r="E1364" s="42" t="s">
        <v>931</v>
      </c>
      <c r="F1364" s="16"/>
      <c r="G1364"/>
      <c r="H1364" s="17">
        <v>4400000</v>
      </c>
      <c r="I1364" s="17">
        <v>3298821.63</v>
      </c>
      <c r="J1364" s="16">
        <v>4280997.7</v>
      </c>
      <c r="K1364" s="18">
        <f>INDEX(תקציב_2013,MATCH(D1364,'[1]תקציב 2015'!$D$3:$D$5960,0),8)</f>
        <v>1000000</v>
      </c>
      <c r="L1364" s="18" t="str">
        <f t="shared" si="168"/>
        <v>8</v>
      </c>
      <c r="M1364" s="18" t="str">
        <f>INDEX(Chapter,MATCH(L1364,[1]Chapter!$A$1:$A$681,0),8)</f>
        <v>שירותים ממלכתיים</v>
      </c>
      <c r="N1364" s="18" t="str">
        <f t="shared" si="169"/>
        <v>81</v>
      </c>
      <c r="O1364" s="18" t="str">
        <f>INDEX(Chapter,MATCH(N1364,[1]Chapter!$A$1:$A$681,0),8)</f>
        <v>חינוך</v>
      </c>
      <c r="P1364" s="18" t="str">
        <f t="shared" si="170"/>
        <v>817</v>
      </c>
      <c r="Q1364" s="18" t="str">
        <f>INDEX(Chapter,MATCH(P1364,[1]Chapter!$A$1:$A$681,0),8)</f>
        <v>שירותים נוספים לבתי״ס וגנ״י</v>
      </c>
      <c r="R1364" s="18" t="str">
        <f t="shared" si="171"/>
        <v>8178</v>
      </c>
      <c r="S1364" s="18" t="str">
        <f>INDEX(Chapter,MATCH(R1364,[1]Chapter!$A$1:$A$681,0),8)</f>
        <v>הסעות ילדים</v>
      </c>
      <c r="T1364" s="18"/>
      <c r="U1364" s="18" t="str">
        <f t="shared" si="172"/>
        <v>7</v>
      </c>
      <c r="V1364" s="18" t="str">
        <f>IF($L1364&lt;"6",INDEX(Revenue_type,MATCH(U1364*1,[1]type!$A$118:$A$168,0),8),INDEX(Expenditure_type,MATCH(U1364*1,[1]type!$A$2:$A$117,0),8))</f>
        <v>הוצאות לפעולות</v>
      </c>
      <c r="W1364" s="18" t="str">
        <f t="shared" si="173"/>
        <v>71</v>
      </c>
      <c r="X1364" s="18" t="str">
        <f>IF($L1364&lt;"6",INDEX(Revenue_type,MATCH(W1364*1,[1]type!$A$118:$A$168,0),8),INDEX(Expenditure_type,MATCH(W1364*1,[1]type!$A$2:$A$117,0),8))</f>
        <v>הובלות והסעות קבלניות</v>
      </c>
      <c r="Y1364" s="18" t="str">
        <f t="shared" si="174"/>
        <v>711</v>
      </c>
      <c r="Z1364" s="18" t="e">
        <f>IF($L1364&lt;"6",INDEX(Revenue_type,MATCH(Y1364*1,[1]type!$A$118:$A$168,0),8),INDEX(Expenditure_type,MATCH(Y1364*1,[1]type!$A$2:$A$117,0),8))</f>
        <v>#N/A</v>
      </c>
    </row>
    <row r="1365" spans="1:26" ht="15.75" customHeight="1" outlineLevel="2">
      <c r="A1365" s="38">
        <v>850</v>
      </c>
      <c r="B1365" s="39">
        <v>817900</v>
      </c>
      <c r="C1365">
        <v>1</v>
      </c>
      <c r="D1365" t="str">
        <f t="shared" si="175"/>
        <v>1817900.850</v>
      </c>
      <c r="E1365" s="42" t="s">
        <v>932</v>
      </c>
      <c r="F1365" s="16"/>
      <c r="G1365"/>
      <c r="H1365" s="17">
        <v>35000</v>
      </c>
      <c r="I1365" s="17">
        <v>34000</v>
      </c>
      <c r="J1365" s="16">
        <v>34500</v>
      </c>
      <c r="K1365" s="18" t="e">
        <f>INDEX(תקציב_2013,MATCH(D1365,'[1]תקציב 2015'!$D$3:$D$5960,0),8)</f>
        <v>#N/A</v>
      </c>
      <c r="L1365" s="18" t="str">
        <f t="shared" si="168"/>
        <v>8</v>
      </c>
      <c r="M1365" s="18" t="str">
        <f>INDEX(Chapter,MATCH(L1365,[1]Chapter!$A$1:$A$681,0),8)</f>
        <v>שירותים ממלכתיים</v>
      </c>
      <c r="N1365" s="18" t="str">
        <f t="shared" si="169"/>
        <v>81</v>
      </c>
      <c r="O1365" s="18" t="str">
        <f>INDEX(Chapter,MATCH(N1365,[1]Chapter!$A$1:$A$681,0),8)</f>
        <v>חינוך</v>
      </c>
      <c r="P1365" s="18" t="str">
        <f t="shared" si="170"/>
        <v>817</v>
      </c>
      <c r="Q1365" s="18" t="str">
        <f>INDEX(Chapter,MATCH(P1365,[1]Chapter!$A$1:$A$681,0),8)</f>
        <v>שירותים נוספים לבתי״ס וגנ״י</v>
      </c>
      <c r="R1365" s="18" t="str">
        <f t="shared" si="171"/>
        <v>8179</v>
      </c>
      <c r="S1365" s="18" t="str">
        <f>INDEX(Chapter,MATCH(R1365,[1]Chapter!$A$1:$A$681,0),8)</f>
        <v>שירותים אחרים</v>
      </c>
      <c r="T1365" s="18"/>
      <c r="U1365" s="18" t="str">
        <f t="shared" si="172"/>
        <v>8</v>
      </c>
      <c r="V1365" s="18" t="str">
        <f>IF($L1365&lt;"6",INDEX(Revenue_type,MATCH(U1365*1,[1]type!$A$118:$A$168,0),8),INDEX(Expenditure_type,MATCH(U1365*1,[1]type!$A$2:$A$117,0),8))</f>
        <v>השתתפויות תמיכות ותרומות</v>
      </c>
      <c r="W1365" s="18" t="str">
        <f t="shared" si="173"/>
        <v>85</v>
      </c>
      <c r="X1365" s="18" t="str">
        <f>IF($L1365&lt;"6",INDEX(Revenue_type,MATCH(W1365*1,[1]type!$A$118:$A$168,0),8),INDEX(Expenditure_type,MATCH(W1365*1,[1]type!$A$2:$A$117,0),8))</f>
        <v>מלגות לתלמידים וסטודנטים</v>
      </c>
      <c r="Y1365" s="18" t="str">
        <f t="shared" si="174"/>
        <v>850</v>
      </c>
      <c r="Z1365" s="18" t="e">
        <f>IF($L1365&lt;"6",INDEX(Revenue_type,MATCH(Y1365*1,[1]type!$A$118:$A$168,0),8),INDEX(Expenditure_type,MATCH(Y1365*1,[1]type!$A$2:$A$117,0),8))</f>
        <v>#N/A</v>
      </c>
    </row>
    <row r="1366" spans="1:26" ht="15.75" customHeight="1" outlineLevel="2">
      <c r="A1366" s="38">
        <v>110</v>
      </c>
      <c r="B1366" s="39">
        <v>817910</v>
      </c>
      <c r="C1366">
        <v>1</v>
      </c>
      <c r="D1366" t="str">
        <f t="shared" si="175"/>
        <v>1817910.110</v>
      </c>
      <c r="E1366" s="42" t="s">
        <v>40</v>
      </c>
      <c r="F1366" s="16"/>
      <c r="G1366"/>
      <c r="H1366" s="17">
        <v>470000</v>
      </c>
      <c r="I1366" s="17">
        <v>471027.58</v>
      </c>
      <c r="J1366" s="16">
        <v>439987.21</v>
      </c>
      <c r="K1366" s="18" t="e">
        <f>INDEX(תקציב_2013,MATCH(D1366,'[1]תקציב 2015'!$D$3:$D$5960,0),8)</f>
        <v>#N/A</v>
      </c>
      <c r="L1366" s="18" t="str">
        <f t="shared" si="168"/>
        <v>8</v>
      </c>
      <c r="M1366" s="18" t="str">
        <f>INDEX(Chapter,MATCH(L1366,[1]Chapter!$A$1:$A$681,0),8)</f>
        <v>שירותים ממלכתיים</v>
      </c>
      <c r="N1366" s="18" t="str">
        <f t="shared" si="169"/>
        <v>81</v>
      </c>
      <c r="O1366" s="18" t="str">
        <f>INDEX(Chapter,MATCH(N1366,[1]Chapter!$A$1:$A$681,0),8)</f>
        <v>חינוך</v>
      </c>
      <c r="P1366" s="18" t="str">
        <f t="shared" si="170"/>
        <v>817</v>
      </c>
      <c r="Q1366" s="18" t="str">
        <f>INDEX(Chapter,MATCH(P1366,[1]Chapter!$A$1:$A$681,0),8)</f>
        <v>שירותים נוספים לבתי״ס וגנ״י</v>
      </c>
      <c r="R1366" s="18" t="str">
        <f t="shared" si="171"/>
        <v>8179</v>
      </c>
      <c r="S1366" s="18" t="str">
        <f>INDEX(Chapter,MATCH(R1366,[1]Chapter!$A$1:$A$681,0),8)</f>
        <v>שירותים אחרים</v>
      </c>
      <c r="T1366" s="18"/>
      <c r="U1366" s="18" t="str">
        <f t="shared" si="172"/>
        <v>1</v>
      </c>
      <c r="V1366" s="18" t="str">
        <f>IF($L1366&lt;"6",INDEX(Revenue_type,MATCH(U1366*1,[1]type!$A$118:$A$168,0),8),INDEX(Expenditure_type,MATCH(U1366*1,[1]type!$A$2:$A$117,0),8))</f>
        <v>משכורות וש"ע לעובדים לפי תקן</v>
      </c>
      <c r="W1366" s="18" t="str">
        <f t="shared" si="173"/>
        <v>11</v>
      </c>
      <c r="X1366" s="18" t="str">
        <f>IF($L1366&lt;"6",INDEX(Revenue_type,MATCH(W1366*1,[1]type!$A$118:$A$168,0),8),INDEX(Expenditure_type,MATCH(W1366*1,[1]type!$A$2:$A$117,0),8))</f>
        <v>השכר הקובע</v>
      </c>
      <c r="Y1366" s="18" t="str">
        <f t="shared" si="174"/>
        <v>110</v>
      </c>
      <c r="Z1366" s="18" t="e">
        <f>IF($L1366&lt;"6",INDEX(Revenue_type,MATCH(Y1366*1,[1]type!$A$118:$A$168,0),8),INDEX(Expenditure_type,MATCH(Y1366*1,[1]type!$A$2:$A$117,0),8))</f>
        <v>#N/A</v>
      </c>
    </row>
    <row r="1367" spans="1:26" ht="15.75" customHeight="1" outlineLevel="2">
      <c r="A1367" s="38">
        <v>130</v>
      </c>
      <c r="B1367" s="39">
        <v>817910</v>
      </c>
      <c r="C1367">
        <v>1</v>
      </c>
      <c r="D1367" t="str">
        <f t="shared" si="175"/>
        <v>1817910.130</v>
      </c>
      <c r="E1367" s="47" t="s">
        <v>41</v>
      </c>
      <c r="F1367" s="16"/>
      <c r="G1367"/>
      <c r="H1367" s="17">
        <v>30000</v>
      </c>
      <c r="I1367" s="17">
        <v>24321.22</v>
      </c>
      <c r="J1367" s="16">
        <v>34378.67</v>
      </c>
      <c r="K1367" s="18" t="e">
        <f>INDEX(תקציב_2013,MATCH(D1367,'[1]תקציב 2015'!$D$3:$D$5960,0),8)</f>
        <v>#N/A</v>
      </c>
      <c r="L1367" s="18" t="str">
        <f t="shared" si="168"/>
        <v>8</v>
      </c>
      <c r="M1367" s="18" t="str">
        <f>INDEX(Chapter,MATCH(L1367,[1]Chapter!$A$1:$A$681,0),8)</f>
        <v>שירותים ממלכתיים</v>
      </c>
      <c r="N1367" s="18" t="str">
        <f t="shared" si="169"/>
        <v>81</v>
      </c>
      <c r="O1367" s="18" t="str">
        <f>INDEX(Chapter,MATCH(N1367,[1]Chapter!$A$1:$A$681,0),8)</f>
        <v>חינוך</v>
      </c>
      <c r="P1367" s="18" t="str">
        <f t="shared" si="170"/>
        <v>817</v>
      </c>
      <c r="Q1367" s="18" t="str">
        <f>INDEX(Chapter,MATCH(P1367,[1]Chapter!$A$1:$A$681,0),8)</f>
        <v>שירותים נוספים לבתי״ס וגנ״י</v>
      </c>
      <c r="R1367" s="18" t="str">
        <f t="shared" si="171"/>
        <v>8179</v>
      </c>
      <c r="S1367" s="18" t="str">
        <f>INDEX(Chapter,MATCH(R1367,[1]Chapter!$A$1:$A$681,0),8)</f>
        <v>שירותים אחרים</v>
      </c>
      <c r="T1367" s="18"/>
      <c r="U1367" s="18" t="str">
        <f t="shared" si="172"/>
        <v>1</v>
      </c>
      <c r="V1367" s="18" t="str">
        <f>IF($L1367&lt;"6",INDEX(Revenue_type,MATCH(U1367*1,[1]type!$A$118:$A$168,0),8),INDEX(Expenditure_type,MATCH(U1367*1,[1]type!$A$2:$A$117,0),8))</f>
        <v>משכורות וש"ע לעובדים לפי תקן</v>
      </c>
      <c r="W1367" s="18" t="str">
        <f t="shared" si="173"/>
        <v>13</v>
      </c>
      <c r="X1367" s="18" t="str">
        <f>IF($L1367&lt;"6",INDEX(Revenue_type,MATCH(W1367*1,[1]type!$A$118:$A$168,0),8),INDEX(Expenditure_type,MATCH(W1367*1,[1]type!$A$2:$A$117,0),8))</f>
        <v>שעות נוספות</v>
      </c>
      <c r="Y1367" s="18" t="str">
        <f t="shared" si="174"/>
        <v>130</v>
      </c>
      <c r="Z1367" s="18" t="e">
        <f>IF($L1367&lt;"6",INDEX(Revenue_type,MATCH(Y1367*1,[1]type!$A$118:$A$168,0),8),INDEX(Expenditure_type,MATCH(Y1367*1,[1]type!$A$2:$A$117,0),8))</f>
        <v>#N/A</v>
      </c>
    </row>
    <row r="1368" spans="1:26" ht="15.75" customHeight="1" outlineLevel="2">
      <c r="A1368" s="38">
        <v>210</v>
      </c>
      <c r="B1368" s="39">
        <v>817910</v>
      </c>
      <c r="C1368">
        <v>1</v>
      </c>
      <c r="D1368" t="str">
        <f t="shared" si="175"/>
        <v>1817910.210</v>
      </c>
      <c r="E1368" s="42" t="s">
        <v>933</v>
      </c>
      <c r="F1368" s="16"/>
      <c r="G1368"/>
      <c r="H1368" s="17">
        <v>0</v>
      </c>
      <c r="I1368" s="17">
        <v>0</v>
      </c>
      <c r="J1368" s="16">
        <v>0</v>
      </c>
      <c r="K1368" s="18" t="e">
        <f>INDEX(תקציב_2013,MATCH(D1368,'[1]תקציב 2015'!$D$3:$D$5960,0),8)</f>
        <v>#N/A</v>
      </c>
      <c r="L1368" s="18" t="str">
        <f t="shared" si="168"/>
        <v>8</v>
      </c>
      <c r="M1368" s="18" t="str">
        <f>INDEX(Chapter,MATCH(L1368,[1]Chapter!$A$1:$A$681,0),8)</f>
        <v>שירותים ממלכתיים</v>
      </c>
      <c r="N1368" s="18" t="str">
        <f t="shared" si="169"/>
        <v>81</v>
      </c>
      <c r="O1368" s="18" t="str">
        <f>INDEX(Chapter,MATCH(N1368,[1]Chapter!$A$1:$A$681,0),8)</f>
        <v>חינוך</v>
      </c>
      <c r="P1368" s="18" t="str">
        <f t="shared" si="170"/>
        <v>817</v>
      </c>
      <c r="Q1368" s="18" t="str">
        <f>INDEX(Chapter,MATCH(P1368,[1]Chapter!$A$1:$A$681,0),8)</f>
        <v>שירותים נוספים לבתי״ס וגנ״י</v>
      </c>
      <c r="R1368" s="18" t="str">
        <f t="shared" si="171"/>
        <v>8179</v>
      </c>
      <c r="S1368" s="18" t="str">
        <f>INDEX(Chapter,MATCH(R1368,[1]Chapter!$A$1:$A$681,0),8)</f>
        <v>שירותים אחרים</v>
      </c>
      <c r="T1368" s="18"/>
      <c r="U1368" s="18" t="str">
        <f t="shared" si="172"/>
        <v>2</v>
      </c>
      <c r="V1368" s="18" t="str">
        <f>IF($L1368&lt;"6",INDEX(Revenue_type,MATCH(U1368*1,[1]type!$A$118:$A$168,0),8),INDEX(Expenditure_type,MATCH(U1368*1,[1]type!$A$2:$A$117,0),8))</f>
        <v>משכורות וש"ע לעובדים בלי תקן</v>
      </c>
      <c r="W1368" s="18" t="str">
        <f t="shared" si="173"/>
        <v>21</v>
      </c>
      <c r="X1368" s="18" t="str">
        <f>IF($L1368&lt;"6",INDEX(Revenue_type,MATCH(W1368*1,[1]type!$A$118:$A$168,0),8),INDEX(Expenditure_type,MATCH(W1368*1,[1]type!$A$2:$A$117,0),8))</f>
        <v>השכר הקובע</v>
      </c>
      <c r="Y1368" s="18" t="str">
        <f t="shared" si="174"/>
        <v>210</v>
      </c>
      <c r="Z1368" s="18" t="e">
        <f>IF($L1368&lt;"6",INDEX(Revenue_type,MATCH(Y1368*1,[1]type!$A$118:$A$168,0),8),INDEX(Expenditure_type,MATCH(Y1368*1,[1]type!$A$2:$A$117,0),8))</f>
        <v>#N/A</v>
      </c>
    </row>
    <row r="1369" spans="1:26" ht="15.75" customHeight="1" outlineLevel="2">
      <c r="A1369" s="38">
        <v>430</v>
      </c>
      <c r="B1369" s="39">
        <v>817910</v>
      </c>
      <c r="C1369">
        <v>1</v>
      </c>
      <c r="D1369" t="str">
        <f t="shared" si="175"/>
        <v>1817910.430</v>
      </c>
      <c r="E1369" s="42" t="s">
        <v>934</v>
      </c>
      <c r="F1369" s="16"/>
      <c r="G1369"/>
      <c r="H1369" s="17">
        <v>210000</v>
      </c>
      <c r="I1369" s="17">
        <v>190411.19</v>
      </c>
      <c r="J1369" s="16">
        <v>209673.79</v>
      </c>
      <c r="K1369" s="18" t="e">
        <f>INDEX(תקציב_2013,MATCH(D1369,'[1]תקציב 2015'!$D$3:$D$5960,0),8)</f>
        <v>#N/A</v>
      </c>
      <c r="L1369" s="18" t="str">
        <f t="shared" si="168"/>
        <v>8</v>
      </c>
      <c r="M1369" s="18" t="str">
        <f>INDEX(Chapter,MATCH(L1369,[1]Chapter!$A$1:$A$681,0),8)</f>
        <v>שירותים ממלכתיים</v>
      </c>
      <c r="N1369" s="18" t="str">
        <f t="shared" si="169"/>
        <v>81</v>
      </c>
      <c r="O1369" s="18" t="str">
        <f>INDEX(Chapter,MATCH(N1369,[1]Chapter!$A$1:$A$681,0),8)</f>
        <v>חינוך</v>
      </c>
      <c r="P1369" s="18" t="str">
        <f t="shared" si="170"/>
        <v>817</v>
      </c>
      <c r="Q1369" s="18" t="str">
        <f>INDEX(Chapter,MATCH(P1369,[1]Chapter!$A$1:$A$681,0),8)</f>
        <v>שירותים נוספים לבתי״ס וגנ״י</v>
      </c>
      <c r="R1369" s="18" t="str">
        <f t="shared" si="171"/>
        <v>8179</v>
      </c>
      <c r="S1369" s="18" t="str">
        <f>INDEX(Chapter,MATCH(R1369,[1]Chapter!$A$1:$A$681,0),8)</f>
        <v>שירותים אחרים</v>
      </c>
      <c r="T1369" s="18"/>
      <c r="U1369" s="18" t="str">
        <f t="shared" si="172"/>
        <v>4</v>
      </c>
      <c r="V1369" s="18" t="str">
        <f>IF($L1369&lt;"6",INDEX(Revenue_type,MATCH(U1369*1,[1]type!$A$118:$A$168,0),8),INDEX(Expenditure_type,MATCH(U1369*1,[1]type!$A$2:$A$117,0),8))</f>
        <v>אחזקת בינים ואספקת ציוד</v>
      </c>
      <c r="W1369" s="18" t="str">
        <f t="shared" si="173"/>
        <v>43</v>
      </c>
      <c r="X1369" s="18" t="str">
        <f>IF($L1369&lt;"6",INDEX(Revenue_type,MATCH(W1369*1,[1]type!$A$118:$A$168,0),8),INDEX(Expenditure_type,MATCH(W1369*1,[1]type!$A$2:$A$117,0),8))</f>
        <v>חשמל, מים וחומרי ניקיון</v>
      </c>
      <c r="Y1369" s="18" t="str">
        <f t="shared" si="174"/>
        <v>430</v>
      </c>
      <c r="Z1369" s="18" t="e">
        <f>IF($L1369&lt;"6",INDEX(Revenue_type,MATCH(Y1369*1,[1]type!$A$118:$A$168,0),8),INDEX(Expenditure_type,MATCH(Y1369*1,[1]type!$A$2:$A$117,0),8))</f>
        <v>#N/A</v>
      </c>
    </row>
    <row r="1370" spans="1:26" ht="15.75" customHeight="1" outlineLevel="2">
      <c r="A1370" s="38">
        <v>440</v>
      </c>
      <c r="B1370" s="39">
        <v>817910</v>
      </c>
      <c r="C1370">
        <v>1</v>
      </c>
      <c r="D1370" t="str">
        <f t="shared" si="175"/>
        <v>1817910.440</v>
      </c>
      <c r="E1370" s="42" t="s">
        <v>500</v>
      </c>
      <c r="F1370" s="16"/>
      <c r="G1370"/>
      <c r="H1370" s="17">
        <v>69000</v>
      </c>
      <c r="I1370" s="17">
        <v>68490.3</v>
      </c>
      <c r="J1370" s="16">
        <v>60425</v>
      </c>
      <c r="K1370" s="18" t="e">
        <f>INDEX(תקציב_2013,MATCH(D1370,'[1]תקציב 2015'!$D$3:$D$5960,0),8)</f>
        <v>#N/A</v>
      </c>
      <c r="L1370" s="18" t="str">
        <f t="shared" si="168"/>
        <v>8</v>
      </c>
      <c r="M1370" s="18" t="str">
        <f>INDEX(Chapter,MATCH(L1370,[1]Chapter!$A$1:$A$681,0),8)</f>
        <v>שירותים ממלכתיים</v>
      </c>
      <c r="N1370" s="18" t="str">
        <f t="shared" si="169"/>
        <v>81</v>
      </c>
      <c r="O1370" s="18" t="str">
        <f>INDEX(Chapter,MATCH(N1370,[1]Chapter!$A$1:$A$681,0),8)</f>
        <v>חינוך</v>
      </c>
      <c r="P1370" s="18" t="str">
        <f t="shared" si="170"/>
        <v>817</v>
      </c>
      <c r="Q1370" s="18" t="str">
        <f>INDEX(Chapter,MATCH(P1370,[1]Chapter!$A$1:$A$681,0),8)</f>
        <v>שירותים נוספים לבתי״ס וגנ״י</v>
      </c>
      <c r="R1370" s="18" t="str">
        <f t="shared" si="171"/>
        <v>8179</v>
      </c>
      <c r="S1370" s="18" t="str">
        <f>INDEX(Chapter,MATCH(R1370,[1]Chapter!$A$1:$A$681,0),8)</f>
        <v>שירותים אחרים</v>
      </c>
      <c r="T1370" s="18"/>
      <c r="U1370" s="18" t="str">
        <f t="shared" si="172"/>
        <v>4</v>
      </c>
      <c r="V1370" s="18" t="str">
        <f>IF($L1370&lt;"6",INDEX(Revenue_type,MATCH(U1370*1,[1]type!$A$118:$A$168,0),8),INDEX(Expenditure_type,MATCH(U1370*1,[1]type!$A$2:$A$117,0),8))</f>
        <v>אחזקת בינים ואספקת ציוד</v>
      </c>
      <c r="W1370" s="18" t="str">
        <f t="shared" si="173"/>
        <v>44</v>
      </c>
      <c r="X1370" s="18" t="str">
        <f>IF($L1370&lt;"6",INDEX(Revenue_type,MATCH(W1370*1,[1]type!$A$118:$A$168,0),8),INDEX(Expenditure_type,MATCH(W1370*1,[1]type!$A$2:$A$117,0),8))</f>
        <v>ביטוח</v>
      </c>
      <c r="Y1370" s="18" t="str">
        <f t="shared" si="174"/>
        <v>440</v>
      </c>
      <c r="Z1370" s="18" t="e">
        <f>IF($L1370&lt;"6",INDEX(Revenue_type,MATCH(Y1370*1,[1]type!$A$118:$A$168,0),8),INDEX(Expenditure_type,MATCH(Y1370*1,[1]type!$A$2:$A$117,0),8))</f>
        <v>#N/A</v>
      </c>
    </row>
    <row r="1371" spans="1:26" ht="15.75" customHeight="1" outlineLevel="2">
      <c r="A1371" s="38">
        <v>750</v>
      </c>
      <c r="B1371" s="39">
        <v>817910</v>
      </c>
      <c r="C1371">
        <v>1</v>
      </c>
      <c r="D1371" t="str">
        <f t="shared" si="175"/>
        <v>1817910.750</v>
      </c>
      <c r="E1371" s="47" t="s">
        <v>49</v>
      </c>
      <c r="F1371" s="16"/>
      <c r="G1371"/>
      <c r="H1371" s="17">
        <v>85000</v>
      </c>
      <c r="I1371" s="17">
        <v>64798.02</v>
      </c>
      <c r="J1371" s="16">
        <v>72910.53</v>
      </c>
      <c r="K1371" s="18" t="e">
        <f>INDEX(תקציב_2013,MATCH(D1371,'[1]תקציב 2015'!$D$3:$D$5960,0),8)</f>
        <v>#N/A</v>
      </c>
      <c r="L1371" s="18" t="str">
        <f t="shared" si="168"/>
        <v>8</v>
      </c>
      <c r="M1371" s="18" t="str">
        <f>INDEX(Chapter,MATCH(L1371,[1]Chapter!$A$1:$A$681,0),8)</f>
        <v>שירותים ממלכתיים</v>
      </c>
      <c r="N1371" s="18" t="str">
        <f t="shared" si="169"/>
        <v>81</v>
      </c>
      <c r="O1371" s="18" t="str">
        <f>INDEX(Chapter,MATCH(N1371,[1]Chapter!$A$1:$A$681,0),8)</f>
        <v>חינוך</v>
      </c>
      <c r="P1371" s="18" t="str">
        <f t="shared" si="170"/>
        <v>817</v>
      </c>
      <c r="Q1371" s="18" t="str">
        <f>INDEX(Chapter,MATCH(P1371,[1]Chapter!$A$1:$A$681,0),8)</f>
        <v>שירותים נוספים לבתי״ס וגנ״י</v>
      </c>
      <c r="R1371" s="18" t="str">
        <f t="shared" si="171"/>
        <v>8179</v>
      </c>
      <c r="S1371" s="18" t="str">
        <f>INDEX(Chapter,MATCH(R1371,[1]Chapter!$A$1:$A$681,0),8)</f>
        <v>שירותים אחרים</v>
      </c>
      <c r="T1371" s="18"/>
      <c r="U1371" s="18" t="str">
        <f t="shared" si="172"/>
        <v>7</v>
      </c>
      <c r="V1371" s="18" t="str">
        <f>IF($L1371&lt;"6",INDEX(Revenue_type,MATCH(U1371*1,[1]type!$A$118:$A$168,0),8),INDEX(Expenditure_type,MATCH(U1371*1,[1]type!$A$2:$A$117,0),8))</f>
        <v>הוצאות לפעולות</v>
      </c>
      <c r="W1371" s="18" t="str">
        <f t="shared" si="173"/>
        <v>75</v>
      </c>
      <c r="X1371" s="18" t="str">
        <f>IF($L1371&lt;"6",INDEX(Revenue_type,MATCH(W1371*1,[1]type!$A$118:$A$168,0),8),INDEX(Expenditure_type,MATCH(W1371*1,[1]type!$A$2:$A$117,0),8))</f>
        <v>עבודות קבלניות</v>
      </c>
      <c r="Y1371" s="18" t="str">
        <f t="shared" si="174"/>
        <v>750</v>
      </c>
      <c r="Z1371" s="18" t="e">
        <f>IF($L1371&lt;"6",INDEX(Revenue_type,MATCH(Y1371*1,[1]type!$A$118:$A$168,0),8),INDEX(Expenditure_type,MATCH(Y1371*1,[1]type!$A$2:$A$117,0),8))</f>
        <v>#N/A</v>
      </c>
    </row>
    <row r="1372" spans="1:26" ht="15.75" customHeight="1" outlineLevel="2">
      <c r="A1372" s="38">
        <v>780</v>
      </c>
      <c r="B1372" s="39">
        <v>817910</v>
      </c>
      <c r="C1372">
        <v>1</v>
      </c>
      <c r="D1372" t="str">
        <f t="shared" si="175"/>
        <v>1817910.780</v>
      </c>
      <c r="E1372" s="42" t="s">
        <v>935</v>
      </c>
      <c r="F1372" s="16"/>
      <c r="G1372"/>
      <c r="H1372" s="17">
        <v>28000</v>
      </c>
      <c r="I1372" s="17">
        <v>23570.38</v>
      </c>
      <c r="J1372" s="16">
        <v>26424.1</v>
      </c>
      <c r="K1372" s="18" t="e">
        <f>INDEX(תקציב_2013,MATCH(D1372,'[1]תקציב 2015'!$D$3:$D$5960,0),8)</f>
        <v>#N/A</v>
      </c>
      <c r="L1372" s="18" t="str">
        <f t="shared" si="168"/>
        <v>8</v>
      </c>
      <c r="M1372" s="18" t="str">
        <f>INDEX(Chapter,MATCH(L1372,[1]Chapter!$A$1:$A$681,0),8)</f>
        <v>שירותים ממלכתיים</v>
      </c>
      <c r="N1372" s="18" t="str">
        <f t="shared" si="169"/>
        <v>81</v>
      </c>
      <c r="O1372" s="18" t="str">
        <f>INDEX(Chapter,MATCH(N1372,[1]Chapter!$A$1:$A$681,0),8)</f>
        <v>חינוך</v>
      </c>
      <c r="P1372" s="18" t="str">
        <f t="shared" si="170"/>
        <v>817</v>
      </c>
      <c r="Q1372" s="18" t="str">
        <f>INDEX(Chapter,MATCH(P1372,[1]Chapter!$A$1:$A$681,0),8)</f>
        <v>שירותים נוספים לבתי״ס וגנ״י</v>
      </c>
      <c r="R1372" s="18" t="str">
        <f t="shared" si="171"/>
        <v>8179</v>
      </c>
      <c r="S1372" s="18" t="str">
        <f>INDEX(Chapter,MATCH(R1372,[1]Chapter!$A$1:$A$681,0),8)</f>
        <v>שירותים אחרים</v>
      </c>
      <c r="T1372" s="18"/>
      <c r="U1372" s="18" t="str">
        <f t="shared" si="172"/>
        <v>7</v>
      </c>
      <c r="V1372" s="18" t="str">
        <f>IF($L1372&lt;"6",INDEX(Revenue_type,MATCH(U1372*1,[1]type!$A$118:$A$168,0),8),INDEX(Expenditure_type,MATCH(U1372*1,[1]type!$A$2:$A$117,0),8))</f>
        <v>הוצאות לפעולות</v>
      </c>
      <c r="W1372" s="18" t="str">
        <f t="shared" si="173"/>
        <v>78</v>
      </c>
      <c r="X1372" s="18" t="str">
        <f>IF($L1372&lt;"6",INDEX(Revenue_type,MATCH(W1372*1,[1]type!$A$118:$A$168,0),8),INDEX(Expenditure_type,MATCH(W1372*1,[1]type!$A$2:$A$117,0),8))</f>
        <v>הוצאות שונות</v>
      </c>
      <c r="Y1372" s="18" t="str">
        <f t="shared" si="174"/>
        <v>780</v>
      </c>
      <c r="Z1372" s="18" t="e">
        <f>IF($L1372&lt;"6",INDEX(Revenue_type,MATCH(Y1372*1,[1]type!$A$118:$A$168,0),8),INDEX(Expenditure_type,MATCH(Y1372*1,[1]type!$A$2:$A$117,0),8))</f>
        <v>#N/A</v>
      </c>
    </row>
    <row r="1373" spans="1:26" ht="15.75" customHeight="1" outlineLevel="2">
      <c r="A1373" s="38">
        <v>781</v>
      </c>
      <c r="B1373" s="39">
        <v>817910</v>
      </c>
      <c r="C1373">
        <v>1</v>
      </c>
      <c r="D1373" t="str">
        <f t="shared" si="175"/>
        <v>1817910.781</v>
      </c>
      <c r="E1373" s="47" t="s">
        <v>936</v>
      </c>
      <c r="F1373" s="16"/>
      <c r="G1373"/>
      <c r="H1373" s="17">
        <v>20000</v>
      </c>
      <c r="I1373" s="17">
        <v>19890</v>
      </c>
      <c r="J1373" s="16">
        <v>19945.599999999999</v>
      </c>
      <c r="K1373" s="18" t="e">
        <f>INDEX(תקציב_2013,MATCH(D1373,'[1]תקציב 2015'!$D$3:$D$5960,0),8)</f>
        <v>#N/A</v>
      </c>
      <c r="L1373" s="18" t="str">
        <f t="shared" si="168"/>
        <v>8</v>
      </c>
      <c r="M1373" s="18" t="str">
        <f>INDEX(Chapter,MATCH(L1373,[1]Chapter!$A$1:$A$681,0),8)</f>
        <v>שירותים ממלכתיים</v>
      </c>
      <c r="N1373" s="18" t="str">
        <f t="shared" si="169"/>
        <v>81</v>
      </c>
      <c r="O1373" s="18" t="str">
        <f>INDEX(Chapter,MATCH(N1373,[1]Chapter!$A$1:$A$681,0),8)</f>
        <v>חינוך</v>
      </c>
      <c r="P1373" s="18" t="str">
        <f t="shared" si="170"/>
        <v>817</v>
      </c>
      <c r="Q1373" s="18" t="str">
        <f>INDEX(Chapter,MATCH(P1373,[1]Chapter!$A$1:$A$681,0),8)</f>
        <v>שירותים נוספים לבתי״ס וגנ״י</v>
      </c>
      <c r="R1373" s="18" t="str">
        <f t="shared" si="171"/>
        <v>8179</v>
      </c>
      <c r="S1373" s="18" t="str">
        <f>INDEX(Chapter,MATCH(R1373,[1]Chapter!$A$1:$A$681,0),8)</f>
        <v>שירותים אחרים</v>
      </c>
      <c r="T1373" s="18"/>
      <c r="U1373" s="18" t="str">
        <f t="shared" si="172"/>
        <v>7</v>
      </c>
      <c r="V1373" s="18" t="str">
        <f>IF($L1373&lt;"6",INDEX(Revenue_type,MATCH(U1373*1,[1]type!$A$118:$A$168,0),8),INDEX(Expenditure_type,MATCH(U1373*1,[1]type!$A$2:$A$117,0),8))</f>
        <v>הוצאות לפעולות</v>
      </c>
      <c r="W1373" s="18" t="str">
        <f t="shared" si="173"/>
        <v>78</v>
      </c>
      <c r="X1373" s="18" t="str">
        <f>IF($L1373&lt;"6",INDEX(Revenue_type,MATCH(W1373*1,[1]type!$A$118:$A$168,0),8),INDEX(Expenditure_type,MATCH(W1373*1,[1]type!$A$2:$A$117,0),8))</f>
        <v>הוצאות שונות</v>
      </c>
      <c r="Y1373" s="18" t="str">
        <f t="shared" si="174"/>
        <v>781</v>
      </c>
      <c r="Z1373" s="18" t="e">
        <f>IF($L1373&lt;"6",INDEX(Revenue_type,MATCH(Y1373*1,[1]type!$A$118:$A$168,0),8),INDEX(Expenditure_type,MATCH(Y1373*1,[1]type!$A$2:$A$117,0),8))</f>
        <v>#N/A</v>
      </c>
    </row>
    <row r="1374" spans="1:26" ht="15.75" customHeight="1" outlineLevel="2">
      <c r="A1374" s="38">
        <v>798</v>
      </c>
      <c r="B1374" s="39">
        <v>817910</v>
      </c>
      <c r="C1374">
        <v>1</v>
      </c>
      <c r="D1374" t="str">
        <f t="shared" si="175"/>
        <v>1817910.798</v>
      </c>
      <c r="E1374" s="42" t="s">
        <v>937</v>
      </c>
      <c r="F1374" s="16"/>
      <c r="G1374"/>
      <c r="H1374" s="17">
        <v>11000</v>
      </c>
      <c r="I1374" s="17">
        <v>10390</v>
      </c>
      <c r="J1374" s="16">
        <v>157987</v>
      </c>
      <c r="K1374" s="18" t="e">
        <f>INDEX(תקציב_2013,MATCH(D1374,'[1]תקציב 2015'!$D$3:$D$5960,0),8)</f>
        <v>#N/A</v>
      </c>
      <c r="L1374" s="18" t="str">
        <f t="shared" si="168"/>
        <v>8</v>
      </c>
      <c r="M1374" s="18" t="str">
        <f>INDEX(Chapter,MATCH(L1374,[1]Chapter!$A$1:$A$681,0),8)</f>
        <v>שירותים ממלכתיים</v>
      </c>
      <c r="N1374" s="18" t="str">
        <f t="shared" si="169"/>
        <v>81</v>
      </c>
      <c r="O1374" s="18" t="str">
        <f>INDEX(Chapter,MATCH(N1374,[1]Chapter!$A$1:$A$681,0),8)</f>
        <v>חינוך</v>
      </c>
      <c r="P1374" s="18" t="str">
        <f t="shared" si="170"/>
        <v>817</v>
      </c>
      <c r="Q1374" s="18" t="str">
        <f>INDEX(Chapter,MATCH(P1374,[1]Chapter!$A$1:$A$681,0),8)</f>
        <v>שירותים נוספים לבתי״ס וגנ״י</v>
      </c>
      <c r="R1374" s="18" t="str">
        <f t="shared" si="171"/>
        <v>8179</v>
      </c>
      <c r="S1374" s="18" t="str">
        <f>INDEX(Chapter,MATCH(R1374,[1]Chapter!$A$1:$A$681,0),8)</f>
        <v>שירותים אחרים</v>
      </c>
      <c r="T1374" s="18"/>
      <c r="U1374" s="18" t="str">
        <f t="shared" si="172"/>
        <v>7</v>
      </c>
      <c r="V1374" s="18" t="str">
        <f>IF($L1374&lt;"6",INDEX(Revenue_type,MATCH(U1374*1,[1]type!$A$118:$A$168,0),8),INDEX(Expenditure_type,MATCH(U1374*1,[1]type!$A$2:$A$117,0),8))</f>
        <v>הוצאות לפעולות</v>
      </c>
      <c r="W1374" s="18" t="str">
        <f t="shared" si="173"/>
        <v>79</v>
      </c>
      <c r="X1374" s="18" t="str">
        <f>IF($L1374&lt;"6",INDEX(Revenue_type,MATCH(W1374*1,[1]type!$A$118:$A$168,0),8),INDEX(Expenditure_type,MATCH(W1374*1,[1]type!$A$2:$A$117,0),8))</f>
        <v>השתתפות בתקציבי עזר 092</v>
      </c>
      <c r="Y1374" s="18" t="str">
        <f t="shared" si="174"/>
        <v>798</v>
      </c>
      <c r="Z1374" s="18" t="e">
        <f>IF($L1374&lt;"6",INDEX(Revenue_type,MATCH(Y1374*1,[1]type!$A$118:$A$168,0),8),INDEX(Expenditure_type,MATCH(Y1374*1,[1]type!$A$2:$A$117,0),8))</f>
        <v>#N/A</v>
      </c>
    </row>
    <row r="1375" spans="1:26" ht="15.75" customHeight="1" outlineLevel="2">
      <c r="A1375" s="38">
        <v>110</v>
      </c>
      <c r="B1375" s="39">
        <v>818000</v>
      </c>
      <c r="C1375">
        <v>1</v>
      </c>
      <c r="D1375" t="str">
        <f t="shared" si="175"/>
        <v>1818000.110</v>
      </c>
      <c r="E1375" s="42" t="s">
        <v>461</v>
      </c>
      <c r="F1375" s="16"/>
      <c r="G1375"/>
      <c r="H1375" s="17">
        <v>582000</v>
      </c>
      <c r="I1375" s="17">
        <v>568528.12</v>
      </c>
      <c r="J1375" s="16">
        <v>551707.93999999994</v>
      </c>
      <c r="K1375" s="18" t="e">
        <f>INDEX(תקציב_2013,MATCH(D1375,'[1]תקציב 2015'!$D$3:$D$5960,0),8)</f>
        <v>#N/A</v>
      </c>
      <c r="L1375" s="18" t="str">
        <f t="shared" si="168"/>
        <v>8</v>
      </c>
      <c r="M1375" s="18" t="str">
        <f>INDEX(Chapter,MATCH(L1375,[1]Chapter!$A$1:$A$681,0),8)</f>
        <v>שירותים ממלכתיים</v>
      </c>
      <c r="N1375" s="18" t="str">
        <f t="shared" si="169"/>
        <v>81</v>
      </c>
      <c r="O1375" s="18" t="str">
        <f>INDEX(Chapter,MATCH(N1375,[1]Chapter!$A$1:$A$681,0),8)</f>
        <v>חינוך</v>
      </c>
      <c r="P1375" s="18" t="str">
        <f t="shared" si="170"/>
        <v>818</v>
      </c>
      <c r="Q1375" s="18" t="str">
        <f>INDEX(Chapter,MATCH(P1375,[1]Chapter!$A$1:$A$681,0),8)</f>
        <v>חינוך מבוגרים</v>
      </c>
      <c r="R1375" s="18" t="str">
        <f t="shared" si="171"/>
        <v>8180</v>
      </c>
      <c r="S1375" s="18" t="e">
        <f>INDEX(Chapter,MATCH(R1375,[1]Chapter!$A$1:$A$681,0),8)</f>
        <v>#N/A</v>
      </c>
      <c r="T1375" s="18"/>
      <c r="U1375" s="18" t="str">
        <f t="shared" si="172"/>
        <v>1</v>
      </c>
      <c r="V1375" s="18" t="str">
        <f>IF($L1375&lt;"6",INDEX(Revenue_type,MATCH(U1375*1,[1]type!$A$118:$A$168,0),8),INDEX(Expenditure_type,MATCH(U1375*1,[1]type!$A$2:$A$117,0),8))</f>
        <v>משכורות וש"ע לעובדים לפי תקן</v>
      </c>
      <c r="W1375" s="18" t="str">
        <f t="shared" si="173"/>
        <v>11</v>
      </c>
      <c r="X1375" s="18" t="str">
        <f>IF($L1375&lt;"6",INDEX(Revenue_type,MATCH(W1375*1,[1]type!$A$118:$A$168,0),8),INDEX(Expenditure_type,MATCH(W1375*1,[1]type!$A$2:$A$117,0),8))</f>
        <v>השכר הקובע</v>
      </c>
      <c r="Y1375" s="18" t="str">
        <f t="shared" si="174"/>
        <v>110</v>
      </c>
      <c r="Z1375" s="18" t="e">
        <f>IF($L1375&lt;"6",INDEX(Revenue_type,MATCH(Y1375*1,[1]type!$A$118:$A$168,0),8),INDEX(Expenditure_type,MATCH(Y1375*1,[1]type!$A$2:$A$117,0),8))</f>
        <v>#N/A</v>
      </c>
    </row>
    <row r="1376" spans="1:26" ht="15.75" customHeight="1" outlineLevel="2">
      <c r="A1376" s="38">
        <v>115</v>
      </c>
      <c r="B1376" s="39">
        <v>818000</v>
      </c>
      <c r="C1376">
        <v>1</v>
      </c>
      <c r="D1376" t="str">
        <f t="shared" si="175"/>
        <v>1818000.115</v>
      </c>
      <c r="E1376" s="47" t="s">
        <v>433</v>
      </c>
      <c r="F1376" s="16"/>
      <c r="G1376"/>
      <c r="H1376" s="17">
        <v>50000</v>
      </c>
      <c r="I1376" s="17">
        <v>9950</v>
      </c>
      <c r="J1376" s="16">
        <v>8886</v>
      </c>
      <c r="K1376" s="18" t="e">
        <f>INDEX(תקציב_2013,MATCH(D1376,'[1]תקציב 2015'!$D$3:$D$5960,0),8)</f>
        <v>#N/A</v>
      </c>
      <c r="L1376" s="18" t="str">
        <f t="shared" si="168"/>
        <v>8</v>
      </c>
      <c r="M1376" s="18" t="str">
        <f>INDEX(Chapter,MATCH(L1376,[1]Chapter!$A$1:$A$681,0),8)</f>
        <v>שירותים ממלכתיים</v>
      </c>
      <c r="N1376" s="18" t="str">
        <f t="shared" si="169"/>
        <v>81</v>
      </c>
      <c r="O1376" s="18" t="str">
        <f>INDEX(Chapter,MATCH(N1376,[1]Chapter!$A$1:$A$681,0),8)</f>
        <v>חינוך</v>
      </c>
      <c r="P1376" s="18" t="str">
        <f t="shared" si="170"/>
        <v>818</v>
      </c>
      <c r="Q1376" s="18" t="str">
        <f>INDEX(Chapter,MATCH(P1376,[1]Chapter!$A$1:$A$681,0),8)</f>
        <v>חינוך מבוגרים</v>
      </c>
      <c r="R1376" s="18" t="str">
        <f t="shared" si="171"/>
        <v>8180</v>
      </c>
      <c r="S1376" s="18" t="e">
        <f>INDEX(Chapter,MATCH(R1376,[1]Chapter!$A$1:$A$681,0),8)</f>
        <v>#N/A</v>
      </c>
      <c r="T1376" s="18"/>
      <c r="U1376" s="18" t="str">
        <f t="shared" si="172"/>
        <v>1</v>
      </c>
      <c r="V1376" s="18" t="str">
        <f>IF($L1376&lt;"6",INDEX(Revenue_type,MATCH(U1376*1,[1]type!$A$118:$A$168,0),8),INDEX(Expenditure_type,MATCH(U1376*1,[1]type!$A$2:$A$117,0),8))</f>
        <v>משכורות וש"ע לעובדים לפי תקן</v>
      </c>
      <c r="W1376" s="18" t="str">
        <f t="shared" si="173"/>
        <v>11</v>
      </c>
      <c r="X1376" s="18" t="str">
        <f>IF($L1376&lt;"6",INDEX(Revenue_type,MATCH(W1376*1,[1]type!$A$118:$A$168,0),8),INDEX(Expenditure_type,MATCH(W1376*1,[1]type!$A$2:$A$117,0),8))</f>
        <v>השכר הקובע</v>
      </c>
      <c r="Y1376" s="18" t="str">
        <f t="shared" si="174"/>
        <v>115</v>
      </c>
      <c r="Z1376" s="18" t="e">
        <f>IF($L1376&lt;"6",INDEX(Revenue_type,MATCH(Y1376*1,[1]type!$A$118:$A$168,0),8),INDEX(Expenditure_type,MATCH(Y1376*1,[1]type!$A$2:$A$117,0),8))</f>
        <v>#N/A</v>
      </c>
    </row>
    <row r="1377" spans="1:26" ht="15.75" customHeight="1" outlineLevel="2">
      <c r="A1377" s="38">
        <v>130</v>
      </c>
      <c r="B1377" s="39">
        <v>818000</v>
      </c>
      <c r="C1377">
        <v>1</v>
      </c>
      <c r="D1377" t="str">
        <f t="shared" si="175"/>
        <v>1818000.130</v>
      </c>
      <c r="E1377" s="69" t="s">
        <v>41</v>
      </c>
      <c r="F1377" s="16"/>
      <c r="G1377"/>
      <c r="H1377" s="17">
        <v>45000</v>
      </c>
      <c r="I1377" s="17">
        <v>47621.42</v>
      </c>
      <c r="J1377" s="16">
        <v>45993.88</v>
      </c>
      <c r="K1377" s="18" t="e">
        <f>INDEX(תקציב_2013,MATCH(D1377,'[1]תקציב 2015'!$D$3:$D$5960,0),8)</f>
        <v>#N/A</v>
      </c>
      <c r="L1377" s="18" t="str">
        <f t="shared" si="168"/>
        <v>8</v>
      </c>
      <c r="M1377" s="18" t="str">
        <f>INDEX(Chapter,MATCH(L1377,[1]Chapter!$A$1:$A$681,0),8)</f>
        <v>שירותים ממלכתיים</v>
      </c>
      <c r="N1377" s="18" t="str">
        <f t="shared" si="169"/>
        <v>81</v>
      </c>
      <c r="O1377" s="18" t="str">
        <f>INDEX(Chapter,MATCH(N1377,[1]Chapter!$A$1:$A$681,0),8)</f>
        <v>חינוך</v>
      </c>
      <c r="P1377" s="18" t="str">
        <f t="shared" si="170"/>
        <v>818</v>
      </c>
      <c r="Q1377" s="18" t="str">
        <f>INDEX(Chapter,MATCH(P1377,[1]Chapter!$A$1:$A$681,0),8)</f>
        <v>חינוך מבוגרים</v>
      </c>
      <c r="R1377" s="18" t="str">
        <f t="shared" si="171"/>
        <v>8180</v>
      </c>
      <c r="S1377" s="18" t="e">
        <f>INDEX(Chapter,MATCH(R1377,[1]Chapter!$A$1:$A$681,0),8)</f>
        <v>#N/A</v>
      </c>
      <c r="T1377" s="18"/>
      <c r="U1377" s="18" t="str">
        <f t="shared" si="172"/>
        <v>1</v>
      </c>
      <c r="V1377" s="18" t="str">
        <f>IF($L1377&lt;"6",INDEX(Revenue_type,MATCH(U1377*1,[1]type!$A$118:$A$168,0),8),INDEX(Expenditure_type,MATCH(U1377*1,[1]type!$A$2:$A$117,0),8))</f>
        <v>משכורות וש"ע לעובדים לפי תקן</v>
      </c>
      <c r="W1377" s="18" t="str">
        <f t="shared" si="173"/>
        <v>13</v>
      </c>
      <c r="X1377" s="18" t="str">
        <f>IF($L1377&lt;"6",INDEX(Revenue_type,MATCH(W1377*1,[1]type!$A$118:$A$168,0),8),INDEX(Expenditure_type,MATCH(W1377*1,[1]type!$A$2:$A$117,0),8))</f>
        <v>שעות נוספות</v>
      </c>
      <c r="Y1377" s="18" t="str">
        <f t="shared" si="174"/>
        <v>130</v>
      </c>
      <c r="Z1377" s="18" t="e">
        <f>IF($L1377&lt;"6",INDEX(Revenue_type,MATCH(Y1377*1,[1]type!$A$118:$A$168,0),8),INDEX(Expenditure_type,MATCH(Y1377*1,[1]type!$A$2:$A$117,0),8))</f>
        <v>#N/A</v>
      </c>
    </row>
    <row r="1378" spans="1:26" ht="15.75" customHeight="1" outlineLevel="2">
      <c r="A1378" s="38">
        <v>140</v>
      </c>
      <c r="B1378" s="39">
        <v>818000</v>
      </c>
      <c r="C1378">
        <v>1</v>
      </c>
      <c r="D1378" t="str">
        <f t="shared" si="175"/>
        <v>1818000.140</v>
      </c>
      <c r="E1378" s="47" t="s">
        <v>56</v>
      </c>
      <c r="F1378" s="16"/>
      <c r="G1378"/>
      <c r="H1378" s="17">
        <v>22000</v>
      </c>
      <c r="I1378" s="17">
        <v>22084.21</v>
      </c>
      <c r="J1378" s="16">
        <v>22084.2</v>
      </c>
      <c r="K1378" s="18" t="e">
        <f>INDEX(תקציב_2013,MATCH(D1378,'[1]תקציב 2015'!$D$3:$D$5960,0),8)</f>
        <v>#N/A</v>
      </c>
      <c r="L1378" s="18" t="str">
        <f t="shared" si="168"/>
        <v>8</v>
      </c>
      <c r="M1378" s="18" t="str">
        <f>INDEX(Chapter,MATCH(L1378,[1]Chapter!$A$1:$A$681,0),8)</f>
        <v>שירותים ממלכתיים</v>
      </c>
      <c r="N1378" s="18" t="str">
        <f t="shared" si="169"/>
        <v>81</v>
      </c>
      <c r="O1378" s="18" t="str">
        <f>INDEX(Chapter,MATCH(N1378,[1]Chapter!$A$1:$A$681,0),8)</f>
        <v>חינוך</v>
      </c>
      <c r="P1378" s="18" t="str">
        <f t="shared" si="170"/>
        <v>818</v>
      </c>
      <c r="Q1378" s="18" t="str">
        <f>INDEX(Chapter,MATCH(P1378,[1]Chapter!$A$1:$A$681,0),8)</f>
        <v>חינוך מבוגרים</v>
      </c>
      <c r="R1378" s="18" t="str">
        <f t="shared" si="171"/>
        <v>8180</v>
      </c>
      <c r="S1378" s="18" t="e">
        <f>INDEX(Chapter,MATCH(R1378,[1]Chapter!$A$1:$A$681,0),8)</f>
        <v>#N/A</v>
      </c>
      <c r="T1378" s="18"/>
      <c r="U1378" s="18" t="str">
        <f t="shared" si="172"/>
        <v>1</v>
      </c>
      <c r="V1378" s="18" t="str">
        <f>IF($L1378&lt;"6",INDEX(Revenue_type,MATCH(U1378*1,[1]type!$A$118:$A$168,0),8),INDEX(Expenditure_type,MATCH(U1378*1,[1]type!$A$2:$A$117,0),8))</f>
        <v>משכורות וש"ע לעובדים לפי תקן</v>
      </c>
      <c r="W1378" s="18" t="str">
        <f t="shared" si="173"/>
        <v>14</v>
      </c>
      <c r="X1378" s="18" t="str">
        <f>IF($L1378&lt;"6",INDEX(Revenue_type,MATCH(W1378*1,[1]type!$A$118:$A$168,0),8),INDEX(Expenditure_type,MATCH(W1378*1,[1]type!$A$2:$A$117,0),8))</f>
        <v>החזר הוצאות</v>
      </c>
      <c r="Y1378" s="18" t="str">
        <f t="shared" si="174"/>
        <v>140</v>
      </c>
      <c r="Z1378" s="18" t="e">
        <f>IF($L1378&lt;"6",INDEX(Revenue_type,MATCH(Y1378*1,[1]type!$A$118:$A$168,0),8),INDEX(Expenditure_type,MATCH(Y1378*1,[1]type!$A$2:$A$117,0),8))</f>
        <v>#N/A</v>
      </c>
    </row>
    <row r="1379" spans="1:26" ht="15.75" customHeight="1" outlineLevel="2">
      <c r="A1379" s="38">
        <v>210</v>
      </c>
      <c r="B1379" s="39">
        <v>818000</v>
      </c>
      <c r="C1379">
        <v>1</v>
      </c>
      <c r="D1379" t="str">
        <f t="shared" si="175"/>
        <v>1818000.210</v>
      </c>
      <c r="E1379" s="47" t="s">
        <v>476</v>
      </c>
      <c r="F1379" s="16"/>
      <c r="G1379"/>
      <c r="H1379" s="17">
        <v>260000</v>
      </c>
      <c r="I1379" s="17">
        <v>293045.62</v>
      </c>
      <c r="J1379" s="16">
        <v>267556.18</v>
      </c>
      <c r="K1379" s="18" t="e">
        <f>INDEX(תקציב_2013,MATCH(D1379,'[1]תקציב 2015'!$D$3:$D$5960,0),8)</f>
        <v>#N/A</v>
      </c>
      <c r="L1379" s="18" t="str">
        <f t="shared" si="168"/>
        <v>8</v>
      </c>
      <c r="M1379" s="18" t="str">
        <f>INDEX(Chapter,MATCH(L1379,[1]Chapter!$A$1:$A$681,0),8)</f>
        <v>שירותים ממלכתיים</v>
      </c>
      <c r="N1379" s="18" t="str">
        <f t="shared" si="169"/>
        <v>81</v>
      </c>
      <c r="O1379" s="18" t="str">
        <f>INDEX(Chapter,MATCH(N1379,[1]Chapter!$A$1:$A$681,0),8)</f>
        <v>חינוך</v>
      </c>
      <c r="P1379" s="18" t="str">
        <f t="shared" si="170"/>
        <v>818</v>
      </c>
      <c r="Q1379" s="18" t="str">
        <f>INDEX(Chapter,MATCH(P1379,[1]Chapter!$A$1:$A$681,0),8)</f>
        <v>חינוך מבוגרים</v>
      </c>
      <c r="R1379" s="18" t="str">
        <f t="shared" si="171"/>
        <v>8180</v>
      </c>
      <c r="S1379" s="18" t="e">
        <f>INDEX(Chapter,MATCH(R1379,[1]Chapter!$A$1:$A$681,0),8)</f>
        <v>#N/A</v>
      </c>
      <c r="T1379" s="18"/>
      <c r="U1379" s="18" t="str">
        <f t="shared" si="172"/>
        <v>2</v>
      </c>
      <c r="V1379" s="18" t="str">
        <f>IF($L1379&lt;"6",INDEX(Revenue_type,MATCH(U1379*1,[1]type!$A$118:$A$168,0),8),INDEX(Expenditure_type,MATCH(U1379*1,[1]type!$A$2:$A$117,0),8))</f>
        <v>משכורות וש"ע לעובדים בלי תקן</v>
      </c>
      <c r="W1379" s="18" t="str">
        <f t="shared" si="173"/>
        <v>21</v>
      </c>
      <c r="X1379" s="18" t="str">
        <f>IF($L1379&lt;"6",INDEX(Revenue_type,MATCH(W1379*1,[1]type!$A$118:$A$168,0),8),INDEX(Expenditure_type,MATCH(W1379*1,[1]type!$A$2:$A$117,0),8))</f>
        <v>השכר הקובע</v>
      </c>
      <c r="Y1379" s="18" t="str">
        <f t="shared" si="174"/>
        <v>210</v>
      </c>
      <c r="Z1379" s="18" t="e">
        <f>IF($L1379&lt;"6",INDEX(Revenue_type,MATCH(Y1379*1,[1]type!$A$118:$A$168,0),8),INDEX(Expenditure_type,MATCH(Y1379*1,[1]type!$A$2:$A$117,0),8))</f>
        <v>#N/A</v>
      </c>
    </row>
    <row r="1380" spans="1:26" ht="15.75" customHeight="1" outlineLevel="2">
      <c r="A1380" s="38">
        <v>430</v>
      </c>
      <c r="B1380" s="39">
        <v>818000</v>
      </c>
      <c r="C1380">
        <v>1</v>
      </c>
      <c r="D1380" t="str">
        <f t="shared" si="175"/>
        <v>1818000.430</v>
      </c>
      <c r="E1380" s="47" t="s">
        <v>593</v>
      </c>
      <c r="F1380" s="16"/>
      <c r="G1380"/>
      <c r="H1380" s="17">
        <v>120000</v>
      </c>
      <c r="I1380" s="17">
        <v>114419.65</v>
      </c>
      <c r="J1380" s="16">
        <v>118069.81</v>
      </c>
      <c r="K1380" s="18" t="e">
        <f>INDEX(תקציב_2013,MATCH(D1380,'[1]תקציב 2015'!$D$3:$D$5960,0),8)</f>
        <v>#N/A</v>
      </c>
      <c r="L1380" s="18" t="str">
        <f t="shared" si="168"/>
        <v>8</v>
      </c>
      <c r="M1380" s="18" t="str">
        <f>INDEX(Chapter,MATCH(L1380,[1]Chapter!$A$1:$A$681,0),8)</f>
        <v>שירותים ממלכתיים</v>
      </c>
      <c r="N1380" s="18" t="str">
        <f t="shared" si="169"/>
        <v>81</v>
      </c>
      <c r="O1380" s="18" t="str">
        <f>INDEX(Chapter,MATCH(N1380,[1]Chapter!$A$1:$A$681,0),8)</f>
        <v>חינוך</v>
      </c>
      <c r="P1380" s="18" t="str">
        <f t="shared" si="170"/>
        <v>818</v>
      </c>
      <c r="Q1380" s="18" t="str">
        <f>INDEX(Chapter,MATCH(P1380,[1]Chapter!$A$1:$A$681,0),8)</f>
        <v>חינוך מבוגרים</v>
      </c>
      <c r="R1380" s="18" t="str">
        <f t="shared" si="171"/>
        <v>8180</v>
      </c>
      <c r="S1380" s="18" t="e">
        <f>INDEX(Chapter,MATCH(R1380,[1]Chapter!$A$1:$A$681,0),8)</f>
        <v>#N/A</v>
      </c>
      <c r="T1380" s="18"/>
      <c r="U1380" s="18" t="str">
        <f t="shared" si="172"/>
        <v>4</v>
      </c>
      <c r="V1380" s="18" t="str">
        <f>IF($L1380&lt;"6",INDEX(Revenue_type,MATCH(U1380*1,[1]type!$A$118:$A$168,0),8),INDEX(Expenditure_type,MATCH(U1380*1,[1]type!$A$2:$A$117,0),8))</f>
        <v>אחזקת בינים ואספקת ציוד</v>
      </c>
      <c r="W1380" s="18" t="str">
        <f t="shared" si="173"/>
        <v>43</v>
      </c>
      <c r="X1380" s="18" t="str">
        <f>IF($L1380&lt;"6",INDEX(Revenue_type,MATCH(W1380*1,[1]type!$A$118:$A$168,0),8),INDEX(Expenditure_type,MATCH(W1380*1,[1]type!$A$2:$A$117,0),8))</f>
        <v>חשמל, מים וחומרי ניקיון</v>
      </c>
      <c r="Y1380" s="18" t="str">
        <f t="shared" si="174"/>
        <v>430</v>
      </c>
      <c r="Z1380" s="18" t="e">
        <f>IF($L1380&lt;"6",INDEX(Revenue_type,MATCH(Y1380*1,[1]type!$A$118:$A$168,0),8),INDEX(Expenditure_type,MATCH(Y1380*1,[1]type!$A$2:$A$117,0),8))</f>
        <v>#N/A</v>
      </c>
    </row>
    <row r="1381" spans="1:26" ht="15.75" customHeight="1" outlineLevel="2">
      <c r="A1381" s="38">
        <v>440</v>
      </c>
      <c r="B1381" s="39">
        <v>818000</v>
      </c>
      <c r="C1381">
        <v>1</v>
      </c>
      <c r="D1381" t="str">
        <f t="shared" si="175"/>
        <v>1818000.440</v>
      </c>
      <c r="E1381" s="42" t="s">
        <v>73</v>
      </c>
      <c r="F1381" s="16"/>
      <c r="G1381"/>
      <c r="H1381" s="17">
        <v>29000</v>
      </c>
      <c r="I1381" s="17">
        <v>28894.3</v>
      </c>
      <c r="J1381" s="16">
        <v>26649</v>
      </c>
      <c r="K1381" s="18" t="e">
        <f>INDEX(תקציב_2013,MATCH(D1381,'[1]תקציב 2015'!$D$3:$D$5960,0),8)</f>
        <v>#N/A</v>
      </c>
      <c r="L1381" s="18" t="str">
        <f t="shared" si="168"/>
        <v>8</v>
      </c>
      <c r="M1381" s="18" t="str">
        <f>INDEX(Chapter,MATCH(L1381,[1]Chapter!$A$1:$A$681,0),8)</f>
        <v>שירותים ממלכתיים</v>
      </c>
      <c r="N1381" s="18" t="str">
        <f t="shared" si="169"/>
        <v>81</v>
      </c>
      <c r="O1381" s="18" t="str">
        <f>INDEX(Chapter,MATCH(N1381,[1]Chapter!$A$1:$A$681,0),8)</f>
        <v>חינוך</v>
      </c>
      <c r="P1381" s="18" t="str">
        <f t="shared" si="170"/>
        <v>818</v>
      </c>
      <c r="Q1381" s="18" t="str">
        <f>INDEX(Chapter,MATCH(P1381,[1]Chapter!$A$1:$A$681,0),8)</f>
        <v>חינוך מבוגרים</v>
      </c>
      <c r="R1381" s="18" t="str">
        <f t="shared" si="171"/>
        <v>8180</v>
      </c>
      <c r="S1381" s="18" t="e">
        <f>INDEX(Chapter,MATCH(R1381,[1]Chapter!$A$1:$A$681,0),8)</f>
        <v>#N/A</v>
      </c>
      <c r="T1381" s="18"/>
      <c r="U1381" s="18" t="str">
        <f t="shared" si="172"/>
        <v>4</v>
      </c>
      <c r="V1381" s="18" t="str">
        <f>IF($L1381&lt;"6",INDEX(Revenue_type,MATCH(U1381*1,[1]type!$A$118:$A$168,0),8),INDEX(Expenditure_type,MATCH(U1381*1,[1]type!$A$2:$A$117,0),8))</f>
        <v>אחזקת בינים ואספקת ציוד</v>
      </c>
      <c r="W1381" s="18" t="str">
        <f t="shared" si="173"/>
        <v>44</v>
      </c>
      <c r="X1381" s="18" t="str">
        <f>IF($L1381&lt;"6",INDEX(Revenue_type,MATCH(W1381*1,[1]type!$A$118:$A$168,0),8),INDEX(Expenditure_type,MATCH(W1381*1,[1]type!$A$2:$A$117,0),8))</f>
        <v>ביטוח</v>
      </c>
      <c r="Y1381" s="18" t="str">
        <f t="shared" si="174"/>
        <v>440</v>
      </c>
      <c r="Z1381" s="18" t="e">
        <f>IF($L1381&lt;"6",INDEX(Revenue_type,MATCH(Y1381*1,[1]type!$A$118:$A$168,0),8),INDEX(Expenditure_type,MATCH(Y1381*1,[1]type!$A$2:$A$117,0),8))</f>
        <v>#N/A</v>
      </c>
    </row>
    <row r="1382" spans="1:26" ht="15.75" customHeight="1" outlineLevel="2">
      <c r="A1382" s="38">
        <v>492</v>
      </c>
      <c r="B1382" s="39">
        <v>818000</v>
      </c>
      <c r="C1382">
        <v>1</v>
      </c>
      <c r="D1382" t="str">
        <f t="shared" si="175"/>
        <v>1818000.492</v>
      </c>
      <c r="E1382" s="42" t="s">
        <v>462</v>
      </c>
      <c r="F1382" s="16"/>
      <c r="G1382"/>
      <c r="H1382" s="17">
        <v>51000</v>
      </c>
      <c r="I1382" s="17">
        <v>48927</v>
      </c>
      <c r="J1382" s="16">
        <v>48832</v>
      </c>
      <c r="K1382" s="18" t="e">
        <f>INDEX(תקציב_2013,MATCH(D1382,'[1]תקציב 2015'!$D$3:$D$5960,0),8)</f>
        <v>#N/A</v>
      </c>
      <c r="L1382" s="18" t="str">
        <f t="shared" si="168"/>
        <v>8</v>
      </c>
      <c r="M1382" s="18" t="str">
        <f>INDEX(Chapter,MATCH(L1382,[1]Chapter!$A$1:$A$681,0),8)</f>
        <v>שירותים ממלכתיים</v>
      </c>
      <c r="N1382" s="18" t="str">
        <f t="shared" si="169"/>
        <v>81</v>
      </c>
      <c r="O1382" s="18" t="str">
        <f>INDEX(Chapter,MATCH(N1382,[1]Chapter!$A$1:$A$681,0),8)</f>
        <v>חינוך</v>
      </c>
      <c r="P1382" s="18" t="str">
        <f t="shared" si="170"/>
        <v>818</v>
      </c>
      <c r="Q1382" s="18" t="str">
        <f>INDEX(Chapter,MATCH(P1382,[1]Chapter!$A$1:$A$681,0),8)</f>
        <v>חינוך מבוגרים</v>
      </c>
      <c r="R1382" s="18" t="str">
        <f t="shared" si="171"/>
        <v>8180</v>
      </c>
      <c r="S1382" s="18" t="e">
        <f>INDEX(Chapter,MATCH(R1382,[1]Chapter!$A$1:$A$681,0),8)</f>
        <v>#N/A</v>
      </c>
      <c r="T1382" s="18"/>
      <c r="U1382" s="18" t="str">
        <f t="shared" si="172"/>
        <v>4</v>
      </c>
      <c r="V1382" s="18" t="str">
        <f>IF($L1382&lt;"6",INDEX(Revenue_type,MATCH(U1382*1,[1]type!$A$118:$A$168,0),8),INDEX(Expenditure_type,MATCH(U1382*1,[1]type!$A$2:$A$117,0),8))</f>
        <v>אחזקת בינים ואספקת ציוד</v>
      </c>
      <c r="W1382" s="18" t="str">
        <f t="shared" si="173"/>
        <v>49</v>
      </c>
      <c r="X1382" s="18" t="e">
        <f>IF($L1382&lt;"6",INDEX(Revenue_type,MATCH(W1382*1,[1]type!$A$118:$A$168,0),8),INDEX(Expenditure_type,MATCH(W1382*1,[1]type!$A$2:$A$117,0),8))</f>
        <v>#N/A</v>
      </c>
      <c r="Y1382" s="18" t="str">
        <f t="shared" si="174"/>
        <v>492</v>
      </c>
      <c r="Z1382" s="18" t="str">
        <f>IF($L1382&lt;"6",INDEX(Revenue_type,MATCH(Y1382*1,[1]type!$A$118:$A$168,0),8),INDEX(Expenditure_type,MATCH(Y1382*1,[1]type!$A$2:$A$117,0),8))</f>
        <v>השתתפות בתקציבי עזר 092</v>
      </c>
    </row>
    <row r="1383" spans="1:26" ht="15.75" customHeight="1" outlineLevel="2">
      <c r="A1383" s="38">
        <v>550</v>
      </c>
      <c r="B1383" s="39">
        <v>818000</v>
      </c>
      <c r="C1383">
        <v>1</v>
      </c>
      <c r="D1383" t="str">
        <f t="shared" si="175"/>
        <v>1818000.550</v>
      </c>
      <c r="E1383" s="47" t="s">
        <v>454</v>
      </c>
      <c r="F1383" s="16"/>
      <c r="G1383"/>
      <c r="H1383" s="17">
        <v>5000</v>
      </c>
      <c r="I1383" s="17">
        <v>354</v>
      </c>
      <c r="J1383" s="16">
        <v>1888</v>
      </c>
      <c r="K1383" s="18" t="e">
        <f>INDEX(תקציב_2013,MATCH(D1383,'[1]תקציב 2015'!$D$3:$D$5960,0),8)</f>
        <v>#N/A</v>
      </c>
      <c r="L1383" s="18" t="str">
        <f t="shared" si="168"/>
        <v>8</v>
      </c>
      <c r="M1383" s="18" t="str">
        <f>INDEX(Chapter,MATCH(L1383,[1]Chapter!$A$1:$A$681,0),8)</f>
        <v>שירותים ממלכתיים</v>
      </c>
      <c r="N1383" s="18" t="str">
        <f t="shared" si="169"/>
        <v>81</v>
      </c>
      <c r="O1383" s="18" t="str">
        <f>INDEX(Chapter,MATCH(N1383,[1]Chapter!$A$1:$A$681,0),8)</f>
        <v>חינוך</v>
      </c>
      <c r="P1383" s="18" t="str">
        <f t="shared" si="170"/>
        <v>818</v>
      </c>
      <c r="Q1383" s="18" t="str">
        <f>INDEX(Chapter,MATCH(P1383,[1]Chapter!$A$1:$A$681,0),8)</f>
        <v>חינוך מבוגרים</v>
      </c>
      <c r="R1383" s="18" t="str">
        <f t="shared" si="171"/>
        <v>8180</v>
      </c>
      <c r="S1383" s="18" t="e">
        <f>INDEX(Chapter,MATCH(R1383,[1]Chapter!$A$1:$A$681,0),8)</f>
        <v>#N/A</v>
      </c>
      <c r="T1383" s="18"/>
      <c r="U1383" s="18" t="str">
        <f t="shared" si="172"/>
        <v>5</v>
      </c>
      <c r="V1383" s="18" t="str">
        <f>IF($L1383&lt;"6",INDEX(Revenue_type,MATCH(U1383*1,[1]type!$A$118:$A$168,0),8),INDEX(Expenditure_type,MATCH(U1383*1,[1]type!$A$2:$A$117,0),8))</f>
        <v>הוצאות מנהליות</v>
      </c>
      <c r="W1383" s="18" t="str">
        <f t="shared" si="173"/>
        <v>55</v>
      </c>
      <c r="X1383" s="18" t="str">
        <f>IF($L1383&lt;"6",INDEX(Revenue_type,MATCH(W1383*1,[1]type!$A$118:$A$168,0),8),INDEX(Expenditure_type,MATCH(W1383*1,[1]type!$A$2:$A$117,0),8))</f>
        <v>הוצאות פרסום</v>
      </c>
      <c r="Y1383" s="18" t="str">
        <f t="shared" si="174"/>
        <v>550</v>
      </c>
      <c r="Z1383" s="18" t="e">
        <f>IF($L1383&lt;"6",INDEX(Revenue_type,MATCH(Y1383*1,[1]type!$A$118:$A$168,0),8),INDEX(Expenditure_type,MATCH(Y1383*1,[1]type!$A$2:$A$117,0),8))</f>
        <v>#N/A</v>
      </c>
    </row>
    <row r="1384" spans="1:26" ht="15.75" customHeight="1" outlineLevel="2">
      <c r="A1384" s="38">
        <v>750</v>
      </c>
      <c r="B1384" s="39">
        <v>818000</v>
      </c>
      <c r="C1384">
        <v>1</v>
      </c>
      <c r="D1384" t="str">
        <f t="shared" si="175"/>
        <v>1818000.750</v>
      </c>
      <c r="E1384" s="42" t="s">
        <v>938</v>
      </c>
      <c r="F1384" s="16"/>
      <c r="G1384"/>
      <c r="H1384" s="17">
        <v>210000</v>
      </c>
      <c r="I1384" s="17">
        <v>232440.5</v>
      </c>
      <c r="J1384" s="16">
        <v>222210</v>
      </c>
      <c r="K1384" s="18" t="e">
        <f>INDEX(תקציב_2013,MATCH(D1384,'[1]תקציב 2015'!$D$3:$D$5960,0),8)</f>
        <v>#N/A</v>
      </c>
      <c r="L1384" s="18" t="str">
        <f t="shared" si="168"/>
        <v>8</v>
      </c>
      <c r="M1384" s="18" t="str">
        <f>INDEX(Chapter,MATCH(L1384,[1]Chapter!$A$1:$A$681,0),8)</f>
        <v>שירותים ממלכתיים</v>
      </c>
      <c r="N1384" s="18" t="str">
        <f t="shared" si="169"/>
        <v>81</v>
      </c>
      <c r="O1384" s="18" t="str">
        <f>INDEX(Chapter,MATCH(N1384,[1]Chapter!$A$1:$A$681,0),8)</f>
        <v>חינוך</v>
      </c>
      <c r="P1384" s="18" t="str">
        <f t="shared" si="170"/>
        <v>818</v>
      </c>
      <c r="Q1384" s="18" t="str">
        <f>INDEX(Chapter,MATCH(P1384,[1]Chapter!$A$1:$A$681,0),8)</f>
        <v>חינוך מבוגרים</v>
      </c>
      <c r="R1384" s="18" t="str">
        <f t="shared" si="171"/>
        <v>8180</v>
      </c>
      <c r="S1384" s="18" t="e">
        <f>INDEX(Chapter,MATCH(R1384,[1]Chapter!$A$1:$A$681,0),8)</f>
        <v>#N/A</v>
      </c>
      <c r="T1384" s="18"/>
      <c r="U1384" s="18" t="str">
        <f t="shared" si="172"/>
        <v>7</v>
      </c>
      <c r="V1384" s="18" t="str">
        <f>IF($L1384&lt;"6",INDEX(Revenue_type,MATCH(U1384*1,[1]type!$A$118:$A$168,0),8),INDEX(Expenditure_type,MATCH(U1384*1,[1]type!$A$2:$A$117,0),8))</f>
        <v>הוצאות לפעולות</v>
      </c>
      <c r="W1384" s="18" t="str">
        <f t="shared" si="173"/>
        <v>75</v>
      </c>
      <c r="X1384" s="18" t="str">
        <f>IF($L1384&lt;"6",INDEX(Revenue_type,MATCH(W1384*1,[1]type!$A$118:$A$168,0),8),INDEX(Expenditure_type,MATCH(W1384*1,[1]type!$A$2:$A$117,0),8))</f>
        <v>עבודות קבלניות</v>
      </c>
      <c r="Y1384" s="18" t="str">
        <f t="shared" si="174"/>
        <v>750</v>
      </c>
      <c r="Z1384" s="18" t="e">
        <f>IF($L1384&lt;"6",INDEX(Revenue_type,MATCH(Y1384*1,[1]type!$A$118:$A$168,0),8),INDEX(Expenditure_type,MATCH(Y1384*1,[1]type!$A$2:$A$117,0),8))</f>
        <v>#N/A</v>
      </c>
    </row>
    <row r="1385" spans="1:26" ht="15.75" customHeight="1" outlineLevel="2">
      <c r="A1385" s="38">
        <v>751</v>
      </c>
      <c r="B1385" s="39">
        <v>818000</v>
      </c>
      <c r="C1385">
        <v>1</v>
      </c>
      <c r="D1385" t="str">
        <f t="shared" si="175"/>
        <v>1818000.751</v>
      </c>
      <c r="E1385" s="42" t="s">
        <v>939</v>
      </c>
      <c r="F1385" s="16"/>
      <c r="G1385"/>
      <c r="H1385" s="17">
        <v>73500</v>
      </c>
      <c r="I1385" s="17"/>
      <c r="J1385" s="16"/>
      <c r="K1385" s="18" t="e">
        <f>INDEX(תקציב_2013,MATCH(D1385,'[1]תקציב 2015'!$D$3:$D$5960,0),8)</f>
        <v>#N/A</v>
      </c>
      <c r="L1385" s="18" t="str">
        <f t="shared" si="168"/>
        <v>8</v>
      </c>
      <c r="M1385" s="18" t="str">
        <f>INDEX(Chapter,MATCH(L1385,[1]Chapter!$A$1:$A$681,0),8)</f>
        <v>שירותים ממלכתיים</v>
      </c>
      <c r="N1385" s="18" t="str">
        <f t="shared" si="169"/>
        <v>81</v>
      </c>
      <c r="O1385" s="18" t="str">
        <f>INDEX(Chapter,MATCH(N1385,[1]Chapter!$A$1:$A$681,0),8)</f>
        <v>חינוך</v>
      </c>
      <c r="P1385" s="18" t="str">
        <f t="shared" si="170"/>
        <v>818</v>
      </c>
      <c r="Q1385" s="18" t="str">
        <f>INDEX(Chapter,MATCH(P1385,[1]Chapter!$A$1:$A$681,0),8)</f>
        <v>חינוך מבוגרים</v>
      </c>
      <c r="R1385" s="18" t="str">
        <f t="shared" si="171"/>
        <v>8180</v>
      </c>
      <c r="S1385" s="18" t="e">
        <f>INDEX(Chapter,MATCH(R1385,[1]Chapter!$A$1:$A$681,0),8)</f>
        <v>#N/A</v>
      </c>
      <c r="T1385" s="18"/>
      <c r="U1385" s="18" t="str">
        <f t="shared" si="172"/>
        <v>7</v>
      </c>
      <c r="V1385" s="18" t="str">
        <f>IF($L1385&lt;"6",INDEX(Revenue_type,MATCH(U1385*1,[1]type!$A$118:$A$168,0),8),INDEX(Expenditure_type,MATCH(U1385*1,[1]type!$A$2:$A$117,0),8))</f>
        <v>הוצאות לפעולות</v>
      </c>
      <c r="W1385" s="18" t="str">
        <f t="shared" si="173"/>
        <v>75</v>
      </c>
      <c r="X1385" s="18" t="str">
        <f>IF($L1385&lt;"6",INDEX(Revenue_type,MATCH(W1385*1,[1]type!$A$118:$A$168,0),8),INDEX(Expenditure_type,MATCH(W1385*1,[1]type!$A$2:$A$117,0),8))</f>
        <v>עבודות קבלניות</v>
      </c>
      <c r="Y1385" s="18" t="str">
        <f t="shared" si="174"/>
        <v>751</v>
      </c>
      <c r="Z1385" s="18" t="e">
        <f>IF($L1385&lt;"6",INDEX(Revenue_type,MATCH(Y1385*1,[1]type!$A$118:$A$168,0),8),INDEX(Expenditure_type,MATCH(Y1385*1,[1]type!$A$2:$A$117,0),8))</f>
        <v>#N/A</v>
      </c>
    </row>
    <row r="1386" spans="1:26" ht="15.75" customHeight="1" outlineLevel="2">
      <c r="A1386" s="38">
        <v>780</v>
      </c>
      <c r="B1386" s="39">
        <v>818000</v>
      </c>
      <c r="C1386">
        <v>1</v>
      </c>
      <c r="D1386" t="str">
        <f t="shared" si="175"/>
        <v>1818000.780</v>
      </c>
      <c r="E1386" s="47" t="s">
        <v>449</v>
      </c>
      <c r="F1386" s="16"/>
      <c r="G1386"/>
      <c r="H1386" s="17">
        <v>15000</v>
      </c>
      <c r="I1386" s="17">
        <v>71856.36</v>
      </c>
      <c r="J1386" s="16">
        <v>9963.83</v>
      </c>
      <c r="K1386" s="18">
        <f>INDEX(תקציב_2013,MATCH(D1386,'[1]תקציב 2015'!$D$3:$D$5960,0),8)</f>
        <v>38000</v>
      </c>
      <c r="L1386" s="18" t="str">
        <f t="shared" si="168"/>
        <v>8</v>
      </c>
      <c r="M1386" s="18" t="str">
        <f>INDEX(Chapter,MATCH(L1386,[1]Chapter!$A$1:$A$681,0),8)</f>
        <v>שירותים ממלכתיים</v>
      </c>
      <c r="N1386" s="18" t="str">
        <f t="shared" si="169"/>
        <v>81</v>
      </c>
      <c r="O1386" s="18" t="str">
        <f>INDEX(Chapter,MATCH(N1386,[1]Chapter!$A$1:$A$681,0),8)</f>
        <v>חינוך</v>
      </c>
      <c r="P1386" s="18" t="str">
        <f t="shared" si="170"/>
        <v>818</v>
      </c>
      <c r="Q1386" s="18" t="str">
        <f>INDEX(Chapter,MATCH(P1386,[1]Chapter!$A$1:$A$681,0),8)</f>
        <v>חינוך מבוגרים</v>
      </c>
      <c r="R1386" s="18" t="str">
        <f t="shared" si="171"/>
        <v>8180</v>
      </c>
      <c r="S1386" s="18" t="e">
        <f>INDEX(Chapter,MATCH(R1386,[1]Chapter!$A$1:$A$681,0),8)</f>
        <v>#N/A</v>
      </c>
      <c r="T1386" s="18"/>
      <c r="U1386" s="18" t="str">
        <f t="shared" si="172"/>
        <v>7</v>
      </c>
      <c r="V1386" s="18" t="str">
        <f>IF($L1386&lt;"6",INDEX(Revenue_type,MATCH(U1386*1,[1]type!$A$118:$A$168,0),8),INDEX(Expenditure_type,MATCH(U1386*1,[1]type!$A$2:$A$117,0),8))</f>
        <v>הוצאות לפעולות</v>
      </c>
      <c r="W1386" s="18" t="str">
        <f t="shared" si="173"/>
        <v>78</v>
      </c>
      <c r="X1386" s="18" t="str">
        <f>IF($L1386&lt;"6",INDEX(Revenue_type,MATCH(W1386*1,[1]type!$A$118:$A$168,0),8),INDEX(Expenditure_type,MATCH(W1386*1,[1]type!$A$2:$A$117,0),8))</f>
        <v>הוצאות שונות</v>
      </c>
      <c r="Y1386" s="18" t="str">
        <f t="shared" si="174"/>
        <v>780</v>
      </c>
      <c r="Z1386" s="18" t="e">
        <f>IF($L1386&lt;"6",INDEX(Revenue_type,MATCH(Y1386*1,[1]type!$A$118:$A$168,0),8),INDEX(Expenditure_type,MATCH(Y1386*1,[1]type!$A$2:$A$117,0),8))</f>
        <v>#N/A</v>
      </c>
    </row>
    <row r="1387" spans="1:26" ht="15.75" customHeight="1" outlineLevel="2">
      <c r="A1387" s="38">
        <v>798</v>
      </c>
      <c r="B1387" s="39">
        <v>818000</v>
      </c>
      <c r="C1387">
        <v>1</v>
      </c>
      <c r="D1387" t="str">
        <f t="shared" si="175"/>
        <v>1818000.798</v>
      </c>
      <c r="E1387" s="47" t="s">
        <v>565</v>
      </c>
      <c r="F1387" s="16"/>
      <c r="G1387"/>
      <c r="H1387" s="17">
        <v>70000</v>
      </c>
      <c r="I1387" s="17">
        <v>18890</v>
      </c>
      <c r="J1387" s="16">
        <v>82995</v>
      </c>
      <c r="K1387" s="18" t="e">
        <f>INDEX(תקציב_2013,MATCH(D1387,'[1]תקציב 2015'!$D$3:$D$5960,0),8)</f>
        <v>#N/A</v>
      </c>
      <c r="L1387" s="18" t="str">
        <f t="shared" si="168"/>
        <v>8</v>
      </c>
      <c r="M1387" s="18" t="str">
        <f>INDEX(Chapter,MATCH(L1387,[1]Chapter!$A$1:$A$681,0),8)</f>
        <v>שירותים ממלכתיים</v>
      </c>
      <c r="N1387" s="18" t="str">
        <f t="shared" si="169"/>
        <v>81</v>
      </c>
      <c r="O1387" s="18" t="str">
        <f>INDEX(Chapter,MATCH(N1387,[1]Chapter!$A$1:$A$681,0),8)</f>
        <v>חינוך</v>
      </c>
      <c r="P1387" s="18" t="str">
        <f t="shared" si="170"/>
        <v>818</v>
      </c>
      <c r="Q1387" s="18" t="str">
        <f>INDEX(Chapter,MATCH(P1387,[1]Chapter!$A$1:$A$681,0),8)</f>
        <v>חינוך מבוגרים</v>
      </c>
      <c r="R1387" s="18" t="str">
        <f t="shared" si="171"/>
        <v>8180</v>
      </c>
      <c r="S1387" s="18" t="e">
        <f>INDEX(Chapter,MATCH(R1387,[1]Chapter!$A$1:$A$681,0),8)</f>
        <v>#N/A</v>
      </c>
      <c r="T1387" s="18"/>
      <c r="U1387" s="18" t="str">
        <f t="shared" si="172"/>
        <v>7</v>
      </c>
      <c r="V1387" s="18" t="str">
        <f>IF($L1387&lt;"6",INDEX(Revenue_type,MATCH(U1387*1,[1]type!$A$118:$A$168,0),8),INDEX(Expenditure_type,MATCH(U1387*1,[1]type!$A$2:$A$117,0),8))</f>
        <v>הוצאות לפעולות</v>
      </c>
      <c r="W1387" s="18" t="str">
        <f t="shared" si="173"/>
        <v>79</v>
      </c>
      <c r="X1387" s="18" t="str">
        <f>IF($L1387&lt;"6",INDEX(Revenue_type,MATCH(W1387*1,[1]type!$A$118:$A$168,0),8),INDEX(Expenditure_type,MATCH(W1387*1,[1]type!$A$2:$A$117,0),8))</f>
        <v>השתתפות בתקציבי עזר 092</v>
      </c>
      <c r="Y1387" s="18" t="str">
        <f t="shared" si="174"/>
        <v>798</v>
      </c>
      <c r="Z1387" s="18" t="e">
        <f>IF($L1387&lt;"6",INDEX(Revenue_type,MATCH(Y1387*1,[1]type!$A$118:$A$168,0),8),INDEX(Expenditure_type,MATCH(Y1387*1,[1]type!$A$2:$A$117,0),8))</f>
        <v>#N/A</v>
      </c>
    </row>
    <row r="1388" spans="1:26" ht="15.75" customHeight="1" outlineLevel="2">
      <c r="A1388" s="38">
        <v>930</v>
      </c>
      <c r="B1388" s="39">
        <v>818000</v>
      </c>
      <c r="C1388">
        <v>1</v>
      </c>
      <c r="D1388" t="str">
        <f t="shared" si="175"/>
        <v>1818000.930</v>
      </c>
      <c r="E1388" s="42" t="s">
        <v>88</v>
      </c>
      <c r="F1388" s="16"/>
      <c r="G1388"/>
      <c r="H1388" s="17">
        <v>5000</v>
      </c>
      <c r="I1388" s="17">
        <v>4800</v>
      </c>
      <c r="J1388" s="16">
        <v>4368.07</v>
      </c>
      <c r="K1388" s="18"/>
      <c r="L1388" s="18" t="str">
        <f t="shared" si="168"/>
        <v>8</v>
      </c>
      <c r="M1388" s="18" t="str">
        <f>INDEX(Chapter,MATCH(L1388,[1]Chapter!$A$1:$A$681,0),8)</f>
        <v>שירותים ממלכתיים</v>
      </c>
      <c r="N1388" s="18" t="str">
        <f t="shared" si="169"/>
        <v>81</v>
      </c>
      <c r="O1388" s="18" t="str">
        <f>INDEX(Chapter,MATCH(N1388,[1]Chapter!$A$1:$A$681,0),8)</f>
        <v>חינוך</v>
      </c>
      <c r="P1388" s="18" t="str">
        <f t="shared" si="170"/>
        <v>818</v>
      </c>
      <c r="Q1388" s="18" t="str">
        <f>INDEX(Chapter,MATCH(P1388,[1]Chapter!$A$1:$A$681,0),8)</f>
        <v>חינוך מבוגרים</v>
      </c>
      <c r="R1388" s="18" t="str">
        <f t="shared" si="171"/>
        <v>8180</v>
      </c>
      <c r="S1388" s="18" t="e">
        <f>INDEX(Chapter,MATCH(R1388,[1]Chapter!$A$1:$A$681,0),8)</f>
        <v>#N/A</v>
      </c>
      <c r="T1388" s="18"/>
      <c r="U1388" s="18" t="str">
        <f t="shared" si="172"/>
        <v>9</v>
      </c>
      <c r="V1388" s="18" t="str">
        <f>IF($L1388&lt;"6",INDEX(Revenue_type,MATCH(U1388*1,[1]type!$A$118:$A$168,0),8),INDEX(Expenditure_type,MATCH(U1388*1,[1]type!$A$2:$A$117,0),8))</f>
        <v>הוצאות חד פעמיות</v>
      </c>
      <c r="W1388" s="18" t="str">
        <f t="shared" si="173"/>
        <v>93</v>
      </c>
      <c r="X1388" s="18" t="str">
        <f>IF($L1388&lt;"6",INDEX(Revenue_type,MATCH(W1388*1,[1]type!$A$118:$A$168,0),8),INDEX(Expenditure_type,MATCH(W1388*1,[1]type!$A$2:$A$117,0),8))</f>
        <v>רכישת ציוד יסודי</v>
      </c>
      <c r="Y1388" s="18" t="str">
        <f t="shared" si="174"/>
        <v>930</v>
      </c>
      <c r="Z1388" s="18" t="e">
        <f>IF($L1388&lt;"6",INDEX(Revenue_type,MATCH(Y1388*1,[1]type!$A$118:$A$168,0),8),INDEX(Expenditure_type,MATCH(Y1388*1,[1]type!$A$2:$A$117,0),8))</f>
        <v>#N/A</v>
      </c>
    </row>
    <row r="1389" spans="1:26" ht="15.75" customHeight="1" outlineLevel="2">
      <c r="A1389" s="38">
        <v>752</v>
      </c>
      <c r="B1389" s="39">
        <v>818200</v>
      </c>
      <c r="C1389">
        <v>1</v>
      </c>
      <c r="D1389" t="str">
        <f t="shared" si="175"/>
        <v>1818200.752</v>
      </c>
      <c r="E1389" s="47" t="s">
        <v>940</v>
      </c>
      <c r="F1389" s="16"/>
      <c r="G1389"/>
      <c r="H1389" s="17">
        <v>120000</v>
      </c>
      <c r="I1389" s="17"/>
      <c r="J1389" s="16"/>
      <c r="K1389" s="18" t="e">
        <f>INDEX(תקציב_2013,MATCH(D1389,'[1]תקציב 2015'!$D$3:$D$5960,0),8)</f>
        <v>#N/A</v>
      </c>
      <c r="L1389" s="18" t="str">
        <f t="shared" si="168"/>
        <v>8</v>
      </c>
      <c r="M1389" s="18" t="str">
        <f>INDEX(Chapter,MATCH(L1389,[1]Chapter!$A$1:$A$681,0),8)</f>
        <v>שירותים ממלכתיים</v>
      </c>
      <c r="N1389" s="18" t="str">
        <f t="shared" si="169"/>
        <v>81</v>
      </c>
      <c r="O1389" s="18" t="str">
        <f>INDEX(Chapter,MATCH(N1389,[1]Chapter!$A$1:$A$681,0),8)</f>
        <v>חינוך</v>
      </c>
      <c r="P1389" s="18" t="str">
        <f t="shared" si="170"/>
        <v>818</v>
      </c>
      <c r="Q1389" s="18" t="str">
        <f>INDEX(Chapter,MATCH(P1389,[1]Chapter!$A$1:$A$681,0),8)</f>
        <v>חינוך מבוגרים</v>
      </c>
      <c r="R1389" s="18" t="str">
        <f t="shared" si="171"/>
        <v>8182</v>
      </c>
      <c r="S1389" s="18" t="e">
        <f>INDEX(Chapter,MATCH(R1389,[1]Chapter!$A$1:$A$681,0),8)</f>
        <v>#N/A</v>
      </c>
      <c r="T1389" s="18"/>
      <c r="U1389" s="18" t="str">
        <f t="shared" si="172"/>
        <v>7</v>
      </c>
      <c r="V1389" s="18" t="str">
        <f>IF($L1389&lt;"6",INDEX(Revenue_type,MATCH(U1389*1,[1]type!$A$118:$A$168,0),8),INDEX(Expenditure_type,MATCH(U1389*1,[1]type!$A$2:$A$117,0),8))</f>
        <v>הוצאות לפעולות</v>
      </c>
      <c r="W1389" s="18" t="str">
        <f t="shared" si="173"/>
        <v>75</v>
      </c>
      <c r="X1389" s="18" t="str">
        <f>IF($L1389&lt;"6",INDEX(Revenue_type,MATCH(W1389*1,[1]type!$A$118:$A$168,0),8),INDEX(Expenditure_type,MATCH(W1389*1,[1]type!$A$2:$A$117,0),8))</f>
        <v>עבודות קבלניות</v>
      </c>
      <c r="Y1389" s="18" t="str">
        <f t="shared" si="174"/>
        <v>752</v>
      </c>
      <c r="Z1389" s="18" t="e">
        <f>IF($L1389&lt;"6",INDEX(Revenue_type,MATCH(Y1389*1,[1]type!$A$118:$A$168,0),8),INDEX(Expenditure_type,MATCH(Y1389*1,[1]type!$A$2:$A$117,0),8))</f>
        <v>#N/A</v>
      </c>
    </row>
    <row r="1390" spans="1:26" ht="15.75" customHeight="1" outlineLevel="2">
      <c r="A1390" s="38">
        <v>110</v>
      </c>
      <c r="B1390" s="39">
        <v>819101</v>
      </c>
      <c r="C1390">
        <v>1</v>
      </c>
      <c r="D1390" t="str">
        <f t="shared" si="175"/>
        <v>1819101.110</v>
      </c>
      <c r="E1390" s="47" t="s">
        <v>941</v>
      </c>
      <c r="F1390" s="16"/>
      <c r="G1390"/>
      <c r="H1390" s="17">
        <v>537000</v>
      </c>
      <c r="I1390" s="17">
        <v>488047.98</v>
      </c>
      <c r="J1390" s="16">
        <v>491740.26</v>
      </c>
      <c r="K1390" s="18" t="e">
        <f>INDEX(תקציב_2013,MATCH(D1390,'[1]תקציב 2015'!$D$3:$D$5960,0),8)</f>
        <v>#N/A</v>
      </c>
      <c r="L1390" s="18" t="str">
        <f t="shared" si="168"/>
        <v>8</v>
      </c>
      <c r="M1390" s="18" t="str">
        <f>INDEX(Chapter,MATCH(L1390,[1]Chapter!$A$1:$A$681,0),8)</f>
        <v>שירותים ממלכתיים</v>
      </c>
      <c r="N1390" s="18" t="str">
        <f t="shared" si="169"/>
        <v>81</v>
      </c>
      <c r="O1390" s="18" t="str">
        <f>INDEX(Chapter,MATCH(N1390,[1]Chapter!$A$1:$A$681,0),8)</f>
        <v>חינוך</v>
      </c>
      <c r="P1390" s="18" t="str">
        <f t="shared" si="170"/>
        <v>819</v>
      </c>
      <c r="Q1390" s="18" t="str">
        <f>INDEX(Chapter,MATCH(P1390,[1]Chapter!$A$1:$A$681,0),8)</f>
        <v>שירותי חינוך מיוחדים</v>
      </c>
      <c r="R1390" s="18" t="str">
        <f t="shared" si="171"/>
        <v>8191</v>
      </c>
      <c r="S1390" s="18" t="str">
        <f>INDEX(Chapter,MATCH(R1390,[1]Chapter!$A$1:$A$681,0),8)</f>
        <v>חינוך מוכר שאינו רשמי</v>
      </c>
      <c r="T1390" s="18"/>
      <c r="U1390" s="18" t="str">
        <f t="shared" si="172"/>
        <v>1</v>
      </c>
      <c r="V1390" s="18" t="str">
        <f>IF($L1390&lt;"6",INDEX(Revenue_type,MATCH(U1390*1,[1]type!$A$118:$A$168,0),8),INDEX(Expenditure_type,MATCH(U1390*1,[1]type!$A$2:$A$117,0),8))</f>
        <v>משכורות וש"ע לעובדים לפי תקן</v>
      </c>
      <c r="W1390" s="18" t="str">
        <f t="shared" si="173"/>
        <v>11</v>
      </c>
      <c r="X1390" s="18" t="str">
        <f>IF($L1390&lt;"6",INDEX(Revenue_type,MATCH(W1390*1,[1]type!$A$118:$A$168,0),8),INDEX(Expenditure_type,MATCH(W1390*1,[1]type!$A$2:$A$117,0),8))</f>
        <v>השכר הקובע</v>
      </c>
      <c r="Y1390" s="18" t="str">
        <f t="shared" si="174"/>
        <v>110</v>
      </c>
      <c r="Z1390" s="18" t="e">
        <f>IF($L1390&lt;"6",INDEX(Revenue_type,MATCH(Y1390*1,[1]type!$A$118:$A$168,0),8),INDEX(Expenditure_type,MATCH(Y1390*1,[1]type!$A$2:$A$117,0),8))</f>
        <v>#N/A</v>
      </c>
    </row>
    <row r="1391" spans="1:26" ht="15.75" customHeight="1" outlineLevel="2">
      <c r="A1391" s="38">
        <v>210</v>
      </c>
      <c r="B1391" s="39">
        <v>819101</v>
      </c>
      <c r="C1391">
        <v>1</v>
      </c>
      <c r="D1391" t="str">
        <f t="shared" si="175"/>
        <v>1819101.210</v>
      </c>
      <c r="E1391" s="42" t="s">
        <v>942</v>
      </c>
      <c r="F1391" s="16"/>
      <c r="G1391"/>
      <c r="H1391" s="17">
        <v>0</v>
      </c>
      <c r="I1391" s="17">
        <v>0</v>
      </c>
      <c r="J1391" s="16">
        <v>0</v>
      </c>
      <c r="K1391" s="18" t="e">
        <f>INDEX(תקציב_2013,MATCH(D1391,'[1]תקציב 2015'!$D$3:$D$5960,0),8)</f>
        <v>#N/A</v>
      </c>
      <c r="L1391" s="18" t="str">
        <f t="shared" si="168"/>
        <v>8</v>
      </c>
      <c r="M1391" s="18" t="str">
        <f>INDEX(Chapter,MATCH(L1391,[1]Chapter!$A$1:$A$681,0),8)</f>
        <v>שירותים ממלכתיים</v>
      </c>
      <c r="N1391" s="18" t="str">
        <f t="shared" si="169"/>
        <v>81</v>
      </c>
      <c r="O1391" s="18" t="str">
        <f>INDEX(Chapter,MATCH(N1391,[1]Chapter!$A$1:$A$681,0),8)</f>
        <v>חינוך</v>
      </c>
      <c r="P1391" s="18" t="str">
        <f t="shared" si="170"/>
        <v>819</v>
      </c>
      <c r="Q1391" s="18" t="str">
        <f>INDEX(Chapter,MATCH(P1391,[1]Chapter!$A$1:$A$681,0),8)</f>
        <v>שירותי חינוך מיוחדים</v>
      </c>
      <c r="R1391" s="18" t="str">
        <f t="shared" si="171"/>
        <v>8191</v>
      </c>
      <c r="S1391" s="18" t="str">
        <f>INDEX(Chapter,MATCH(R1391,[1]Chapter!$A$1:$A$681,0),8)</f>
        <v>חינוך מוכר שאינו רשמי</v>
      </c>
      <c r="T1391" s="18"/>
      <c r="U1391" s="18" t="str">
        <f t="shared" si="172"/>
        <v>2</v>
      </c>
      <c r="V1391" s="18" t="str">
        <f>IF($L1391&lt;"6",INDEX(Revenue_type,MATCH(U1391*1,[1]type!$A$118:$A$168,0),8),INDEX(Expenditure_type,MATCH(U1391*1,[1]type!$A$2:$A$117,0),8))</f>
        <v>משכורות וש"ע לעובדים בלי תקן</v>
      </c>
      <c r="W1391" s="18" t="str">
        <f t="shared" si="173"/>
        <v>21</v>
      </c>
      <c r="X1391" s="18" t="str">
        <f>IF($L1391&lt;"6",INDEX(Revenue_type,MATCH(W1391*1,[1]type!$A$118:$A$168,0),8),INDEX(Expenditure_type,MATCH(W1391*1,[1]type!$A$2:$A$117,0),8))</f>
        <v>השכר הקובע</v>
      </c>
      <c r="Y1391" s="18" t="str">
        <f t="shared" si="174"/>
        <v>210</v>
      </c>
      <c r="Z1391" s="18" t="e">
        <f>IF($L1391&lt;"6",INDEX(Revenue_type,MATCH(Y1391*1,[1]type!$A$118:$A$168,0),8),INDEX(Expenditure_type,MATCH(Y1391*1,[1]type!$A$2:$A$117,0),8))</f>
        <v>#N/A</v>
      </c>
    </row>
    <row r="1392" spans="1:26" ht="15.75" customHeight="1" outlineLevel="2">
      <c r="A1392" s="38">
        <v>789</v>
      </c>
      <c r="B1392" s="39">
        <v>819101</v>
      </c>
      <c r="C1392">
        <v>1</v>
      </c>
      <c r="D1392" t="str">
        <f t="shared" si="175"/>
        <v>1819101.789</v>
      </c>
      <c r="E1392" s="42" t="s">
        <v>943</v>
      </c>
      <c r="F1392" s="16"/>
      <c r="G1392"/>
      <c r="H1392" s="17">
        <v>35000</v>
      </c>
      <c r="I1392" s="17">
        <v>29408</v>
      </c>
      <c r="J1392" s="16">
        <v>30123.96</v>
      </c>
      <c r="K1392" s="18" t="e">
        <f>INDEX(תקציב_2013,MATCH(D1392,'[1]תקציב 2015'!$D$3:$D$5960,0),8)</f>
        <v>#N/A</v>
      </c>
      <c r="L1392" s="18" t="str">
        <f t="shared" si="168"/>
        <v>8</v>
      </c>
      <c r="M1392" s="18" t="str">
        <f>INDEX(Chapter,MATCH(L1392,[1]Chapter!$A$1:$A$681,0),8)</f>
        <v>שירותים ממלכתיים</v>
      </c>
      <c r="N1392" s="18" t="str">
        <f t="shared" si="169"/>
        <v>81</v>
      </c>
      <c r="O1392" s="18" t="str">
        <f>INDEX(Chapter,MATCH(N1392,[1]Chapter!$A$1:$A$681,0),8)</f>
        <v>חינוך</v>
      </c>
      <c r="P1392" s="18" t="str">
        <f t="shared" si="170"/>
        <v>819</v>
      </c>
      <c r="Q1392" s="18" t="str">
        <f>INDEX(Chapter,MATCH(P1392,[1]Chapter!$A$1:$A$681,0),8)</f>
        <v>שירותי חינוך מיוחדים</v>
      </c>
      <c r="R1392" s="18" t="str">
        <f t="shared" si="171"/>
        <v>8191</v>
      </c>
      <c r="S1392" s="18" t="str">
        <f>INDEX(Chapter,MATCH(R1392,[1]Chapter!$A$1:$A$681,0),8)</f>
        <v>חינוך מוכר שאינו רשמי</v>
      </c>
      <c r="T1392" s="18"/>
      <c r="U1392" s="18" t="str">
        <f t="shared" si="172"/>
        <v>7</v>
      </c>
      <c r="V1392" s="18" t="str">
        <f>IF($L1392&lt;"6",INDEX(Revenue_type,MATCH(U1392*1,[1]type!$A$118:$A$168,0),8),INDEX(Expenditure_type,MATCH(U1392*1,[1]type!$A$2:$A$117,0),8))</f>
        <v>הוצאות לפעולות</v>
      </c>
      <c r="W1392" s="18" t="str">
        <f t="shared" si="173"/>
        <v>78</v>
      </c>
      <c r="X1392" s="18" t="str">
        <f>IF($L1392&lt;"6",INDEX(Revenue_type,MATCH(W1392*1,[1]type!$A$118:$A$168,0),8),INDEX(Expenditure_type,MATCH(W1392*1,[1]type!$A$2:$A$117,0),8))</f>
        <v>הוצאות שונות</v>
      </c>
      <c r="Y1392" s="18" t="str">
        <f t="shared" si="174"/>
        <v>789</v>
      </c>
      <c r="Z1392" s="18" t="e">
        <f>IF($L1392&lt;"6",INDEX(Revenue_type,MATCH(Y1392*1,[1]type!$A$118:$A$168,0),8),INDEX(Expenditure_type,MATCH(Y1392*1,[1]type!$A$2:$A$117,0),8))</f>
        <v>#N/A</v>
      </c>
    </row>
    <row r="1393" spans="1:26" ht="15.75" customHeight="1" outlineLevel="2">
      <c r="A1393" s="38">
        <v>300</v>
      </c>
      <c r="B1393" s="39">
        <v>820000</v>
      </c>
      <c r="C1393">
        <v>1</v>
      </c>
      <c r="D1393" t="str">
        <f t="shared" si="175"/>
        <v>1820000.300</v>
      </c>
      <c r="E1393" s="43" t="s">
        <v>431</v>
      </c>
      <c r="F1393" s="16"/>
      <c r="G1393"/>
      <c r="H1393" s="17">
        <v>0</v>
      </c>
      <c r="I1393" s="17">
        <v>-26011.06</v>
      </c>
      <c r="J1393" s="16">
        <v>0</v>
      </c>
      <c r="K1393" s="18" t="e">
        <f>INDEX(תקציב_2013,MATCH(D1393,'[1]תקציב 2015'!$D$3:$D$5960,0),8)</f>
        <v>#N/A</v>
      </c>
      <c r="L1393" s="18" t="str">
        <f t="shared" si="168"/>
        <v>8</v>
      </c>
      <c r="M1393" s="18" t="str">
        <f>INDEX(Chapter,MATCH(L1393,[1]Chapter!$A$1:$A$681,0),8)</f>
        <v>שירותים ממלכתיים</v>
      </c>
      <c r="N1393" s="18" t="str">
        <f t="shared" si="169"/>
        <v>82</v>
      </c>
      <c r="O1393" s="18" t="str">
        <f>INDEX(Chapter,MATCH(N1393,[1]Chapter!$A$1:$A$681,0),8)</f>
        <v>תרבות</v>
      </c>
      <c r="P1393" s="18" t="str">
        <f t="shared" si="170"/>
        <v>820</v>
      </c>
      <c r="Q1393" s="18" t="e">
        <f>INDEX(Chapter,MATCH(P1393,[1]Chapter!$A$1:$A$681,0),8)</f>
        <v>#N/A</v>
      </c>
      <c r="R1393" s="18" t="str">
        <f t="shared" si="171"/>
        <v>8200</v>
      </c>
      <c r="S1393" s="18" t="e">
        <f>INDEX(Chapter,MATCH(R1393,[1]Chapter!$A$1:$A$681,0),8)</f>
        <v>#N/A</v>
      </c>
      <c r="T1393" s="18"/>
      <c r="U1393" s="18" t="str">
        <f t="shared" si="172"/>
        <v>3</v>
      </c>
      <c r="V1393" s="18" t="str">
        <f>IF($L1393&lt;"6",INDEX(Revenue_type,MATCH(U1393*1,[1]type!$A$118:$A$168,0),8),INDEX(Expenditure_type,MATCH(U1393*1,[1]type!$A$2:$A$117,0),8))</f>
        <v>פנסיה ופיצויים</v>
      </c>
      <c r="W1393" s="18" t="str">
        <f t="shared" si="173"/>
        <v>30</v>
      </c>
      <c r="X1393" s="18" t="e">
        <f>IF($L1393&lt;"6",INDEX(Revenue_type,MATCH(W1393*1,[1]type!$A$118:$A$168,0),8),INDEX(Expenditure_type,MATCH(W1393*1,[1]type!$A$2:$A$117,0),8))</f>
        <v>#N/A</v>
      </c>
      <c r="Y1393" s="18" t="str">
        <f t="shared" si="174"/>
        <v>300</v>
      </c>
      <c r="Z1393" s="18" t="e">
        <f>IF($L1393&lt;"6",INDEX(Revenue_type,MATCH(Y1393*1,[1]type!$A$118:$A$168,0),8),INDEX(Expenditure_type,MATCH(Y1393*1,[1]type!$A$2:$A$117,0),8))</f>
        <v>#N/A</v>
      </c>
    </row>
    <row r="1394" spans="1:26" ht="15.75" customHeight="1" outlineLevel="2">
      <c r="A1394" s="38">
        <v>110</v>
      </c>
      <c r="B1394" s="39">
        <v>821000</v>
      </c>
      <c r="C1394">
        <v>1</v>
      </c>
      <c r="D1394" t="str">
        <f t="shared" si="175"/>
        <v>1821000.110</v>
      </c>
      <c r="E1394" s="42" t="s">
        <v>461</v>
      </c>
      <c r="F1394" s="16"/>
      <c r="G1394"/>
      <c r="H1394" s="17">
        <v>1856000</v>
      </c>
      <c r="I1394" s="17">
        <v>1659434.78</v>
      </c>
      <c r="J1394" s="16">
        <v>1608593.46</v>
      </c>
      <c r="K1394" s="18">
        <f>INDEX(תקציב_2013,MATCH(D1394,'[1]תקציב 2015'!$D$3:$D$5960,0),8)</f>
        <v>266620</v>
      </c>
      <c r="L1394" s="18" t="str">
        <f t="shared" si="168"/>
        <v>8</v>
      </c>
      <c r="M1394" s="18" t="str">
        <f>INDEX(Chapter,MATCH(L1394,[1]Chapter!$A$1:$A$681,0),8)</f>
        <v>שירותים ממלכתיים</v>
      </c>
      <c r="N1394" s="18" t="str">
        <f t="shared" si="169"/>
        <v>82</v>
      </c>
      <c r="O1394" s="18" t="str">
        <f>INDEX(Chapter,MATCH(N1394,[1]Chapter!$A$1:$A$681,0),8)</f>
        <v>תרבות</v>
      </c>
      <c r="P1394" s="18" t="str">
        <f t="shared" si="170"/>
        <v>821</v>
      </c>
      <c r="Q1394" s="18" t="str">
        <f>INDEX(Chapter,MATCH(P1394,[1]Chapter!$A$1:$A$681,0),8)</f>
        <v>מינהל התרבות</v>
      </c>
      <c r="R1394" s="18" t="str">
        <f t="shared" si="171"/>
        <v>8210</v>
      </c>
      <c r="S1394" s="18" t="e">
        <f>INDEX(Chapter,MATCH(R1394,[1]Chapter!$A$1:$A$681,0),8)</f>
        <v>#N/A</v>
      </c>
      <c r="T1394" s="18"/>
      <c r="U1394" s="18" t="str">
        <f t="shared" si="172"/>
        <v>1</v>
      </c>
      <c r="V1394" s="18" t="str">
        <f>IF($L1394&lt;"6",INDEX(Revenue_type,MATCH(U1394*1,[1]type!$A$118:$A$168,0),8),INDEX(Expenditure_type,MATCH(U1394*1,[1]type!$A$2:$A$117,0),8))</f>
        <v>משכורות וש"ע לעובדים לפי תקן</v>
      </c>
      <c r="W1394" s="18" t="str">
        <f t="shared" si="173"/>
        <v>11</v>
      </c>
      <c r="X1394" s="18" t="str">
        <f>IF($L1394&lt;"6",INDEX(Revenue_type,MATCH(W1394*1,[1]type!$A$118:$A$168,0),8),INDEX(Expenditure_type,MATCH(W1394*1,[1]type!$A$2:$A$117,0),8))</f>
        <v>השכר הקובע</v>
      </c>
      <c r="Y1394" s="18" t="str">
        <f t="shared" si="174"/>
        <v>110</v>
      </c>
      <c r="Z1394" s="18" t="e">
        <f>IF($L1394&lt;"6",INDEX(Revenue_type,MATCH(Y1394*1,[1]type!$A$118:$A$168,0),8),INDEX(Expenditure_type,MATCH(Y1394*1,[1]type!$A$2:$A$117,0),8))</f>
        <v>#N/A</v>
      </c>
    </row>
    <row r="1395" spans="1:26" ht="15.75" customHeight="1" outlineLevel="2">
      <c r="A1395" s="38">
        <v>115</v>
      </c>
      <c r="B1395" s="39">
        <v>821000</v>
      </c>
      <c r="C1395">
        <v>1</v>
      </c>
      <c r="D1395" t="str">
        <f t="shared" si="175"/>
        <v>1821000.115</v>
      </c>
      <c r="E1395" s="42" t="s">
        <v>433</v>
      </c>
      <c r="F1395" s="16"/>
      <c r="G1395"/>
      <c r="H1395" s="17">
        <v>250000</v>
      </c>
      <c r="I1395" s="17">
        <v>187063</v>
      </c>
      <c r="J1395" s="16">
        <v>154683</v>
      </c>
      <c r="K1395" s="18" t="e">
        <f>INDEX(תקציב_2013,MATCH(D1395,'[1]תקציב 2015'!$D$3:$D$5960,0),8)</f>
        <v>#N/A</v>
      </c>
      <c r="L1395" s="18" t="str">
        <f t="shared" si="168"/>
        <v>8</v>
      </c>
      <c r="M1395" s="18" t="str">
        <f>INDEX(Chapter,MATCH(L1395,[1]Chapter!$A$1:$A$681,0),8)</f>
        <v>שירותים ממלכתיים</v>
      </c>
      <c r="N1395" s="18" t="str">
        <f t="shared" si="169"/>
        <v>82</v>
      </c>
      <c r="O1395" s="18" t="str">
        <f>INDEX(Chapter,MATCH(N1395,[1]Chapter!$A$1:$A$681,0),8)</f>
        <v>תרבות</v>
      </c>
      <c r="P1395" s="18" t="str">
        <f t="shared" si="170"/>
        <v>821</v>
      </c>
      <c r="Q1395" s="18" t="str">
        <f>INDEX(Chapter,MATCH(P1395,[1]Chapter!$A$1:$A$681,0),8)</f>
        <v>מינהל התרבות</v>
      </c>
      <c r="R1395" s="18" t="str">
        <f t="shared" si="171"/>
        <v>8210</v>
      </c>
      <c r="S1395" s="18" t="e">
        <f>INDEX(Chapter,MATCH(R1395,[1]Chapter!$A$1:$A$681,0),8)</f>
        <v>#N/A</v>
      </c>
      <c r="T1395" s="18"/>
      <c r="U1395" s="18" t="str">
        <f t="shared" si="172"/>
        <v>1</v>
      </c>
      <c r="V1395" s="18" t="str">
        <f>IF($L1395&lt;"6",INDEX(Revenue_type,MATCH(U1395*1,[1]type!$A$118:$A$168,0),8),INDEX(Expenditure_type,MATCH(U1395*1,[1]type!$A$2:$A$117,0),8))</f>
        <v>משכורות וש"ע לעובדים לפי תקן</v>
      </c>
      <c r="W1395" s="18" t="str">
        <f t="shared" si="173"/>
        <v>11</v>
      </c>
      <c r="X1395" s="18" t="str">
        <f>IF($L1395&lt;"6",INDEX(Revenue_type,MATCH(W1395*1,[1]type!$A$118:$A$168,0),8),INDEX(Expenditure_type,MATCH(W1395*1,[1]type!$A$2:$A$117,0),8))</f>
        <v>השכר הקובע</v>
      </c>
      <c r="Y1395" s="18" t="str">
        <f t="shared" si="174"/>
        <v>115</v>
      </c>
      <c r="Z1395" s="18" t="e">
        <f>IF($L1395&lt;"6",INDEX(Revenue_type,MATCH(Y1395*1,[1]type!$A$118:$A$168,0),8),INDEX(Expenditure_type,MATCH(Y1395*1,[1]type!$A$2:$A$117,0),8))</f>
        <v>#N/A</v>
      </c>
    </row>
    <row r="1396" spans="1:26" ht="15.75" customHeight="1" outlineLevel="2">
      <c r="A1396" s="38">
        <v>130</v>
      </c>
      <c r="B1396" s="39">
        <v>821000</v>
      </c>
      <c r="C1396">
        <v>1</v>
      </c>
      <c r="D1396" t="str">
        <f t="shared" si="175"/>
        <v>1821000.130</v>
      </c>
      <c r="E1396" s="42" t="s">
        <v>41</v>
      </c>
      <c r="F1396" s="16"/>
      <c r="G1396"/>
      <c r="H1396" s="17">
        <v>30000</v>
      </c>
      <c r="I1396" s="17">
        <v>36697.69</v>
      </c>
      <c r="J1396" s="16">
        <v>31158.97</v>
      </c>
      <c r="K1396" s="18">
        <f>INDEX(תקציב_2013,MATCH(D1396,'[1]תקציב 2015'!$D$3:$D$5960,0),8)</f>
        <v>0</v>
      </c>
      <c r="L1396" s="18" t="str">
        <f t="shared" si="168"/>
        <v>8</v>
      </c>
      <c r="M1396" s="18" t="str">
        <f>INDEX(Chapter,MATCH(L1396,[1]Chapter!$A$1:$A$681,0),8)</f>
        <v>שירותים ממלכתיים</v>
      </c>
      <c r="N1396" s="18" t="str">
        <f t="shared" si="169"/>
        <v>82</v>
      </c>
      <c r="O1396" s="18" t="str">
        <f>INDEX(Chapter,MATCH(N1396,[1]Chapter!$A$1:$A$681,0),8)</f>
        <v>תרבות</v>
      </c>
      <c r="P1396" s="18" t="str">
        <f t="shared" si="170"/>
        <v>821</v>
      </c>
      <c r="Q1396" s="18" t="str">
        <f>INDEX(Chapter,MATCH(P1396,[1]Chapter!$A$1:$A$681,0),8)</f>
        <v>מינהל התרבות</v>
      </c>
      <c r="R1396" s="18" t="str">
        <f t="shared" si="171"/>
        <v>8210</v>
      </c>
      <c r="S1396" s="18" t="e">
        <f>INDEX(Chapter,MATCH(R1396,[1]Chapter!$A$1:$A$681,0),8)</f>
        <v>#N/A</v>
      </c>
      <c r="T1396" s="18"/>
      <c r="U1396" s="18" t="str">
        <f t="shared" si="172"/>
        <v>1</v>
      </c>
      <c r="V1396" s="18" t="str">
        <f>IF($L1396&lt;"6",INDEX(Revenue_type,MATCH(U1396*1,[1]type!$A$118:$A$168,0),8),INDEX(Expenditure_type,MATCH(U1396*1,[1]type!$A$2:$A$117,0),8))</f>
        <v>משכורות וש"ע לעובדים לפי תקן</v>
      </c>
      <c r="W1396" s="18" t="str">
        <f t="shared" si="173"/>
        <v>13</v>
      </c>
      <c r="X1396" s="18" t="str">
        <f>IF($L1396&lt;"6",INDEX(Revenue_type,MATCH(W1396*1,[1]type!$A$118:$A$168,0),8),INDEX(Expenditure_type,MATCH(W1396*1,[1]type!$A$2:$A$117,0),8))</f>
        <v>שעות נוספות</v>
      </c>
      <c r="Y1396" s="18" t="str">
        <f t="shared" si="174"/>
        <v>130</v>
      </c>
      <c r="Z1396" s="18" t="e">
        <f>IF($L1396&lt;"6",INDEX(Revenue_type,MATCH(Y1396*1,[1]type!$A$118:$A$168,0),8),INDEX(Expenditure_type,MATCH(Y1396*1,[1]type!$A$2:$A$117,0),8))</f>
        <v>#N/A</v>
      </c>
    </row>
    <row r="1397" spans="1:26" ht="15.75" customHeight="1" outlineLevel="2">
      <c r="A1397" s="38">
        <v>140</v>
      </c>
      <c r="B1397" s="39">
        <v>821000</v>
      </c>
      <c r="C1397">
        <v>1</v>
      </c>
      <c r="D1397" t="str">
        <f t="shared" si="175"/>
        <v>1821000.140</v>
      </c>
      <c r="E1397" s="42" t="s">
        <v>56</v>
      </c>
      <c r="F1397" s="16"/>
      <c r="G1397"/>
      <c r="H1397" s="17">
        <v>80000</v>
      </c>
      <c r="I1397" s="17">
        <v>99513.16</v>
      </c>
      <c r="J1397" s="16">
        <v>104169.17</v>
      </c>
      <c r="K1397" s="18"/>
      <c r="L1397" s="18" t="str">
        <f t="shared" si="168"/>
        <v>8</v>
      </c>
      <c r="M1397" s="18" t="str">
        <f>INDEX(Chapter,MATCH(L1397,[1]Chapter!$A$1:$A$681,0),8)</f>
        <v>שירותים ממלכתיים</v>
      </c>
      <c r="N1397" s="18" t="str">
        <f t="shared" si="169"/>
        <v>82</v>
      </c>
      <c r="O1397" s="18" t="str">
        <f>INDEX(Chapter,MATCH(N1397,[1]Chapter!$A$1:$A$681,0),8)</f>
        <v>תרבות</v>
      </c>
      <c r="P1397" s="18" t="str">
        <f t="shared" si="170"/>
        <v>821</v>
      </c>
      <c r="Q1397" s="18" t="str">
        <f>INDEX(Chapter,MATCH(P1397,[1]Chapter!$A$1:$A$681,0),8)</f>
        <v>מינהל התרבות</v>
      </c>
      <c r="R1397" s="18" t="str">
        <f t="shared" si="171"/>
        <v>8210</v>
      </c>
      <c r="S1397" s="18" t="e">
        <f>INDEX(Chapter,MATCH(R1397,[1]Chapter!$A$1:$A$681,0),8)</f>
        <v>#N/A</v>
      </c>
      <c r="T1397" s="18"/>
      <c r="U1397" s="18" t="str">
        <f t="shared" si="172"/>
        <v>1</v>
      </c>
      <c r="V1397" s="18" t="str">
        <f>IF($L1397&lt;"6",INDEX(Revenue_type,MATCH(U1397*1,[1]type!$A$118:$A$168,0),8),INDEX(Expenditure_type,MATCH(U1397*1,[1]type!$A$2:$A$117,0),8))</f>
        <v>משכורות וש"ע לעובדים לפי תקן</v>
      </c>
      <c r="W1397" s="18" t="str">
        <f t="shared" si="173"/>
        <v>14</v>
      </c>
      <c r="X1397" s="18" t="str">
        <f>IF($L1397&lt;"6",INDEX(Revenue_type,MATCH(W1397*1,[1]type!$A$118:$A$168,0),8),INDEX(Expenditure_type,MATCH(W1397*1,[1]type!$A$2:$A$117,0),8))</f>
        <v>החזר הוצאות</v>
      </c>
      <c r="Y1397" s="18" t="str">
        <f t="shared" si="174"/>
        <v>140</v>
      </c>
      <c r="Z1397" s="18" t="e">
        <f>IF($L1397&lt;"6",INDEX(Revenue_type,MATCH(Y1397*1,[1]type!$A$118:$A$168,0),8),INDEX(Expenditure_type,MATCH(Y1397*1,[1]type!$A$2:$A$117,0),8))</f>
        <v>#N/A</v>
      </c>
    </row>
    <row r="1398" spans="1:26" ht="15.75" customHeight="1" outlineLevel="2">
      <c r="A1398" s="38">
        <v>492</v>
      </c>
      <c r="B1398" s="39">
        <v>821000</v>
      </c>
      <c r="C1398">
        <v>1</v>
      </c>
      <c r="D1398" t="str">
        <f t="shared" si="175"/>
        <v>1821000.492</v>
      </c>
      <c r="E1398" s="42" t="s">
        <v>443</v>
      </c>
      <c r="F1398" s="16"/>
      <c r="G1398"/>
      <c r="H1398" s="17">
        <v>72000</v>
      </c>
      <c r="I1398" s="17">
        <v>69074</v>
      </c>
      <c r="J1398" s="16">
        <v>65175</v>
      </c>
      <c r="K1398" s="18" t="e">
        <f>INDEX(תקציב_2013,MATCH(D1398,'[1]תקציב 2015'!$D$3:$D$5960,0),8)</f>
        <v>#N/A</v>
      </c>
      <c r="L1398" s="18" t="str">
        <f t="shared" si="168"/>
        <v>8</v>
      </c>
      <c r="M1398" s="18" t="str">
        <f>INDEX(Chapter,MATCH(L1398,[1]Chapter!$A$1:$A$681,0),8)</f>
        <v>שירותים ממלכתיים</v>
      </c>
      <c r="N1398" s="18" t="str">
        <f t="shared" si="169"/>
        <v>82</v>
      </c>
      <c r="O1398" s="18" t="str">
        <f>INDEX(Chapter,MATCH(N1398,[1]Chapter!$A$1:$A$681,0),8)</f>
        <v>תרבות</v>
      </c>
      <c r="P1398" s="18" t="str">
        <f t="shared" si="170"/>
        <v>821</v>
      </c>
      <c r="Q1398" s="18" t="str">
        <f>INDEX(Chapter,MATCH(P1398,[1]Chapter!$A$1:$A$681,0),8)</f>
        <v>מינהל התרבות</v>
      </c>
      <c r="R1398" s="18" t="str">
        <f t="shared" si="171"/>
        <v>8210</v>
      </c>
      <c r="S1398" s="18" t="e">
        <f>INDEX(Chapter,MATCH(R1398,[1]Chapter!$A$1:$A$681,0),8)</f>
        <v>#N/A</v>
      </c>
      <c r="T1398" s="18"/>
      <c r="U1398" s="18" t="str">
        <f t="shared" si="172"/>
        <v>4</v>
      </c>
      <c r="V1398" s="18" t="str">
        <f>IF($L1398&lt;"6",INDEX(Revenue_type,MATCH(U1398*1,[1]type!$A$118:$A$168,0),8),INDEX(Expenditure_type,MATCH(U1398*1,[1]type!$A$2:$A$117,0),8))</f>
        <v>אחזקת בינים ואספקת ציוד</v>
      </c>
      <c r="W1398" s="18" t="str">
        <f t="shared" si="173"/>
        <v>49</v>
      </c>
      <c r="X1398" s="18" t="e">
        <f>IF($L1398&lt;"6",INDEX(Revenue_type,MATCH(W1398*1,[1]type!$A$118:$A$168,0),8),INDEX(Expenditure_type,MATCH(W1398*1,[1]type!$A$2:$A$117,0),8))</f>
        <v>#N/A</v>
      </c>
      <c r="Y1398" s="18" t="str">
        <f t="shared" si="174"/>
        <v>492</v>
      </c>
      <c r="Z1398" s="18" t="str">
        <f>IF($L1398&lt;"6",INDEX(Revenue_type,MATCH(Y1398*1,[1]type!$A$118:$A$168,0),8),INDEX(Expenditure_type,MATCH(Y1398*1,[1]type!$A$2:$A$117,0),8))</f>
        <v>השתתפות בתקציבי עזר 092</v>
      </c>
    </row>
    <row r="1399" spans="1:26" ht="15.75" customHeight="1" outlineLevel="2">
      <c r="A1399" s="38">
        <v>511</v>
      </c>
      <c r="B1399" s="39">
        <v>821000</v>
      </c>
      <c r="C1399">
        <v>1</v>
      </c>
      <c r="D1399" t="str">
        <f t="shared" si="175"/>
        <v>1821000.511</v>
      </c>
      <c r="E1399" s="42" t="s">
        <v>944</v>
      </c>
      <c r="F1399" s="16"/>
      <c r="G1399"/>
      <c r="H1399" s="17">
        <v>1000</v>
      </c>
      <c r="I1399" s="17">
        <v>996.7</v>
      </c>
      <c r="J1399" s="16">
        <v>962.7</v>
      </c>
      <c r="K1399" s="18" t="e">
        <f>INDEX(תקציב_2013,MATCH(D1399,'[1]תקציב 2015'!$D$3:$D$5960,0),8)</f>
        <v>#N/A</v>
      </c>
      <c r="L1399" s="18" t="str">
        <f t="shared" si="168"/>
        <v>8</v>
      </c>
      <c r="M1399" s="18" t="str">
        <f>INDEX(Chapter,MATCH(L1399,[1]Chapter!$A$1:$A$681,0),8)</f>
        <v>שירותים ממלכתיים</v>
      </c>
      <c r="N1399" s="18" t="str">
        <f t="shared" si="169"/>
        <v>82</v>
      </c>
      <c r="O1399" s="18" t="str">
        <f>INDEX(Chapter,MATCH(N1399,[1]Chapter!$A$1:$A$681,0),8)</f>
        <v>תרבות</v>
      </c>
      <c r="P1399" s="18" t="str">
        <f t="shared" si="170"/>
        <v>821</v>
      </c>
      <c r="Q1399" s="18" t="str">
        <f>INDEX(Chapter,MATCH(P1399,[1]Chapter!$A$1:$A$681,0),8)</f>
        <v>מינהל התרבות</v>
      </c>
      <c r="R1399" s="18" t="str">
        <f t="shared" si="171"/>
        <v>8210</v>
      </c>
      <c r="S1399" s="18" t="e">
        <f>INDEX(Chapter,MATCH(R1399,[1]Chapter!$A$1:$A$681,0),8)</f>
        <v>#N/A</v>
      </c>
      <c r="T1399" s="18"/>
      <c r="U1399" s="18" t="str">
        <f t="shared" si="172"/>
        <v>5</v>
      </c>
      <c r="V1399" s="18" t="str">
        <f>IF($L1399&lt;"6",INDEX(Revenue_type,MATCH(U1399*1,[1]type!$A$118:$A$168,0),8),INDEX(Expenditure_type,MATCH(U1399*1,[1]type!$A$2:$A$117,0),8))</f>
        <v>הוצאות מנהליות</v>
      </c>
      <c r="W1399" s="18" t="str">
        <f t="shared" si="173"/>
        <v>51</v>
      </c>
      <c r="X1399" s="18" t="str">
        <f>IF($L1399&lt;"6",INDEX(Revenue_type,MATCH(W1399*1,[1]type!$A$118:$A$168,0),8),INDEX(Expenditure_type,MATCH(W1399*1,[1]type!$A$2:$A$117,0),8))</f>
        <v>אש"ל וכיבודים</v>
      </c>
      <c r="Y1399" s="18" t="str">
        <f t="shared" si="174"/>
        <v>511</v>
      </c>
      <c r="Z1399" s="18" t="str">
        <f>IF($L1399&lt;"6",INDEX(Revenue_type,MATCH(Y1399*1,[1]type!$A$118:$A$168,0),8),INDEX(Expenditure_type,MATCH(Y1399*1,[1]type!$A$2:$A$117,0),8))</f>
        <v>אירוח וכיבוד</v>
      </c>
    </row>
    <row r="1400" spans="1:26" ht="15.75" customHeight="1" outlineLevel="2">
      <c r="A1400" s="38">
        <v>520</v>
      </c>
      <c r="B1400" s="39">
        <v>821000</v>
      </c>
      <c r="C1400">
        <v>1</v>
      </c>
      <c r="D1400" t="str">
        <f t="shared" si="175"/>
        <v>1821000.520</v>
      </c>
      <c r="E1400" s="42" t="s">
        <v>446</v>
      </c>
      <c r="F1400" s="16"/>
      <c r="G1400"/>
      <c r="H1400" s="17">
        <v>0</v>
      </c>
      <c r="I1400" s="17">
        <v>0</v>
      </c>
      <c r="J1400" s="16">
        <v>0</v>
      </c>
      <c r="K1400" s="18" t="e">
        <f>INDEX(תקציב_2013,MATCH(D1400,'[1]תקציב 2015'!$D$3:$D$5960,0),8)</f>
        <v>#N/A</v>
      </c>
      <c r="L1400" s="18" t="str">
        <f t="shared" si="168"/>
        <v>8</v>
      </c>
      <c r="M1400" s="18" t="str">
        <f>INDEX(Chapter,MATCH(L1400,[1]Chapter!$A$1:$A$681,0),8)</f>
        <v>שירותים ממלכתיים</v>
      </c>
      <c r="N1400" s="18" t="str">
        <f t="shared" si="169"/>
        <v>82</v>
      </c>
      <c r="O1400" s="18" t="str">
        <f>INDEX(Chapter,MATCH(N1400,[1]Chapter!$A$1:$A$681,0),8)</f>
        <v>תרבות</v>
      </c>
      <c r="P1400" s="18" t="str">
        <f t="shared" si="170"/>
        <v>821</v>
      </c>
      <c r="Q1400" s="18" t="str">
        <f>INDEX(Chapter,MATCH(P1400,[1]Chapter!$A$1:$A$681,0),8)</f>
        <v>מינהל התרבות</v>
      </c>
      <c r="R1400" s="18" t="str">
        <f t="shared" si="171"/>
        <v>8210</v>
      </c>
      <c r="S1400" s="18" t="e">
        <f>INDEX(Chapter,MATCH(R1400,[1]Chapter!$A$1:$A$681,0),8)</f>
        <v>#N/A</v>
      </c>
      <c r="T1400" s="18"/>
      <c r="U1400" s="18" t="str">
        <f t="shared" si="172"/>
        <v>5</v>
      </c>
      <c r="V1400" s="18" t="str">
        <f>IF($L1400&lt;"6",INDEX(Revenue_type,MATCH(U1400*1,[1]type!$A$118:$A$168,0),8),INDEX(Expenditure_type,MATCH(U1400*1,[1]type!$A$2:$A$117,0),8))</f>
        <v>הוצאות מנהליות</v>
      </c>
      <c r="W1400" s="18" t="str">
        <f t="shared" si="173"/>
        <v>52</v>
      </c>
      <c r="X1400" s="18" t="str">
        <f>IF($L1400&lt;"6",INDEX(Revenue_type,MATCH(W1400*1,[1]type!$A$118:$A$168,0),8),INDEX(Expenditure_type,MATCH(W1400*1,[1]type!$A$2:$A$117,0),8))</f>
        <v>השתלמויות וספרות מקצועית</v>
      </c>
      <c r="Y1400" s="18" t="str">
        <f t="shared" si="174"/>
        <v>520</v>
      </c>
      <c r="Z1400" s="18" t="e">
        <f>IF($L1400&lt;"6",INDEX(Revenue_type,MATCH(Y1400*1,[1]type!$A$118:$A$168,0),8),INDEX(Expenditure_type,MATCH(Y1400*1,[1]type!$A$2:$A$117,0),8))</f>
        <v>#N/A</v>
      </c>
    </row>
    <row r="1401" spans="1:26" ht="15.75" customHeight="1" outlineLevel="2">
      <c r="A1401" s="38">
        <v>550</v>
      </c>
      <c r="B1401" s="39">
        <v>821000</v>
      </c>
      <c r="C1401">
        <v>1</v>
      </c>
      <c r="D1401" t="str">
        <f t="shared" si="175"/>
        <v>1821000.550</v>
      </c>
      <c r="E1401" s="42" t="s">
        <v>454</v>
      </c>
      <c r="F1401" s="16"/>
      <c r="G1401"/>
      <c r="H1401" s="17">
        <v>80000</v>
      </c>
      <c r="I1401" s="17">
        <v>70868</v>
      </c>
      <c r="J1401" s="16">
        <v>84976</v>
      </c>
      <c r="K1401" s="18">
        <f>INDEX(תקציב_2013,MATCH(D1401,'[1]תקציב 2015'!$D$3:$D$5960,0),8)</f>
        <v>2000</v>
      </c>
      <c r="L1401" s="18" t="str">
        <f t="shared" si="168"/>
        <v>8</v>
      </c>
      <c r="M1401" s="18" t="str">
        <f>INDEX(Chapter,MATCH(L1401,[1]Chapter!$A$1:$A$681,0),8)</f>
        <v>שירותים ממלכתיים</v>
      </c>
      <c r="N1401" s="18" t="str">
        <f t="shared" si="169"/>
        <v>82</v>
      </c>
      <c r="O1401" s="18" t="str">
        <f>INDEX(Chapter,MATCH(N1401,[1]Chapter!$A$1:$A$681,0),8)</f>
        <v>תרבות</v>
      </c>
      <c r="P1401" s="18" t="str">
        <f t="shared" si="170"/>
        <v>821</v>
      </c>
      <c r="Q1401" s="18" t="str">
        <f>INDEX(Chapter,MATCH(P1401,[1]Chapter!$A$1:$A$681,0),8)</f>
        <v>מינהל התרבות</v>
      </c>
      <c r="R1401" s="18" t="str">
        <f t="shared" si="171"/>
        <v>8210</v>
      </c>
      <c r="S1401" s="18" t="e">
        <f>INDEX(Chapter,MATCH(R1401,[1]Chapter!$A$1:$A$681,0),8)</f>
        <v>#N/A</v>
      </c>
      <c r="T1401" s="18"/>
      <c r="U1401" s="18" t="str">
        <f t="shared" si="172"/>
        <v>5</v>
      </c>
      <c r="V1401" s="18" t="str">
        <f>IF($L1401&lt;"6",INDEX(Revenue_type,MATCH(U1401*1,[1]type!$A$118:$A$168,0),8),INDEX(Expenditure_type,MATCH(U1401*1,[1]type!$A$2:$A$117,0),8))</f>
        <v>הוצאות מנהליות</v>
      </c>
      <c r="W1401" s="18" t="str">
        <f t="shared" si="173"/>
        <v>55</v>
      </c>
      <c r="X1401" s="18" t="str">
        <f>IF($L1401&lt;"6",INDEX(Revenue_type,MATCH(W1401*1,[1]type!$A$118:$A$168,0),8),INDEX(Expenditure_type,MATCH(W1401*1,[1]type!$A$2:$A$117,0),8))</f>
        <v>הוצאות פרסום</v>
      </c>
      <c r="Y1401" s="18" t="str">
        <f t="shared" si="174"/>
        <v>550</v>
      </c>
      <c r="Z1401" s="18" t="e">
        <f>IF($L1401&lt;"6",INDEX(Revenue_type,MATCH(Y1401*1,[1]type!$A$118:$A$168,0),8),INDEX(Expenditure_type,MATCH(Y1401*1,[1]type!$A$2:$A$117,0),8))</f>
        <v>#N/A</v>
      </c>
    </row>
    <row r="1402" spans="1:26" ht="15.75" customHeight="1" outlineLevel="2">
      <c r="A1402" s="38">
        <v>593</v>
      </c>
      <c r="B1402" s="39">
        <v>821000</v>
      </c>
      <c r="C1402">
        <v>1</v>
      </c>
      <c r="D1402" t="str">
        <f t="shared" si="175"/>
        <v>1821000.593</v>
      </c>
      <c r="E1402" s="42" t="s">
        <v>505</v>
      </c>
      <c r="F1402" s="16"/>
      <c r="G1402"/>
      <c r="H1402" s="17">
        <v>170000</v>
      </c>
      <c r="I1402" s="17">
        <v>168258</v>
      </c>
      <c r="J1402" s="16">
        <v>230963.57</v>
      </c>
      <c r="K1402" s="18" t="e">
        <f>INDEX(תקציב_2013,MATCH(D1402,'[1]תקציב 2015'!$D$3:$D$5960,0),8)</f>
        <v>#N/A</v>
      </c>
      <c r="L1402" s="18" t="str">
        <f t="shared" si="168"/>
        <v>8</v>
      </c>
      <c r="M1402" s="18" t="str">
        <f>INDEX(Chapter,MATCH(L1402,[1]Chapter!$A$1:$A$681,0),8)</f>
        <v>שירותים ממלכתיים</v>
      </c>
      <c r="N1402" s="18" t="str">
        <f t="shared" si="169"/>
        <v>82</v>
      </c>
      <c r="O1402" s="18" t="str">
        <f>INDEX(Chapter,MATCH(N1402,[1]Chapter!$A$1:$A$681,0),8)</f>
        <v>תרבות</v>
      </c>
      <c r="P1402" s="18" t="str">
        <f t="shared" si="170"/>
        <v>821</v>
      </c>
      <c r="Q1402" s="18" t="str">
        <f>INDEX(Chapter,MATCH(P1402,[1]Chapter!$A$1:$A$681,0),8)</f>
        <v>מינהל התרבות</v>
      </c>
      <c r="R1402" s="18" t="str">
        <f t="shared" si="171"/>
        <v>8210</v>
      </c>
      <c r="S1402" s="18" t="e">
        <f>INDEX(Chapter,MATCH(R1402,[1]Chapter!$A$1:$A$681,0),8)</f>
        <v>#N/A</v>
      </c>
      <c r="T1402" s="18"/>
      <c r="U1402" s="18" t="str">
        <f t="shared" si="172"/>
        <v>5</v>
      </c>
      <c r="V1402" s="18" t="str">
        <f>IF($L1402&lt;"6",INDEX(Revenue_type,MATCH(U1402*1,[1]type!$A$118:$A$168,0),8),INDEX(Expenditure_type,MATCH(U1402*1,[1]type!$A$2:$A$117,0),8))</f>
        <v>הוצאות מנהליות</v>
      </c>
      <c r="W1402" s="18" t="str">
        <f t="shared" si="173"/>
        <v>59</v>
      </c>
      <c r="X1402" s="18" t="str">
        <f>IF($L1402&lt;"6",INDEX(Revenue_type,MATCH(W1402*1,[1]type!$A$118:$A$168,0),8),INDEX(Expenditure_type,MATCH(W1402*1,[1]type!$A$2:$A$117,0),8))</f>
        <v>השתתפות בתקציבי עזר 092</v>
      </c>
      <c r="Y1402" s="18" t="str">
        <f t="shared" si="174"/>
        <v>593</v>
      </c>
      <c r="Z1402" s="18" t="str">
        <f>IF($L1402&lt;"6",INDEX(Revenue_type,MATCH(Y1402*1,[1]type!$A$118:$A$168,0),8),INDEX(Expenditure_type,MATCH(Y1402*1,[1]type!$A$2:$A$117,0),8))</f>
        <v>מיכון ת"ע 093</v>
      </c>
    </row>
    <row r="1403" spans="1:26" ht="15.75" customHeight="1" outlineLevel="2">
      <c r="A1403" s="38">
        <v>750</v>
      </c>
      <c r="B1403" s="39">
        <v>821000</v>
      </c>
      <c r="C1403">
        <v>1</v>
      </c>
      <c r="D1403" t="str">
        <f t="shared" si="175"/>
        <v>1821000.750</v>
      </c>
      <c r="E1403" s="42" t="s">
        <v>945</v>
      </c>
      <c r="F1403" s="16"/>
      <c r="G1403"/>
      <c r="H1403" s="17">
        <v>200000</v>
      </c>
      <c r="I1403" s="17">
        <v>179641</v>
      </c>
      <c r="J1403" s="16">
        <v>171931</v>
      </c>
      <c r="K1403" s="18" t="e">
        <f>INDEX(תקציב_2013,MATCH(D1403,'[1]תקציב 2015'!$D$3:$D$5960,0),8)</f>
        <v>#N/A</v>
      </c>
      <c r="L1403" s="18" t="str">
        <f t="shared" si="168"/>
        <v>8</v>
      </c>
      <c r="M1403" s="18" t="str">
        <f>INDEX(Chapter,MATCH(L1403,[1]Chapter!$A$1:$A$681,0),8)</f>
        <v>שירותים ממלכתיים</v>
      </c>
      <c r="N1403" s="18" t="str">
        <f t="shared" si="169"/>
        <v>82</v>
      </c>
      <c r="O1403" s="18" t="str">
        <f>INDEX(Chapter,MATCH(N1403,[1]Chapter!$A$1:$A$681,0),8)</f>
        <v>תרבות</v>
      </c>
      <c r="P1403" s="18" t="str">
        <f t="shared" si="170"/>
        <v>821</v>
      </c>
      <c r="Q1403" s="18" t="str">
        <f>INDEX(Chapter,MATCH(P1403,[1]Chapter!$A$1:$A$681,0),8)</f>
        <v>מינהל התרבות</v>
      </c>
      <c r="R1403" s="18" t="str">
        <f t="shared" si="171"/>
        <v>8210</v>
      </c>
      <c r="S1403" s="18" t="e">
        <f>INDEX(Chapter,MATCH(R1403,[1]Chapter!$A$1:$A$681,0),8)</f>
        <v>#N/A</v>
      </c>
      <c r="T1403" s="18"/>
      <c r="U1403" s="18" t="str">
        <f t="shared" si="172"/>
        <v>7</v>
      </c>
      <c r="V1403" s="18" t="str">
        <f>IF($L1403&lt;"6",INDEX(Revenue_type,MATCH(U1403*1,[1]type!$A$118:$A$168,0),8),INDEX(Expenditure_type,MATCH(U1403*1,[1]type!$A$2:$A$117,0),8))</f>
        <v>הוצאות לפעולות</v>
      </c>
      <c r="W1403" s="18" t="str">
        <f t="shared" si="173"/>
        <v>75</v>
      </c>
      <c r="X1403" s="18" t="str">
        <f>IF($L1403&lt;"6",INDEX(Revenue_type,MATCH(W1403*1,[1]type!$A$118:$A$168,0),8),INDEX(Expenditure_type,MATCH(W1403*1,[1]type!$A$2:$A$117,0),8))</f>
        <v>עבודות קבלניות</v>
      </c>
      <c r="Y1403" s="18" t="str">
        <f t="shared" si="174"/>
        <v>750</v>
      </c>
      <c r="Z1403" s="18" t="e">
        <f>IF($L1403&lt;"6",INDEX(Revenue_type,MATCH(Y1403*1,[1]type!$A$118:$A$168,0),8),INDEX(Expenditure_type,MATCH(Y1403*1,[1]type!$A$2:$A$117,0),8))</f>
        <v>#N/A</v>
      </c>
    </row>
    <row r="1404" spans="1:26" ht="15.75" customHeight="1" outlineLevel="2">
      <c r="A1404" s="38">
        <v>751</v>
      </c>
      <c r="B1404" s="39">
        <v>821000</v>
      </c>
      <c r="C1404">
        <v>1</v>
      </c>
      <c r="D1404" t="str">
        <f t="shared" si="175"/>
        <v>1821000.751</v>
      </c>
      <c r="E1404" s="69" t="s">
        <v>946</v>
      </c>
      <c r="F1404" s="16"/>
      <c r="G1404"/>
      <c r="H1404" s="17">
        <v>125000</v>
      </c>
      <c r="I1404" s="17">
        <v>237916</v>
      </c>
      <c r="J1404" s="16">
        <v>123956</v>
      </c>
      <c r="K1404" s="18" t="e">
        <f>INDEX(תקציב_2013,MATCH(D1404,'[1]תקציב 2015'!$D$3:$D$5960,0),8)</f>
        <v>#N/A</v>
      </c>
      <c r="L1404" s="18" t="str">
        <f t="shared" si="168"/>
        <v>8</v>
      </c>
      <c r="M1404" s="18" t="str">
        <f>INDEX(Chapter,MATCH(L1404,[1]Chapter!$A$1:$A$681,0),8)</f>
        <v>שירותים ממלכתיים</v>
      </c>
      <c r="N1404" s="18" t="str">
        <f t="shared" si="169"/>
        <v>82</v>
      </c>
      <c r="O1404" s="18" t="str">
        <f>INDEX(Chapter,MATCH(N1404,[1]Chapter!$A$1:$A$681,0),8)</f>
        <v>תרבות</v>
      </c>
      <c r="P1404" s="18" t="str">
        <f t="shared" si="170"/>
        <v>821</v>
      </c>
      <c r="Q1404" s="18" t="str">
        <f>INDEX(Chapter,MATCH(P1404,[1]Chapter!$A$1:$A$681,0),8)</f>
        <v>מינהל התרבות</v>
      </c>
      <c r="R1404" s="18" t="str">
        <f t="shared" si="171"/>
        <v>8210</v>
      </c>
      <c r="S1404" s="18" t="e">
        <f>INDEX(Chapter,MATCH(R1404,[1]Chapter!$A$1:$A$681,0),8)</f>
        <v>#N/A</v>
      </c>
      <c r="T1404" s="18"/>
      <c r="U1404" s="18" t="str">
        <f t="shared" si="172"/>
        <v>7</v>
      </c>
      <c r="V1404" s="18" t="str">
        <f>IF($L1404&lt;"6",INDEX(Revenue_type,MATCH(U1404*1,[1]type!$A$118:$A$168,0),8),INDEX(Expenditure_type,MATCH(U1404*1,[1]type!$A$2:$A$117,0),8))</f>
        <v>הוצאות לפעולות</v>
      </c>
      <c r="W1404" s="18" t="str">
        <f t="shared" si="173"/>
        <v>75</v>
      </c>
      <c r="X1404" s="18" t="str">
        <f>IF($L1404&lt;"6",INDEX(Revenue_type,MATCH(W1404*1,[1]type!$A$118:$A$168,0),8),INDEX(Expenditure_type,MATCH(W1404*1,[1]type!$A$2:$A$117,0),8))</f>
        <v>עבודות קבלניות</v>
      </c>
      <c r="Y1404" s="18" t="str">
        <f t="shared" si="174"/>
        <v>751</v>
      </c>
      <c r="Z1404" s="18" t="e">
        <f>IF($L1404&lt;"6",INDEX(Revenue_type,MATCH(Y1404*1,[1]type!$A$118:$A$168,0),8),INDEX(Expenditure_type,MATCH(Y1404*1,[1]type!$A$2:$A$117,0),8))</f>
        <v>#N/A</v>
      </c>
    </row>
    <row r="1405" spans="1:26" ht="15.75" customHeight="1" outlineLevel="2">
      <c r="A1405" s="38">
        <v>780</v>
      </c>
      <c r="B1405" s="39">
        <v>821000</v>
      </c>
      <c r="C1405">
        <v>1</v>
      </c>
      <c r="D1405" t="str">
        <f t="shared" si="175"/>
        <v>1821000.780</v>
      </c>
      <c r="E1405" s="69" t="s">
        <v>50</v>
      </c>
      <c r="F1405" s="16"/>
      <c r="G1405"/>
      <c r="H1405" s="17">
        <v>20000</v>
      </c>
      <c r="I1405" s="17">
        <v>14602.28</v>
      </c>
      <c r="J1405" s="16">
        <v>19026.080000000002</v>
      </c>
      <c r="K1405" s="18">
        <f>INDEX(תקציב_2013,MATCH(D1405,'[1]תקציב 2015'!$D$3:$D$5960,0),8)</f>
        <v>50000</v>
      </c>
      <c r="L1405" s="18" t="str">
        <f t="shared" si="168"/>
        <v>8</v>
      </c>
      <c r="M1405" s="18" t="str">
        <f>INDEX(Chapter,MATCH(L1405,[1]Chapter!$A$1:$A$681,0),8)</f>
        <v>שירותים ממלכתיים</v>
      </c>
      <c r="N1405" s="18" t="str">
        <f t="shared" si="169"/>
        <v>82</v>
      </c>
      <c r="O1405" s="18" t="str">
        <f>INDEX(Chapter,MATCH(N1405,[1]Chapter!$A$1:$A$681,0),8)</f>
        <v>תרבות</v>
      </c>
      <c r="P1405" s="18" t="str">
        <f t="shared" si="170"/>
        <v>821</v>
      </c>
      <c r="Q1405" s="18" t="str">
        <f>INDEX(Chapter,MATCH(P1405,[1]Chapter!$A$1:$A$681,0),8)</f>
        <v>מינהל התרבות</v>
      </c>
      <c r="R1405" s="18" t="str">
        <f t="shared" si="171"/>
        <v>8210</v>
      </c>
      <c r="S1405" s="18" t="e">
        <f>INDEX(Chapter,MATCH(R1405,[1]Chapter!$A$1:$A$681,0),8)</f>
        <v>#N/A</v>
      </c>
      <c r="T1405" s="18"/>
      <c r="U1405" s="18" t="str">
        <f t="shared" si="172"/>
        <v>7</v>
      </c>
      <c r="V1405" s="18" t="str">
        <f>IF($L1405&lt;"6",INDEX(Revenue_type,MATCH(U1405*1,[1]type!$A$118:$A$168,0),8),INDEX(Expenditure_type,MATCH(U1405*1,[1]type!$A$2:$A$117,0),8))</f>
        <v>הוצאות לפעולות</v>
      </c>
      <c r="W1405" s="18" t="str">
        <f t="shared" si="173"/>
        <v>78</v>
      </c>
      <c r="X1405" s="18" t="str">
        <f>IF($L1405&lt;"6",INDEX(Revenue_type,MATCH(W1405*1,[1]type!$A$118:$A$168,0),8),INDEX(Expenditure_type,MATCH(W1405*1,[1]type!$A$2:$A$117,0),8))</f>
        <v>הוצאות שונות</v>
      </c>
      <c r="Y1405" s="18" t="str">
        <f t="shared" si="174"/>
        <v>780</v>
      </c>
      <c r="Z1405" s="18" t="e">
        <f>IF($L1405&lt;"6",INDEX(Revenue_type,MATCH(Y1405*1,[1]type!$A$118:$A$168,0),8),INDEX(Expenditure_type,MATCH(Y1405*1,[1]type!$A$2:$A$117,0),8))</f>
        <v>#N/A</v>
      </c>
    </row>
    <row r="1406" spans="1:26" ht="15.75" customHeight="1" outlineLevel="2">
      <c r="A1406" s="38">
        <v>781</v>
      </c>
      <c r="B1406" s="39">
        <v>821000</v>
      </c>
      <c r="C1406">
        <v>1</v>
      </c>
      <c r="D1406" t="str">
        <f t="shared" si="175"/>
        <v>1821000.781</v>
      </c>
      <c r="E1406" s="69" t="s">
        <v>947</v>
      </c>
      <c r="F1406" s="16"/>
      <c r="G1406"/>
      <c r="H1406" s="17">
        <v>0</v>
      </c>
      <c r="I1406" s="17">
        <v>0</v>
      </c>
      <c r="J1406" s="16">
        <v>0</v>
      </c>
      <c r="K1406" s="18">
        <f>INDEX(תקציב_2013,MATCH(D1406,'[1]תקציב 2015'!$D$3:$D$5960,0),8)</f>
        <v>0</v>
      </c>
      <c r="L1406" s="18" t="str">
        <f t="shared" si="168"/>
        <v>8</v>
      </c>
      <c r="M1406" s="18" t="str">
        <f>INDEX(Chapter,MATCH(L1406,[1]Chapter!$A$1:$A$681,0),8)</f>
        <v>שירותים ממלכתיים</v>
      </c>
      <c r="N1406" s="18" t="str">
        <f t="shared" si="169"/>
        <v>82</v>
      </c>
      <c r="O1406" s="18" t="str">
        <f>INDEX(Chapter,MATCH(N1406,[1]Chapter!$A$1:$A$681,0),8)</f>
        <v>תרבות</v>
      </c>
      <c r="P1406" s="18" t="str">
        <f t="shared" si="170"/>
        <v>821</v>
      </c>
      <c r="Q1406" s="18" t="str">
        <f>INDEX(Chapter,MATCH(P1406,[1]Chapter!$A$1:$A$681,0),8)</f>
        <v>מינהל התרבות</v>
      </c>
      <c r="R1406" s="18" t="str">
        <f t="shared" si="171"/>
        <v>8210</v>
      </c>
      <c r="S1406" s="18" t="e">
        <f>INDEX(Chapter,MATCH(R1406,[1]Chapter!$A$1:$A$681,0),8)</f>
        <v>#N/A</v>
      </c>
      <c r="T1406" s="18"/>
      <c r="U1406" s="18" t="str">
        <f t="shared" si="172"/>
        <v>7</v>
      </c>
      <c r="V1406" s="18" t="str">
        <f>IF($L1406&lt;"6",INDEX(Revenue_type,MATCH(U1406*1,[1]type!$A$118:$A$168,0),8),INDEX(Expenditure_type,MATCH(U1406*1,[1]type!$A$2:$A$117,0),8))</f>
        <v>הוצאות לפעולות</v>
      </c>
      <c r="W1406" s="18" t="str">
        <f t="shared" si="173"/>
        <v>78</v>
      </c>
      <c r="X1406" s="18" t="str">
        <f>IF($L1406&lt;"6",INDEX(Revenue_type,MATCH(W1406*1,[1]type!$A$118:$A$168,0),8),INDEX(Expenditure_type,MATCH(W1406*1,[1]type!$A$2:$A$117,0),8))</f>
        <v>הוצאות שונות</v>
      </c>
      <c r="Y1406" s="18" t="str">
        <f t="shared" si="174"/>
        <v>781</v>
      </c>
      <c r="Z1406" s="18" t="e">
        <f>IF($L1406&lt;"6",INDEX(Revenue_type,MATCH(Y1406*1,[1]type!$A$118:$A$168,0),8),INDEX(Expenditure_type,MATCH(Y1406*1,[1]type!$A$2:$A$117,0),8))</f>
        <v>#N/A</v>
      </c>
    </row>
    <row r="1407" spans="1:26" ht="15.75" customHeight="1" outlineLevel="2">
      <c r="A1407" s="38">
        <v>782</v>
      </c>
      <c r="B1407" s="39">
        <v>821000</v>
      </c>
      <c r="C1407">
        <v>1</v>
      </c>
      <c r="D1407" t="str">
        <f t="shared" si="175"/>
        <v>1821000.782</v>
      </c>
      <c r="E1407" s="69" t="s">
        <v>948</v>
      </c>
      <c r="F1407" s="16"/>
      <c r="G1407"/>
      <c r="H1407" s="17">
        <v>600000</v>
      </c>
      <c r="I1407" s="17">
        <v>48457</v>
      </c>
      <c r="J1407" s="16">
        <v>297646.06</v>
      </c>
      <c r="K1407" s="18" t="e">
        <f>INDEX(תקציב_2013,MATCH(D1407,'[1]תקציב 2015'!$D$3:$D$5960,0),8)</f>
        <v>#N/A</v>
      </c>
      <c r="L1407" s="18" t="str">
        <f t="shared" si="168"/>
        <v>8</v>
      </c>
      <c r="M1407" s="18" t="str">
        <f>INDEX(Chapter,MATCH(L1407,[1]Chapter!$A$1:$A$681,0),8)</f>
        <v>שירותים ממלכתיים</v>
      </c>
      <c r="N1407" s="18" t="str">
        <f t="shared" si="169"/>
        <v>82</v>
      </c>
      <c r="O1407" s="18" t="str">
        <f>INDEX(Chapter,MATCH(N1407,[1]Chapter!$A$1:$A$681,0),8)</f>
        <v>תרבות</v>
      </c>
      <c r="P1407" s="18" t="str">
        <f t="shared" si="170"/>
        <v>821</v>
      </c>
      <c r="Q1407" s="18" t="str">
        <f>INDEX(Chapter,MATCH(P1407,[1]Chapter!$A$1:$A$681,0),8)</f>
        <v>מינהל התרבות</v>
      </c>
      <c r="R1407" s="18" t="str">
        <f t="shared" si="171"/>
        <v>8210</v>
      </c>
      <c r="S1407" s="18" t="e">
        <f>INDEX(Chapter,MATCH(R1407,[1]Chapter!$A$1:$A$681,0),8)</f>
        <v>#N/A</v>
      </c>
      <c r="T1407" s="18"/>
      <c r="U1407" s="18" t="str">
        <f t="shared" si="172"/>
        <v>7</v>
      </c>
      <c r="V1407" s="18" t="str">
        <f>IF($L1407&lt;"6",INDEX(Revenue_type,MATCH(U1407*1,[1]type!$A$118:$A$168,0),8),INDEX(Expenditure_type,MATCH(U1407*1,[1]type!$A$2:$A$117,0),8))</f>
        <v>הוצאות לפעולות</v>
      </c>
      <c r="W1407" s="18" t="str">
        <f t="shared" si="173"/>
        <v>78</v>
      </c>
      <c r="X1407" s="18" t="str">
        <f>IF($L1407&lt;"6",INDEX(Revenue_type,MATCH(W1407*1,[1]type!$A$118:$A$168,0),8),INDEX(Expenditure_type,MATCH(W1407*1,[1]type!$A$2:$A$117,0),8))</f>
        <v>הוצאות שונות</v>
      </c>
      <c r="Y1407" s="18" t="str">
        <f t="shared" si="174"/>
        <v>782</v>
      </c>
      <c r="Z1407" s="18" t="e">
        <f>IF($L1407&lt;"6",INDEX(Revenue_type,MATCH(Y1407*1,[1]type!$A$118:$A$168,0),8),INDEX(Expenditure_type,MATCH(Y1407*1,[1]type!$A$2:$A$117,0),8))</f>
        <v>#N/A</v>
      </c>
    </row>
    <row r="1408" spans="1:26" ht="15.75" customHeight="1" outlineLevel="2">
      <c r="A1408" s="38">
        <v>799</v>
      </c>
      <c r="B1408" s="39">
        <v>821000</v>
      </c>
      <c r="C1408">
        <v>1</v>
      </c>
      <c r="D1408" t="str">
        <f t="shared" si="175"/>
        <v>1821000.799</v>
      </c>
      <c r="E1408" s="69" t="s">
        <v>949</v>
      </c>
      <c r="F1408" s="16"/>
      <c r="G1408"/>
      <c r="H1408" s="17">
        <v>54300</v>
      </c>
      <c r="I1408" s="17">
        <v>54616</v>
      </c>
      <c r="J1408" s="16">
        <v>26268</v>
      </c>
      <c r="K1408" s="18" t="e">
        <f>INDEX(תקציב_2013,MATCH(D1408,'[1]תקציב 2015'!$D$3:$D$5960,0),8)</f>
        <v>#N/A</v>
      </c>
      <c r="L1408" s="18" t="str">
        <f t="shared" si="168"/>
        <v>8</v>
      </c>
      <c r="M1408" s="18" t="str">
        <f>INDEX(Chapter,MATCH(L1408,[1]Chapter!$A$1:$A$681,0),8)</f>
        <v>שירותים ממלכתיים</v>
      </c>
      <c r="N1408" s="18" t="str">
        <f t="shared" si="169"/>
        <v>82</v>
      </c>
      <c r="O1408" s="18" t="str">
        <f>INDEX(Chapter,MATCH(N1408,[1]Chapter!$A$1:$A$681,0),8)</f>
        <v>תרבות</v>
      </c>
      <c r="P1408" s="18" t="str">
        <f t="shared" si="170"/>
        <v>821</v>
      </c>
      <c r="Q1408" s="18" t="str">
        <f>INDEX(Chapter,MATCH(P1408,[1]Chapter!$A$1:$A$681,0),8)</f>
        <v>מינהל התרבות</v>
      </c>
      <c r="R1408" s="18" t="str">
        <f t="shared" si="171"/>
        <v>8210</v>
      </c>
      <c r="S1408" s="18" t="e">
        <f>INDEX(Chapter,MATCH(R1408,[1]Chapter!$A$1:$A$681,0),8)</f>
        <v>#N/A</v>
      </c>
      <c r="T1408" s="18"/>
      <c r="U1408" s="18" t="str">
        <f t="shared" si="172"/>
        <v>7</v>
      </c>
      <c r="V1408" s="18" t="str">
        <f>IF($L1408&lt;"6",INDEX(Revenue_type,MATCH(U1408*1,[1]type!$A$118:$A$168,0),8),INDEX(Expenditure_type,MATCH(U1408*1,[1]type!$A$2:$A$117,0),8))</f>
        <v>הוצאות לפעולות</v>
      </c>
      <c r="W1408" s="18" t="str">
        <f t="shared" si="173"/>
        <v>79</v>
      </c>
      <c r="X1408" s="18" t="str">
        <f>IF($L1408&lt;"6",INDEX(Revenue_type,MATCH(W1408*1,[1]type!$A$118:$A$168,0),8),INDEX(Expenditure_type,MATCH(W1408*1,[1]type!$A$2:$A$117,0),8))</f>
        <v>השתתפות בתקציבי עזר 092</v>
      </c>
      <c r="Y1408" s="18" t="str">
        <f t="shared" si="174"/>
        <v>799</v>
      </c>
      <c r="Z1408" s="18" t="e">
        <f>IF($L1408&lt;"6",INDEX(Revenue_type,MATCH(Y1408*1,[1]type!$A$118:$A$168,0),8),INDEX(Expenditure_type,MATCH(Y1408*1,[1]type!$A$2:$A$117,0),8))</f>
        <v>#N/A</v>
      </c>
    </row>
    <row r="1409" spans="1:26" ht="15.75" customHeight="1" outlineLevel="2">
      <c r="A1409" s="38">
        <v>0</v>
      </c>
      <c r="B1409" s="39">
        <v>823000</v>
      </c>
      <c r="C1409">
        <v>1</v>
      </c>
      <c r="D1409" t="str">
        <f t="shared" si="175"/>
        <v>1823000.0</v>
      </c>
      <c r="E1409" s="69" t="s">
        <v>950</v>
      </c>
      <c r="F1409" s="16"/>
      <c r="G1409"/>
      <c r="H1409" s="17">
        <v>0</v>
      </c>
      <c r="I1409" s="17">
        <v>0</v>
      </c>
      <c r="J1409" s="16">
        <v>0</v>
      </c>
      <c r="K1409" s="18" t="e">
        <f>INDEX(תקציב_2013,MATCH(D1409,'[1]תקציב 2015'!$D$3:$D$5960,0),8)</f>
        <v>#N/A</v>
      </c>
      <c r="L1409" s="18" t="str">
        <f t="shared" si="168"/>
        <v>8</v>
      </c>
      <c r="M1409" s="18" t="str">
        <f>INDEX(Chapter,MATCH(L1409,[1]Chapter!$A$1:$A$681,0),8)</f>
        <v>שירותים ממלכתיים</v>
      </c>
      <c r="N1409" s="18" t="str">
        <f t="shared" si="169"/>
        <v>82</v>
      </c>
      <c r="O1409" s="18" t="str">
        <f>INDEX(Chapter,MATCH(N1409,[1]Chapter!$A$1:$A$681,0),8)</f>
        <v>תרבות</v>
      </c>
      <c r="P1409" s="18" t="str">
        <f t="shared" si="170"/>
        <v>823</v>
      </c>
      <c r="Q1409" s="18" t="str">
        <f>INDEX(Chapter,MATCH(P1409,[1]Chapter!$A$1:$A$681,0),8)</f>
        <v>ספריות עירוניות</v>
      </c>
      <c r="R1409" s="18" t="str">
        <f t="shared" si="171"/>
        <v>8230</v>
      </c>
      <c r="S1409" s="18" t="e">
        <f>INDEX(Chapter,MATCH(R1409,[1]Chapter!$A$1:$A$681,0),8)</f>
        <v>#N/A</v>
      </c>
      <c r="T1409" s="18"/>
      <c r="U1409" s="18" t="str">
        <f t="shared" si="172"/>
        <v>0</v>
      </c>
      <c r="V1409" s="18" t="e">
        <f>IF($L1409&lt;"6",INDEX(Revenue_type,MATCH(U1409*1,[1]type!$A$118:$A$168,0),8),INDEX(Expenditure_type,MATCH(U1409*1,[1]type!$A$2:$A$117,0),8))</f>
        <v>#N/A</v>
      </c>
      <c r="W1409" s="18" t="str">
        <f t="shared" si="173"/>
        <v>0</v>
      </c>
      <c r="X1409" s="18" t="e">
        <f>IF($L1409&lt;"6",INDEX(Revenue_type,MATCH(W1409*1,[1]type!$A$118:$A$168,0),8),INDEX(Expenditure_type,MATCH(W1409*1,[1]type!$A$2:$A$117,0),8))</f>
        <v>#N/A</v>
      </c>
      <c r="Y1409" s="18" t="str">
        <f t="shared" si="174"/>
        <v>0</v>
      </c>
      <c r="Z1409" s="18" t="e">
        <f>IF($L1409&lt;"6",INDEX(Revenue_type,MATCH(Y1409*1,[1]type!$A$118:$A$168,0),8),INDEX(Expenditure_type,MATCH(Y1409*1,[1]type!$A$2:$A$117,0),8))</f>
        <v>#N/A</v>
      </c>
    </row>
    <row r="1410" spans="1:26" ht="15.75" customHeight="1" outlineLevel="2">
      <c r="A1410" s="38">
        <v>110</v>
      </c>
      <c r="B1410" s="39">
        <v>823000</v>
      </c>
      <c r="C1410">
        <v>1</v>
      </c>
      <c r="D1410" t="str">
        <f t="shared" si="175"/>
        <v>1823000.110</v>
      </c>
      <c r="E1410" s="69" t="s">
        <v>951</v>
      </c>
      <c r="F1410" s="16"/>
      <c r="G1410"/>
      <c r="H1410" s="17">
        <v>1457000</v>
      </c>
      <c r="I1410" s="17">
        <v>1437086.41</v>
      </c>
      <c r="J1410" s="16">
        <v>1409716.45</v>
      </c>
      <c r="K1410" s="18">
        <f>INDEX(תקציב_2013,MATCH(D1410,'[1]תקציב 2015'!$D$3:$D$5960,0),8)</f>
        <v>838800</v>
      </c>
      <c r="L1410" s="18" t="str">
        <f t="shared" si="168"/>
        <v>8</v>
      </c>
      <c r="M1410" s="18" t="str">
        <f>INDEX(Chapter,MATCH(L1410,[1]Chapter!$A$1:$A$681,0),8)</f>
        <v>שירותים ממלכתיים</v>
      </c>
      <c r="N1410" s="18" t="str">
        <f t="shared" si="169"/>
        <v>82</v>
      </c>
      <c r="O1410" s="18" t="str">
        <f>INDEX(Chapter,MATCH(N1410,[1]Chapter!$A$1:$A$681,0),8)</f>
        <v>תרבות</v>
      </c>
      <c r="P1410" s="18" t="str">
        <f t="shared" si="170"/>
        <v>823</v>
      </c>
      <c r="Q1410" s="18" t="str">
        <f>INDEX(Chapter,MATCH(P1410,[1]Chapter!$A$1:$A$681,0),8)</f>
        <v>ספריות עירוניות</v>
      </c>
      <c r="R1410" s="18" t="str">
        <f t="shared" si="171"/>
        <v>8230</v>
      </c>
      <c r="S1410" s="18" t="e">
        <f>INDEX(Chapter,MATCH(R1410,[1]Chapter!$A$1:$A$681,0),8)</f>
        <v>#N/A</v>
      </c>
      <c r="T1410" s="18"/>
      <c r="U1410" s="18" t="str">
        <f t="shared" si="172"/>
        <v>1</v>
      </c>
      <c r="V1410" s="18" t="str">
        <f>IF($L1410&lt;"6",INDEX(Revenue_type,MATCH(U1410*1,[1]type!$A$118:$A$168,0),8),INDEX(Expenditure_type,MATCH(U1410*1,[1]type!$A$2:$A$117,0),8))</f>
        <v>משכורות וש"ע לעובדים לפי תקן</v>
      </c>
      <c r="W1410" s="18" t="str">
        <f t="shared" si="173"/>
        <v>11</v>
      </c>
      <c r="X1410" s="18" t="str">
        <f>IF($L1410&lt;"6",INDEX(Revenue_type,MATCH(W1410*1,[1]type!$A$118:$A$168,0),8),INDEX(Expenditure_type,MATCH(W1410*1,[1]type!$A$2:$A$117,0),8))</f>
        <v>השכר הקובע</v>
      </c>
      <c r="Y1410" s="18" t="str">
        <f t="shared" si="174"/>
        <v>110</v>
      </c>
      <c r="Z1410" s="18" t="e">
        <f>IF($L1410&lt;"6",INDEX(Revenue_type,MATCH(Y1410*1,[1]type!$A$118:$A$168,0),8),INDEX(Expenditure_type,MATCH(Y1410*1,[1]type!$A$2:$A$117,0),8))</f>
        <v>#N/A</v>
      </c>
    </row>
    <row r="1411" spans="1:26" ht="15.75" customHeight="1" outlineLevel="2">
      <c r="A1411" s="38">
        <v>115</v>
      </c>
      <c r="B1411" s="39">
        <v>823000</v>
      </c>
      <c r="C1411">
        <v>1</v>
      </c>
      <c r="D1411" t="str">
        <f t="shared" si="175"/>
        <v>1823000.115</v>
      </c>
      <c r="E1411" s="69" t="s">
        <v>433</v>
      </c>
      <c r="F1411" s="16"/>
      <c r="G1411"/>
      <c r="H1411" s="17">
        <v>270000</v>
      </c>
      <c r="I1411" s="17">
        <v>297099</v>
      </c>
      <c r="J1411" s="16">
        <v>244805</v>
      </c>
      <c r="K1411" s="18" t="e">
        <f>INDEX(תקציב_2013,MATCH(D1411,'[1]תקציב 2015'!$D$3:$D$5960,0),8)</f>
        <v>#N/A</v>
      </c>
      <c r="L1411" s="18" t="str">
        <f t="shared" ref="L1411:L1474" si="176">IF(LEFT($B1411,1)*1=0,LEFT($B1411,2),LEFT($B1411,1))</f>
        <v>8</v>
      </c>
      <c r="M1411" s="18" t="str">
        <f>INDEX(Chapter,MATCH(L1411,[1]Chapter!$A$1:$A$681,0),8)</f>
        <v>שירותים ממלכתיים</v>
      </c>
      <c r="N1411" s="18" t="str">
        <f t="shared" ref="N1411:N1474" si="177">IF(LEFT($B1411,1)*1=0,LEFT($B1411,3),LEFT($B1411,2))</f>
        <v>82</v>
      </c>
      <c r="O1411" s="18" t="str">
        <f>INDEX(Chapter,MATCH(N1411,[1]Chapter!$A$1:$A$681,0),8)</f>
        <v>תרבות</v>
      </c>
      <c r="P1411" s="18" t="str">
        <f t="shared" ref="P1411:P1474" si="178">IF(LEFT($B1411,1)*1=0,LEFT($B1411,4),LEFT($B1411,3))</f>
        <v>823</v>
      </c>
      <c r="Q1411" s="18" t="str">
        <f>INDEX(Chapter,MATCH(P1411,[1]Chapter!$A$1:$A$681,0),8)</f>
        <v>ספריות עירוניות</v>
      </c>
      <c r="R1411" s="18" t="str">
        <f t="shared" ref="R1411:R1474" si="179">LEFT($B1411,4)</f>
        <v>8230</v>
      </c>
      <c r="S1411" s="18" t="e">
        <f>INDEX(Chapter,MATCH(R1411,[1]Chapter!$A$1:$A$681,0),8)</f>
        <v>#N/A</v>
      </c>
      <c r="T1411" s="18"/>
      <c r="U1411" s="18" t="str">
        <f t="shared" ref="U1411:U1474" si="180">LEFT($A1411,1)</f>
        <v>1</v>
      </c>
      <c r="V1411" s="18" t="str">
        <f>IF($L1411&lt;"6",INDEX(Revenue_type,MATCH(U1411*1,[1]type!$A$118:$A$168,0),8),INDEX(Expenditure_type,MATCH(U1411*1,[1]type!$A$2:$A$117,0),8))</f>
        <v>משכורות וש"ע לעובדים לפי תקן</v>
      </c>
      <c r="W1411" s="18" t="str">
        <f t="shared" ref="W1411:W1474" si="181">LEFT($A1411,2)</f>
        <v>11</v>
      </c>
      <c r="X1411" s="18" t="str">
        <f>IF($L1411&lt;"6",INDEX(Revenue_type,MATCH(W1411*1,[1]type!$A$118:$A$168,0),8),INDEX(Expenditure_type,MATCH(W1411*1,[1]type!$A$2:$A$117,0),8))</f>
        <v>השכר הקובע</v>
      </c>
      <c r="Y1411" s="18" t="str">
        <f t="shared" ref="Y1411:Y1474" si="182">LEFT($A1411,3)</f>
        <v>115</v>
      </c>
      <c r="Z1411" s="18" t="e">
        <f>IF($L1411&lt;"6",INDEX(Revenue_type,MATCH(Y1411*1,[1]type!$A$118:$A$168,0),8),INDEX(Expenditure_type,MATCH(Y1411*1,[1]type!$A$2:$A$117,0),8))</f>
        <v>#N/A</v>
      </c>
    </row>
    <row r="1412" spans="1:26" ht="15.75" customHeight="1" outlineLevel="2">
      <c r="A1412" s="38">
        <v>130</v>
      </c>
      <c r="B1412" s="39">
        <v>823000</v>
      </c>
      <c r="C1412">
        <v>1</v>
      </c>
      <c r="D1412" t="str">
        <f t="shared" ref="D1412:D1475" si="183">C1412&amp;B1412&amp;"."&amp;A1412</f>
        <v>1823000.130</v>
      </c>
      <c r="E1412" s="69" t="s">
        <v>41</v>
      </c>
      <c r="F1412" s="16"/>
      <c r="G1412"/>
      <c r="H1412" s="17">
        <v>20000</v>
      </c>
      <c r="I1412" s="17">
        <v>20536.060000000001</v>
      </c>
      <c r="J1412" s="16">
        <v>24213.74</v>
      </c>
      <c r="K1412" s="18"/>
      <c r="L1412" s="18" t="str">
        <f t="shared" si="176"/>
        <v>8</v>
      </c>
      <c r="M1412" s="18" t="str">
        <f>INDEX(Chapter,MATCH(L1412,[1]Chapter!$A$1:$A$681,0),8)</f>
        <v>שירותים ממלכתיים</v>
      </c>
      <c r="N1412" s="18" t="str">
        <f t="shared" si="177"/>
        <v>82</v>
      </c>
      <c r="O1412" s="18" t="str">
        <f>INDEX(Chapter,MATCH(N1412,[1]Chapter!$A$1:$A$681,0),8)</f>
        <v>תרבות</v>
      </c>
      <c r="P1412" s="18" t="str">
        <f t="shared" si="178"/>
        <v>823</v>
      </c>
      <c r="Q1412" s="18" t="str">
        <f>INDEX(Chapter,MATCH(P1412,[1]Chapter!$A$1:$A$681,0),8)</f>
        <v>ספריות עירוניות</v>
      </c>
      <c r="R1412" s="18" t="str">
        <f t="shared" si="179"/>
        <v>8230</v>
      </c>
      <c r="S1412" s="18" t="e">
        <f>INDEX(Chapter,MATCH(R1412,[1]Chapter!$A$1:$A$681,0),8)</f>
        <v>#N/A</v>
      </c>
      <c r="T1412" s="18"/>
      <c r="U1412" s="18" t="str">
        <f t="shared" si="180"/>
        <v>1</v>
      </c>
      <c r="V1412" s="18" t="str">
        <f>IF($L1412&lt;"6",INDEX(Revenue_type,MATCH(U1412*1,[1]type!$A$118:$A$168,0),8),INDEX(Expenditure_type,MATCH(U1412*1,[1]type!$A$2:$A$117,0),8))</f>
        <v>משכורות וש"ע לעובדים לפי תקן</v>
      </c>
      <c r="W1412" s="18" t="str">
        <f t="shared" si="181"/>
        <v>13</v>
      </c>
      <c r="X1412" s="18" t="str">
        <f>IF($L1412&lt;"6",INDEX(Revenue_type,MATCH(W1412*1,[1]type!$A$118:$A$168,0),8),INDEX(Expenditure_type,MATCH(W1412*1,[1]type!$A$2:$A$117,0),8))</f>
        <v>שעות נוספות</v>
      </c>
      <c r="Y1412" s="18" t="str">
        <f t="shared" si="182"/>
        <v>130</v>
      </c>
      <c r="Z1412" s="18" t="e">
        <f>IF($L1412&lt;"6",INDEX(Revenue_type,MATCH(Y1412*1,[1]type!$A$118:$A$168,0),8),INDEX(Expenditure_type,MATCH(Y1412*1,[1]type!$A$2:$A$117,0),8))</f>
        <v>#N/A</v>
      </c>
    </row>
    <row r="1413" spans="1:26" ht="15.75" customHeight="1" outlineLevel="2">
      <c r="A1413" s="38">
        <v>140</v>
      </c>
      <c r="B1413" s="39">
        <v>823000</v>
      </c>
      <c r="C1413">
        <v>1</v>
      </c>
      <c r="D1413" t="str">
        <f t="shared" si="183"/>
        <v>1823000.140</v>
      </c>
      <c r="E1413" s="69" t="s">
        <v>56</v>
      </c>
      <c r="F1413" s="16"/>
      <c r="G1413"/>
      <c r="H1413" s="17">
        <v>15000</v>
      </c>
      <c r="I1413" s="17">
        <v>5063.5200000000004</v>
      </c>
      <c r="J1413" s="16">
        <v>15314.28</v>
      </c>
      <c r="K1413" s="18">
        <f>INDEX(תקציב_2013,MATCH(D1413,'[1]תקציב 2015'!$D$3:$D$5960,0),8)</f>
        <v>83414</v>
      </c>
      <c r="L1413" s="18" t="str">
        <f t="shared" si="176"/>
        <v>8</v>
      </c>
      <c r="M1413" s="18" t="str">
        <f>INDEX(Chapter,MATCH(L1413,[1]Chapter!$A$1:$A$681,0),8)</f>
        <v>שירותים ממלכתיים</v>
      </c>
      <c r="N1413" s="18" t="str">
        <f t="shared" si="177"/>
        <v>82</v>
      </c>
      <c r="O1413" s="18" t="str">
        <f>INDEX(Chapter,MATCH(N1413,[1]Chapter!$A$1:$A$681,0),8)</f>
        <v>תרבות</v>
      </c>
      <c r="P1413" s="18" t="str">
        <f t="shared" si="178"/>
        <v>823</v>
      </c>
      <c r="Q1413" s="18" t="str">
        <f>INDEX(Chapter,MATCH(P1413,[1]Chapter!$A$1:$A$681,0),8)</f>
        <v>ספריות עירוניות</v>
      </c>
      <c r="R1413" s="18" t="str">
        <f t="shared" si="179"/>
        <v>8230</v>
      </c>
      <c r="S1413" s="18" t="e">
        <f>INDEX(Chapter,MATCH(R1413,[1]Chapter!$A$1:$A$681,0),8)</f>
        <v>#N/A</v>
      </c>
      <c r="T1413" s="18"/>
      <c r="U1413" s="18" t="str">
        <f t="shared" si="180"/>
        <v>1</v>
      </c>
      <c r="V1413" s="18" t="str">
        <f>IF($L1413&lt;"6",INDEX(Revenue_type,MATCH(U1413*1,[1]type!$A$118:$A$168,0),8),INDEX(Expenditure_type,MATCH(U1413*1,[1]type!$A$2:$A$117,0),8))</f>
        <v>משכורות וש"ע לעובדים לפי תקן</v>
      </c>
      <c r="W1413" s="18" t="str">
        <f t="shared" si="181"/>
        <v>14</v>
      </c>
      <c r="X1413" s="18" t="str">
        <f>IF($L1413&lt;"6",INDEX(Revenue_type,MATCH(W1413*1,[1]type!$A$118:$A$168,0),8),INDEX(Expenditure_type,MATCH(W1413*1,[1]type!$A$2:$A$117,0),8))</f>
        <v>החזר הוצאות</v>
      </c>
      <c r="Y1413" s="18" t="str">
        <f t="shared" si="182"/>
        <v>140</v>
      </c>
      <c r="Z1413" s="18" t="e">
        <f>IF($L1413&lt;"6",INDEX(Revenue_type,MATCH(Y1413*1,[1]type!$A$118:$A$168,0),8),INDEX(Expenditure_type,MATCH(Y1413*1,[1]type!$A$2:$A$117,0),8))</f>
        <v>#N/A</v>
      </c>
    </row>
    <row r="1414" spans="1:26" ht="15.75" customHeight="1" outlineLevel="2">
      <c r="A1414" s="38">
        <v>210</v>
      </c>
      <c r="B1414" s="39">
        <v>823000</v>
      </c>
      <c r="C1414">
        <v>1</v>
      </c>
      <c r="D1414" t="str">
        <f t="shared" si="183"/>
        <v>1823000.210</v>
      </c>
      <c r="E1414" s="69" t="s">
        <v>476</v>
      </c>
      <c r="F1414" s="16"/>
      <c r="G1414"/>
      <c r="H1414" s="17">
        <v>90000</v>
      </c>
      <c r="I1414" s="17">
        <v>25967.25</v>
      </c>
      <c r="J1414" s="16">
        <v>77966.92</v>
      </c>
      <c r="K1414" s="18" t="e">
        <f>INDEX(תקציב_2013,MATCH(D1414,'[1]תקציב 2015'!$D$3:$D$5960,0),8)</f>
        <v>#N/A</v>
      </c>
      <c r="L1414" s="18" t="str">
        <f t="shared" si="176"/>
        <v>8</v>
      </c>
      <c r="M1414" s="18" t="str">
        <f>INDEX(Chapter,MATCH(L1414,[1]Chapter!$A$1:$A$681,0),8)</f>
        <v>שירותים ממלכתיים</v>
      </c>
      <c r="N1414" s="18" t="str">
        <f t="shared" si="177"/>
        <v>82</v>
      </c>
      <c r="O1414" s="18" t="str">
        <f>INDEX(Chapter,MATCH(N1414,[1]Chapter!$A$1:$A$681,0),8)</f>
        <v>תרבות</v>
      </c>
      <c r="P1414" s="18" t="str">
        <f t="shared" si="178"/>
        <v>823</v>
      </c>
      <c r="Q1414" s="18" t="str">
        <f>INDEX(Chapter,MATCH(P1414,[1]Chapter!$A$1:$A$681,0),8)</f>
        <v>ספריות עירוניות</v>
      </c>
      <c r="R1414" s="18" t="str">
        <f t="shared" si="179"/>
        <v>8230</v>
      </c>
      <c r="S1414" s="18" t="e">
        <f>INDEX(Chapter,MATCH(R1414,[1]Chapter!$A$1:$A$681,0),8)</f>
        <v>#N/A</v>
      </c>
      <c r="T1414" s="18"/>
      <c r="U1414" s="18" t="str">
        <f t="shared" si="180"/>
        <v>2</v>
      </c>
      <c r="V1414" s="18" t="str">
        <f>IF($L1414&lt;"6",INDEX(Revenue_type,MATCH(U1414*1,[1]type!$A$118:$A$168,0),8),INDEX(Expenditure_type,MATCH(U1414*1,[1]type!$A$2:$A$117,0),8))</f>
        <v>משכורות וש"ע לעובדים בלי תקן</v>
      </c>
      <c r="W1414" s="18" t="str">
        <f t="shared" si="181"/>
        <v>21</v>
      </c>
      <c r="X1414" s="18" t="str">
        <f>IF($L1414&lt;"6",INDEX(Revenue_type,MATCH(W1414*1,[1]type!$A$118:$A$168,0),8),INDEX(Expenditure_type,MATCH(W1414*1,[1]type!$A$2:$A$117,0),8))</f>
        <v>השכר הקובע</v>
      </c>
      <c r="Y1414" s="18" t="str">
        <f t="shared" si="182"/>
        <v>210</v>
      </c>
      <c r="Z1414" s="18" t="e">
        <f>IF($L1414&lt;"6",INDEX(Revenue_type,MATCH(Y1414*1,[1]type!$A$118:$A$168,0),8),INDEX(Expenditure_type,MATCH(Y1414*1,[1]type!$A$2:$A$117,0),8))</f>
        <v>#N/A</v>
      </c>
    </row>
    <row r="1415" spans="1:26" ht="15.75" customHeight="1" outlineLevel="2">
      <c r="A1415" s="38">
        <v>310</v>
      </c>
      <c r="B1415" s="39">
        <v>823000</v>
      </c>
      <c r="C1415">
        <v>1</v>
      </c>
      <c r="D1415" t="str">
        <f t="shared" si="183"/>
        <v>1823000.310</v>
      </c>
      <c r="E1415" s="69" t="s">
        <v>952</v>
      </c>
      <c r="F1415" s="16"/>
      <c r="G1415"/>
      <c r="H1415" s="17">
        <v>0</v>
      </c>
      <c r="I1415" s="17">
        <v>0</v>
      </c>
      <c r="J1415" s="16">
        <v>0</v>
      </c>
      <c r="K1415" s="18" t="e">
        <f>INDEX(תקציב_2013,MATCH(D1415,'[1]תקציב 2015'!$D$3:$D$5960,0),8)</f>
        <v>#N/A</v>
      </c>
      <c r="L1415" s="18" t="str">
        <f t="shared" si="176"/>
        <v>8</v>
      </c>
      <c r="M1415" s="18" t="str">
        <f>INDEX(Chapter,MATCH(L1415,[1]Chapter!$A$1:$A$681,0),8)</f>
        <v>שירותים ממלכתיים</v>
      </c>
      <c r="N1415" s="18" t="str">
        <f t="shared" si="177"/>
        <v>82</v>
      </c>
      <c r="O1415" s="18" t="str">
        <f>INDEX(Chapter,MATCH(N1415,[1]Chapter!$A$1:$A$681,0),8)</f>
        <v>תרבות</v>
      </c>
      <c r="P1415" s="18" t="str">
        <f t="shared" si="178"/>
        <v>823</v>
      </c>
      <c r="Q1415" s="18" t="str">
        <f>INDEX(Chapter,MATCH(P1415,[1]Chapter!$A$1:$A$681,0),8)</f>
        <v>ספריות עירוניות</v>
      </c>
      <c r="R1415" s="18" t="str">
        <f t="shared" si="179"/>
        <v>8230</v>
      </c>
      <c r="S1415" s="18" t="e">
        <f>INDEX(Chapter,MATCH(R1415,[1]Chapter!$A$1:$A$681,0),8)</f>
        <v>#N/A</v>
      </c>
      <c r="T1415" s="18"/>
      <c r="U1415" s="18" t="str">
        <f t="shared" si="180"/>
        <v>3</v>
      </c>
      <c r="V1415" s="18" t="str">
        <f>IF($L1415&lt;"6",INDEX(Revenue_type,MATCH(U1415*1,[1]type!$A$118:$A$168,0),8),INDEX(Expenditure_type,MATCH(U1415*1,[1]type!$A$2:$A$117,0),8))</f>
        <v>פנסיה ופיצויים</v>
      </c>
      <c r="W1415" s="18" t="str">
        <f t="shared" si="181"/>
        <v>31</v>
      </c>
      <c r="X1415" s="18" t="str">
        <f>IF($L1415&lt;"6",INDEX(Revenue_type,MATCH(W1415*1,[1]type!$A$118:$A$168,0),8),INDEX(Expenditure_type,MATCH(W1415*1,[1]type!$A$2:$A$117,0),8))</f>
        <v>פנסיה</v>
      </c>
      <c r="Y1415" s="18" t="str">
        <f t="shared" si="182"/>
        <v>310</v>
      </c>
      <c r="Z1415" s="18" t="e">
        <f>IF($L1415&lt;"6",INDEX(Revenue_type,MATCH(Y1415*1,[1]type!$A$118:$A$168,0),8),INDEX(Expenditure_type,MATCH(Y1415*1,[1]type!$A$2:$A$117,0),8))</f>
        <v>#N/A</v>
      </c>
    </row>
    <row r="1416" spans="1:26" ht="15.75" customHeight="1" outlineLevel="2">
      <c r="A1416" s="38">
        <v>492</v>
      </c>
      <c r="B1416" s="39">
        <v>823000</v>
      </c>
      <c r="C1416">
        <v>1</v>
      </c>
      <c r="D1416" t="str">
        <f t="shared" si="183"/>
        <v>1823000.492</v>
      </c>
      <c r="E1416" s="69" t="s">
        <v>443</v>
      </c>
      <c r="F1416" s="16"/>
      <c r="G1416"/>
      <c r="H1416" s="17">
        <v>47000</v>
      </c>
      <c r="I1416" s="17">
        <v>47007</v>
      </c>
      <c r="J1416" s="16">
        <v>43650</v>
      </c>
      <c r="K1416" s="18" t="e">
        <f>INDEX(תקציב_2013,MATCH(D1416,'[1]תקציב 2015'!$D$3:$D$5960,0),8)</f>
        <v>#N/A</v>
      </c>
      <c r="L1416" s="18" t="str">
        <f t="shared" si="176"/>
        <v>8</v>
      </c>
      <c r="M1416" s="18" t="str">
        <f>INDEX(Chapter,MATCH(L1416,[1]Chapter!$A$1:$A$681,0),8)</f>
        <v>שירותים ממלכתיים</v>
      </c>
      <c r="N1416" s="18" t="str">
        <f t="shared" si="177"/>
        <v>82</v>
      </c>
      <c r="O1416" s="18" t="str">
        <f>INDEX(Chapter,MATCH(N1416,[1]Chapter!$A$1:$A$681,0),8)</f>
        <v>תרבות</v>
      </c>
      <c r="P1416" s="18" t="str">
        <f t="shared" si="178"/>
        <v>823</v>
      </c>
      <c r="Q1416" s="18" t="str">
        <f>INDEX(Chapter,MATCH(P1416,[1]Chapter!$A$1:$A$681,0),8)</f>
        <v>ספריות עירוניות</v>
      </c>
      <c r="R1416" s="18" t="str">
        <f t="shared" si="179"/>
        <v>8230</v>
      </c>
      <c r="S1416" s="18" t="e">
        <f>INDEX(Chapter,MATCH(R1416,[1]Chapter!$A$1:$A$681,0),8)</f>
        <v>#N/A</v>
      </c>
      <c r="T1416" s="18"/>
      <c r="U1416" s="18" t="str">
        <f t="shared" si="180"/>
        <v>4</v>
      </c>
      <c r="V1416" s="18" t="str">
        <f>IF($L1416&lt;"6",INDEX(Revenue_type,MATCH(U1416*1,[1]type!$A$118:$A$168,0),8),INDEX(Expenditure_type,MATCH(U1416*1,[1]type!$A$2:$A$117,0),8))</f>
        <v>אחזקת בינים ואספקת ציוד</v>
      </c>
      <c r="W1416" s="18" t="str">
        <f t="shared" si="181"/>
        <v>49</v>
      </c>
      <c r="X1416" s="18" t="e">
        <f>IF($L1416&lt;"6",INDEX(Revenue_type,MATCH(W1416*1,[1]type!$A$118:$A$168,0),8),INDEX(Expenditure_type,MATCH(W1416*1,[1]type!$A$2:$A$117,0),8))</f>
        <v>#N/A</v>
      </c>
      <c r="Y1416" s="18" t="str">
        <f t="shared" si="182"/>
        <v>492</v>
      </c>
      <c r="Z1416" s="18" t="str">
        <f>IF($L1416&lt;"6",INDEX(Revenue_type,MATCH(Y1416*1,[1]type!$A$118:$A$168,0),8),INDEX(Expenditure_type,MATCH(Y1416*1,[1]type!$A$2:$A$117,0),8))</f>
        <v>השתתפות בתקציבי עזר 092</v>
      </c>
    </row>
    <row r="1417" spans="1:26" ht="15.75" customHeight="1" outlineLevel="2">
      <c r="A1417" s="38">
        <v>550</v>
      </c>
      <c r="B1417" s="39">
        <v>823000</v>
      </c>
      <c r="C1417">
        <v>1</v>
      </c>
      <c r="D1417" t="str">
        <f t="shared" si="183"/>
        <v>1823000.550</v>
      </c>
      <c r="E1417" s="69" t="s">
        <v>953</v>
      </c>
      <c r="F1417" s="16"/>
      <c r="G1417"/>
      <c r="H1417" s="17">
        <v>0</v>
      </c>
      <c r="I1417" s="17">
        <v>0</v>
      </c>
      <c r="J1417" s="16">
        <v>0</v>
      </c>
      <c r="K1417" s="18">
        <f>INDEX(תקציב_2013,MATCH(D1417,'[1]תקציב 2015'!$D$3:$D$5960,0),8)</f>
        <v>5000</v>
      </c>
      <c r="L1417" s="18" t="str">
        <f t="shared" si="176"/>
        <v>8</v>
      </c>
      <c r="M1417" s="18" t="str">
        <f>INDEX(Chapter,MATCH(L1417,[1]Chapter!$A$1:$A$681,0),8)</f>
        <v>שירותים ממלכתיים</v>
      </c>
      <c r="N1417" s="18" t="str">
        <f t="shared" si="177"/>
        <v>82</v>
      </c>
      <c r="O1417" s="18" t="str">
        <f>INDEX(Chapter,MATCH(N1417,[1]Chapter!$A$1:$A$681,0),8)</f>
        <v>תרבות</v>
      </c>
      <c r="P1417" s="18" t="str">
        <f t="shared" si="178"/>
        <v>823</v>
      </c>
      <c r="Q1417" s="18" t="str">
        <f>INDEX(Chapter,MATCH(P1417,[1]Chapter!$A$1:$A$681,0),8)</f>
        <v>ספריות עירוניות</v>
      </c>
      <c r="R1417" s="18" t="str">
        <f t="shared" si="179"/>
        <v>8230</v>
      </c>
      <c r="S1417" s="18" t="e">
        <f>INDEX(Chapter,MATCH(R1417,[1]Chapter!$A$1:$A$681,0),8)</f>
        <v>#N/A</v>
      </c>
      <c r="T1417" s="18"/>
      <c r="U1417" s="18" t="str">
        <f t="shared" si="180"/>
        <v>5</v>
      </c>
      <c r="V1417" s="18" t="str">
        <f>IF($L1417&lt;"6",INDEX(Revenue_type,MATCH(U1417*1,[1]type!$A$118:$A$168,0),8),INDEX(Expenditure_type,MATCH(U1417*1,[1]type!$A$2:$A$117,0),8))</f>
        <v>הוצאות מנהליות</v>
      </c>
      <c r="W1417" s="18" t="str">
        <f t="shared" si="181"/>
        <v>55</v>
      </c>
      <c r="X1417" s="18" t="str">
        <f>IF($L1417&lt;"6",INDEX(Revenue_type,MATCH(W1417*1,[1]type!$A$118:$A$168,0),8),INDEX(Expenditure_type,MATCH(W1417*1,[1]type!$A$2:$A$117,0),8))</f>
        <v>הוצאות פרסום</v>
      </c>
      <c r="Y1417" s="18" t="str">
        <f t="shared" si="182"/>
        <v>550</v>
      </c>
      <c r="Z1417" s="18" t="e">
        <f>IF($L1417&lt;"6",INDEX(Revenue_type,MATCH(Y1417*1,[1]type!$A$118:$A$168,0),8),INDEX(Expenditure_type,MATCH(Y1417*1,[1]type!$A$2:$A$117,0),8))</f>
        <v>#N/A</v>
      </c>
    </row>
    <row r="1418" spans="1:26" ht="15.75" customHeight="1" outlineLevel="2">
      <c r="A1418" s="38">
        <v>570</v>
      </c>
      <c r="B1418" s="39">
        <v>823000</v>
      </c>
      <c r="C1418">
        <v>1</v>
      </c>
      <c r="D1418" t="str">
        <f t="shared" si="183"/>
        <v>1823000.570</v>
      </c>
      <c r="E1418" s="69" t="s">
        <v>455</v>
      </c>
      <c r="F1418" s="16"/>
      <c r="G1418"/>
      <c r="H1418" s="17">
        <v>15000</v>
      </c>
      <c r="I1418" s="17">
        <v>10670</v>
      </c>
      <c r="J1418" s="16">
        <v>11612</v>
      </c>
      <c r="K1418" s="18"/>
      <c r="L1418" s="18" t="str">
        <f t="shared" si="176"/>
        <v>8</v>
      </c>
      <c r="M1418" s="18" t="str">
        <f>INDEX(Chapter,MATCH(L1418,[1]Chapter!$A$1:$A$681,0),8)</f>
        <v>שירותים ממלכתיים</v>
      </c>
      <c r="N1418" s="18" t="str">
        <f t="shared" si="177"/>
        <v>82</v>
      </c>
      <c r="O1418" s="18" t="str">
        <f>INDEX(Chapter,MATCH(N1418,[1]Chapter!$A$1:$A$681,0),8)</f>
        <v>תרבות</v>
      </c>
      <c r="P1418" s="18" t="str">
        <f t="shared" si="178"/>
        <v>823</v>
      </c>
      <c r="Q1418" s="18" t="str">
        <f>INDEX(Chapter,MATCH(P1418,[1]Chapter!$A$1:$A$681,0),8)</f>
        <v>ספריות עירוניות</v>
      </c>
      <c r="R1418" s="18" t="str">
        <f t="shared" si="179"/>
        <v>8230</v>
      </c>
      <c r="S1418" s="18" t="e">
        <f>INDEX(Chapter,MATCH(R1418,[1]Chapter!$A$1:$A$681,0),8)</f>
        <v>#N/A</v>
      </c>
      <c r="T1418" s="18"/>
      <c r="U1418" s="18" t="str">
        <f t="shared" si="180"/>
        <v>5</v>
      </c>
      <c r="V1418" s="18" t="str">
        <f>IF($L1418&lt;"6",INDEX(Revenue_type,MATCH(U1418*1,[1]type!$A$118:$A$168,0),8),INDEX(Expenditure_type,MATCH(U1418*1,[1]type!$A$2:$A$117,0),8))</f>
        <v>הוצאות מנהליות</v>
      </c>
      <c r="W1418" s="18" t="str">
        <f t="shared" si="181"/>
        <v>57</v>
      </c>
      <c r="X1418" s="18" t="str">
        <f>IF($L1418&lt;"6",INDEX(Revenue_type,MATCH(W1418*1,[1]type!$A$118:$A$168,0),8),INDEX(Expenditure_type,MATCH(W1418*1,[1]type!$A$2:$A$117,0),8))</f>
        <v>מיכון ועיבוד נתונים</v>
      </c>
      <c r="Y1418" s="18" t="str">
        <f t="shared" si="182"/>
        <v>570</v>
      </c>
      <c r="Z1418" s="18" t="e">
        <f>IF($L1418&lt;"6",INDEX(Revenue_type,MATCH(Y1418*1,[1]type!$A$118:$A$168,0),8),INDEX(Expenditure_type,MATCH(Y1418*1,[1]type!$A$2:$A$117,0),8))</f>
        <v>#N/A</v>
      </c>
    </row>
    <row r="1419" spans="1:26" ht="15.75" customHeight="1" outlineLevel="2">
      <c r="A1419" s="38">
        <v>720</v>
      </c>
      <c r="B1419" s="39">
        <v>823000</v>
      </c>
      <c r="C1419">
        <v>1</v>
      </c>
      <c r="D1419" t="str">
        <f t="shared" si="183"/>
        <v>1823000.720</v>
      </c>
      <c r="E1419" s="69" t="s">
        <v>954</v>
      </c>
      <c r="F1419" s="16"/>
      <c r="G1419"/>
      <c r="H1419" s="17">
        <v>14000</v>
      </c>
      <c r="I1419" s="17">
        <v>5476</v>
      </c>
      <c r="J1419" s="16">
        <v>7512</v>
      </c>
      <c r="K1419" s="18" t="e">
        <f>INDEX(תקציב_2013,MATCH(D1419,'[1]תקציב 2015'!$D$3:$D$5960,0),8)</f>
        <v>#N/A</v>
      </c>
      <c r="L1419" s="18" t="str">
        <f t="shared" si="176"/>
        <v>8</v>
      </c>
      <c r="M1419" s="18" t="str">
        <f>INDEX(Chapter,MATCH(L1419,[1]Chapter!$A$1:$A$681,0),8)</f>
        <v>שירותים ממלכתיים</v>
      </c>
      <c r="N1419" s="18" t="str">
        <f t="shared" si="177"/>
        <v>82</v>
      </c>
      <c r="O1419" s="18" t="str">
        <f>INDEX(Chapter,MATCH(N1419,[1]Chapter!$A$1:$A$681,0),8)</f>
        <v>תרבות</v>
      </c>
      <c r="P1419" s="18" t="str">
        <f t="shared" si="178"/>
        <v>823</v>
      </c>
      <c r="Q1419" s="18" t="str">
        <f>INDEX(Chapter,MATCH(P1419,[1]Chapter!$A$1:$A$681,0),8)</f>
        <v>ספריות עירוניות</v>
      </c>
      <c r="R1419" s="18" t="str">
        <f t="shared" si="179"/>
        <v>8230</v>
      </c>
      <c r="S1419" s="18" t="e">
        <f>INDEX(Chapter,MATCH(R1419,[1]Chapter!$A$1:$A$681,0),8)</f>
        <v>#N/A</v>
      </c>
      <c r="T1419" s="18"/>
      <c r="U1419" s="18" t="str">
        <f t="shared" si="180"/>
        <v>7</v>
      </c>
      <c r="V1419" s="18" t="str">
        <f>IF($L1419&lt;"6",INDEX(Revenue_type,MATCH(U1419*1,[1]type!$A$118:$A$168,0),8),INDEX(Expenditure_type,MATCH(U1419*1,[1]type!$A$2:$A$117,0),8))</f>
        <v>הוצאות לפעולות</v>
      </c>
      <c r="W1419" s="18" t="str">
        <f t="shared" si="181"/>
        <v>72</v>
      </c>
      <c r="X1419" s="18" t="str">
        <f>IF($L1419&lt;"6",INDEX(Revenue_type,MATCH(W1419*1,[1]type!$A$118:$A$168,0),8),INDEX(Expenditure_type,MATCH(W1419*1,[1]type!$A$2:$A$117,0),8))</f>
        <v>חומרים</v>
      </c>
      <c r="Y1419" s="18" t="str">
        <f t="shared" si="182"/>
        <v>720</v>
      </c>
      <c r="Z1419" s="18" t="e">
        <f>IF($L1419&lt;"6",INDEX(Revenue_type,MATCH(Y1419*1,[1]type!$A$118:$A$168,0),8),INDEX(Expenditure_type,MATCH(Y1419*1,[1]type!$A$2:$A$117,0),8))</f>
        <v>#N/A</v>
      </c>
    </row>
    <row r="1420" spans="1:26" ht="15.75" customHeight="1" outlineLevel="2">
      <c r="A1420" s="38">
        <v>740</v>
      </c>
      <c r="B1420" s="39">
        <v>823000</v>
      </c>
      <c r="C1420">
        <v>1</v>
      </c>
      <c r="D1420" t="str">
        <f t="shared" si="183"/>
        <v>1823000.740</v>
      </c>
      <c r="E1420" s="69" t="s">
        <v>614</v>
      </c>
      <c r="F1420" s="16"/>
      <c r="G1420"/>
      <c r="H1420" s="17">
        <v>15000</v>
      </c>
      <c r="I1420" s="17">
        <v>14943</v>
      </c>
      <c r="J1420" s="16">
        <v>6000</v>
      </c>
      <c r="K1420" s="18" t="e">
        <f>INDEX(תקציב_2013,MATCH(D1420,'[1]תקציב 2015'!$D$3:$D$5960,0),8)</f>
        <v>#N/A</v>
      </c>
      <c r="L1420" s="18" t="str">
        <f t="shared" si="176"/>
        <v>8</v>
      </c>
      <c r="M1420" s="18" t="str">
        <f>INDEX(Chapter,MATCH(L1420,[1]Chapter!$A$1:$A$681,0),8)</f>
        <v>שירותים ממלכתיים</v>
      </c>
      <c r="N1420" s="18" t="str">
        <f t="shared" si="177"/>
        <v>82</v>
      </c>
      <c r="O1420" s="18" t="str">
        <f>INDEX(Chapter,MATCH(N1420,[1]Chapter!$A$1:$A$681,0),8)</f>
        <v>תרבות</v>
      </c>
      <c r="P1420" s="18" t="str">
        <f t="shared" si="178"/>
        <v>823</v>
      </c>
      <c r="Q1420" s="18" t="str">
        <f>INDEX(Chapter,MATCH(P1420,[1]Chapter!$A$1:$A$681,0),8)</f>
        <v>ספריות עירוניות</v>
      </c>
      <c r="R1420" s="18" t="str">
        <f t="shared" si="179"/>
        <v>8230</v>
      </c>
      <c r="S1420" s="18" t="e">
        <f>INDEX(Chapter,MATCH(R1420,[1]Chapter!$A$1:$A$681,0),8)</f>
        <v>#N/A</v>
      </c>
      <c r="T1420" s="18"/>
      <c r="U1420" s="18" t="str">
        <f t="shared" si="180"/>
        <v>7</v>
      </c>
      <c r="V1420" s="18" t="str">
        <f>IF($L1420&lt;"6",INDEX(Revenue_type,MATCH(U1420*1,[1]type!$A$118:$A$168,0),8),INDEX(Expenditure_type,MATCH(U1420*1,[1]type!$A$2:$A$117,0),8))</f>
        <v>הוצאות לפעולות</v>
      </c>
      <c r="W1420" s="18" t="str">
        <f t="shared" si="181"/>
        <v>74</v>
      </c>
      <c r="X1420" s="18" t="str">
        <f>IF($L1420&lt;"6",INDEX(Revenue_type,MATCH(W1420*1,[1]type!$A$118:$A$168,0),8),INDEX(Expenditure_type,MATCH(W1420*1,[1]type!$A$2:$A$117,0),8))</f>
        <v>כלים, מכשירים וציוד</v>
      </c>
      <c r="Y1420" s="18" t="str">
        <f t="shared" si="182"/>
        <v>740</v>
      </c>
      <c r="Z1420" s="18" t="e">
        <f>IF($L1420&lt;"6",INDEX(Revenue_type,MATCH(Y1420*1,[1]type!$A$118:$A$168,0),8),INDEX(Expenditure_type,MATCH(Y1420*1,[1]type!$A$2:$A$117,0),8))</f>
        <v>#N/A</v>
      </c>
    </row>
    <row r="1421" spans="1:26" ht="15.75" customHeight="1" outlineLevel="2">
      <c r="A1421" s="38">
        <v>780</v>
      </c>
      <c r="B1421" s="39">
        <v>823000</v>
      </c>
      <c r="C1421">
        <v>1</v>
      </c>
      <c r="D1421" t="str">
        <f t="shared" si="183"/>
        <v>1823000.780</v>
      </c>
      <c r="E1421" s="69" t="s">
        <v>449</v>
      </c>
      <c r="F1421" s="16"/>
      <c r="G1421"/>
      <c r="H1421" s="17">
        <v>30000</v>
      </c>
      <c r="I1421" s="17">
        <v>37873.800000000003</v>
      </c>
      <c r="J1421" s="16">
        <v>29569.7</v>
      </c>
      <c r="K1421" s="18">
        <f>INDEX(תקציב_2013,MATCH(D1421,'[1]תקציב 2015'!$D$3:$D$5960,0),8)</f>
        <v>30000</v>
      </c>
      <c r="L1421" s="18" t="str">
        <f t="shared" si="176"/>
        <v>8</v>
      </c>
      <c r="M1421" s="18" t="str">
        <f>INDEX(Chapter,MATCH(L1421,[1]Chapter!$A$1:$A$681,0),8)</f>
        <v>שירותים ממלכתיים</v>
      </c>
      <c r="N1421" s="18" t="str">
        <f t="shared" si="177"/>
        <v>82</v>
      </c>
      <c r="O1421" s="18" t="str">
        <f>INDEX(Chapter,MATCH(N1421,[1]Chapter!$A$1:$A$681,0),8)</f>
        <v>תרבות</v>
      </c>
      <c r="P1421" s="18" t="str">
        <f t="shared" si="178"/>
        <v>823</v>
      </c>
      <c r="Q1421" s="18" t="str">
        <f>INDEX(Chapter,MATCH(P1421,[1]Chapter!$A$1:$A$681,0),8)</f>
        <v>ספריות עירוניות</v>
      </c>
      <c r="R1421" s="18" t="str">
        <f t="shared" si="179"/>
        <v>8230</v>
      </c>
      <c r="S1421" s="18" t="e">
        <f>INDEX(Chapter,MATCH(R1421,[1]Chapter!$A$1:$A$681,0),8)</f>
        <v>#N/A</v>
      </c>
      <c r="T1421" s="18"/>
      <c r="U1421" s="18" t="str">
        <f t="shared" si="180"/>
        <v>7</v>
      </c>
      <c r="V1421" s="18" t="str">
        <f>IF($L1421&lt;"6",INDEX(Revenue_type,MATCH(U1421*1,[1]type!$A$118:$A$168,0),8),INDEX(Expenditure_type,MATCH(U1421*1,[1]type!$A$2:$A$117,0),8))</f>
        <v>הוצאות לפעולות</v>
      </c>
      <c r="W1421" s="18" t="str">
        <f t="shared" si="181"/>
        <v>78</v>
      </c>
      <c r="X1421" s="18" t="str">
        <f>IF($L1421&lt;"6",INDEX(Revenue_type,MATCH(W1421*1,[1]type!$A$118:$A$168,0),8),INDEX(Expenditure_type,MATCH(W1421*1,[1]type!$A$2:$A$117,0),8))</f>
        <v>הוצאות שונות</v>
      </c>
      <c r="Y1421" s="18" t="str">
        <f t="shared" si="182"/>
        <v>780</v>
      </c>
      <c r="Z1421" s="18" t="e">
        <f>IF($L1421&lt;"6",INDEX(Revenue_type,MATCH(Y1421*1,[1]type!$A$118:$A$168,0),8),INDEX(Expenditure_type,MATCH(Y1421*1,[1]type!$A$2:$A$117,0),8))</f>
        <v>#N/A</v>
      </c>
    </row>
    <row r="1422" spans="1:26" ht="15.75" customHeight="1" outlineLevel="2">
      <c r="A1422" s="38">
        <v>781</v>
      </c>
      <c r="B1422" s="39">
        <v>823000</v>
      </c>
      <c r="C1422">
        <v>1</v>
      </c>
      <c r="D1422" t="str">
        <f t="shared" si="183"/>
        <v>1823000.781</v>
      </c>
      <c r="E1422" s="47" t="s">
        <v>289</v>
      </c>
      <c r="F1422" s="16"/>
      <c r="G1422"/>
      <c r="H1422" s="17">
        <v>75000</v>
      </c>
      <c r="I1422" s="17">
        <v>74811</v>
      </c>
      <c r="J1422" s="16">
        <v>73144</v>
      </c>
      <c r="K1422" s="18" t="e">
        <f>INDEX(תקציב_2013,MATCH(D1422,'[1]תקציב 2015'!$D$3:$D$5960,0),8)</f>
        <v>#N/A</v>
      </c>
      <c r="L1422" s="18" t="str">
        <f t="shared" si="176"/>
        <v>8</v>
      </c>
      <c r="M1422" s="18" t="str">
        <f>INDEX(Chapter,MATCH(L1422,[1]Chapter!$A$1:$A$681,0),8)</f>
        <v>שירותים ממלכתיים</v>
      </c>
      <c r="N1422" s="18" t="str">
        <f t="shared" si="177"/>
        <v>82</v>
      </c>
      <c r="O1422" s="18" t="str">
        <f>INDEX(Chapter,MATCH(N1422,[1]Chapter!$A$1:$A$681,0),8)</f>
        <v>תרבות</v>
      </c>
      <c r="P1422" s="18" t="str">
        <f t="shared" si="178"/>
        <v>823</v>
      </c>
      <c r="Q1422" s="18" t="str">
        <f>INDEX(Chapter,MATCH(P1422,[1]Chapter!$A$1:$A$681,0),8)</f>
        <v>ספריות עירוניות</v>
      </c>
      <c r="R1422" s="18" t="str">
        <f t="shared" si="179"/>
        <v>8230</v>
      </c>
      <c r="S1422" s="18" t="e">
        <f>INDEX(Chapter,MATCH(R1422,[1]Chapter!$A$1:$A$681,0),8)</f>
        <v>#N/A</v>
      </c>
      <c r="T1422" s="18"/>
      <c r="U1422" s="18" t="str">
        <f t="shared" si="180"/>
        <v>7</v>
      </c>
      <c r="V1422" s="18" t="str">
        <f>IF($L1422&lt;"6",INDEX(Revenue_type,MATCH(U1422*1,[1]type!$A$118:$A$168,0),8),INDEX(Expenditure_type,MATCH(U1422*1,[1]type!$A$2:$A$117,0),8))</f>
        <v>הוצאות לפעולות</v>
      </c>
      <c r="W1422" s="18" t="str">
        <f t="shared" si="181"/>
        <v>78</v>
      </c>
      <c r="X1422" s="18" t="str">
        <f>IF($L1422&lt;"6",INDEX(Revenue_type,MATCH(W1422*1,[1]type!$A$118:$A$168,0),8),INDEX(Expenditure_type,MATCH(W1422*1,[1]type!$A$2:$A$117,0),8))</f>
        <v>הוצאות שונות</v>
      </c>
      <c r="Y1422" s="18" t="str">
        <f t="shared" si="182"/>
        <v>781</v>
      </c>
      <c r="Z1422" s="18" t="e">
        <f>IF($L1422&lt;"6",INDEX(Revenue_type,MATCH(Y1422*1,[1]type!$A$118:$A$168,0),8),INDEX(Expenditure_type,MATCH(Y1422*1,[1]type!$A$2:$A$117,0),8))</f>
        <v>#N/A</v>
      </c>
    </row>
    <row r="1423" spans="1:26" ht="15.75" customHeight="1" outlineLevel="2">
      <c r="A1423" s="38">
        <v>799</v>
      </c>
      <c r="B1423" s="39">
        <v>823000</v>
      </c>
      <c r="C1423">
        <v>1</v>
      </c>
      <c r="D1423" t="str">
        <f t="shared" si="183"/>
        <v>1823000.799</v>
      </c>
      <c r="E1423" s="47" t="s">
        <v>912</v>
      </c>
      <c r="F1423" s="16"/>
      <c r="G1423"/>
      <c r="H1423" s="17">
        <v>250000</v>
      </c>
      <c r="I1423" s="17">
        <v>171943</v>
      </c>
      <c r="J1423" s="16">
        <v>72825</v>
      </c>
      <c r="K1423" s="18" t="e">
        <f>INDEX(תקציב_2013,MATCH(D1423,'[1]תקציב 2015'!$D$3:$D$5960,0),8)</f>
        <v>#N/A</v>
      </c>
      <c r="L1423" s="18" t="str">
        <f t="shared" si="176"/>
        <v>8</v>
      </c>
      <c r="M1423" s="18" t="str">
        <f>INDEX(Chapter,MATCH(L1423,[1]Chapter!$A$1:$A$681,0),8)</f>
        <v>שירותים ממלכתיים</v>
      </c>
      <c r="N1423" s="18" t="str">
        <f t="shared" si="177"/>
        <v>82</v>
      </c>
      <c r="O1423" s="18" t="str">
        <f>INDEX(Chapter,MATCH(N1423,[1]Chapter!$A$1:$A$681,0),8)</f>
        <v>תרבות</v>
      </c>
      <c r="P1423" s="18" t="str">
        <f t="shared" si="178"/>
        <v>823</v>
      </c>
      <c r="Q1423" s="18" t="str">
        <f>INDEX(Chapter,MATCH(P1423,[1]Chapter!$A$1:$A$681,0),8)</f>
        <v>ספריות עירוניות</v>
      </c>
      <c r="R1423" s="18" t="str">
        <f t="shared" si="179"/>
        <v>8230</v>
      </c>
      <c r="S1423" s="18" t="e">
        <f>INDEX(Chapter,MATCH(R1423,[1]Chapter!$A$1:$A$681,0),8)</f>
        <v>#N/A</v>
      </c>
      <c r="T1423" s="18"/>
      <c r="U1423" s="18" t="str">
        <f t="shared" si="180"/>
        <v>7</v>
      </c>
      <c r="V1423" s="18" t="str">
        <f>IF($L1423&lt;"6",INDEX(Revenue_type,MATCH(U1423*1,[1]type!$A$118:$A$168,0),8),INDEX(Expenditure_type,MATCH(U1423*1,[1]type!$A$2:$A$117,0),8))</f>
        <v>הוצאות לפעולות</v>
      </c>
      <c r="W1423" s="18" t="str">
        <f t="shared" si="181"/>
        <v>79</v>
      </c>
      <c r="X1423" s="18" t="str">
        <f>IF($L1423&lt;"6",INDEX(Revenue_type,MATCH(W1423*1,[1]type!$A$118:$A$168,0),8),INDEX(Expenditure_type,MATCH(W1423*1,[1]type!$A$2:$A$117,0),8))</f>
        <v>השתתפות בתקציבי עזר 092</v>
      </c>
      <c r="Y1423" s="18" t="str">
        <f t="shared" si="182"/>
        <v>799</v>
      </c>
      <c r="Z1423" s="18" t="e">
        <f>IF($L1423&lt;"6",INDEX(Revenue_type,MATCH(Y1423*1,[1]type!$A$118:$A$168,0),8),INDEX(Expenditure_type,MATCH(Y1423*1,[1]type!$A$2:$A$117,0),8))</f>
        <v>#N/A</v>
      </c>
    </row>
    <row r="1424" spans="1:26" ht="15.75" customHeight="1" outlineLevel="2">
      <c r="A1424" s="38">
        <v>930</v>
      </c>
      <c r="B1424" s="39">
        <v>823000</v>
      </c>
      <c r="C1424">
        <v>1</v>
      </c>
      <c r="D1424" t="str">
        <f t="shared" si="183"/>
        <v>1823000.930</v>
      </c>
      <c r="E1424" s="42" t="s">
        <v>955</v>
      </c>
      <c r="F1424" s="16"/>
      <c r="G1424"/>
      <c r="H1424" s="17">
        <v>80000</v>
      </c>
      <c r="I1424" s="17">
        <v>59947.01</v>
      </c>
      <c r="J1424" s="16">
        <v>52222.7</v>
      </c>
      <c r="K1424" s="18" t="e">
        <f>INDEX(תקציב_2013,MATCH(D1424,'[1]תקציב 2015'!$D$3:$D$5960,0),8)</f>
        <v>#N/A</v>
      </c>
      <c r="L1424" s="18" t="str">
        <f t="shared" si="176"/>
        <v>8</v>
      </c>
      <c r="M1424" s="18" t="str">
        <f>INDEX(Chapter,MATCH(L1424,[1]Chapter!$A$1:$A$681,0),8)</f>
        <v>שירותים ממלכתיים</v>
      </c>
      <c r="N1424" s="18" t="str">
        <f t="shared" si="177"/>
        <v>82</v>
      </c>
      <c r="O1424" s="18" t="str">
        <f>INDEX(Chapter,MATCH(N1424,[1]Chapter!$A$1:$A$681,0),8)</f>
        <v>תרבות</v>
      </c>
      <c r="P1424" s="18" t="str">
        <f t="shared" si="178"/>
        <v>823</v>
      </c>
      <c r="Q1424" s="18" t="str">
        <f>INDEX(Chapter,MATCH(P1424,[1]Chapter!$A$1:$A$681,0),8)</f>
        <v>ספריות עירוניות</v>
      </c>
      <c r="R1424" s="18" t="str">
        <f t="shared" si="179"/>
        <v>8230</v>
      </c>
      <c r="S1424" s="18" t="e">
        <f>INDEX(Chapter,MATCH(R1424,[1]Chapter!$A$1:$A$681,0),8)</f>
        <v>#N/A</v>
      </c>
      <c r="T1424" s="18"/>
      <c r="U1424" s="18" t="str">
        <f t="shared" si="180"/>
        <v>9</v>
      </c>
      <c r="V1424" s="18" t="str">
        <f>IF($L1424&lt;"6",INDEX(Revenue_type,MATCH(U1424*1,[1]type!$A$118:$A$168,0),8),INDEX(Expenditure_type,MATCH(U1424*1,[1]type!$A$2:$A$117,0),8))</f>
        <v>הוצאות חד פעמיות</v>
      </c>
      <c r="W1424" s="18" t="str">
        <f t="shared" si="181"/>
        <v>93</v>
      </c>
      <c r="X1424" s="18" t="str">
        <f>IF($L1424&lt;"6",INDEX(Revenue_type,MATCH(W1424*1,[1]type!$A$118:$A$168,0),8),INDEX(Expenditure_type,MATCH(W1424*1,[1]type!$A$2:$A$117,0),8))</f>
        <v>רכישת ציוד יסודי</v>
      </c>
      <c r="Y1424" s="18" t="str">
        <f t="shared" si="182"/>
        <v>930</v>
      </c>
      <c r="Z1424" s="18" t="e">
        <f>IF($L1424&lt;"6",INDEX(Revenue_type,MATCH(Y1424*1,[1]type!$A$118:$A$168,0),8),INDEX(Expenditure_type,MATCH(Y1424*1,[1]type!$A$2:$A$117,0),8))</f>
        <v>#N/A</v>
      </c>
    </row>
    <row r="1425" spans="1:26" ht="15.75" customHeight="1" outlineLevel="2">
      <c r="A1425" s="38">
        <v>110</v>
      </c>
      <c r="B1425" s="39">
        <v>824000</v>
      </c>
      <c r="C1425">
        <v>1</v>
      </c>
      <c r="D1425" t="str">
        <f t="shared" si="183"/>
        <v>1824000.110</v>
      </c>
      <c r="E1425" s="42" t="s">
        <v>461</v>
      </c>
      <c r="F1425" s="16"/>
      <c r="G1425"/>
      <c r="H1425" s="17">
        <v>870000</v>
      </c>
      <c r="I1425" s="17">
        <v>923604.6</v>
      </c>
      <c r="J1425" s="16">
        <v>883245.92</v>
      </c>
      <c r="K1425" s="18" t="e">
        <f>INDEX(תקציב_2013,MATCH(D1425,'[1]תקציב 2015'!$D$3:$D$5960,0),8)</f>
        <v>#N/A</v>
      </c>
      <c r="L1425" s="18" t="str">
        <f t="shared" si="176"/>
        <v>8</v>
      </c>
      <c r="M1425" s="18" t="str">
        <f>INDEX(Chapter,MATCH(L1425,[1]Chapter!$A$1:$A$681,0),8)</f>
        <v>שירותים ממלכתיים</v>
      </c>
      <c r="N1425" s="18" t="str">
        <f t="shared" si="177"/>
        <v>82</v>
      </c>
      <c r="O1425" s="18" t="str">
        <f>INDEX(Chapter,MATCH(N1425,[1]Chapter!$A$1:$A$681,0),8)</f>
        <v>תרבות</v>
      </c>
      <c r="P1425" s="18" t="str">
        <f t="shared" si="178"/>
        <v>824</v>
      </c>
      <c r="Q1425" s="18" t="str">
        <f>INDEX(Chapter,MATCH(P1425,[1]Chapter!$A$1:$A$681,0),8)</f>
        <v>מתנ״סים</v>
      </c>
      <c r="R1425" s="18" t="str">
        <f t="shared" si="179"/>
        <v>8240</v>
      </c>
      <c r="S1425" s="18" t="e">
        <f>INDEX(Chapter,MATCH(R1425,[1]Chapter!$A$1:$A$681,0),8)</f>
        <v>#N/A</v>
      </c>
      <c r="T1425" s="18"/>
      <c r="U1425" s="18" t="str">
        <f t="shared" si="180"/>
        <v>1</v>
      </c>
      <c r="V1425" s="18" t="str">
        <f>IF($L1425&lt;"6",INDEX(Revenue_type,MATCH(U1425*1,[1]type!$A$118:$A$168,0),8),INDEX(Expenditure_type,MATCH(U1425*1,[1]type!$A$2:$A$117,0),8))</f>
        <v>משכורות וש"ע לעובדים לפי תקן</v>
      </c>
      <c r="W1425" s="18" t="str">
        <f t="shared" si="181"/>
        <v>11</v>
      </c>
      <c r="X1425" s="18" t="str">
        <f>IF($L1425&lt;"6",INDEX(Revenue_type,MATCH(W1425*1,[1]type!$A$118:$A$168,0),8),INDEX(Expenditure_type,MATCH(W1425*1,[1]type!$A$2:$A$117,0),8))</f>
        <v>השכר הקובע</v>
      </c>
      <c r="Y1425" s="18" t="str">
        <f t="shared" si="182"/>
        <v>110</v>
      </c>
      <c r="Z1425" s="18" t="e">
        <f>IF($L1425&lt;"6",INDEX(Revenue_type,MATCH(Y1425*1,[1]type!$A$118:$A$168,0),8),INDEX(Expenditure_type,MATCH(Y1425*1,[1]type!$A$2:$A$117,0),8))</f>
        <v>#N/A</v>
      </c>
    </row>
    <row r="1426" spans="1:26" ht="15.75" customHeight="1" outlineLevel="2">
      <c r="A1426" s="38">
        <v>115</v>
      </c>
      <c r="B1426" s="39">
        <v>824000</v>
      </c>
      <c r="C1426">
        <v>1</v>
      </c>
      <c r="D1426" t="str">
        <f t="shared" si="183"/>
        <v>1824000.115</v>
      </c>
      <c r="E1426" s="42" t="s">
        <v>433</v>
      </c>
      <c r="F1426" s="16"/>
      <c r="G1426"/>
      <c r="H1426" s="17">
        <v>50000</v>
      </c>
      <c r="I1426" s="17">
        <v>44774</v>
      </c>
      <c r="J1426" s="16">
        <v>33184</v>
      </c>
      <c r="K1426" s="18" t="e">
        <f>INDEX(תקציב_2013,MATCH(D1426,'[1]תקציב 2015'!$D$3:$D$5960,0),8)</f>
        <v>#N/A</v>
      </c>
      <c r="L1426" s="18" t="str">
        <f t="shared" si="176"/>
        <v>8</v>
      </c>
      <c r="M1426" s="18" t="str">
        <f>INDEX(Chapter,MATCH(L1426,[1]Chapter!$A$1:$A$681,0),8)</f>
        <v>שירותים ממלכתיים</v>
      </c>
      <c r="N1426" s="18" t="str">
        <f t="shared" si="177"/>
        <v>82</v>
      </c>
      <c r="O1426" s="18" t="str">
        <f>INDEX(Chapter,MATCH(N1426,[1]Chapter!$A$1:$A$681,0),8)</f>
        <v>תרבות</v>
      </c>
      <c r="P1426" s="18" t="str">
        <f t="shared" si="178"/>
        <v>824</v>
      </c>
      <c r="Q1426" s="18" t="str">
        <f>INDEX(Chapter,MATCH(P1426,[1]Chapter!$A$1:$A$681,0),8)</f>
        <v>מתנ״סים</v>
      </c>
      <c r="R1426" s="18" t="str">
        <f t="shared" si="179"/>
        <v>8240</v>
      </c>
      <c r="S1426" s="18" t="e">
        <f>INDEX(Chapter,MATCH(R1426,[1]Chapter!$A$1:$A$681,0),8)</f>
        <v>#N/A</v>
      </c>
      <c r="T1426" s="18"/>
      <c r="U1426" s="18" t="str">
        <f t="shared" si="180"/>
        <v>1</v>
      </c>
      <c r="V1426" s="18" t="str">
        <f>IF($L1426&lt;"6",INDEX(Revenue_type,MATCH(U1426*1,[1]type!$A$118:$A$168,0),8),INDEX(Expenditure_type,MATCH(U1426*1,[1]type!$A$2:$A$117,0),8))</f>
        <v>משכורות וש"ע לעובדים לפי תקן</v>
      </c>
      <c r="W1426" s="18" t="str">
        <f t="shared" si="181"/>
        <v>11</v>
      </c>
      <c r="X1426" s="18" t="str">
        <f>IF($L1426&lt;"6",INDEX(Revenue_type,MATCH(W1426*1,[1]type!$A$118:$A$168,0),8),INDEX(Expenditure_type,MATCH(W1426*1,[1]type!$A$2:$A$117,0),8))</f>
        <v>השכר הקובע</v>
      </c>
      <c r="Y1426" s="18" t="str">
        <f t="shared" si="182"/>
        <v>115</v>
      </c>
      <c r="Z1426" s="18" t="e">
        <f>IF($L1426&lt;"6",INDEX(Revenue_type,MATCH(Y1426*1,[1]type!$A$118:$A$168,0),8),INDEX(Expenditure_type,MATCH(Y1426*1,[1]type!$A$2:$A$117,0),8))</f>
        <v>#N/A</v>
      </c>
    </row>
    <row r="1427" spans="1:26" ht="15.75" customHeight="1" outlineLevel="2">
      <c r="A1427" s="38">
        <v>130</v>
      </c>
      <c r="B1427" s="39">
        <v>824000</v>
      </c>
      <c r="C1427">
        <v>1</v>
      </c>
      <c r="D1427" t="str">
        <f t="shared" si="183"/>
        <v>1824000.130</v>
      </c>
      <c r="E1427" s="42" t="s">
        <v>41</v>
      </c>
      <c r="F1427" s="16"/>
      <c r="G1427"/>
      <c r="H1427" s="17">
        <v>84000</v>
      </c>
      <c r="I1427" s="17">
        <v>105995.33</v>
      </c>
      <c r="J1427" s="16">
        <v>101571.16</v>
      </c>
      <c r="K1427" s="18" t="e">
        <f>INDEX(תקציב_2013,MATCH(D1427,'[1]תקציב 2015'!$D$3:$D$5960,0),8)</f>
        <v>#N/A</v>
      </c>
      <c r="L1427" s="18" t="str">
        <f t="shared" si="176"/>
        <v>8</v>
      </c>
      <c r="M1427" s="18" t="str">
        <f>INDEX(Chapter,MATCH(L1427,[1]Chapter!$A$1:$A$681,0),8)</f>
        <v>שירותים ממלכתיים</v>
      </c>
      <c r="N1427" s="18" t="str">
        <f t="shared" si="177"/>
        <v>82</v>
      </c>
      <c r="O1427" s="18" t="str">
        <f>INDEX(Chapter,MATCH(N1427,[1]Chapter!$A$1:$A$681,0),8)</f>
        <v>תרבות</v>
      </c>
      <c r="P1427" s="18" t="str">
        <f t="shared" si="178"/>
        <v>824</v>
      </c>
      <c r="Q1427" s="18" t="str">
        <f>INDEX(Chapter,MATCH(P1427,[1]Chapter!$A$1:$A$681,0),8)</f>
        <v>מתנ״סים</v>
      </c>
      <c r="R1427" s="18" t="str">
        <f t="shared" si="179"/>
        <v>8240</v>
      </c>
      <c r="S1427" s="18" t="e">
        <f>INDEX(Chapter,MATCH(R1427,[1]Chapter!$A$1:$A$681,0),8)</f>
        <v>#N/A</v>
      </c>
      <c r="T1427" s="18"/>
      <c r="U1427" s="18" t="str">
        <f t="shared" si="180"/>
        <v>1</v>
      </c>
      <c r="V1427" s="18" t="str">
        <f>IF($L1427&lt;"6",INDEX(Revenue_type,MATCH(U1427*1,[1]type!$A$118:$A$168,0),8),INDEX(Expenditure_type,MATCH(U1427*1,[1]type!$A$2:$A$117,0),8))</f>
        <v>משכורות וש"ע לעובדים לפי תקן</v>
      </c>
      <c r="W1427" s="18" t="str">
        <f t="shared" si="181"/>
        <v>13</v>
      </c>
      <c r="X1427" s="18" t="str">
        <f>IF($L1427&lt;"6",INDEX(Revenue_type,MATCH(W1427*1,[1]type!$A$118:$A$168,0),8),INDEX(Expenditure_type,MATCH(W1427*1,[1]type!$A$2:$A$117,0),8))</f>
        <v>שעות נוספות</v>
      </c>
      <c r="Y1427" s="18" t="str">
        <f t="shared" si="182"/>
        <v>130</v>
      </c>
      <c r="Z1427" s="18" t="e">
        <f>IF($L1427&lt;"6",INDEX(Revenue_type,MATCH(Y1427*1,[1]type!$A$118:$A$168,0),8),INDEX(Expenditure_type,MATCH(Y1427*1,[1]type!$A$2:$A$117,0),8))</f>
        <v>#N/A</v>
      </c>
    </row>
    <row r="1428" spans="1:26" ht="15.75" customHeight="1" outlineLevel="2">
      <c r="A1428" s="38">
        <v>140</v>
      </c>
      <c r="B1428" s="39">
        <v>824000</v>
      </c>
      <c r="C1428">
        <v>1</v>
      </c>
      <c r="D1428" t="str">
        <f t="shared" si="183"/>
        <v>1824000.140</v>
      </c>
      <c r="E1428" s="42" t="s">
        <v>56</v>
      </c>
      <c r="F1428" s="16"/>
      <c r="G1428"/>
      <c r="H1428" s="17">
        <v>55000</v>
      </c>
      <c r="I1428" s="17">
        <v>49129.66</v>
      </c>
      <c r="J1428" s="16">
        <v>45169.440000000002</v>
      </c>
      <c r="K1428" s="18" t="e">
        <f>INDEX(תקציב_2013,MATCH(D1428,'[1]תקציב 2015'!$D$3:$D$5960,0),8)</f>
        <v>#N/A</v>
      </c>
      <c r="L1428" s="18" t="str">
        <f t="shared" si="176"/>
        <v>8</v>
      </c>
      <c r="M1428" s="18" t="str">
        <f>INDEX(Chapter,MATCH(L1428,[1]Chapter!$A$1:$A$681,0),8)</f>
        <v>שירותים ממלכתיים</v>
      </c>
      <c r="N1428" s="18" t="str">
        <f t="shared" si="177"/>
        <v>82</v>
      </c>
      <c r="O1428" s="18" t="str">
        <f>INDEX(Chapter,MATCH(N1428,[1]Chapter!$A$1:$A$681,0),8)</f>
        <v>תרבות</v>
      </c>
      <c r="P1428" s="18" t="str">
        <f t="shared" si="178"/>
        <v>824</v>
      </c>
      <c r="Q1428" s="18" t="str">
        <f>INDEX(Chapter,MATCH(P1428,[1]Chapter!$A$1:$A$681,0),8)</f>
        <v>מתנ״סים</v>
      </c>
      <c r="R1428" s="18" t="str">
        <f t="shared" si="179"/>
        <v>8240</v>
      </c>
      <c r="S1428" s="18" t="e">
        <f>INDEX(Chapter,MATCH(R1428,[1]Chapter!$A$1:$A$681,0),8)</f>
        <v>#N/A</v>
      </c>
      <c r="T1428" s="18"/>
      <c r="U1428" s="18" t="str">
        <f t="shared" si="180"/>
        <v>1</v>
      </c>
      <c r="V1428" s="18" t="str">
        <f>IF($L1428&lt;"6",INDEX(Revenue_type,MATCH(U1428*1,[1]type!$A$118:$A$168,0),8),INDEX(Expenditure_type,MATCH(U1428*1,[1]type!$A$2:$A$117,0),8))</f>
        <v>משכורות וש"ע לעובדים לפי תקן</v>
      </c>
      <c r="W1428" s="18" t="str">
        <f t="shared" si="181"/>
        <v>14</v>
      </c>
      <c r="X1428" s="18" t="str">
        <f>IF($L1428&lt;"6",INDEX(Revenue_type,MATCH(W1428*1,[1]type!$A$118:$A$168,0),8),INDEX(Expenditure_type,MATCH(W1428*1,[1]type!$A$2:$A$117,0),8))</f>
        <v>החזר הוצאות</v>
      </c>
      <c r="Y1428" s="18" t="str">
        <f t="shared" si="182"/>
        <v>140</v>
      </c>
      <c r="Z1428" s="18" t="e">
        <f>IF($L1428&lt;"6",INDEX(Revenue_type,MATCH(Y1428*1,[1]type!$A$118:$A$168,0),8),INDEX(Expenditure_type,MATCH(Y1428*1,[1]type!$A$2:$A$117,0),8))</f>
        <v>#N/A</v>
      </c>
    </row>
    <row r="1429" spans="1:26" ht="15.75" customHeight="1" outlineLevel="2">
      <c r="A1429" s="38">
        <v>210</v>
      </c>
      <c r="B1429" s="39">
        <v>824000</v>
      </c>
      <c r="C1429">
        <v>1</v>
      </c>
      <c r="D1429" t="str">
        <f t="shared" si="183"/>
        <v>1824000.210</v>
      </c>
      <c r="E1429" s="42" t="s">
        <v>476</v>
      </c>
      <c r="F1429" s="16"/>
      <c r="G1429"/>
      <c r="H1429" s="17">
        <v>68000</v>
      </c>
      <c r="I1429" s="17">
        <v>78724.23</v>
      </c>
      <c r="J1429" s="16">
        <v>65746.960000000006</v>
      </c>
      <c r="K1429" s="18" t="e">
        <f>INDEX(תקציב_2013,MATCH(D1429,'[1]תקציב 2015'!$D$3:$D$5960,0),8)</f>
        <v>#N/A</v>
      </c>
      <c r="L1429" s="18" t="str">
        <f t="shared" si="176"/>
        <v>8</v>
      </c>
      <c r="M1429" s="18" t="str">
        <f>INDEX(Chapter,MATCH(L1429,[1]Chapter!$A$1:$A$681,0),8)</f>
        <v>שירותים ממלכתיים</v>
      </c>
      <c r="N1429" s="18" t="str">
        <f t="shared" si="177"/>
        <v>82</v>
      </c>
      <c r="O1429" s="18" t="str">
        <f>INDEX(Chapter,MATCH(N1429,[1]Chapter!$A$1:$A$681,0),8)</f>
        <v>תרבות</v>
      </c>
      <c r="P1429" s="18" t="str">
        <f t="shared" si="178"/>
        <v>824</v>
      </c>
      <c r="Q1429" s="18" t="str">
        <f>INDEX(Chapter,MATCH(P1429,[1]Chapter!$A$1:$A$681,0),8)</f>
        <v>מתנ״סים</v>
      </c>
      <c r="R1429" s="18" t="str">
        <f t="shared" si="179"/>
        <v>8240</v>
      </c>
      <c r="S1429" s="18" t="e">
        <f>INDEX(Chapter,MATCH(R1429,[1]Chapter!$A$1:$A$681,0),8)</f>
        <v>#N/A</v>
      </c>
      <c r="T1429" s="18"/>
      <c r="U1429" s="18" t="str">
        <f t="shared" si="180"/>
        <v>2</v>
      </c>
      <c r="V1429" s="18" t="str">
        <f>IF($L1429&lt;"6",INDEX(Revenue_type,MATCH(U1429*1,[1]type!$A$118:$A$168,0),8),INDEX(Expenditure_type,MATCH(U1429*1,[1]type!$A$2:$A$117,0),8))</f>
        <v>משכורות וש"ע לעובדים בלי תקן</v>
      </c>
      <c r="W1429" s="18" t="str">
        <f t="shared" si="181"/>
        <v>21</v>
      </c>
      <c r="X1429" s="18" t="str">
        <f>IF($L1429&lt;"6",INDEX(Revenue_type,MATCH(W1429*1,[1]type!$A$118:$A$168,0),8),INDEX(Expenditure_type,MATCH(W1429*1,[1]type!$A$2:$A$117,0),8))</f>
        <v>השכר הקובע</v>
      </c>
      <c r="Y1429" s="18" t="str">
        <f t="shared" si="182"/>
        <v>210</v>
      </c>
      <c r="Z1429" s="18" t="e">
        <f>IF($L1429&lt;"6",INDEX(Revenue_type,MATCH(Y1429*1,[1]type!$A$118:$A$168,0),8),INDEX(Expenditure_type,MATCH(Y1429*1,[1]type!$A$2:$A$117,0),8))</f>
        <v>#N/A</v>
      </c>
    </row>
    <row r="1430" spans="1:26" ht="15.75" customHeight="1" outlineLevel="2">
      <c r="A1430" s="38">
        <v>430</v>
      </c>
      <c r="B1430" s="39">
        <v>824000</v>
      </c>
      <c r="C1430">
        <v>1</v>
      </c>
      <c r="D1430" t="str">
        <f t="shared" si="183"/>
        <v>1824000.430</v>
      </c>
      <c r="E1430" s="42" t="s">
        <v>593</v>
      </c>
      <c r="F1430" s="16"/>
      <c r="G1430"/>
      <c r="H1430" s="17">
        <v>150000</v>
      </c>
      <c r="I1430" s="17">
        <v>114714.08</v>
      </c>
      <c r="J1430" s="16">
        <v>118929.73</v>
      </c>
      <c r="K1430" s="18" t="e">
        <f>INDEX(תקציב_2013,MATCH(D1430,'[1]תקציב 2015'!$D$3:$D$5960,0),8)</f>
        <v>#N/A</v>
      </c>
      <c r="L1430" s="18" t="str">
        <f t="shared" si="176"/>
        <v>8</v>
      </c>
      <c r="M1430" s="18" t="str">
        <f>INDEX(Chapter,MATCH(L1430,[1]Chapter!$A$1:$A$681,0),8)</f>
        <v>שירותים ממלכתיים</v>
      </c>
      <c r="N1430" s="18" t="str">
        <f t="shared" si="177"/>
        <v>82</v>
      </c>
      <c r="O1430" s="18" t="str">
        <f>INDEX(Chapter,MATCH(N1430,[1]Chapter!$A$1:$A$681,0),8)</f>
        <v>תרבות</v>
      </c>
      <c r="P1430" s="18" t="str">
        <f t="shared" si="178"/>
        <v>824</v>
      </c>
      <c r="Q1430" s="18" t="str">
        <f>INDEX(Chapter,MATCH(P1430,[1]Chapter!$A$1:$A$681,0),8)</f>
        <v>מתנ״סים</v>
      </c>
      <c r="R1430" s="18" t="str">
        <f t="shared" si="179"/>
        <v>8240</v>
      </c>
      <c r="S1430" s="18" t="e">
        <f>INDEX(Chapter,MATCH(R1430,[1]Chapter!$A$1:$A$681,0),8)</f>
        <v>#N/A</v>
      </c>
      <c r="T1430" s="18"/>
      <c r="U1430" s="18" t="str">
        <f t="shared" si="180"/>
        <v>4</v>
      </c>
      <c r="V1430" s="18" t="str">
        <f>IF($L1430&lt;"6",INDEX(Revenue_type,MATCH(U1430*1,[1]type!$A$118:$A$168,0),8),INDEX(Expenditure_type,MATCH(U1430*1,[1]type!$A$2:$A$117,0),8))</f>
        <v>אחזקת בינים ואספקת ציוד</v>
      </c>
      <c r="W1430" s="18" t="str">
        <f t="shared" si="181"/>
        <v>43</v>
      </c>
      <c r="X1430" s="18" t="str">
        <f>IF($L1430&lt;"6",INDEX(Revenue_type,MATCH(W1430*1,[1]type!$A$118:$A$168,0),8),INDEX(Expenditure_type,MATCH(W1430*1,[1]type!$A$2:$A$117,0),8))</f>
        <v>חשמל, מים וחומרי ניקיון</v>
      </c>
      <c r="Y1430" s="18" t="str">
        <f t="shared" si="182"/>
        <v>430</v>
      </c>
      <c r="Z1430" s="18" t="e">
        <f>IF($L1430&lt;"6",INDEX(Revenue_type,MATCH(Y1430*1,[1]type!$A$118:$A$168,0),8),INDEX(Expenditure_type,MATCH(Y1430*1,[1]type!$A$2:$A$117,0),8))</f>
        <v>#N/A</v>
      </c>
    </row>
    <row r="1431" spans="1:26" ht="15.75" customHeight="1" outlineLevel="2">
      <c r="A1431" s="38">
        <v>440</v>
      </c>
      <c r="B1431" s="39">
        <v>824000</v>
      </c>
      <c r="C1431">
        <v>1</v>
      </c>
      <c r="D1431" t="str">
        <f t="shared" si="183"/>
        <v>1824000.440</v>
      </c>
      <c r="E1431" s="42" t="s">
        <v>500</v>
      </c>
      <c r="F1431" s="16"/>
      <c r="G1431"/>
      <c r="H1431" s="17">
        <v>97000</v>
      </c>
      <c r="I1431" s="17">
        <v>96779.199999999997</v>
      </c>
      <c r="J1431" s="16">
        <v>78644</v>
      </c>
      <c r="K1431" s="18" t="e">
        <f>INDEX(תקציב_2013,MATCH(D1431,'[1]תקציב 2015'!$D$3:$D$5960,0),8)</f>
        <v>#N/A</v>
      </c>
      <c r="L1431" s="18" t="str">
        <f t="shared" si="176"/>
        <v>8</v>
      </c>
      <c r="M1431" s="18" t="str">
        <f>INDEX(Chapter,MATCH(L1431,[1]Chapter!$A$1:$A$681,0),8)</f>
        <v>שירותים ממלכתיים</v>
      </c>
      <c r="N1431" s="18" t="str">
        <f t="shared" si="177"/>
        <v>82</v>
      </c>
      <c r="O1431" s="18" t="str">
        <f>INDEX(Chapter,MATCH(N1431,[1]Chapter!$A$1:$A$681,0),8)</f>
        <v>תרבות</v>
      </c>
      <c r="P1431" s="18" t="str">
        <f t="shared" si="178"/>
        <v>824</v>
      </c>
      <c r="Q1431" s="18" t="str">
        <f>INDEX(Chapter,MATCH(P1431,[1]Chapter!$A$1:$A$681,0),8)</f>
        <v>מתנ״סים</v>
      </c>
      <c r="R1431" s="18" t="str">
        <f t="shared" si="179"/>
        <v>8240</v>
      </c>
      <c r="S1431" s="18" t="e">
        <f>INDEX(Chapter,MATCH(R1431,[1]Chapter!$A$1:$A$681,0),8)</f>
        <v>#N/A</v>
      </c>
      <c r="T1431" s="18"/>
      <c r="U1431" s="18" t="str">
        <f t="shared" si="180"/>
        <v>4</v>
      </c>
      <c r="V1431" s="18" t="str">
        <f>IF($L1431&lt;"6",INDEX(Revenue_type,MATCH(U1431*1,[1]type!$A$118:$A$168,0),8),INDEX(Expenditure_type,MATCH(U1431*1,[1]type!$A$2:$A$117,0),8))</f>
        <v>אחזקת בינים ואספקת ציוד</v>
      </c>
      <c r="W1431" s="18" t="str">
        <f t="shared" si="181"/>
        <v>44</v>
      </c>
      <c r="X1431" s="18" t="str">
        <f>IF($L1431&lt;"6",INDEX(Revenue_type,MATCH(W1431*1,[1]type!$A$118:$A$168,0),8),INDEX(Expenditure_type,MATCH(W1431*1,[1]type!$A$2:$A$117,0),8))</f>
        <v>ביטוח</v>
      </c>
      <c r="Y1431" s="18" t="str">
        <f t="shared" si="182"/>
        <v>440</v>
      </c>
      <c r="Z1431" s="18" t="e">
        <f>IF($L1431&lt;"6",INDEX(Revenue_type,MATCH(Y1431*1,[1]type!$A$118:$A$168,0),8),INDEX(Expenditure_type,MATCH(Y1431*1,[1]type!$A$2:$A$117,0),8))</f>
        <v>#N/A</v>
      </c>
    </row>
    <row r="1432" spans="1:26" ht="15.75" customHeight="1" outlineLevel="2">
      <c r="A1432" s="38">
        <v>492</v>
      </c>
      <c r="B1432" s="39">
        <v>824000</v>
      </c>
      <c r="C1432">
        <v>1</v>
      </c>
      <c r="D1432" t="str">
        <f t="shared" si="183"/>
        <v>1824000.492</v>
      </c>
      <c r="E1432" s="42" t="s">
        <v>443</v>
      </c>
      <c r="F1432" s="16"/>
      <c r="G1432"/>
      <c r="H1432" s="17">
        <v>70000</v>
      </c>
      <c r="I1432" s="17">
        <v>67155</v>
      </c>
      <c r="J1432" s="16">
        <v>69859</v>
      </c>
      <c r="K1432" s="18" t="e">
        <f>INDEX(תקציב_2013,MATCH(D1432,'[1]תקציב 2015'!$D$3:$D$5960,0),8)</f>
        <v>#N/A</v>
      </c>
      <c r="L1432" s="18" t="str">
        <f t="shared" si="176"/>
        <v>8</v>
      </c>
      <c r="M1432" s="18" t="str">
        <f>INDEX(Chapter,MATCH(L1432,[1]Chapter!$A$1:$A$681,0),8)</f>
        <v>שירותים ממלכתיים</v>
      </c>
      <c r="N1432" s="18" t="str">
        <f t="shared" si="177"/>
        <v>82</v>
      </c>
      <c r="O1432" s="18" t="str">
        <f>INDEX(Chapter,MATCH(N1432,[1]Chapter!$A$1:$A$681,0),8)</f>
        <v>תרבות</v>
      </c>
      <c r="P1432" s="18" t="str">
        <f t="shared" si="178"/>
        <v>824</v>
      </c>
      <c r="Q1432" s="18" t="str">
        <f>INDEX(Chapter,MATCH(P1432,[1]Chapter!$A$1:$A$681,0),8)</f>
        <v>מתנ״סים</v>
      </c>
      <c r="R1432" s="18" t="str">
        <f t="shared" si="179"/>
        <v>8240</v>
      </c>
      <c r="S1432" s="18" t="e">
        <f>INDEX(Chapter,MATCH(R1432,[1]Chapter!$A$1:$A$681,0),8)</f>
        <v>#N/A</v>
      </c>
      <c r="T1432" s="18"/>
      <c r="U1432" s="18" t="str">
        <f t="shared" si="180"/>
        <v>4</v>
      </c>
      <c r="V1432" s="18" t="str">
        <f>IF($L1432&lt;"6",INDEX(Revenue_type,MATCH(U1432*1,[1]type!$A$118:$A$168,0),8),INDEX(Expenditure_type,MATCH(U1432*1,[1]type!$A$2:$A$117,0),8))</f>
        <v>אחזקת בינים ואספקת ציוד</v>
      </c>
      <c r="W1432" s="18" t="str">
        <f t="shared" si="181"/>
        <v>49</v>
      </c>
      <c r="X1432" s="18" t="e">
        <f>IF($L1432&lt;"6",INDEX(Revenue_type,MATCH(W1432*1,[1]type!$A$118:$A$168,0),8),INDEX(Expenditure_type,MATCH(W1432*1,[1]type!$A$2:$A$117,0),8))</f>
        <v>#N/A</v>
      </c>
      <c r="Y1432" s="18" t="str">
        <f t="shared" si="182"/>
        <v>492</v>
      </c>
      <c r="Z1432" s="18" t="str">
        <f>IF($L1432&lt;"6",INDEX(Revenue_type,MATCH(Y1432*1,[1]type!$A$118:$A$168,0),8),INDEX(Expenditure_type,MATCH(Y1432*1,[1]type!$A$2:$A$117,0),8))</f>
        <v>השתתפות בתקציבי עזר 092</v>
      </c>
    </row>
    <row r="1433" spans="1:26" ht="15.75" customHeight="1" outlineLevel="2">
      <c r="A1433" s="38">
        <v>511</v>
      </c>
      <c r="B1433" s="39">
        <v>824000</v>
      </c>
      <c r="C1433">
        <v>1</v>
      </c>
      <c r="D1433" t="str">
        <f t="shared" si="183"/>
        <v>1824000.511</v>
      </c>
      <c r="E1433" s="42" t="s">
        <v>594</v>
      </c>
      <c r="F1433" s="16"/>
      <c r="G1433"/>
      <c r="H1433" s="17">
        <v>2500</v>
      </c>
      <c r="I1433" s="17">
        <v>2426.5</v>
      </c>
      <c r="J1433" s="16">
        <v>1948.9</v>
      </c>
      <c r="K1433" s="18" t="e">
        <f>INDEX(תקציב_2013,MATCH(D1433,'[1]תקציב 2015'!$D$3:$D$5960,0),8)</f>
        <v>#N/A</v>
      </c>
      <c r="L1433" s="18" t="str">
        <f t="shared" si="176"/>
        <v>8</v>
      </c>
      <c r="M1433" s="18" t="str">
        <f>INDEX(Chapter,MATCH(L1433,[1]Chapter!$A$1:$A$681,0),8)</f>
        <v>שירותים ממלכתיים</v>
      </c>
      <c r="N1433" s="18" t="str">
        <f t="shared" si="177"/>
        <v>82</v>
      </c>
      <c r="O1433" s="18" t="str">
        <f>INDEX(Chapter,MATCH(N1433,[1]Chapter!$A$1:$A$681,0),8)</f>
        <v>תרבות</v>
      </c>
      <c r="P1433" s="18" t="str">
        <f t="shared" si="178"/>
        <v>824</v>
      </c>
      <c r="Q1433" s="18" t="str">
        <f>INDEX(Chapter,MATCH(P1433,[1]Chapter!$A$1:$A$681,0),8)</f>
        <v>מתנ״סים</v>
      </c>
      <c r="R1433" s="18" t="str">
        <f t="shared" si="179"/>
        <v>8240</v>
      </c>
      <c r="S1433" s="18" t="e">
        <f>INDEX(Chapter,MATCH(R1433,[1]Chapter!$A$1:$A$681,0),8)</f>
        <v>#N/A</v>
      </c>
      <c r="T1433" s="18"/>
      <c r="U1433" s="18" t="str">
        <f t="shared" si="180"/>
        <v>5</v>
      </c>
      <c r="V1433" s="18" t="str">
        <f>IF($L1433&lt;"6",INDEX(Revenue_type,MATCH(U1433*1,[1]type!$A$118:$A$168,0),8),INDEX(Expenditure_type,MATCH(U1433*1,[1]type!$A$2:$A$117,0),8))</f>
        <v>הוצאות מנהליות</v>
      </c>
      <c r="W1433" s="18" t="str">
        <f t="shared" si="181"/>
        <v>51</v>
      </c>
      <c r="X1433" s="18" t="str">
        <f>IF($L1433&lt;"6",INDEX(Revenue_type,MATCH(W1433*1,[1]type!$A$118:$A$168,0),8),INDEX(Expenditure_type,MATCH(W1433*1,[1]type!$A$2:$A$117,0),8))</f>
        <v>אש"ל וכיבודים</v>
      </c>
      <c r="Y1433" s="18" t="str">
        <f t="shared" si="182"/>
        <v>511</v>
      </c>
      <c r="Z1433" s="18" t="str">
        <f>IF($L1433&lt;"6",INDEX(Revenue_type,MATCH(Y1433*1,[1]type!$A$118:$A$168,0),8),INDEX(Expenditure_type,MATCH(Y1433*1,[1]type!$A$2:$A$117,0),8))</f>
        <v>אירוח וכיבוד</v>
      </c>
    </row>
    <row r="1434" spans="1:26" ht="15.75" customHeight="1" outlineLevel="2">
      <c r="A1434" s="38">
        <v>780</v>
      </c>
      <c r="B1434" s="39">
        <v>824000</v>
      </c>
      <c r="C1434">
        <v>1</v>
      </c>
      <c r="D1434" t="str">
        <f t="shared" si="183"/>
        <v>1824000.780</v>
      </c>
      <c r="E1434" s="42" t="s">
        <v>449</v>
      </c>
      <c r="F1434" s="16"/>
      <c r="G1434"/>
      <c r="H1434" s="17">
        <v>25000</v>
      </c>
      <c r="I1434" s="17">
        <v>21963.42</v>
      </c>
      <c r="J1434" s="16">
        <v>23557.360000000001</v>
      </c>
      <c r="K1434" s="18" t="e">
        <f>INDEX(תקציב_2013,MATCH(D1434,'[1]תקציב 2015'!$D$3:$D$5960,0),8)</f>
        <v>#N/A</v>
      </c>
      <c r="L1434" s="18" t="str">
        <f t="shared" si="176"/>
        <v>8</v>
      </c>
      <c r="M1434" s="18" t="str">
        <f>INDEX(Chapter,MATCH(L1434,[1]Chapter!$A$1:$A$681,0),8)</f>
        <v>שירותים ממלכתיים</v>
      </c>
      <c r="N1434" s="18" t="str">
        <f t="shared" si="177"/>
        <v>82</v>
      </c>
      <c r="O1434" s="18" t="str">
        <f>INDEX(Chapter,MATCH(N1434,[1]Chapter!$A$1:$A$681,0),8)</f>
        <v>תרבות</v>
      </c>
      <c r="P1434" s="18" t="str">
        <f t="shared" si="178"/>
        <v>824</v>
      </c>
      <c r="Q1434" s="18" t="str">
        <f>INDEX(Chapter,MATCH(P1434,[1]Chapter!$A$1:$A$681,0),8)</f>
        <v>מתנ״סים</v>
      </c>
      <c r="R1434" s="18" t="str">
        <f t="shared" si="179"/>
        <v>8240</v>
      </c>
      <c r="S1434" s="18" t="e">
        <f>INDEX(Chapter,MATCH(R1434,[1]Chapter!$A$1:$A$681,0),8)</f>
        <v>#N/A</v>
      </c>
      <c r="T1434" s="18"/>
      <c r="U1434" s="18" t="str">
        <f t="shared" si="180"/>
        <v>7</v>
      </c>
      <c r="V1434" s="18" t="str">
        <f>IF($L1434&lt;"6",INDEX(Revenue_type,MATCH(U1434*1,[1]type!$A$118:$A$168,0),8),INDEX(Expenditure_type,MATCH(U1434*1,[1]type!$A$2:$A$117,0),8))</f>
        <v>הוצאות לפעולות</v>
      </c>
      <c r="W1434" s="18" t="str">
        <f t="shared" si="181"/>
        <v>78</v>
      </c>
      <c r="X1434" s="18" t="str">
        <f>IF($L1434&lt;"6",INDEX(Revenue_type,MATCH(W1434*1,[1]type!$A$118:$A$168,0),8),INDEX(Expenditure_type,MATCH(W1434*1,[1]type!$A$2:$A$117,0),8))</f>
        <v>הוצאות שונות</v>
      </c>
      <c r="Y1434" s="18" t="str">
        <f t="shared" si="182"/>
        <v>780</v>
      </c>
      <c r="Z1434" s="18" t="e">
        <f>IF($L1434&lt;"6",INDEX(Revenue_type,MATCH(Y1434*1,[1]type!$A$118:$A$168,0),8),INDEX(Expenditure_type,MATCH(Y1434*1,[1]type!$A$2:$A$117,0),8))</f>
        <v>#N/A</v>
      </c>
    </row>
    <row r="1435" spans="1:26" ht="15.75" customHeight="1" outlineLevel="2">
      <c r="A1435" s="38">
        <v>798</v>
      </c>
      <c r="B1435" s="39">
        <v>824000</v>
      </c>
      <c r="C1435">
        <v>1</v>
      </c>
      <c r="D1435" t="str">
        <f t="shared" si="183"/>
        <v>1824000.798</v>
      </c>
      <c r="E1435" s="42" t="s">
        <v>713</v>
      </c>
      <c r="F1435" s="16"/>
      <c r="G1435"/>
      <c r="H1435" s="17">
        <v>84000</v>
      </c>
      <c r="I1435" s="17">
        <v>79339</v>
      </c>
      <c r="J1435" s="16">
        <v>80920</v>
      </c>
      <c r="K1435" s="18" t="e">
        <f>INDEX(תקציב_2013,MATCH(D1435,'[1]תקציב 2015'!$D$3:$D$5960,0),8)</f>
        <v>#N/A</v>
      </c>
      <c r="L1435" s="18" t="str">
        <f t="shared" si="176"/>
        <v>8</v>
      </c>
      <c r="M1435" s="18" t="str">
        <f>INDEX(Chapter,MATCH(L1435,[1]Chapter!$A$1:$A$681,0),8)</f>
        <v>שירותים ממלכתיים</v>
      </c>
      <c r="N1435" s="18" t="str">
        <f t="shared" si="177"/>
        <v>82</v>
      </c>
      <c r="O1435" s="18" t="str">
        <f>INDEX(Chapter,MATCH(N1435,[1]Chapter!$A$1:$A$681,0),8)</f>
        <v>תרבות</v>
      </c>
      <c r="P1435" s="18" t="str">
        <f t="shared" si="178"/>
        <v>824</v>
      </c>
      <c r="Q1435" s="18" t="str">
        <f>INDEX(Chapter,MATCH(P1435,[1]Chapter!$A$1:$A$681,0),8)</f>
        <v>מתנ״סים</v>
      </c>
      <c r="R1435" s="18" t="str">
        <f t="shared" si="179"/>
        <v>8240</v>
      </c>
      <c r="S1435" s="18" t="e">
        <f>INDEX(Chapter,MATCH(R1435,[1]Chapter!$A$1:$A$681,0),8)</f>
        <v>#N/A</v>
      </c>
      <c r="T1435" s="18"/>
      <c r="U1435" s="18" t="str">
        <f t="shared" si="180"/>
        <v>7</v>
      </c>
      <c r="V1435" s="18" t="str">
        <f>IF($L1435&lt;"6",INDEX(Revenue_type,MATCH(U1435*1,[1]type!$A$118:$A$168,0),8),INDEX(Expenditure_type,MATCH(U1435*1,[1]type!$A$2:$A$117,0),8))</f>
        <v>הוצאות לפעולות</v>
      </c>
      <c r="W1435" s="18" t="str">
        <f t="shared" si="181"/>
        <v>79</v>
      </c>
      <c r="X1435" s="18" t="str">
        <f>IF($L1435&lt;"6",INDEX(Revenue_type,MATCH(W1435*1,[1]type!$A$118:$A$168,0),8),INDEX(Expenditure_type,MATCH(W1435*1,[1]type!$A$2:$A$117,0),8))</f>
        <v>השתתפות בתקציבי עזר 092</v>
      </c>
      <c r="Y1435" s="18" t="str">
        <f t="shared" si="182"/>
        <v>798</v>
      </c>
      <c r="Z1435" s="18" t="e">
        <f>IF($L1435&lt;"6",INDEX(Revenue_type,MATCH(Y1435*1,[1]type!$A$118:$A$168,0),8),INDEX(Expenditure_type,MATCH(Y1435*1,[1]type!$A$2:$A$117,0),8))</f>
        <v>#N/A</v>
      </c>
    </row>
    <row r="1436" spans="1:26" ht="15.75" customHeight="1" outlineLevel="2">
      <c r="A1436" s="38">
        <v>930</v>
      </c>
      <c r="B1436" s="39">
        <v>824000</v>
      </c>
      <c r="C1436">
        <v>1</v>
      </c>
      <c r="D1436" t="str">
        <f t="shared" si="183"/>
        <v>1824000.930</v>
      </c>
      <c r="E1436" s="42" t="s">
        <v>956</v>
      </c>
      <c r="F1436" s="16"/>
      <c r="G1436"/>
      <c r="H1436" s="17">
        <v>5000</v>
      </c>
      <c r="I1436" s="17">
        <v>927</v>
      </c>
      <c r="J1436" s="16">
        <v>0</v>
      </c>
      <c r="K1436" s="18" t="e">
        <f>INDEX(תקציב_2013,MATCH(D1436,'[1]תקציב 2015'!$D$3:$D$5960,0),8)</f>
        <v>#N/A</v>
      </c>
      <c r="L1436" s="18" t="str">
        <f t="shared" si="176"/>
        <v>8</v>
      </c>
      <c r="M1436" s="18" t="str">
        <f>INDEX(Chapter,MATCH(L1436,[1]Chapter!$A$1:$A$681,0),8)</f>
        <v>שירותים ממלכתיים</v>
      </c>
      <c r="N1436" s="18" t="str">
        <f t="shared" si="177"/>
        <v>82</v>
      </c>
      <c r="O1436" s="18" t="str">
        <f>INDEX(Chapter,MATCH(N1436,[1]Chapter!$A$1:$A$681,0),8)</f>
        <v>תרבות</v>
      </c>
      <c r="P1436" s="18" t="str">
        <f t="shared" si="178"/>
        <v>824</v>
      </c>
      <c r="Q1436" s="18" t="str">
        <f>INDEX(Chapter,MATCH(P1436,[1]Chapter!$A$1:$A$681,0),8)</f>
        <v>מתנ״סים</v>
      </c>
      <c r="R1436" s="18" t="str">
        <f t="shared" si="179"/>
        <v>8240</v>
      </c>
      <c r="S1436" s="18" t="e">
        <f>INDEX(Chapter,MATCH(R1436,[1]Chapter!$A$1:$A$681,0),8)</f>
        <v>#N/A</v>
      </c>
      <c r="T1436" s="18"/>
      <c r="U1436" s="18" t="str">
        <f t="shared" si="180"/>
        <v>9</v>
      </c>
      <c r="V1436" s="18" t="str">
        <f>IF($L1436&lt;"6",INDEX(Revenue_type,MATCH(U1436*1,[1]type!$A$118:$A$168,0),8),INDEX(Expenditure_type,MATCH(U1436*1,[1]type!$A$2:$A$117,0),8))</f>
        <v>הוצאות חד פעמיות</v>
      </c>
      <c r="W1436" s="18" t="str">
        <f t="shared" si="181"/>
        <v>93</v>
      </c>
      <c r="X1436" s="18" t="str">
        <f>IF($L1436&lt;"6",INDEX(Revenue_type,MATCH(W1436*1,[1]type!$A$118:$A$168,0),8),INDEX(Expenditure_type,MATCH(W1436*1,[1]type!$A$2:$A$117,0),8))</f>
        <v>רכישת ציוד יסודי</v>
      </c>
      <c r="Y1436" s="18" t="str">
        <f t="shared" si="182"/>
        <v>930</v>
      </c>
      <c r="Z1436" s="18" t="e">
        <f>IF($L1436&lt;"6",INDEX(Revenue_type,MATCH(Y1436*1,[1]type!$A$118:$A$168,0),8),INDEX(Expenditure_type,MATCH(Y1436*1,[1]type!$A$2:$A$117,0),8))</f>
        <v>#N/A</v>
      </c>
    </row>
    <row r="1437" spans="1:26" ht="15.75" customHeight="1" outlineLevel="2">
      <c r="A1437" s="38">
        <v>210</v>
      </c>
      <c r="B1437" s="39">
        <v>824001</v>
      </c>
      <c r="C1437">
        <v>1</v>
      </c>
      <c r="D1437" t="str">
        <f t="shared" si="183"/>
        <v>1824001.210</v>
      </c>
      <c r="E1437" s="42" t="s">
        <v>476</v>
      </c>
      <c r="F1437" s="16"/>
      <c r="G1437"/>
      <c r="H1437" s="17">
        <v>62000</v>
      </c>
      <c r="I1437" s="17">
        <v>73159.81</v>
      </c>
      <c r="J1437" s="16">
        <v>59841.18</v>
      </c>
      <c r="K1437" s="18" t="e">
        <f>INDEX(תקציב_2013,MATCH(D1437,'[1]תקציב 2015'!$D$3:$D$5960,0),8)</f>
        <v>#N/A</v>
      </c>
      <c r="L1437" s="18" t="str">
        <f t="shared" si="176"/>
        <v>8</v>
      </c>
      <c r="M1437" s="18" t="str">
        <f>INDEX(Chapter,MATCH(L1437,[1]Chapter!$A$1:$A$681,0),8)</f>
        <v>שירותים ממלכתיים</v>
      </c>
      <c r="N1437" s="18" t="str">
        <f t="shared" si="177"/>
        <v>82</v>
      </c>
      <c r="O1437" s="18" t="str">
        <f>INDEX(Chapter,MATCH(N1437,[1]Chapter!$A$1:$A$681,0),8)</f>
        <v>תרבות</v>
      </c>
      <c r="P1437" s="18" t="str">
        <f t="shared" si="178"/>
        <v>824</v>
      </c>
      <c r="Q1437" s="18" t="str">
        <f>INDEX(Chapter,MATCH(P1437,[1]Chapter!$A$1:$A$681,0),8)</f>
        <v>מתנ״סים</v>
      </c>
      <c r="R1437" s="18" t="str">
        <f t="shared" si="179"/>
        <v>8240</v>
      </c>
      <c r="S1437" s="18" t="e">
        <f>INDEX(Chapter,MATCH(R1437,[1]Chapter!$A$1:$A$681,0),8)</f>
        <v>#N/A</v>
      </c>
      <c r="T1437" s="18"/>
      <c r="U1437" s="18" t="str">
        <f t="shared" si="180"/>
        <v>2</v>
      </c>
      <c r="V1437" s="18" t="str">
        <f>IF($L1437&lt;"6",INDEX(Revenue_type,MATCH(U1437*1,[1]type!$A$118:$A$168,0),8),INDEX(Expenditure_type,MATCH(U1437*1,[1]type!$A$2:$A$117,0),8))</f>
        <v>משכורות וש"ע לעובדים בלי תקן</v>
      </c>
      <c r="W1437" s="18" t="str">
        <f t="shared" si="181"/>
        <v>21</v>
      </c>
      <c r="X1437" s="18" t="str">
        <f>IF($L1437&lt;"6",INDEX(Revenue_type,MATCH(W1437*1,[1]type!$A$118:$A$168,0),8),INDEX(Expenditure_type,MATCH(W1437*1,[1]type!$A$2:$A$117,0),8))</f>
        <v>השכר הקובע</v>
      </c>
      <c r="Y1437" s="18" t="str">
        <f t="shared" si="182"/>
        <v>210</v>
      </c>
      <c r="Z1437" s="18" t="e">
        <f>IF($L1437&lt;"6",INDEX(Revenue_type,MATCH(Y1437*1,[1]type!$A$118:$A$168,0),8),INDEX(Expenditure_type,MATCH(Y1437*1,[1]type!$A$2:$A$117,0),8))</f>
        <v>#N/A</v>
      </c>
    </row>
    <row r="1438" spans="1:26" ht="15.75" customHeight="1" outlineLevel="2">
      <c r="A1438" s="38">
        <v>492</v>
      </c>
      <c r="B1438" s="39">
        <v>824001</v>
      </c>
      <c r="C1438">
        <v>1</v>
      </c>
      <c r="D1438" t="str">
        <f t="shared" si="183"/>
        <v>1824001.492</v>
      </c>
      <c r="E1438" s="42" t="s">
        <v>957</v>
      </c>
      <c r="F1438" s="16"/>
      <c r="G1438"/>
      <c r="H1438" s="17">
        <v>70000</v>
      </c>
      <c r="I1438" s="17">
        <v>67155</v>
      </c>
      <c r="J1438" s="16">
        <v>69859</v>
      </c>
      <c r="K1438" s="18" t="e">
        <f>INDEX(תקציב_2013,MATCH(D1438,'[1]תקציב 2015'!$D$3:$D$5960,0),8)</f>
        <v>#N/A</v>
      </c>
      <c r="L1438" s="18" t="str">
        <f t="shared" si="176"/>
        <v>8</v>
      </c>
      <c r="M1438" s="18" t="str">
        <f>INDEX(Chapter,MATCH(L1438,[1]Chapter!$A$1:$A$681,0),8)</f>
        <v>שירותים ממלכתיים</v>
      </c>
      <c r="N1438" s="18" t="str">
        <f t="shared" si="177"/>
        <v>82</v>
      </c>
      <c r="O1438" s="18" t="str">
        <f>INDEX(Chapter,MATCH(N1438,[1]Chapter!$A$1:$A$681,0),8)</f>
        <v>תרבות</v>
      </c>
      <c r="P1438" s="18" t="str">
        <f t="shared" si="178"/>
        <v>824</v>
      </c>
      <c r="Q1438" s="18" t="str">
        <f>INDEX(Chapter,MATCH(P1438,[1]Chapter!$A$1:$A$681,0),8)</f>
        <v>מתנ״סים</v>
      </c>
      <c r="R1438" s="18" t="str">
        <f t="shared" si="179"/>
        <v>8240</v>
      </c>
      <c r="S1438" s="18" t="e">
        <f>INDEX(Chapter,MATCH(R1438,[1]Chapter!$A$1:$A$681,0),8)</f>
        <v>#N/A</v>
      </c>
      <c r="T1438" s="18"/>
      <c r="U1438" s="18" t="str">
        <f t="shared" si="180"/>
        <v>4</v>
      </c>
      <c r="V1438" s="18" t="str">
        <f>IF($L1438&lt;"6",INDEX(Revenue_type,MATCH(U1438*1,[1]type!$A$118:$A$168,0),8),INDEX(Expenditure_type,MATCH(U1438*1,[1]type!$A$2:$A$117,0),8))</f>
        <v>אחזקת בינים ואספקת ציוד</v>
      </c>
      <c r="W1438" s="18" t="str">
        <f t="shared" si="181"/>
        <v>49</v>
      </c>
      <c r="X1438" s="18" t="e">
        <f>IF($L1438&lt;"6",INDEX(Revenue_type,MATCH(W1438*1,[1]type!$A$118:$A$168,0),8),INDEX(Expenditure_type,MATCH(W1438*1,[1]type!$A$2:$A$117,0),8))</f>
        <v>#N/A</v>
      </c>
      <c r="Y1438" s="18" t="str">
        <f t="shared" si="182"/>
        <v>492</v>
      </c>
      <c r="Z1438" s="18" t="str">
        <f>IF($L1438&lt;"6",INDEX(Revenue_type,MATCH(Y1438*1,[1]type!$A$118:$A$168,0),8),INDEX(Expenditure_type,MATCH(Y1438*1,[1]type!$A$2:$A$117,0),8))</f>
        <v>השתתפות בתקציבי עזר 092</v>
      </c>
    </row>
    <row r="1439" spans="1:26" ht="15.75" customHeight="1" outlineLevel="2">
      <c r="A1439" s="38">
        <v>550</v>
      </c>
      <c r="B1439" s="39">
        <v>824001</v>
      </c>
      <c r="C1439">
        <v>1</v>
      </c>
      <c r="D1439" t="str">
        <f t="shared" si="183"/>
        <v>1824001.550</v>
      </c>
      <c r="E1439" s="42" t="s">
        <v>958</v>
      </c>
      <c r="F1439" s="16"/>
      <c r="G1439"/>
      <c r="H1439" s="17">
        <v>15000</v>
      </c>
      <c r="I1439" s="17">
        <v>13817</v>
      </c>
      <c r="J1439" s="16">
        <v>14951.8</v>
      </c>
      <c r="K1439" s="18" t="e">
        <f>INDEX(תקציב_2013,MATCH(D1439,'[1]תקציב 2015'!$D$3:$D$5960,0),8)</f>
        <v>#N/A</v>
      </c>
      <c r="L1439" s="18" t="str">
        <f t="shared" si="176"/>
        <v>8</v>
      </c>
      <c r="M1439" s="18" t="str">
        <f>INDEX(Chapter,MATCH(L1439,[1]Chapter!$A$1:$A$681,0),8)</f>
        <v>שירותים ממלכתיים</v>
      </c>
      <c r="N1439" s="18" t="str">
        <f t="shared" si="177"/>
        <v>82</v>
      </c>
      <c r="O1439" s="18" t="str">
        <f>INDEX(Chapter,MATCH(N1439,[1]Chapter!$A$1:$A$681,0),8)</f>
        <v>תרבות</v>
      </c>
      <c r="P1439" s="18" t="str">
        <f t="shared" si="178"/>
        <v>824</v>
      </c>
      <c r="Q1439" s="18" t="str">
        <f>INDEX(Chapter,MATCH(P1439,[1]Chapter!$A$1:$A$681,0),8)</f>
        <v>מתנ״סים</v>
      </c>
      <c r="R1439" s="18" t="str">
        <f t="shared" si="179"/>
        <v>8240</v>
      </c>
      <c r="S1439" s="18" t="e">
        <f>INDEX(Chapter,MATCH(R1439,[1]Chapter!$A$1:$A$681,0),8)</f>
        <v>#N/A</v>
      </c>
      <c r="T1439" s="18"/>
      <c r="U1439" s="18" t="str">
        <f t="shared" si="180"/>
        <v>5</v>
      </c>
      <c r="V1439" s="18" t="str">
        <f>IF($L1439&lt;"6",INDEX(Revenue_type,MATCH(U1439*1,[1]type!$A$118:$A$168,0),8),INDEX(Expenditure_type,MATCH(U1439*1,[1]type!$A$2:$A$117,0),8))</f>
        <v>הוצאות מנהליות</v>
      </c>
      <c r="W1439" s="18" t="str">
        <f t="shared" si="181"/>
        <v>55</v>
      </c>
      <c r="X1439" s="18" t="str">
        <f>IF($L1439&lt;"6",INDEX(Revenue_type,MATCH(W1439*1,[1]type!$A$118:$A$168,0),8),INDEX(Expenditure_type,MATCH(W1439*1,[1]type!$A$2:$A$117,0),8))</f>
        <v>הוצאות פרסום</v>
      </c>
      <c r="Y1439" s="18" t="str">
        <f t="shared" si="182"/>
        <v>550</v>
      </c>
      <c r="Z1439" s="18" t="e">
        <f>IF($L1439&lt;"6",INDEX(Revenue_type,MATCH(Y1439*1,[1]type!$A$118:$A$168,0),8),INDEX(Expenditure_type,MATCH(Y1439*1,[1]type!$A$2:$A$117,0),8))</f>
        <v>#N/A</v>
      </c>
    </row>
    <row r="1440" spans="1:26" ht="15.75" customHeight="1" outlineLevel="2">
      <c r="A1440" s="38">
        <v>750</v>
      </c>
      <c r="B1440" s="39">
        <v>824001</v>
      </c>
      <c r="C1440">
        <v>1</v>
      </c>
      <c r="D1440" t="str">
        <f t="shared" si="183"/>
        <v>1824001.750</v>
      </c>
      <c r="E1440" s="42" t="s">
        <v>959</v>
      </c>
      <c r="F1440" s="16"/>
      <c r="G1440"/>
      <c r="H1440" s="17">
        <v>200000</v>
      </c>
      <c r="I1440" s="17">
        <v>192094</v>
      </c>
      <c r="J1440" s="16">
        <v>117496</v>
      </c>
      <c r="K1440" s="18" t="e">
        <f>INDEX(תקציב_2013,MATCH(D1440,'[1]תקציב 2015'!$D$3:$D$5960,0),8)</f>
        <v>#N/A</v>
      </c>
      <c r="L1440" s="18" t="str">
        <f t="shared" si="176"/>
        <v>8</v>
      </c>
      <c r="M1440" s="18" t="str">
        <f>INDEX(Chapter,MATCH(L1440,[1]Chapter!$A$1:$A$681,0),8)</f>
        <v>שירותים ממלכתיים</v>
      </c>
      <c r="N1440" s="18" t="str">
        <f t="shared" si="177"/>
        <v>82</v>
      </c>
      <c r="O1440" s="18" t="str">
        <f>INDEX(Chapter,MATCH(N1440,[1]Chapter!$A$1:$A$681,0),8)</f>
        <v>תרבות</v>
      </c>
      <c r="P1440" s="18" t="str">
        <f t="shared" si="178"/>
        <v>824</v>
      </c>
      <c r="Q1440" s="18" t="str">
        <f>INDEX(Chapter,MATCH(P1440,[1]Chapter!$A$1:$A$681,0),8)</f>
        <v>מתנ״סים</v>
      </c>
      <c r="R1440" s="18" t="str">
        <f t="shared" si="179"/>
        <v>8240</v>
      </c>
      <c r="S1440" s="18" t="e">
        <f>INDEX(Chapter,MATCH(R1440,[1]Chapter!$A$1:$A$681,0),8)</f>
        <v>#N/A</v>
      </c>
      <c r="T1440" s="18"/>
      <c r="U1440" s="18" t="str">
        <f t="shared" si="180"/>
        <v>7</v>
      </c>
      <c r="V1440" s="18" t="str">
        <f>IF($L1440&lt;"6",INDEX(Revenue_type,MATCH(U1440*1,[1]type!$A$118:$A$168,0),8),INDEX(Expenditure_type,MATCH(U1440*1,[1]type!$A$2:$A$117,0),8))</f>
        <v>הוצאות לפעולות</v>
      </c>
      <c r="W1440" s="18" t="str">
        <f t="shared" si="181"/>
        <v>75</v>
      </c>
      <c r="X1440" s="18" t="str">
        <f>IF($L1440&lt;"6",INDEX(Revenue_type,MATCH(W1440*1,[1]type!$A$118:$A$168,0),8),INDEX(Expenditure_type,MATCH(W1440*1,[1]type!$A$2:$A$117,0),8))</f>
        <v>עבודות קבלניות</v>
      </c>
      <c r="Y1440" s="18" t="str">
        <f t="shared" si="182"/>
        <v>750</v>
      </c>
      <c r="Z1440" s="18" t="e">
        <f>IF($L1440&lt;"6",INDEX(Revenue_type,MATCH(Y1440*1,[1]type!$A$118:$A$168,0),8),INDEX(Expenditure_type,MATCH(Y1440*1,[1]type!$A$2:$A$117,0),8))</f>
        <v>#N/A</v>
      </c>
    </row>
    <row r="1441" spans="1:26" ht="15.75" customHeight="1" outlineLevel="2">
      <c r="A1441" s="38">
        <v>751</v>
      </c>
      <c r="B1441" s="39">
        <v>824001</v>
      </c>
      <c r="C1441">
        <v>1</v>
      </c>
      <c r="D1441" t="str">
        <f t="shared" si="183"/>
        <v>1824001.751</v>
      </c>
      <c r="E1441" s="42" t="s">
        <v>960</v>
      </c>
      <c r="F1441" s="16"/>
      <c r="G1441"/>
      <c r="H1441" s="17">
        <v>15000</v>
      </c>
      <c r="I1441" s="17">
        <v>10816</v>
      </c>
      <c r="J1441" s="16">
        <v>14978</v>
      </c>
      <c r="K1441" s="18" t="e">
        <f>INDEX(תקציב_2013,MATCH(D1441,'[1]תקציב 2015'!$D$3:$D$5960,0),8)</f>
        <v>#N/A</v>
      </c>
      <c r="L1441" s="18" t="str">
        <f t="shared" si="176"/>
        <v>8</v>
      </c>
      <c r="M1441" s="18" t="str">
        <f>INDEX(Chapter,MATCH(L1441,[1]Chapter!$A$1:$A$681,0),8)</f>
        <v>שירותים ממלכתיים</v>
      </c>
      <c r="N1441" s="18" t="str">
        <f t="shared" si="177"/>
        <v>82</v>
      </c>
      <c r="O1441" s="18" t="str">
        <f>INDEX(Chapter,MATCH(N1441,[1]Chapter!$A$1:$A$681,0),8)</f>
        <v>תרבות</v>
      </c>
      <c r="P1441" s="18" t="str">
        <f t="shared" si="178"/>
        <v>824</v>
      </c>
      <c r="Q1441" s="18" t="str">
        <f>INDEX(Chapter,MATCH(P1441,[1]Chapter!$A$1:$A$681,0),8)</f>
        <v>מתנ״סים</v>
      </c>
      <c r="R1441" s="18" t="str">
        <f t="shared" si="179"/>
        <v>8240</v>
      </c>
      <c r="S1441" s="18" t="e">
        <f>INDEX(Chapter,MATCH(R1441,[1]Chapter!$A$1:$A$681,0),8)</f>
        <v>#N/A</v>
      </c>
      <c r="T1441" s="18"/>
      <c r="U1441" s="18" t="str">
        <f t="shared" si="180"/>
        <v>7</v>
      </c>
      <c r="V1441" s="18" t="str">
        <f>IF($L1441&lt;"6",INDEX(Revenue_type,MATCH(U1441*1,[1]type!$A$118:$A$168,0),8),INDEX(Expenditure_type,MATCH(U1441*1,[1]type!$A$2:$A$117,0),8))</f>
        <v>הוצאות לפעולות</v>
      </c>
      <c r="W1441" s="18" t="str">
        <f t="shared" si="181"/>
        <v>75</v>
      </c>
      <c r="X1441" s="18" t="str">
        <f>IF($L1441&lt;"6",INDEX(Revenue_type,MATCH(W1441*1,[1]type!$A$118:$A$168,0),8),INDEX(Expenditure_type,MATCH(W1441*1,[1]type!$A$2:$A$117,0),8))</f>
        <v>עבודות קבלניות</v>
      </c>
      <c r="Y1441" s="18" t="str">
        <f t="shared" si="182"/>
        <v>751</v>
      </c>
      <c r="Z1441" s="18" t="e">
        <f>IF($L1441&lt;"6",INDEX(Revenue_type,MATCH(Y1441*1,[1]type!$A$118:$A$168,0),8),INDEX(Expenditure_type,MATCH(Y1441*1,[1]type!$A$2:$A$117,0),8))</f>
        <v>#N/A</v>
      </c>
    </row>
    <row r="1442" spans="1:26" ht="15.75" customHeight="1" outlineLevel="2">
      <c r="A1442" s="38">
        <v>780</v>
      </c>
      <c r="B1442" s="39">
        <v>824001</v>
      </c>
      <c r="C1442">
        <v>1</v>
      </c>
      <c r="D1442" t="str">
        <f t="shared" si="183"/>
        <v>1824001.780</v>
      </c>
      <c r="E1442" s="42" t="s">
        <v>961</v>
      </c>
      <c r="F1442" s="16"/>
      <c r="G1442"/>
      <c r="H1442" s="17">
        <v>45000</v>
      </c>
      <c r="I1442" s="17">
        <v>44392.3</v>
      </c>
      <c r="J1442" s="16">
        <v>25928</v>
      </c>
      <c r="K1442" s="18" t="e">
        <f>INDEX(תקציב_2013,MATCH(D1442,'[1]תקציב 2015'!$D$3:$D$5960,0),8)</f>
        <v>#N/A</v>
      </c>
      <c r="L1442" s="18" t="str">
        <f t="shared" si="176"/>
        <v>8</v>
      </c>
      <c r="M1442" s="18" t="str">
        <f>INDEX(Chapter,MATCH(L1442,[1]Chapter!$A$1:$A$681,0),8)</f>
        <v>שירותים ממלכתיים</v>
      </c>
      <c r="N1442" s="18" t="str">
        <f t="shared" si="177"/>
        <v>82</v>
      </c>
      <c r="O1442" s="18" t="str">
        <f>INDEX(Chapter,MATCH(N1442,[1]Chapter!$A$1:$A$681,0),8)</f>
        <v>תרבות</v>
      </c>
      <c r="P1442" s="18" t="str">
        <f t="shared" si="178"/>
        <v>824</v>
      </c>
      <c r="Q1442" s="18" t="str">
        <f>INDEX(Chapter,MATCH(P1442,[1]Chapter!$A$1:$A$681,0),8)</f>
        <v>מתנ״סים</v>
      </c>
      <c r="R1442" s="18" t="str">
        <f t="shared" si="179"/>
        <v>8240</v>
      </c>
      <c r="S1442" s="18" t="e">
        <f>INDEX(Chapter,MATCH(R1442,[1]Chapter!$A$1:$A$681,0),8)</f>
        <v>#N/A</v>
      </c>
      <c r="T1442" s="18"/>
      <c r="U1442" s="18" t="str">
        <f t="shared" si="180"/>
        <v>7</v>
      </c>
      <c r="V1442" s="18" t="str">
        <f>IF($L1442&lt;"6",INDEX(Revenue_type,MATCH(U1442*1,[1]type!$A$118:$A$168,0),8),INDEX(Expenditure_type,MATCH(U1442*1,[1]type!$A$2:$A$117,0),8))</f>
        <v>הוצאות לפעולות</v>
      </c>
      <c r="W1442" s="18" t="str">
        <f t="shared" si="181"/>
        <v>78</v>
      </c>
      <c r="X1442" s="18" t="str">
        <f>IF($L1442&lt;"6",INDEX(Revenue_type,MATCH(W1442*1,[1]type!$A$118:$A$168,0),8),INDEX(Expenditure_type,MATCH(W1442*1,[1]type!$A$2:$A$117,0),8))</f>
        <v>הוצאות שונות</v>
      </c>
      <c r="Y1442" s="18" t="str">
        <f t="shared" si="182"/>
        <v>780</v>
      </c>
      <c r="Z1442" s="18" t="e">
        <f>IF($L1442&lt;"6",INDEX(Revenue_type,MATCH(Y1442*1,[1]type!$A$118:$A$168,0),8),INDEX(Expenditure_type,MATCH(Y1442*1,[1]type!$A$2:$A$117,0),8))</f>
        <v>#N/A</v>
      </c>
    </row>
    <row r="1443" spans="1:26" ht="15.75" customHeight="1" outlineLevel="2">
      <c r="A1443" s="38">
        <v>930</v>
      </c>
      <c r="B1443" s="39">
        <v>824001</v>
      </c>
      <c r="C1443">
        <v>1</v>
      </c>
      <c r="D1443" t="str">
        <f t="shared" si="183"/>
        <v>1824001.930</v>
      </c>
      <c r="E1443" s="42" t="s">
        <v>962</v>
      </c>
      <c r="F1443" s="16"/>
      <c r="G1443"/>
      <c r="H1443" s="17">
        <v>10000</v>
      </c>
      <c r="I1443" s="17">
        <v>3106</v>
      </c>
      <c r="J1443" s="16">
        <v>8051.84</v>
      </c>
      <c r="K1443" s="18" t="e">
        <f>INDEX(תקציב_2013,MATCH(D1443,'[1]תקציב 2015'!$D$3:$D$5960,0),8)</f>
        <v>#N/A</v>
      </c>
      <c r="L1443" s="18" t="str">
        <f t="shared" si="176"/>
        <v>8</v>
      </c>
      <c r="M1443" s="18" t="str">
        <f>INDEX(Chapter,MATCH(L1443,[1]Chapter!$A$1:$A$681,0),8)</f>
        <v>שירותים ממלכתיים</v>
      </c>
      <c r="N1443" s="18" t="str">
        <f t="shared" si="177"/>
        <v>82</v>
      </c>
      <c r="O1443" s="18" t="str">
        <f>INDEX(Chapter,MATCH(N1443,[1]Chapter!$A$1:$A$681,0),8)</f>
        <v>תרבות</v>
      </c>
      <c r="P1443" s="18" t="str">
        <f t="shared" si="178"/>
        <v>824</v>
      </c>
      <c r="Q1443" s="18" t="str">
        <f>INDEX(Chapter,MATCH(P1443,[1]Chapter!$A$1:$A$681,0),8)</f>
        <v>מתנ״סים</v>
      </c>
      <c r="R1443" s="18" t="str">
        <f t="shared" si="179"/>
        <v>8240</v>
      </c>
      <c r="S1443" s="18" t="e">
        <f>INDEX(Chapter,MATCH(R1443,[1]Chapter!$A$1:$A$681,0),8)</f>
        <v>#N/A</v>
      </c>
      <c r="T1443" s="18"/>
      <c r="U1443" s="18" t="str">
        <f t="shared" si="180"/>
        <v>9</v>
      </c>
      <c r="V1443" s="18" t="str">
        <f>IF($L1443&lt;"6",INDEX(Revenue_type,MATCH(U1443*1,[1]type!$A$118:$A$168,0),8),INDEX(Expenditure_type,MATCH(U1443*1,[1]type!$A$2:$A$117,0),8))</f>
        <v>הוצאות חד פעמיות</v>
      </c>
      <c r="W1443" s="18" t="str">
        <f t="shared" si="181"/>
        <v>93</v>
      </c>
      <c r="X1443" s="18" t="str">
        <f>IF($L1443&lt;"6",INDEX(Revenue_type,MATCH(W1443*1,[1]type!$A$118:$A$168,0),8),INDEX(Expenditure_type,MATCH(W1443*1,[1]type!$A$2:$A$117,0),8))</f>
        <v>רכישת ציוד יסודי</v>
      </c>
      <c r="Y1443" s="18" t="str">
        <f t="shared" si="182"/>
        <v>930</v>
      </c>
      <c r="Z1443" s="18" t="e">
        <f>IF($L1443&lt;"6",INDEX(Revenue_type,MATCH(Y1443*1,[1]type!$A$118:$A$168,0),8),INDEX(Expenditure_type,MATCH(Y1443*1,[1]type!$A$2:$A$117,0),8))</f>
        <v>#N/A</v>
      </c>
    </row>
    <row r="1444" spans="1:26" ht="15.75" customHeight="1" outlineLevel="2">
      <c r="A1444" s="38">
        <v>210</v>
      </c>
      <c r="B1444" s="39">
        <v>824002</v>
      </c>
      <c r="C1444">
        <v>1</v>
      </c>
      <c r="D1444" t="str">
        <f t="shared" si="183"/>
        <v>1824002.210</v>
      </c>
      <c r="E1444" s="42" t="s">
        <v>476</v>
      </c>
      <c r="F1444" s="16"/>
      <c r="G1444"/>
      <c r="H1444" s="17">
        <v>40000</v>
      </c>
      <c r="I1444" s="17">
        <v>32250.53</v>
      </c>
      <c r="J1444" s="16">
        <v>44867.41</v>
      </c>
      <c r="K1444" s="18" t="e">
        <f>INDEX(תקציב_2013,MATCH(D1444,'[1]תקציב 2015'!$D$3:$D$5960,0),8)</f>
        <v>#N/A</v>
      </c>
      <c r="L1444" s="18" t="str">
        <f t="shared" si="176"/>
        <v>8</v>
      </c>
      <c r="M1444" s="18" t="str">
        <f>INDEX(Chapter,MATCH(L1444,[1]Chapter!$A$1:$A$681,0),8)</f>
        <v>שירותים ממלכתיים</v>
      </c>
      <c r="N1444" s="18" t="str">
        <f t="shared" si="177"/>
        <v>82</v>
      </c>
      <c r="O1444" s="18" t="str">
        <f>INDEX(Chapter,MATCH(N1444,[1]Chapter!$A$1:$A$681,0),8)</f>
        <v>תרבות</v>
      </c>
      <c r="P1444" s="18" t="str">
        <f t="shared" si="178"/>
        <v>824</v>
      </c>
      <c r="Q1444" s="18" t="str">
        <f>INDEX(Chapter,MATCH(P1444,[1]Chapter!$A$1:$A$681,0),8)</f>
        <v>מתנ״סים</v>
      </c>
      <c r="R1444" s="18" t="str">
        <f t="shared" si="179"/>
        <v>8240</v>
      </c>
      <c r="S1444" s="18" t="e">
        <f>INDEX(Chapter,MATCH(R1444,[1]Chapter!$A$1:$A$681,0),8)</f>
        <v>#N/A</v>
      </c>
      <c r="T1444" s="18"/>
      <c r="U1444" s="18" t="str">
        <f t="shared" si="180"/>
        <v>2</v>
      </c>
      <c r="V1444" s="18" t="str">
        <f>IF($L1444&lt;"6",INDEX(Revenue_type,MATCH(U1444*1,[1]type!$A$118:$A$168,0),8),INDEX(Expenditure_type,MATCH(U1444*1,[1]type!$A$2:$A$117,0),8))</f>
        <v>משכורות וש"ע לעובדים בלי תקן</v>
      </c>
      <c r="W1444" s="18" t="str">
        <f t="shared" si="181"/>
        <v>21</v>
      </c>
      <c r="X1444" s="18" t="str">
        <f>IF($L1444&lt;"6",INDEX(Revenue_type,MATCH(W1444*1,[1]type!$A$118:$A$168,0),8),INDEX(Expenditure_type,MATCH(W1444*1,[1]type!$A$2:$A$117,0),8))</f>
        <v>השכר הקובע</v>
      </c>
      <c r="Y1444" s="18" t="str">
        <f t="shared" si="182"/>
        <v>210</v>
      </c>
      <c r="Z1444" s="18" t="e">
        <f>IF($L1444&lt;"6",INDEX(Revenue_type,MATCH(Y1444*1,[1]type!$A$118:$A$168,0),8),INDEX(Expenditure_type,MATCH(Y1444*1,[1]type!$A$2:$A$117,0),8))</f>
        <v>#N/A</v>
      </c>
    </row>
    <row r="1445" spans="1:26" ht="15.75" customHeight="1" outlineLevel="2">
      <c r="A1445" s="38">
        <v>550</v>
      </c>
      <c r="B1445" s="39">
        <v>824002</v>
      </c>
      <c r="C1445">
        <v>1</v>
      </c>
      <c r="D1445" t="str">
        <f t="shared" si="183"/>
        <v>1824002.550</v>
      </c>
      <c r="E1445" s="42" t="s">
        <v>454</v>
      </c>
      <c r="F1445" s="16"/>
      <c r="G1445"/>
      <c r="H1445" s="17">
        <v>25000</v>
      </c>
      <c r="I1445" s="17">
        <v>24960</v>
      </c>
      <c r="J1445" s="16">
        <v>24876</v>
      </c>
      <c r="K1445" s="18" t="e">
        <f>INDEX(תקציב_2013,MATCH(D1445,'[1]תקציב 2015'!$D$3:$D$5960,0),8)</f>
        <v>#N/A</v>
      </c>
      <c r="L1445" s="18" t="str">
        <f t="shared" si="176"/>
        <v>8</v>
      </c>
      <c r="M1445" s="18" t="str">
        <f>INDEX(Chapter,MATCH(L1445,[1]Chapter!$A$1:$A$681,0),8)</f>
        <v>שירותים ממלכתיים</v>
      </c>
      <c r="N1445" s="18" t="str">
        <f t="shared" si="177"/>
        <v>82</v>
      </c>
      <c r="O1445" s="18" t="str">
        <f>INDEX(Chapter,MATCH(N1445,[1]Chapter!$A$1:$A$681,0),8)</f>
        <v>תרבות</v>
      </c>
      <c r="P1445" s="18" t="str">
        <f t="shared" si="178"/>
        <v>824</v>
      </c>
      <c r="Q1445" s="18" t="str">
        <f>INDEX(Chapter,MATCH(P1445,[1]Chapter!$A$1:$A$681,0),8)</f>
        <v>מתנ״סים</v>
      </c>
      <c r="R1445" s="18" t="str">
        <f t="shared" si="179"/>
        <v>8240</v>
      </c>
      <c r="S1445" s="18" t="e">
        <f>INDEX(Chapter,MATCH(R1445,[1]Chapter!$A$1:$A$681,0),8)</f>
        <v>#N/A</v>
      </c>
      <c r="T1445" s="18"/>
      <c r="U1445" s="18" t="str">
        <f t="shared" si="180"/>
        <v>5</v>
      </c>
      <c r="V1445" s="18" t="str">
        <f>IF($L1445&lt;"6",INDEX(Revenue_type,MATCH(U1445*1,[1]type!$A$118:$A$168,0),8),INDEX(Expenditure_type,MATCH(U1445*1,[1]type!$A$2:$A$117,0),8))</f>
        <v>הוצאות מנהליות</v>
      </c>
      <c r="W1445" s="18" t="str">
        <f t="shared" si="181"/>
        <v>55</v>
      </c>
      <c r="X1445" s="18" t="str">
        <f>IF($L1445&lt;"6",INDEX(Revenue_type,MATCH(W1445*1,[1]type!$A$118:$A$168,0),8),INDEX(Expenditure_type,MATCH(W1445*1,[1]type!$A$2:$A$117,0),8))</f>
        <v>הוצאות פרסום</v>
      </c>
      <c r="Y1445" s="18" t="str">
        <f t="shared" si="182"/>
        <v>550</v>
      </c>
      <c r="Z1445" s="18" t="e">
        <f>IF($L1445&lt;"6",INDEX(Revenue_type,MATCH(Y1445*1,[1]type!$A$118:$A$168,0),8),INDEX(Expenditure_type,MATCH(Y1445*1,[1]type!$A$2:$A$117,0),8))</f>
        <v>#N/A</v>
      </c>
    </row>
    <row r="1446" spans="1:26" ht="15.75" customHeight="1" outlineLevel="2">
      <c r="A1446" s="38">
        <v>750</v>
      </c>
      <c r="B1446" s="39">
        <v>824002</v>
      </c>
      <c r="C1446">
        <v>1</v>
      </c>
      <c r="D1446" t="str">
        <f t="shared" si="183"/>
        <v>1824002.750</v>
      </c>
      <c r="E1446" s="42" t="s">
        <v>963</v>
      </c>
      <c r="F1446" s="16"/>
      <c r="G1446"/>
      <c r="H1446" s="17">
        <v>70000</v>
      </c>
      <c r="I1446" s="17">
        <v>64625</v>
      </c>
      <c r="J1446" s="16">
        <v>34998</v>
      </c>
      <c r="K1446" s="18" t="e">
        <f>INDEX(תקציב_2013,MATCH(D1446,'[1]תקציב 2015'!$D$3:$D$5960,0),8)</f>
        <v>#N/A</v>
      </c>
      <c r="L1446" s="18" t="str">
        <f t="shared" si="176"/>
        <v>8</v>
      </c>
      <c r="M1446" s="18" t="str">
        <f>INDEX(Chapter,MATCH(L1446,[1]Chapter!$A$1:$A$681,0),8)</f>
        <v>שירותים ממלכתיים</v>
      </c>
      <c r="N1446" s="18" t="str">
        <f t="shared" si="177"/>
        <v>82</v>
      </c>
      <c r="O1446" s="18" t="str">
        <f>INDEX(Chapter,MATCH(N1446,[1]Chapter!$A$1:$A$681,0),8)</f>
        <v>תרבות</v>
      </c>
      <c r="P1446" s="18" t="str">
        <f t="shared" si="178"/>
        <v>824</v>
      </c>
      <c r="Q1446" s="18" t="str">
        <f>INDEX(Chapter,MATCH(P1446,[1]Chapter!$A$1:$A$681,0),8)</f>
        <v>מתנ״סים</v>
      </c>
      <c r="R1446" s="18" t="str">
        <f t="shared" si="179"/>
        <v>8240</v>
      </c>
      <c r="S1446" s="18" t="e">
        <f>INDEX(Chapter,MATCH(R1446,[1]Chapter!$A$1:$A$681,0),8)</f>
        <v>#N/A</v>
      </c>
      <c r="T1446" s="18"/>
      <c r="U1446" s="18" t="str">
        <f t="shared" si="180"/>
        <v>7</v>
      </c>
      <c r="V1446" s="18" t="str">
        <f>IF($L1446&lt;"6",INDEX(Revenue_type,MATCH(U1446*1,[1]type!$A$118:$A$168,0),8),INDEX(Expenditure_type,MATCH(U1446*1,[1]type!$A$2:$A$117,0),8))</f>
        <v>הוצאות לפעולות</v>
      </c>
      <c r="W1446" s="18" t="str">
        <f t="shared" si="181"/>
        <v>75</v>
      </c>
      <c r="X1446" s="18" t="str">
        <f>IF($L1446&lt;"6",INDEX(Revenue_type,MATCH(W1446*1,[1]type!$A$118:$A$168,0),8),INDEX(Expenditure_type,MATCH(W1446*1,[1]type!$A$2:$A$117,0),8))</f>
        <v>עבודות קבלניות</v>
      </c>
      <c r="Y1446" s="18" t="str">
        <f t="shared" si="182"/>
        <v>750</v>
      </c>
      <c r="Z1446" s="18" t="e">
        <f>IF($L1446&lt;"6",INDEX(Revenue_type,MATCH(Y1446*1,[1]type!$A$118:$A$168,0),8),INDEX(Expenditure_type,MATCH(Y1446*1,[1]type!$A$2:$A$117,0),8))</f>
        <v>#N/A</v>
      </c>
    </row>
    <row r="1447" spans="1:26" ht="15.75" customHeight="1" outlineLevel="2">
      <c r="A1447" s="38">
        <v>780</v>
      </c>
      <c r="B1447" s="39">
        <v>824002</v>
      </c>
      <c r="C1447">
        <v>1</v>
      </c>
      <c r="D1447" t="str">
        <f t="shared" si="183"/>
        <v>1824002.780</v>
      </c>
      <c r="E1447" s="42" t="s">
        <v>964</v>
      </c>
      <c r="F1447" s="16"/>
      <c r="G1447"/>
      <c r="H1447" s="17">
        <v>140000</v>
      </c>
      <c r="I1447" s="17">
        <v>139430</v>
      </c>
      <c r="J1447" s="16">
        <v>72761.399999999994</v>
      </c>
      <c r="K1447" s="18" t="e">
        <f>INDEX(תקציב_2013,MATCH(D1447,'[1]תקציב 2015'!$D$3:$D$5960,0),8)</f>
        <v>#N/A</v>
      </c>
      <c r="L1447" s="18" t="str">
        <f t="shared" si="176"/>
        <v>8</v>
      </c>
      <c r="M1447" s="18" t="str">
        <f>INDEX(Chapter,MATCH(L1447,[1]Chapter!$A$1:$A$681,0),8)</f>
        <v>שירותים ממלכתיים</v>
      </c>
      <c r="N1447" s="18" t="str">
        <f t="shared" si="177"/>
        <v>82</v>
      </c>
      <c r="O1447" s="18" t="str">
        <f>INDEX(Chapter,MATCH(N1447,[1]Chapter!$A$1:$A$681,0),8)</f>
        <v>תרבות</v>
      </c>
      <c r="P1447" s="18" t="str">
        <f t="shared" si="178"/>
        <v>824</v>
      </c>
      <c r="Q1447" s="18" t="str">
        <f>INDEX(Chapter,MATCH(P1447,[1]Chapter!$A$1:$A$681,0),8)</f>
        <v>מתנ״סים</v>
      </c>
      <c r="R1447" s="18" t="str">
        <f t="shared" si="179"/>
        <v>8240</v>
      </c>
      <c r="S1447" s="18" t="e">
        <f>INDEX(Chapter,MATCH(R1447,[1]Chapter!$A$1:$A$681,0),8)</f>
        <v>#N/A</v>
      </c>
      <c r="T1447" s="18"/>
      <c r="U1447" s="18" t="str">
        <f t="shared" si="180"/>
        <v>7</v>
      </c>
      <c r="V1447" s="18" t="str">
        <f>IF($L1447&lt;"6",INDEX(Revenue_type,MATCH(U1447*1,[1]type!$A$118:$A$168,0),8),INDEX(Expenditure_type,MATCH(U1447*1,[1]type!$A$2:$A$117,0),8))</f>
        <v>הוצאות לפעולות</v>
      </c>
      <c r="W1447" s="18" t="str">
        <f t="shared" si="181"/>
        <v>78</v>
      </c>
      <c r="X1447" s="18" t="str">
        <f>IF($L1447&lt;"6",INDEX(Revenue_type,MATCH(W1447*1,[1]type!$A$118:$A$168,0),8),INDEX(Expenditure_type,MATCH(W1447*1,[1]type!$A$2:$A$117,0),8))</f>
        <v>הוצאות שונות</v>
      </c>
      <c r="Y1447" s="18" t="str">
        <f t="shared" si="182"/>
        <v>780</v>
      </c>
      <c r="Z1447" s="18" t="e">
        <f>IF($L1447&lt;"6",INDEX(Revenue_type,MATCH(Y1447*1,[1]type!$A$118:$A$168,0),8),INDEX(Expenditure_type,MATCH(Y1447*1,[1]type!$A$2:$A$117,0),8))</f>
        <v>#N/A</v>
      </c>
    </row>
    <row r="1448" spans="1:26" ht="15.75" customHeight="1" outlineLevel="2">
      <c r="A1448" s="38">
        <v>781</v>
      </c>
      <c r="B1448" s="39">
        <v>824002</v>
      </c>
      <c r="C1448">
        <v>1</v>
      </c>
      <c r="D1448" t="str">
        <f t="shared" si="183"/>
        <v>1824002.781</v>
      </c>
      <c r="E1448" s="42" t="s">
        <v>965</v>
      </c>
      <c r="F1448" s="16"/>
      <c r="G1448"/>
      <c r="H1448" s="17">
        <v>105000</v>
      </c>
      <c r="I1448" s="17">
        <v>114747</v>
      </c>
      <c r="J1448" s="16">
        <v>74916.2</v>
      </c>
      <c r="K1448" s="18" t="e">
        <f>INDEX(תקציב_2013,MATCH(D1448,'[1]תקציב 2015'!$D$3:$D$5960,0),8)</f>
        <v>#N/A</v>
      </c>
      <c r="L1448" s="18" t="str">
        <f t="shared" si="176"/>
        <v>8</v>
      </c>
      <c r="M1448" s="18" t="str">
        <f>INDEX(Chapter,MATCH(L1448,[1]Chapter!$A$1:$A$681,0),8)</f>
        <v>שירותים ממלכתיים</v>
      </c>
      <c r="N1448" s="18" t="str">
        <f t="shared" si="177"/>
        <v>82</v>
      </c>
      <c r="O1448" s="18" t="str">
        <f>INDEX(Chapter,MATCH(N1448,[1]Chapter!$A$1:$A$681,0),8)</f>
        <v>תרבות</v>
      </c>
      <c r="P1448" s="18" t="str">
        <f t="shared" si="178"/>
        <v>824</v>
      </c>
      <c r="Q1448" s="18" t="str">
        <f>INDEX(Chapter,MATCH(P1448,[1]Chapter!$A$1:$A$681,0),8)</f>
        <v>מתנ״סים</v>
      </c>
      <c r="R1448" s="18" t="str">
        <f t="shared" si="179"/>
        <v>8240</v>
      </c>
      <c r="S1448" s="18" t="e">
        <f>INDEX(Chapter,MATCH(R1448,[1]Chapter!$A$1:$A$681,0),8)</f>
        <v>#N/A</v>
      </c>
      <c r="T1448" s="18"/>
      <c r="U1448" s="18" t="str">
        <f t="shared" si="180"/>
        <v>7</v>
      </c>
      <c r="V1448" s="18" t="str">
        <f>IF($L1448&lt;"6",INDEX(Revenue_type,MATCH(U1448*1,[1]type!$A$118:$A$168,0),8),INDEX(Expenditure_type,MATCH(U1448*1,[1]type!$A$2:$A$117,0),8))</f>
        <v>הוצאות לפעולות</v>
      </c>
      <c r="W1448" s="18" t="str">
        <f t="shared" si="181"/>
        <v>78</v>
      </c>
      <c r="X1448" s="18" t="str">
        <f>IF($L1448&lt;"6",INDEX(Revenue_type,MATCH(W1448*1,[1]type!$A$118:$A$168,0),8),INDEX(Expenditure_type,MATCH(W1448*1,[1]type!$A$2:$A$117,0),8))</f>
        <v>הוצאות שונות</v>
      </c>
      <c r="Y1448" s="18" t="str">
        <f t="shared" si="182"/>
        <v>781</v>
      </c>
      <c r="Z1448" s="18" t="e">
        <f>IF($L1448&lt;"6",INDEX(Revenue_type,MATCH(Y1448*1,[1]type!$A$118:$A$168,0),8),INDEX(Expenditure_type,MATCH(Y1448*1,[1]type!$A$2:$A$117,0),8))</f>
        <v>#N/A</v>
      </c>
    </row>
    <row r="1449" spans="1:26" ht="15.75" customHeight="1" outlineLevel="2">
      <c r="A1449" s="38">
        <v>782</v>
      </c>
      <c r="B1449" s="39">
        <v>824002</v>
      </c>
      <c r="C1449">
        <v>1</v>
      </c>
      <c r="D1449" t="str">
        <f t="shared" si="183"/>
        <v>1824002.782</v>
      </c>
      <c r="E1449" s="42" t="s">
        <v>966</v>
      </c>
      <c r="F1449" s="16"/>
      <c r="G1449"/>
      <c r="H1449" s="17">
        <v>70000</v>
      </c>
      <c r="I1449" s="17">
        <v>14126</v>
      </c>
      <c r="J1449" s="16"/>
      <c r="K1449" s="18" t="e">
        <f>INDEX(תקציב_2013,MATCH(D1449,'[1]תקציב 2015'!$D$3:$D$5960,0),8)</f>
        <v>#N/A</v>
      </c>
      <c r="L1449" s="18" t="str">
        <f t="shared" si="176"/>
        <v>8</v>
      </c>
      <c r="M1449" s="18" t="str">
        <f>INDEX(Chapter,MATCH(L1449,[1]Chapter!$A$1:$A$681,0),8)</f>
        <v>שירותים ממלכתיים</v>
      </c>
      <c r="N1449" s="18" t="str">
        <f t="shared" si="177"/>
        <v>82</v>
      </c>
      <c r="O1449" s="18" t="str">
        <f>INDEX(Chapter,MATCH(N1449,[1]Chapter!$A$1:$A$681,0),8)</f>
        <v>תרבות</v>
      </c>
      <c r="P1449" s="18" t="str">
        <f t="shared" si="178"/>
        <v>824</v>
      </c>
      <c r="Q1449" s="18" t="str">
        <f>INDEX(Chapter,MATCH(P1449,[1]Chapter!$A$1:$A$681,0),8)</f>
        <v>מתנ״סים</v>
      </c>
      <c r="R1449" s="18" t="str">
        <f t="shared" si="179"/>
        <v>8240</v>
      </c>
      <c r="S1449" s="18" t="e">
        <f>INDEX(Chapter,MATCH(R1449,[1]Chapter!$A$1:$A$681,0),8)</f>
        <v>#N/A</v>
      </c>
      <c r="T1449" s="18"/>
      <c r="U1449" s="18" t="str">
        <f t="shared" si="180"/>
        <v>7</v>
      </c>
      <c r="V1449" s="18" t="str">
        <f>IF($L1449&lt;"6",INDEX(Revenue_type,MATCH(U1449*1,[1]type!$A$118:$A$168,0),8),INDEX(Expenditure_type,MATCH(U1449*1,[1]type!$A$2:$A$117,0),8))</f>
        <v>הוצאות לפעולות</v>
      </c>
      <c r="W1449" s="18" t="str">
        <f t="shared" si="181"/>
        <v>78</v>
      </c>
      <c r="X1449" s="18" t="str">
        <f>IF($L1449&lt;"6",INDEX(Revenue_type,MATCH(W1449*1,[1]type!$A$118:$A$168,0),8),INDEX(Expenditure_type,MATCH(W1449*1,[1]type!$A$2:$A$117,0),8))</f>
        <v>הוצאות שונות</v>
      </c>
      <c r="Y1449" s="18" t="str">
        <f t="shared" si="182"/>
        <v>782</v>
      </c>
      <c r="Z1449" s="18" t="e">
        <f>IF($L1449&lt;"6",INDEX(Revenue_type,MATCH(Y1449*1,[1]type!$A$118:$A$168,0),8),INDEX(Expenditure_type,MATCH(Y1449*1,[1]type!$A$2:$A$117,0),8))</f>
        <v>#N/A</v>
      </c>
    </row>
    <row r="1450" spans="1:26" ht="15.75" customHeight="1" outlineLevel="2">
      <c r="A1450" s="38">
        <v>110</v>
      </c>
      <c r="B1450" s="39">
        <v>824003</v>
      </c>
      <c r="C1450">
        <v>1</v>
      </c>
      <c r="D1450" t="str">
        <f t="shared" si="183"/>
        <v>1824003.110</v>
      </c>
      <c r="E1450" s="42" t="s">
        <v>461</v>
      </c>
      <c r="F1450" s="16"/>
      <c r="G1450"/>
      <c r="H1450" s="17">
        <v>650000</v>
      </c>
      <c r="I1450" s="17">
        <v>617794.17000000004</v>
      </c>
      <c r="J1450" s="16">
        <v>540999.6</v>
      </c>
      <c r="K1450" s="18" t="e">
        <f>INDEX(תקציב_2013,MATCH(D1450,'[1]תקציב 2015'!$D$3:$D$5960,0),8)</f>
        <v>#N/A</v>
      </c>
      <c r="L1450" s="18" t="str">
        <f t="shared" si="176"/>
        <v>8</v>
      </c>
      <c r="M1450" s="18" t="str">
        <f>INDEX(Chapter,MATCH(L1450,[1]Chapter!$A$1:$A$681,0),8)</f>
        <v>שירותים ממלכתיים</v>
      </c>
      <c r="N1450" s="18" t="str">
        <f t="shared" si="177"/>
        <v>82</v>
      </c>
      <c r="O1450" s="18" t="str">
        <f>INDEX(Chapter,MATCH(N1450,[1]Chapter!$A$1:$A$681,0),8)</f>
        <v>תרבות</v>
      </c>
      <c r="P1450" s="18" t="str">
        <f t="shared" si="178"/>
        <v>824</v>
      </c>
      <c r="Q1450" s="18" t="str">
        <f>INDEX(Chapter,MATCH(P1450,[1]Chapter!$A$1:$A$681,0),8)</f>
        <v>מתנ״סים</v>
      </c>
      <c r="R1450" s="18" t="str">
        <f t="shared" si="179"/>
        <v>8240</v>
      </c>
      <c r="S1450" s="18" t="e">
        <f>INDEX(Chapter,MATCH(R1450,[1]Chapter!$A$1:$A$681,0),8)</f>
        <v>#N/A</v>
      </c>
      <c r="T1450" s="18"/>
      <c r="U1450" s="18" t="str">
        <f t="shared" si="180"/>
        <v>1</v>
      </c>
      <c r="V1450" s="18" t="str">
        <f>IF($L1450&lt;"6",INDEX(Revenue_type,MATCH(U1450*1,[1]type!$A$118:$A$168,0),8),INDEX(Expenditure_type,MATCH(U1450*1,[1]type!$A$2:$A$117,0),8))</f>
        <v>משכורות וש"ע לעובדים לפי תקן</v>
      </c>
      <c r="W1450" s="18" t="str">
        <f t="shared" si="181"/>
        <v>11</v>
      </c>
      <c r="X1450" s="18" t="str">
        <f>IF($L1450&lt;"6",INDEX(Revenue_type,MATCH(W1450*1,[1]type!$A$118:$A$168,0),8),INDEX(Expenditure_type,MATCH(W1450*1,[1]type!$A$2:$A$117,0),8))</f>
        <v>השכר הקובע</v>
      </c>
      <c r="Y1450" s="18" t="str">
        <f t="shared" si="182"/>
        <v>110</v>
      </c>
      <c r="Z1450" s="18" t="e">
        <f>IF($L1450&lt;"6",INDEX(Revenue_type,MATCH(Y1450*1,[1]type!$A$118:$A$168,0),8),INDEX(Expenditure_type,MATCH(Y1450*1,[1]type!$A$2:$A$117,0),8))</f>
        <v>#N/A</v>
      </c>
    </row>
    <row r="1451" spans="1:26" ht="15.75" customHeight="1" outlineLevel="2">
      <c r="A1451" s="38">
        <v>115</v>
      </c>
      <c r="B1451" s="39">
        <v>824003</v>
      </c>
      <c r="C1451">
        <v>1</v>
      </c>
      <c r="D1451" t="str">
        <f t="shared" si="183"/>
        <v>1824003.115</v>
      </c>
      <c r="E1451" s="42" t="s">
        <v>433</v>
      </c>
      <c r="F1451" s="16"/>
      <c r="G1451"/>
      <c r="H1451" s="17">
        <v>50000</v>
      </c>
      <c r="I1451" s="17">
        <v>49749</v>
      </c>
      <c r="J1451" s="16">
        <v>42543</v>
      </c>
      <c r="K1451" s="18" t="e">
        <f>INDEX(תקציב_2013,MATCH(D1451,'[1]תקציב 2015'!$D$3:$D$5960,0),8)</f>
        <v>#N/A</v>
      </c>
      <c r="L1451" s="18" t="str">
        <f t="shared" si="176"/>
        <v>8</v>
      </c>
      <c r="M1451" s="18" t="str">
        <f>INDEX(Chapter,MATCH(L1451,[1]Chapter!$A$1:$A$681,0),8)</f>
        <v>שירותים ממלכתיים</v>
      </c>
      <c r="N1451" s="18" t="str">
        <f t="shared" si="177"/>
        <v>82</v>
      </c>
      <c r="O1451" s="18" t="str">
        <f>INDEX(Chapter,MATCH(N1451,[1]Chapter!$A$1:$A$681,0),8)</f>
        <v>תרבות</v>
      </c>
      <c r="P1451" s="18" t="str">
        <f t="shared" si="178"/>
        <v>824</v>
      </c>
      <c r="Q1451" s="18" t="str">
        <f>INDEX(Chapter,MATCH(P1451,[1]Chapter!$A$1:$A$681,0),8)</f>
        <v>מתנ״סים</v>
      </c>
      <c r="R1451" s="18" t="str">
        <f t="shared" si="179"/>
        <v>8240</v>
      </c>
      <c r="S1451" s="18" t="e">
        <f>INDEX(Chapter,MATCH(R1451,[1]Chapter!$A$1:$A$681,0),8)</f>
        <v>#N/A</v>
      </c>
      <c r="T1451" s="18"/>
      <c r="U1451" s="18" t="str">
        <f t="shared" si="180"/>
        <v>1</v>
      </c>
      <c r="V1451" s="18" t="str">
        <f>IF($L1451&lt;"6",INDEX(Revenue_type,MATCH(U1451*1,[1]type!$A$118:$A$168,0),8),INDEX(Expenditure_type,MATCH(U1451*1,[1]type!$A$2:$A$117,0),8))</f>
        <v>משכורות וש"ע לעובדים לפי תקן</v>
      </c>
      <c r="W1451" s="18" t="str">
        <f t="shared" si="181"/>
        <v>11</v>
      </c>
      <c r="X1451" s="18" t="str">
        <f>IF($L1451&lt;"6",INDEX(Revenue_type,MATCH(W1451*1,[1]type!$A$118:$A$168,0),8),INDEX(Expenditure_type,MATCH(W1451*1,[1]type!$A$2:$A$117,0),8))</f>
        <v>השכר הקובע</v>
      </c>
      <c r="Y1451" s="18" t="str">
        <f t="shared" si="182"/>
        <v>115</v>
      </c>
      <c r="Z1451" s="18" t="e">
        <f>IF($L1451&lt;"6",INDEX(Revenue_type,MATCH(Y1451*1,[1]type!$A$118:$A$168,0),8),INDEX(Expenditure_type,MATCH(Y1451*1,[1]type!$A$2:$A$117,0),8))</f>
        <v>#N/A</v>
      </c>
    </row>
    <row r="1452" spans="1:26" ht="15.75" customHeight="1" outlineLevel="2">
      <c r="A1452" s="38">
        <v>130</v>
      </c>
      <c r="B1452" s="39">
        <v>824003</v>
      </c>
      <c r="C1452">
        <v>1</v>
      </c>
      <c r="D1452" t="str">
        <f t="shared" si="183"/>
        <v>1824003.130</v>
      </c>
      <c r="E1452" s="42" t="s">
        <v>41</v>
      </c>
      <c r="F1452" s="16"/>
      <c r="G1452"/>
      <c r="H1452" s="17">
        <v>34000</v>
      </c>
      <c r="I1452" s="17">
        <v>55539.13</v>
      </c>
      <c r="J1452" s="16">
        <v>43621.46</v>
      </c>
      <c r="K1452" s="18" t="e">
        <f>INDEX(תקציב_2013,MATCH(D1452,'[1]תקציב 2015'!$D$3:$D$5960,0),8)</f>
        <v>#N/A</v>
      </c>
      <c r="L1452" s="18" t="str">
        <f t="shared" si="176"/>
        <v>8</v>
      </c>
      <c r="M1452" s="18" t="str">
        <f>INDEX(Chapter,MATCH(L1452,[1]Chapter!$A$1:$A$681,0),8)</f>
        <v>שירותים ממלכתיים</v>
      </c>
      <c r="N1452" s="18" t="str">
        <f t="shared" si="177"/>
        <v>82</v>
      </c>
      <c r="O1452" s="18" t="str">
        <f>INDEX(Chapter,MATCH(N1452,[1]Chapter!$A$1:$A$681,0),8)</f>
        <v>תרבות</v>
      </c>
      <c r="P1452" s="18" t="str">
        <f t="shared" si="178"/>
        <v>824</v>
      </c>
      <c r="Q1452" s="18" t="str">
        <f>INDEX(Chapter,MATCH(P1452,[1]Chapter!$A$1:$A$681,0),8)</f>
        <v>מתנ״סים</v>
      </c>
      <c r="R1452" s="18" t="str">
        <f t="shared" si="179"/>
        <v>8240</v>
      </c>
      <c r="S1452" s="18" t="e">
        <f>INDEX(Chapter,MATCH(R1452,[1]Chapter!$A$1:$A$681,0),8)</f>
        <v>#N/A</v>
      </c>
      <c r="T1452" s="18"/>
      <c r="U1452" s="18" t="str">
        <f t="shared" si="180"/>
        <v>1</v>
      </c>
      <c r="V1452" s="18" t="str">
        <f>IF($L1452&lt;"6",INDEX(Revenue_type,MATCH(U1452*1,[1]type!$A$118:$A$168,0),8),INDEX(Expenditure_type,MATCH(U1452*1,[1]type!$A$2:$A$117,0),8))</f>
        <v>משכורות וש"ע לעובדים לפי תקן</v>
      </c>
      <c r="W1452" s="18" t="str">
        <f t="shared" si="181"/>
        <v>13</v>
      </c>
      <c r="X1452" s="18" t="str">
        <f>IF($L1452&lt;"6",INDEX(Revenue_type,MATCH(W1452*1,[1]type!$A$118:$A$168,0),8),INDEX(Expenditure_type,MATCH(W1452*1,[1]type!$A$2:$A$117,0),8))</f>
        <v>שעות נוספות</v>
      </c>
      <c r="Y1452" s="18" t="str">
        <f t="shared" si="182"/>
        <v>130</v>
      </c>
      <c r="Z1452" s="18" t="e">
        <f>IF($L1452&lt;"6",INDEX(Revenue_type,MATCH(Y1452*1,[1]type!$A$118:$A$168,0),8),INDEX(Expenditure_type,MATCH(Y1452*1,[1]type!$A$2:$A$117,0),8))</f>
        <v>#N/A</v>
      </c>
    </row>
    <row r="1453" spans="1:26" ht="15.75" customHeight="1" outlineLevel="2">
      <c r="A1453" s="38">
        <v>140</v>
      </c>
      <c r="B1453" s="39">
        <v>824003</v>
      </c>
      <c r="C1453">
        <v>1</v>
      </c>
      <c r="D1453" t="str">
        <f t="shared" si="183"/>
        <v>1824003.140</v>
      </c>
      <c r="E1453" s="42" t="s">
        <v>56</v>
      </c>
      <c r="F1453" s="16"/>
      <c r="G1453"/>
      <c r="H1453" s="17">
        <v>42000</v>
      </c>
      <c r="I1453" s="17">
        <v>61988.98</v>
      </c>
      <c r="J1453" s="16">
        <v>47039.65</v>
      </c>
      <c r="K1453" s="18" t="e">
        <f>INDEX(תקציב_2013,MATCH(D1453,'[1]תקציב 2015'!$D$3:$D$5960,0),8)</f>
        <v>#N/A</v>
      </c>
      <c r="L1453" s="18" t="str">
        <f t="shared" si="176"/>
        <v>8</v>
      </c>
      <c r="M1453" s="18" t="str">
        <f>INDEX(Chapter,MATCH(L1453,[1]Chapter!$A$1:$A$681,0),8)</f>
        <v>שירותים ממלכתיים</v>
      </c>
      <c r="N1453" s="18" t="str">
        <f t="shared" si="177"/>
        <v>82</v>
      </c>
      <c r="O1453" s="18" t="str">
        <f>INDEX(Chapter,MATCH(N1453,[1]Chapter!$A$1:$A$681,0),8)</f>
        <v>תרבות</v>
      </c>
      <c r="P1453" s="18" t="str">
        <f t="shared" si="178"/>
        <v>824</v>
      </c>
      <c r="Q1453" s="18" t="str">
        <f>INDEX(Chapter,MATCH(P1453,[1]Chapter!$A$1:$A$681,0),8)</f>
        <v>מתנ״סים</v>
      </c>
      <c r="R1453" s="18" t="str">
        <f t="shared" si="179"/>
        <v>8240</v>
      </c>
      <c r="S1453" s="18" t="e">
        <f>INDEX(Chapter,MATCH(R1453,[1]Chapter!$A$1:$A$681,0),8)</f>
        <v>#N/A</v>
      </c>
      <c r="T1453" s="18"/>
      <c r="U1453" s="18" t="str">
        <f t="shared" si="180"/>
        <v>1</v>
      </c>
      <c r="V1453" s="18" t="str">
        <f>IF($L1453&lt;"6",INDEX(Revenue_type,MATCH(U1453*1,[1]type!$A$118:$A$168,0),8),INDEX(Expenditure_type,MATCH(U1453*1,[1]type!$A$2:$A$117,0),8))</f>
        <v>משכורות וש"ע לעובדים לפי תקן</v>
      </c>
      <c r="W1453" s="18" t="str">
        <f t="shared" si="181"/>
        <v>14</v>
      </c>
      <c r="X1453" s="18" t="str">
        <f>IF($L1453&lt;"6",INDEX(Revenue_type,MATCH(W1453*1,[1]type!$A$118:$A$168,0),8),INDEX(Expenditure_type,MATCH(W1453*1,[1]type!$A$2:$A$117,0),8))</f>
        <v>החזר הוצאות</v>
      </c>
      <c r="Y1453" s="18" t="str">
        <f t="shared" si="182"/>
        <v>140</v>
      </c>
      <c r="Z1453" s="18" t="e">
        <f>IF($L1453&lt;"6",INDEX(Revenue_type,MATCH(Y1453*1,[1]type!$A$118:$A$168,0),8),INDEX(Expenditure_type,MATCH(Y1453*1,[1]type!$A$2:$A$117,0),8))</f>
        <v>#N/A</v>
      </c>
    </row>
    <row r="1454" spans="1:26" ht="15.75" customHeight="1" outlineLevel="2">
      <c r="A1454" s="38">
        <v>210</v>
      </c>
      <c r="B1454" s="39">
        <v>824003</v>
      </c>
      <c r="C1454">
        <v>1</v>
      </c>
      <c r="D1454" t="str">
        <f t="shared" si="183"/>
        <v>1824003.210</v>
      </c>
      <c r="E1454" s="42" t="s">
        <v>476</v>
      </c>
      <c r="F1454" s="16"/>
      <c r="G1454"/>
      <c r="H1454" s="17">
        <v>150000</v>
      </c>
      <c r="I1454" s="17">
        <v>121933.8</v>
      </c>
      <c r="J1454" s="16">
        <v>209383.71</v>
      </c>
      <c r="K1454" s="18" t="e">
        <f>INDEX(תקציב_2013,MATCH(D1454,'[1]תקציב 2015'!$D$3:$D$5960,0),8)</f>
        <v>#N/A</v>
      </c>
      <c r="L1454" s="18" t="str">
        <f t="shared" si="176"/>
        <v>8</v>
      </c>
      <c r="M1454" s="18" t="str">
        <f>INDEX(Chapter,MATCH(L1454,[1]Chapter!$A$1:$A$681,0),8)</f>
        <v>שירותים ממלכתיים</v>
      </c>
      <c r="N1454" s="18" t="str">
        <f t="shared" si="177"/>
        <v>82</v>
      </c>
      <c r="O1454" s="18" t="str">
        <f>INDEX(Chapter,MATCH(N1454,[1]Chapter!$A$1:$A$681,0),8)</f>
        <v>תרבות</v>
      </c>
      <c r="P1454" s="18" t="str">
        <f t="shared" si="178"/>
        <v>824</v>
      </c>
      <c r="Q1454" s="18" t="str">
        <f>INDEX(Chapter,MATCH(P1454,[1]Chapter!$A$1:$A$681,0),8)</f>
        <v>מתנ״סים</v>
      </c>
      <c r="R1454" s="18" t="str">
        <f t="shared" si="179"/>
        <v>8240</v>
      </c>
      <c r="S1454" s="18" t="e">
        <f>INDEX(Chapter,MATCH(R1454,[1]Chapter!$A$1:$A$681,0),8)</f>
        <v>#N/A</v>
      </c>
      <c r="T1454" s="18"/>
      <c r="U1454" s="18" t="str">
        <f t="shared" si="180"/>
        <v>2</v>
      </c>
      <c r="V1454" s="18" t="str">
        <f>IF($L1454&lt;"6",INDEX(Revenue_type,MATCH(U1454*1,[1]type!$A$118:$A$168,0),8),INDEX(Expenditure_type,MATCH(U1454*1,[1]type!$A$2:$A$117,0),8))</f>
        <v>משכורות וש"ע לעובדים בלי תקן</v>
      </c>
      <c r="W1454" s="18" t="str">
        <f t="shared" si="181"/>
        <v>21</v>
      </c>
      <c r="X1454" s="18" t="str">
        <f>IF($L1454&lt;"6",INDEX(Revenue_type,MATCH(W1454*1,[1]type!$A$118:$A$168,0),8),INDEX(Expenditure_type,MATCH(W1454*1,[1]type!$A$2:$A$117,0),8))</f>
        <v>השכר הקובע</v>
      </c>
      <c r="Y1454" s="18" t="str">
        <f t="shared" si="182"/>
        <v>210</v>
      </c>
      <c r="Z1454" s="18" t="e">
        <f>IF($L1454&lt;"6",INDEX(Revenue_type,MATCH(Y1454*1,[1]type!$A$118:$A$168,0),8),INDEX(Expenditure_type,MATCH(Y1454*1,[1]type!$A$2:$A$117,0),8))</f>
        <v>#N/A</v>
      </c>
    </row>
    <row r="1455" spans="1:26" ht="15.75" customHeight="1" outlineLevel="2">
      <c r="A1455" s="38">
        <v>430</v>
      </c>
      <c r="B1455" s="39">
        <v>824003</v>
      </c>
      <c r="C1455">
        <v>1</v>
      </c>
      <c r="D1455" t="str">
        <f t="shared" si="183"/>
        <v>1824003.430</v>
      </c>
      <c r="E1455" s="42" t="s">
        <v>468</v>
      </c>
      <c r="F1455" s="16"/>
      <c r="G1455"/>
      <c r="H1455" s="17">
        <v>37000</v>
      </c>
      <c r="I1455" s="17">
        <v>33536.269999999997</v>
      </c>
      <c r="J1455" s="16">
        <v>40900.199999999997</v>
      </c>
      <c r="K1455" s="18" t="e">
        <f>INDEX(תקציב_2013,MATCH(D1455,'[1]תקציב 2015'!$D$3:$D$5960,0),8)</f>
        <v>#N/A</v>
      </c>
      <c r="L1455" s="18" t="str">
        <f t="shared" si="176"/>
        <v>8</v>
      </c>
      <c r="M1455" s="18" t="str">
        <f>INDEX(Chapter,MATCH(L1455,[1]Chapter!$A$1:$A$681,0),8)</f>
        <v>שירותים ממלכתיים</v>
      </c>
      <c r="N1455" s="18" t="str">
        <f t="shared" si="177"/>
        <v>82</v>
      </c>
      <c r="O1455" s="18" t="str">
        <f>INDEX(Chapter,MATCH(N1455,[1]Chapter!$A$1:$A$681,0),8)</f>
        <v>תרבות</v>
      </c>
      <c r="P1455" s="18" t="str">
        <f t="shared" si="178"/>
        <v>824</v>
      </c>
      <c r="Q1455" s="18" t="str">
        <f>INDEX(Chapter,MATCH(P1455,[1]Chapter!$A$1:$A$681,0),8)</f>
        <v>מתנ״סים</v>
      </c>
      <c r="R1455" s="18" t="str">
        <f t="shared" si="179"/>
        <v>8240</v>
      </c>
      <c r="S1455" s="18" t="e">
        <f>INDEX(Chapter,MATCH(R1455,[1]Chapter!$A$1:$A$681,0),8)</f>
        <v>#N/A</v>
      </c>
      <c r="T1455" s="18"/>
      <c r="U1455" s="18" t="str">
        <f t="shared" si="180"/>
        <v>4</v>
      </c>
      <c r="V1455" s="18" t="str">
        <f>IF($L1455&lt;"6",INDEX(Revenue_type,MATCH(U1455*1,[1]type!$A$118:$A$168,0),8),INDEX(Expenditure_type,MATCH(U1455*1,[1]type!$A$2:$A$117,0),8))</f>
        <v>אחזקת בינים ואספקת ציוד</v>
      </c>
      <c r="W1455" s="18" t="str">
        <f t="shared" si="181"/>
        <v>43</v>
      </c>
      <c r="X1455" s="18" t="str">
        <f>IF($L1455&lt;"6",INDEX(Revenue_type,MATCH(W1455*1,[1]type!$A$118:$A$168,0),8),INDEX(Expenditure_type,MATCH(W1455*1,[1]type!$A$2:$A$117,0),8))</f>
        <v>חשמל, מים וחומרי ניקיון</v>
      </c>
      <c r="Y1455" s="18" t="str">
        <f t="shared" si="182"/>
        <v>430</v>
      </c>
      <c r="Z1455" s="18" t="e">
        <f>IF($L1455&lt;"6",INDEX(Revenue_type,MATCH(Y1455*1,[1]type!$A$118:$A$168,0),8),INDEX(Expenditure_type,MATCH(Y1455*1,[1]type!$A$2:$A$117,0),8))</f>
        <v>#N/A</v>
      </c>
    </row>
    <row r="1456" spans="1:26" ht="15.75" customHeight="1" outlineLevel="2">
      <c r="A1456" s="38">
        <v>440</v>
      </c>
      <c r="B1456" s="39">
        <v>824003</v>
      </c>
      <c r="C1456">
        <v>1</v>
      </c>
      <c r="D1456" t="str">
        <f t="shared" si="183"/>
        <v>1824003.440</v>
      </c>
      <c r="E1456" s="42" t="s">
        <v>500</v>
      </c>
      <c r="F1456" s="16"/>
      <c r="G1456"/>
      <c r="H1456" s="17">
        <v>78000</v>
      </c>
      <c r="I1456" s="17">
        <v>77479.600000000006</v>
      </c>
      <c r="J1456" s="16">
        <v>79397</v>
      </c>
      <c r="K1456" s="18" t="e">
        <f>INDEX(תקציב_2013,MATCH(D1456,'[1]תקציב 2015'!$D$3:$D$5960,0),8)</f>
        <v>#N/A</v>
      </c>
      <c r="L1456" s="18" t="str">
        <f t="shared" si="176"/>
        <v>8</v>
      </c>
      <c r="M1456" s="18" t="str">
        <f>INDEX(Chapter,MATCH(L1456,[1]Chapter!$A$1:$A$681,0),8)</f>
        <v>שירותים ממלכתיים</v>
      </c>
      <c r="N1456" s="18" t="str">
        <f t="shared" si="177"/>
        <v>82</v>
      </c>
      <c r="O1456" s="18" t="str">
        <f>INDEX(Chapter,MATCH(N1456,[1]Chapter!$A$1:$A$681,0),8)</f>
        <v>תרבות</v>
      </c>
      <c r="P1456" s="18" t="str">
        <f t="shared" si="178"/>
        <v>824</v>
      </c>
      <c r="Q1456" s="18" t="str">
        <f>INDEX(Chapter,MATCH(P1456,[1]Chapter!$A$1:$A$681,0),8)</f>
        <v>מתנ״סים</v>
      </c>
      <c r="R1456" s="18" t="str">
        <f t="shared" si="179"/>
        <v>8240</v>
      </c>
      <c r="S1456" s="18" t="e">
        <f>INDEX(Chapter,MATCH(R1456,[1]Chapter!$A$1:$A$681,0),8)</f>
        <v>#N/A</v>
      </c>
      <c r="T1456" s="18"/>
      <c r="U1456" s="18" t="str">
        <f t="shared" si="180"/>
        <v>4</v>
      </c>
      <c r="V1456" s="18" t="str">
        <f>IF($L1456&lt;"6",INDEX(Revenue_type,MATCH(U1456*1,[1]type!$A$118:$A$168,0),8),INDEX(Expenditure_type,MATCH(U1456*1,[1]type!$A$2:$A$117,0),8))</f>
        <v>אחזקת בינים ואספקת ציוד</v>
      </c>
      <c r="W1456" s="18" t="str">
        <f t="shared" si="181"/>
        <v>44</v>
      </c>
      <c r="X1456" s="18" t="str">
        <f>IF($L1456&lt;"6",INDEX(Revenue_type,MATCH(W1456*1,[1]type!$A$118:$A$168,0),8),INDEX(Expenditure_type,MATCH(W1456*1,[1]type!$A$2:$A$117,0),8))</f>
        <v>ביטוח</v>
      </c>
      <c r="Y1456" s="18" t="str">
        <f t="shared" si="182"/>
        <v>440</v>
      </c>
      <c r="Z1456" s="18" t="e">
        <f>IF($L1456&lt;"6",INDEX(Revenue_type,MATCH(Y1456*1,[1]type!$A$118:$A$168,0),8),INDEX(Expenditure_type,MATCH(Y1456*1,[1]type!$A$2:$A$117,0),8))</f>
        <v>#N/A</v>
      </c>
    </row>
    <row r="1457" spans="1:26" ht="15.75" customHeight="1" outlineLevel="2">
      <c r="A1457" s="38">
        <v>492</v>
      </c>
      <c r="B1457" s="39">
        <v>824003</v>
      </c>
      <c r="C1457">
        <v>1</v>
      </c>
      <c r="D1457" t="str">
        <f t="shared" si="183"/>
        <v>1824003.492</v>
      </c>
      <c r="E1457" s="42" t="s">
        <v>462</v>
      </c>
      <c r="F1457" s="16"/>
      <c r="G1457"/>
      <c r="H1457" s="17">
        <v>70000</v>
      </c>
      <c r="I1457" s="17">
        <v>67155</v>
      </c>
      <c r="J1457" s="16">
        <v>70957</v>
      </c>
      <c r="K1457" s="18" t="e">
        <f>INDEX(תקציב_2013,MATCH(D1457,'[1]תקציב 2015'!$D$3:$D$5960,0),8)</f>
        <v>#N/A</v>
      </c>
      <c r="L1457" s="18" t="str">
        <f t="shared" si="176"/>
        <v>8</v>
      </c>
      <c r="M1457" s="18" t="str">
        <f>INDEX(Chapter,MATCH(L1457,[1]Chapter!$A$1:$A$681,0),8)</f>
        <v>שירותים ממלכתיים</v>
      </c>
      <c r="N1457" s="18" t="str">
        <f t="shared" si="177"/>
        <v>82</v>
      </c>
      <c r="O1457" s="18" t="str">
        <f>INDEX(Chapter,MATCH(N1457,[1]Chapter!$A$1:$A$681,0),8)</f>
        <v>תרבות</v>
      </c>
      <c r="P1457" s="18" t="str">
        <f t="shared" si="178"/>
        <v>824</v>
      </c>
      <c r="Q1457" s="18" t="str">
        <f>INDEX(Chapter,MATCH(P1457,[1]Chapter!$A$1:$A$681,0),8)</f>
        <v>מתנ״סים</v>
      </c>
      <c r="R1457" s="18" t="str">
        <f t="shared" si="179"/>
        <v>8240</v>
      </c>
      <c r="S1457" s="18" t="e">
        <f>INDEX(Chapter,MATCH(R1457,[1]Chapter!$A$1:$A$681,0),8)</f>
        <v>#N/A</v>
      </c>
      <c r="T1457" s="18"/>
      <c r="U1457" s="18" t="str">
        <f t="shared" si="180"/>
        <v>4</v>
      </c>
      <c r="V1457" s="18" t="str">
        <f>IF($L1457&lt;"6",INDEX(Revenue_type,MATCH(U1457*1,[1]type!$A$118:$A$168,0),8),INDEX(Expenditure_type,MATCH(U1457*1,[1]type!$A$2:$A$117,0),8))</f>
        <v>אחזקת בינים ואספקת ציוד</v>
      </c>
      <c r="W1457" s="18" t="str">
        <f t="shared" si="181"/>
        <v>49</v>
      </c>
      <c r="X1457" s="18" t="e">
        <f>IF($L1457&lt;"6",INDEX(Revenue_type,MATCH(W1457*1,[1]type!$A$118:$A$168,0),8),INDEX(Expenditure_type,MATCH(W1457*1,[1]type!$A$2:$A$117,0),8))</f>
        <v>#N/A</v>
      </c>
      <c r="Y1457" s="18" t="str">
        <f t="shared" si="182"/>
        <v>492</v>
      </c>
      <c r="Z1457" s="18" t="str">
        <f>IF($L1457&lt;"6",INDEX(Revenue_type,MATCH(Y1457*1,[1]type!$A$118:$A$168,0),8),INDEX(Expenditure_type,MATCH(Y1457*1,[1]type!$A$2:$A$117,0),8))</f>
        <v>השתתפות בתקציבי עזר 092</v>
      </c>
    </row>
    <row r="1458" spans="1:26" ht="15.75" customHeight="1" outlineLevel="2">
      <c r="A1458" s="38">
        <v>550</v>
      </c>
      <c r="B1458" s="39">
        <v>824003</v>
      </c>
      <c r="C1458">
        <v>1</v>
      </c>
      <c r="D1458" t="str">
        <f t="shared" si="183"/>
        <v>1824003.550</v>
      </c>
      <c r="E1458" s="42" t="s">
        <v>967</v>
      </c>
      <c r="F1458" s="16"/>
      <c r="G1458"/>
      <c r="H1458" s="17">
        <v>30000</v>
      </c>
      <c r="I1458" s="17">
        <v>21053.7</v>
      </c>
      <c r="J1458" s="16">
        <v>20455</v>
      </c>
      <c r="K1458" s="18" t="e">
        <f>INDEX(תקציב_2013,MATCH(D1458,'[1]תקציב 2015'!$D$3:$D$5960,0),8)</f>
        <v>#N/A</v>
      </c>
      <c r="L1458" s="18" t="str">
        <f t="shared" si="176"/>
        <v>8</v>
      </c>
      <c r="M1458" s="18" t="str">
        <f>INDEX(Chapter,MATCH(L1458,[1]Chapter!$A$1:$A$681,0),8)</f>
        <v>שירותים ממלכתיים</v>
      </c>
      <c r="N1458" s="18" t="str">
        <f t="shared" si="177"/>
        <v>82</v>
      </c>
      <c r="O1458" s="18" t="str">
        <f>INDEX(Chapter,MATCH(N1458,[1]Chapter!$A$1:$A$681,0),8)</f>
        <v>תרבות</v>
      </c>
      <c r="P1458" s="18" t="str">
        <f t="shared" si="178"/>
        <v>824</v>
      </c>
      <c r="Q1458" s="18" t="str">
        <f>INDEX(Chapter,MATCH(P1458,[1]Chapter!$A$1:$A$681,0),8)</f>
        <v>מתנ״סים</v>
      </c>
      <c r="R1458" s="18" t="str">
        <f t="shared" si="179"/>
        <v>8240</v>
      </c>
      <c r="S1458" s="18" t="e">
        <f>INDEX(Chapter,MATCH(R1458,[1]Chapter!$A$1:$A$681,0),8)</f>
        <v>#N/A</v>
      </c>
      <c r="T1458" s="18"/>
      <c r="U1458" s="18" t="str">
        <f t="shared" si="180"/>
        <v>5</v>
      </c>
      <c r="V1458" s="18" t="str">
        <f>IF($L1458&lt;"6",INDEX(Revenue_type,MATCH(U1458*1,[1]type!$A$118:$A$168,0),8),INDEX(Expenditure_type,MATCH(U1458*1,[1]type!$A$2:$A$117,0),8))</f>
        <v>הוצאות מנהליות</v>
      </c>
      <c r="W1458" s="18" t="str">
        <f t="shared" si="181"/>
        <v>55</v>
      </c>
      <c r="X1458" s="18" t="str">
        <f>IF($L1458&lt;"6",INDEX(Revenue_type,MATCH(W1458*1,[1]type!$A$118:$A$168,0),8),INDEX(Expenditure_type,MATCH(W1458*1,[1]type!$A$2:$A$117,0),8))</f>
        <v>הוצאות פרסום</v>
      </c>
      <c r="Y1458" s="18" t="str">
        <f t="shared" si="182"/>
        <v>550</v>
      </c>
      <c r="Z1458" s="18" t="e">
        <f>IF($L1458&lt;"6",INDEX(Revenue_type,MATCH(Y1458*1,[1]type!$A$118:$A$168,0),8),INDEX(Expenditure_type,MATCH(Y1458*1,[1]type!$A$2:$A$117,0),8))</f>
        <v>#N/A</v>
      </c>
    </row>
    <row r="1459" spans="1:26" ht="15.75" customHeight="1" outlineLevel="2">
      <c r="A1459" s="38">
        <v>750</v>
      </c>
      <c r="B1459" s="39">
        <v>824003</v>
      </c>
      <c r="C1459">
        <v>1</v>
      </c>
      <c r="D1459" t="str">
        <f t="shared" si="183"/>
        <v>1824003.750</v>
      </c>
      <c r="E1459" s="42" t="s">
        <v>968</v>
      </c>
      <c r="F1459" s="16"/>
      <c r="G1459"/>
      <c r="H1459" s="17">
        <v>350000</v>
      </c>
      <c r="I1459" s="17">
        <v>287640.76</v>
      </c>
      <c r="J1459" s="16">
        <v>359618.66</v>
      </c>
      <c r="K1459" s="18" t="e">
        <f>INDEX(תקציב_2013,MATCH(D1459,'[1]תקציב 2015'!$D$3:$D$5960,0),8)</f>
        <v>#N/A</v>
      </c>
      <c r="L1459" s="18" t="str">
        <f t="shared" si="176"/>
        <v>8</v>
      </c>
      <c r="M1459" s="18" t="str">
        <f>INDEX(Chapter,MATCH(L1459,[1]Chapter!$A$1:$A$681,0),8)</f>
        <v>שירותים ממלכתיים</v>
      </c>
      <c r="N1459" s="18" t="str">
        <f t="shared" si="177"/>
        <v>82</v>
      </c>
      <c r="O1459" s="18" t="str">
        <f>INDEX(Chapter,MATCH(N1459,[1]Chapter!$A$1:$A$681,0),8)</f>
        <v>תרבות</v>
      </c>
      <c r="P1459" s="18" t="str">
        <f t="shared" si="178"/>
        <v>824</v>
      </c>
      <c r="Q1459" s="18" t="str">
        <f>INDEX(Chapter,MATCH(P1459,[1]Chapter!$A$1:$A$681,0),8)</f>
        <v>מתנ״סים</v>
      </c>
      <c r="R1459" s="18" t="str">
        <f t="shared" si="179"/>
        <v>8240</v>
      </c>
      <c r="S1459" s="18" t="e">
        <f>INDEX(Chapter,MATCH(R1459,[1]Chapter!$A$1:$A$681,0),8)</f>
        <v>#N/A</v>
      </c>
      <c r="T1459" s="18"/>
      <c r="U1459" s="18" t="str">
        <f t="shared" si="180"/>
        <v>7</v>
      </c>
      <c r="V1459" s="18" t="str">
        <f>IF($L1459&lt;"6",INDEX(Revenue_type,MATCH(U1459*1,[1]type!$A$118:$A$168,0),8),INDEX(Expenditure_type,MATCH(U1459*1,[1]type!$A$2:$A$117,0),8))</f>
        <v>הוצאות לפעולות</v>
      </c>
      <c r="W1459" s="18" t="str">
        <f t="shared" si="181"/>
        <v>75</v>
      </c>
      <c r="X1459" s="18" t="str">
        <f>IF($L1459&lt;"6",INDEX(Revenue_type,MATCH(W1459*1,[1]type!$A$118:$A$168,0),8),INDEX(Expenditure_type,MATCH(W1459*1,[1]type!$A$2:$A$117,0),8))</f>
        <v>עבודות קבלניות</v>
      </c>
      <c r="Y1459" s="18" t="str">
        <f t="shared" si="182"/>
        <v>750</v>
      </c>
      <c r="Z1459" s="18" t="e">
        <f>IF($L1459&lt;"6",INDEX(Revenue_type,MATCH(Y1459*1,[1]type!$A$118:$A$168,0),8),INDEX(Expenditure_type,MATCH(Y1459*1,[1]type!$A$2:$A$117,0),8))</f>
        <v>#N/A</v>
      </c>
    </row>
    <row r="1460" spans="1:26" ht="15.75" customHeight="1" outlineLevel="2">
      <c r="A1460" s="38">
        <v>751</v>
      </c>
      <c r="B1460" s="39">
        <v>824003</v>
      </c>
      <c r="C1460">
        <v>1</v>
      </c>
      <c r="D1460" t="str">
        <f t="shared" si="183"/>
        <v>1824003.751</v>
      </c>
      <c r="E1460" s="42" t="s">
        <v>300</v>
      </c>
      <c r="F1460" s="16"/>
      <c r="G1460"/>
      <c r="H1460" s="17">
        <v>30000</v>
      </c>
      <c r="I1460" s="17">
        <v>25760.5</v>
      </c>
      <c r="J1460" s="16">
        <v>27517</v>
      </c>
      <c r="K1460" s="18" t="e">
        <f>INDEX(תקציב_2013,MATCH(D1460,'[1]תקציב 2015'!$D$3:$D$5960,0),8)</f>
        <v>#N/A</v>
      </c>
      <c r="L1460" s="18" t="str">
        <f t="shared" si="176"/>
        <v>8</v>
      </c>
      <c r="M1460" s="18" t="str">
        <f>INDEX(Chapter,MATCH(L1460,[1]Chapter!$A$1:$A$681,0),8)</f>
        <v>שירותים ממלכתיים</v>
      </c>
      <c r="N1460" s="18" t="str">
        <f t="shared" si="177"/>
        <v>82</v>
      </c>
      <c r="O1460" s="18" t="str">
        <f>INDEX(Chapter,MATCH(N1460,[1]Chapter!$A$1:$A$681,0),8)</f>
        <v>תרבות</v>
      </c>
      <c r="P1460" s="18" t="str">
        <f t="shared" si="178"/>
        <v>824</v>
      </c>
      <c r="Q1460" s="18" t="str">
        <f>INDEX(Chapter,MATCH(P1460,[1]Chapter!$A$1:$A$681,0),8)</f>
        <v>מתנ״סים</v>
      </c>
      <c r="R1460" s="18" t="str">
        <f t="shared" si="179"/>
        <v>8240</v>
      </c>
      <c r="S1460" s="18" t="e">
        <f>INDEX(Chapter,MATCH(R1460,[1]Chapter!$A$1:$A$681,0),8)</f>
        <v>#N/A</v>
      </c>
      <c r="T1460" s="18"/>
      <c r="U1460" s="18" t="str">
        <f t="shared" si="180"/>
        <v>7</v>
      </c>
      <c r="V1460" s="18" t="str">
        <f>IF($L1460&lt;"6",INDEX(Revenue_type,MATCH(U1460*1,[1]type!$A$118:$A$168,0),8),INDEX(Expenditure_type,MATCH(U1460*1,[1]type!$A$2:$A$117,0),8))</f>
        <v>הוצאות לפעולות</v>
      </c>
      <c r="W1460" s="18" t="str">
        <f t="shared" si="181"/>
        <v>75</v>
      </c>
      <c r="X1460" s="18" t="str">
        <f>IF($L1460&lt;"6",INDEX(Revenue_type,MATCH(W1460*1,[1]type!$A$118:$A$168,0),8),INDEX(Expenditure_type,MATCH(W1460*1,[1]type!$A$2:$A$117,0),8))</f>
        <v>עבודות קבלניות</v>
      </c>
      <c r="Y1460" s="18" t="str">
        <f t="shared" si="182"/>
        <v>751</v>
      </c>
      <c r="Z1460" s="18" t="e">
        <f>IF($L1460&lt;"6",INDEX(Revenue_type,MATCH(Y1460*1,[1]type!$A$118:$A$168,0),8),INDEX(Expenditure_type,MATCH(Y1460*1,[1]type!$A$2:$A$117,0),8))</f>
        <v>#N/A</v>
      </c>
    </row>
    <row r="1461" spans="1:26" ht="15.75" customHeight="1" outlineLevel="2">
      <c r="A1461" s="38">
        <v>780</v>
      </c>
      <c r="B1461" s="39">
        <v>824003</v>
      </c>
      <c r="C1461">
        <v>1</v>
      </c>
      <c r="D1461" t="str">
        <f t="shared" si="183"/>
        <v>1824003.780</v>
      </c>
      <c r="E1461" s="42" t="s">
        <v>449</v>
      </c>
      <c r="F1461" s="16"/>
      <c r="G1461"/>
      <c r="H1461" s="17">
        <v>15000</v>
      </c>
      <c r="I1461" s="17">
        <v>12724.8</v>
      </c>
      <c r="J1461" s="16">
        <v>11213.4</v>
      </c>
      <c r="K1461" s="18" t="e">
        <f>INDEX(תקציב_2013,MATCH(D1461,'[1]תקציב 2015'!$D$3:$D$5960,0),8)</f>
        <v>#N/A</v>
      </c>
      <c r="L1461" s="18" t="str">
        <f t="shared" si="176"/>
        <v>8</v>
      </c>
      <c r="M1461" s="18" t="str">
        <f>INDEX(Chapter,MATCH(L1461,[1]Chapter!$A$1:$A$681,0),8)</f>
        <v>שירותים ממלכתיים</v>
      </c>
      <c r="N1461" s="18" t="str">
        <f t="shared" si="177"/>
        <v>82</v>
      </c>
      <c r="O1461" s="18" t="str">
        <f>INDEX(Chapter,MATCH(N1461,[1]Chapter!$A$1:$A$681,0),8)</f>
        <v>תרבות</v>
      </c>
      <c r="P1461" s="18" t="str">
        <f t="shared" si="178"/>
        <v>824</v>
      </c>
      <c r="Q1461" s="18" t="str">
        <f>INDEX(Chapter,MATCH(P1461,[1]Chapter!$A$1:$A$681,0),8)</f>
        <v>מתנ״סים</v>
      </c>
      <c r="R1461" s="18" t="str">
        <f t="shared" si="179"/>
        <v>8240</v>
      </c>
      <c r="S1461" s="18" t="e">
        <f>INDEX(Chapter,MATCH(R1461,[1]Chapter!$A$1:$A$681,0),8)</f>
        <v>#N/A</v>
      </c>
      <c r="T1461" s="18"/>
      <c r="U1461" s="18" t="str">
        <f t="shared" si="180"/>
        <v>7</v>
      </c>
      <c r="V1461" s="18" t="str">
        <f>IF($L1461&lt;"6",INDEX(Revenue_type,MATCH(U1461*1,[1]type!$A$118:$A$168,0),8),INDEX(Expenditure_type,MATCH(U1461*1,[1]type!$A$2:$A$117,0),8))</f>
        <v>הוצאות לפעולות</v>
      </c>
      <c r="W1461" s="18" t="str">
        <f t="shared" si="181"/>
        <v>78</v>
      </c>
      <c r="X1461" s="18" t="str">
        <f>IF($L1461&lt;"6",INDEX(Revenue_type,MATCH(W1461*1,[1]type!$A$118:$A$168,0),8),INDEX(Expenditure_type,MATCH(W1461*1,[1]type!$A$2:$A$117,0),8))</f>
        <v>הוצאות שונות</v>
      </c>
      <c r="Y1461" s="18" t="str">
        <f t="shared" si="182"/>
        <v>780</v>
      </c>
      <c r="Z1461" s="18" t="e">
        <f>IF($L1461&lt;"6",INDEX(Revenue_type,MATCH(Y1461*1,[1]type!$A$118:$A$168,0),8),INDEX(Expenditure_type,MATCH(Y1461*1,[1]type!$A$2:$A$117,0),8))</f>
        <v>#N/A</v>
      </c>
    </row>
    <row r="1462" spans="1:26" ht="15.75" customHeight="1" outlineLevel="2">
      <c r="A1462" s="38">
        <v>798</v>
      </c>
      <c r="B1462" s="39">
        <v>824003</v>
      </c>
      <c r="C1462">
        <v>1</v>
      </c>
      <c r="D1462" t="str">
        <f t="shared" si="183"/>
        <v>1824003.798</v>
      </c>
      <c r="E1462" s="42" t="s">
        <v>713</v>
      </c>
      <c r="F1462" s="16"/>
      <c r="G1462"/>
      <c r="H1462" s="17">
        <v>50000</v>
      </c>
      <c r="I1462" s="17">
        <v>47226</v>
      </c>
      <c r="J1462" s="16">
        <v>48710</v>
      </c>
      <c r="K1462" s="18" t="e">
        <f>INDEX(תקציב_2013,MATCH(D1462,'[1]תקציב 2015'!$D$3:$D$5960,0),8)</f>
        <v>#N/A</v>
      </c>
      <c r="L1462" s="18" t="str">
        <f t="shared" si="176"/>
        <v>8</v>
      </c>
      <c r="M1462" s="18" t="str">
        <f>INDEX(Chapter,MATCH(L1462,[1]Chapter!$A$1:$A$681,0),8)</f>
        <v>שירותים ממלכתיים</v>
      </c>
      <c r="N1462" s="18" t="str">
        <f t="shared" si="177"/>
        <v>82</v>
      </c>
      <c r="O1462" s="18" t="str">
        <f>INDEX(Chapter,MATCH(N1462,[1]Chapter!$A$1:$A$681,0),8)</f>
        <v>תרבות</v>
      </c>
      <c r="P1462" s="18" t="str">
        <f t="shared" si="178"/>
        <v>824</v>
      </c>
      <c r="Q1462" s="18" t="str">
        <f>INDEX(Chapter,MATCH(P1462,[1]Chapter!$A$1:$A$681,0),8)</f>
        <v>מתנ״סים</v>
      </c>
      <c r="R1462" s="18" t="str">
        <f t="shared" si="179"/>
        <v>8240</v>
      </c>
      <c r="S1462" s="18" t="e">
        <f>INDEX(Chapter,MATCH(R1462,[1]Chapter!$A$1:$A$681,0),8)</f>
        <v>#N/A</v>
      </c>
      <c r="T1462" s="18"/>
      <c r="U1462" s="18" t="str">
        <f t="shared" si="180"/>
        <v>7</v>
      </c>
      <c r="V1462" s="18" t="str">
        <f>IF($L1462&lt;"6",INDEX(Revenue_type,MATCH(U1462*1,[1]type!$A$118:$A$168,0),8),INDEX(Expenditure_type,MATCH(U1462*1,[1]type!$A$2:$A$117,0),8))</f>
        <v>הוצאות לפעולות</v>
      </c>
      <c r="W1462" s="18" t="str">
        <f t="shared" si="181"/>
        <v>79</v>
      </c>
      <c r="X1462" s="18" t="str">
        <f>IF($L1462&lt;"6",INDEX(Revenue_type,MATCH(W1462*1,[1]type!$A$118:$A$168,0),8),INDEX(Expenditure_type,MATCH(W1462*1,[1]type!$A$2:$A$117,0),8))</f>
        <v>השתתפות בתקציבי עזר 092</v>
      </c>
      <c r="Y1462" s="18" t="str">
        <f t="shared" si="182"/>
        <v>798</v>
      </c>
      <c r="Z1462" s="18" t="e">
        <f>IF($L1462&lt;"6",INDEX(Revenue_type,MATCH(Y1462*1,[1]type!$A$118:$A$168,0),8),INDEX(Expenditure_type,MATCH(Y1462*1,[1]type!$A$2:$A$117,0),8))</f>
        <v>#N/A</v>
      </c>
    </row>
    <row r="1463" spans="1:26" ht="15.75" customHeight="1" outlineLevel="2">
      <c r="A1463" s="38">
        <v>930</v>
      </c>
      <c r="B1463" s="39">
        <v>824003</v>
      </c>
      <c r="C1463">
        <v>1</v>
      </c>
      <c r="D1463" t="str">
        <f t="shared" si="183"/>
        <v>1824003.930</v>
      </c>
      <c r="E1463" s="42" t="s">
        <v>969</v>
      </c>
      <c r="F1463" s="16"/>
      <c r="G1463"/>
      <c r="H1463" s="17">
        <v>0</v>
      </c>
      <c r="I1463" s="17">
        <v>11904.78</v>
      </c>
      <c r="J1463" s="16">
        <v>11956.01</v>
      </c>
      <c r="K1463" s="18" t="e">
        <f>INDEX(תקציב_2013,MATCH(D1463,'[1]תקציב 2015'!$D$3:$D$5960,0),8)</f>
        <v>#N/A</v>
      </c>
      <c r="L1463" s="18" t="str">
        <f t="shared" si="176"/>
        <v>8</v>
      </c>
      <c r="M1463" s="18" t="str">
        <f>INDEX(Chapter,MATCH(L1463,[1]Chapter!$A$1:$A$681,0),8)</f>
        <v>שירותים ממלכתיים</v>
      </c>
      <c r="N1463" s="18" t="str">
        <f t="shared" si="177"/>
        <v>82</v>
      </c>
      <c r="O1463" s="18" t="str">
        <f>INDEX(Chapter,MATCH(N1463,[1]Chapter!$A$1:$A$681,0),8)</f>
        <v>תרבות</v>
      </c>
      <c r="P1463" s="18" t="str">
        <f t="shared" si="178"/>
        <v>824</v>
      </c>
      <c r="Q1463" s="18" t="str">
        <f>INDEX(Chapter,MATCH(P1463,[1]Chapter!$A$1:$A$681,0),8)</f>
        <v>מתנ״סים</v>
      </c>
      <c r="R1463" s="18" t="str">
        <f t="shared" si="179"/>
        <v>8240</v>
      </c>
      <c r="S1463" s="18" t="e">
        <f>INDEX(Chapter,MATCH(R1463,[1]Chapter!$A$1:$A$681,0),8)</f>
        <v>#N/A</v>
      </c>
      <c r="T1463" s="18"/>
      <c r="U1463" s="18" t="str">
        <f t="shared" si="180"/>
        <v>9</v>
      </c>
      <c r="V1463" s="18" t="str">
        <f>IF($L1463&lt;"6",INDEX(Revenue_type,MATCH(U1463*1,[1]type!$A$118:$A$168,0),8),INDEX(Expenditure_type,MATCH(U1463*1,[1]type!$A$2:$A$117,0),8))</f>
        <v>הוצאות חד פעמיות</v>
      </c>
      <c r="W1463" s="18" t="str">
        <f t="shared" si="181"/>
        <v>93</v>
      </c>
      <c r="X1463" s="18" t="str">
        <f>IF($L1463&lt;"6",INDEX(Revenue_type,MATCH(W1463*1,[1]type!$A$118:$A$168,0),8),INDEX(Expenditure_type,MATCH(W1463*1,[1]type!$A$2:$A$117,0),8))</f>
        <v>רכישת ציוד יסודי</v>
      </c>
      <c r="Y1463" s="18" t="str">
        <f t="shared" si="182"/>
        <v>930</v>
      </c>
      <c r="Z1463" s="18" t="e">
        <f>IF($L1463&lt;"6",INDEX(Revenue_type,MATCH(Y1463*1,[1]type!$A$118:$A$168,0),8),INDEX(Expenditure_type,MATCH(Y1463*1,[1]type!$A$2:$A$117,0),8))</f>
        <v>#N/A</v>
      </c>
    </row>
    <row r="1464" spans="1:26" ht="15.75" customHeight="1" outlineLevel="2">
      <c r="A1464" s="38">
        <v>210</v>
      </c>
      <c r="B1464" s="39">
        <v>824004</v>
      </c>
      <c r="C1464">
        <v>1</v>
      </c>
      <c r="D1464" t="str">
        <f t="shared" si="183"/>
        <v>1824004.210</v>
      </c>
      <c r="E1464" s="42" t="s">
        <v>476</v>
      </c>
      <c r="F1464" s="16"/>
      <c r="G1464"/>
      <c r="H1464" s="17">
        <v>100000</v>
      </c>
      <c r="I1464" s="17">
        <v>111059.92</v>
      </c>
      <c r="J1464" s="16">
        <v>48839.75</v>
      </c>
      <c r="K1464" s="18" t="e">
        <f>INDEX(תקציב_2013,MATCH(D1464,'[1]תקציב 2015'!$D$3:$D$5960,0),8)</f>
        <v>#N/A</v>
      </c>
      <c r="L1464" s="18" t="str">
        <f t="shared" si="176"/>
        <v>8</v>
      </c>
      <c r="M1464" s="18" t="str">
        <f>INDEX(Chapter,MATCH(L1464,[1]Chapter!$A$1:$A$681,0),8)</f>
        <v>שירותים ממלכתיים</v>
      </c>
      <c r="N1464" s="18" t="str">
        <f t="shared" si="177"/>
        <v>82</v>
      </c>
      <c r="O1464" s="18" t="str">
        <f>INDEX(Chapter,MATCH(N1464,[1]Chapter!$A$1:$A$681,0),8)</f>
        <v>תרבות</v>
      </c>
      <c r="P1464" s="18" t="str">
        <f t="shared" si="178"/>
        <v>824</v>
      </c>
      <c r="Q1464" s="18" t="str">
        <f>INDEX(Chapter,MATCH(P1464,[1]Chapter!$A$1:$A$681,0),8)</f>
        <v>מתנ״סים</v>
      </c>
      <c r="R1464" s="18" t="str">
        <f t="shared" si="179"/>
        <v>8240</v>
      </c>
      <c r="S1464" s="18" t="e">
        <f>INDEX(Chapter,MATCH(R1464,[1]Chapter!$A$1:$A$681,0),8)</f>
        <v>#N/A</v>
      </c>
      <c r="T1464" s="18"/>
      <c r="U1464" s="18" t="str">
        <f t="shared" si="180"/>
        <v>2</v>
      </c>
      <c r="V1464" s="18" t="str">
        <f>IF($L1464&lt;"6",INDEX(Revenue_type,MATCH(U1464*1,[1]type!$A$118:$A$168,0),8),INDEX(Expenditure_type,MATCH(U1464*1,[1]type!$A$2:$A$117,0),8))</f>
        <v>משכורות וש"ע לעובדים בלי תקן</v>
      </c>
      <c r="W1464" s="18" t="str">
        <f t="shared" si="181"/>
        <v>21</v>
      </c>
      <c r="X1464" s="18" t="str">
        <f>IF($L1464&lt;"6",INDEX(Revenue_type,MATCH(W1464*1,[1]type!$A$118:$A$168,0),8),INDEX(Expenditure_type,MATCH(W1464*1,[1]type!$A$2:$A$117,0),8))</f>
        <v>השכר הקובע</v>
      </c>
      <c r="Y1464" s="18" t="str">
        <f t="shared" si="182"/>
        <v>210</v>
      </c>
      <c r="Z1464" s="18" t="e">
        <f>IF($L1464&lt;"6",INDEX(Revenue_type,MATCH(Y1464*1,[1]type!$A$118:$A$168,0),8),INDEX(Expenditure_type,MATCH(Y1464*1,[1]type!$A$2:$A$117,0),8))</f>
        <v>#N/A</v>
      </c>
    </row>
    <row r="1465" spans="1:26" ht="15.75" customHeight="1" outlineLevel="2">
      <c r="A1465" s="38">
        <v>780</v>
      </c>
      <c r="B1465" s="39">
        <v>824004</v>
      </c>
      <c r="C1465">
        <v>1</v>
      </c>
      <c r="D1465" t="str">
        <f t="shared" si="183"/>
        <v>1824004.780</v>
      </c>
      <c r="E1465" s="42" t="s">
        <v>970</v>
      </c>
      <c r="F1465" s="16"/>
      <c r="G1465"/>
      <c r="H1465" s="17">
        <v>35000</v>
      </c>
      <c r="I1465" s="17">
        <v>33189.300000000003</v>
      </c>
      <c r="J1465" s="16">
        <v>30334.06</v>
      </c>
      <c r="K1465" s="18" t="e">
        <f>INDEX(תקציב_2013,MATCH(D1465,'[1]תקציב 2015'!$D$3:$D$5960,0),8)</f>
        <v>#N/A</v>
      </c>
      <c r="L1465" s="18" t="str">
        <f t="shared" si="176"/>
        <v>8</v>
      </c>
      <c r="M1465" s="18" t="str">
        <f>INDEX(Chapter,MATCH(L1465,[1]Chapter!$A$1:$A$681,0),8)</f>
        <v>שירותים ממלכתיים</v>
      </c>
      <c r="N1465" s="18" t="str">
        <f t="shared" si="177"/>
        <v>82</v>
      </c>
      <c r="O1465" s="18" t="str">
        <f>INDEX(Chapter,MATCH(N1465,[1]Chapter!$A$1:$A$681,0),8)</f>
        <v>תרבות</v>
      </c>
      <c r="P1465" s="18" t="str">
        <f t="shared" si="178"/>
        <v>824</v>
      </c>
      <c r="Q1465" s="18" t="str">
        <f>INDEX(Chapter,MATCH(P1465,[1]Chapter!$A$1:$A$681,0),8)</f>
        <v>מתנ״סים</v>
      </c>
      <c r="R1465" s="18" t="str">
        <f t="shared" si="179"/>
        <v>8240</v>
      </c>
      <c r="S1465" s="18" t="e">
        <f>INDEX(Chapter,MATCH(R1465,[1]Chapter!$A$1:$A$681,0),8)</f>
        <v>#N/A</v>
      </c>
      <c r="T1465" s="18"/>
      <c r="U1465" s="18" t="str">
        <f t="shared" si="180"/>
        <v>7</v>
      </c>
      <c r="V1465" s="18" t="str">
        <f>IF($L1465&lt;"6",INDEX(Revenue_type,MATCH(U1465*1,[1]type!$A$118:$A$168,0),8),INDEX(Expenditure_type,MATCH(U1465*1,[1]type!$A$2:$A$117,0),8))</f>
        <v>הוצאות לפעולות</v>
      </c>
      <c r="W1465" s="18" t="str">
        <f t="shared" si="181"/>
        <v>78</v>
      </c>
      <c r="X1465" s="18" t="str">
        <f>IF($L1465&lt;"6",INDEX(Revenue_type,MATCH(W1465*1,[1]type!$A$118:$A$168,0),8),INDEX(Expenditure_type,MATCH(W1465*1,[1]type!$A$2:$A$117,0),8))</f>
        <v>הוצאות שונות</v>
      </c>
      <c r="Y1465" s="18" t="str">
        <f t="shared" si="182"/>
        <v>780</v>
      </c>
      <c r="Z1465" s="18" t="e">
        <f>IF($L1465&lt;"6",INDEX(Revenue_type,MATCH(Y1465*1,[1]type!$A$118:$A$168,0),8),INDEX(Expenditure_type,MATCH(Y1465*1,[1]type!$A$2:$A$117,0),8))</f>
        <v>#N/A</v>
      </c>
    </row>
    <row r="1466" spans="1:26" ht="15.75" customHeight="1" outlineLevel="2">
      <c r="A1466" s="38">
        <v>930</v>
      </c>
      <c r="B1466" s="39">
        <v>824004</v>
      </c>
      <c r="C1466">
        <v>1</v>
      </c>
      <c r="D1466" t="str">
        <f t="shared" si="183"/>
        <v>1824004.930</v>
      </c>
      <c r="E1466" s="42" t="s">
        <v>563</v>
      </c>
      <c r="F1466" s="16"/>
      <c r="G1466"/>
      <c r="H1466" s="17">
        <v>5000</v>
      </c>
      <c r="I1466" s="17">
        <v>690.3</v>
      </c>
      <c r="J1466" s="16">
        <v>4305.6000000000004</v>
      </c>
      <c r="K1466" s="18" t="e">
        <f>INDEX(תקציב_2013,MATCH(D1466,'[1]תקציב 2015'!$D$3:$D$5960,0),8)</f>
        <v>#N/A</v>
      </c>
      <c r="L1466" s="18" t="str">
        <f t="shared" si="176"/>
        <v>8</v>
      </c>
      <c r="M1466" s="18" t="str">
        <f>INDEX(Chapter,MATCH(L1466,[1]Chapter!$A$1:$A$681,0),8)</f>
        <v>שירותים ממלכתיים</v>
      </c>
      <c r="N1466" s="18" t="str">
        <f t="shared" si="177"/>
        <v>82</v>
      </c>
      <c r="O1466" s="18" t="str">
        <f>INDEX(Chapter,MATCH(N1466,[1]Chapter!$A$1:$A$681,0),8)</f>
        <v>תרבות</v>
      </c>
      <c r="P1466" s="18" t="str">
        <f t="shared" si="178"/>
        <v>824</v>
      </c>
      <c r="Q1466" s="18" t="str">
        <f>INDEX(Chapter,MATCH(P1466,[1]Chapter!$A$1:$A$681,0),8)</f>
        <v>מתנ״סים</v>
      </c>
      <c r="R1466" s="18" t="str">
        <f t="shared" si="179"/>
        <v>8240</v>
      </c>
      <c r="S1466" s="18" t="e">
        <f>INDEX(Chapter,MATCH(R1466,[1]Chapter!$A$1:$A$681,0),8)</f>
        <v>#N/A</v>
      </c>
      <c r="T1466" s="18"/>
      <c r="U1466" s="18" t="str">
        <f t="shared" si="180"/>
        <v>9</v>
      </c>
      <c r="V1466" s="18" t="str">
        <f>IF($L1466&lt;"6",INDEX(Revenue_type,MATCH(U1466*1,[1]type!$A$118:$A$168,0),8),INDEX(Expenditure_type,MATCH(U1466*1,[1]type!$A$2:$A$117,0),8))</f>
        <v>הוצאות חד פעמיות</v>
      </c>
      <c r="W1466" s="18" t="str">
        <f t="shared" si="181"/>
        <v>93</v>
      </c>
      <c r="X1466" s="18" t="str">
        <f>IF($L1466&lt;"6",INDEX(Revenue_type,MATCH(W1466*1,[1]type!$A$118:$A$168,0),8),INDEX(Expenditure_type,MATCH(W1466*1,[1]type!$A$2:$A$117,0),8))</f>
        <v>רכישת ציוד יסודי</v>
      </c>
      <c r="Y1466" s="18" t="str">
        <f t="shared" si="182"/>
        <v>930</v>
      </c>
      <c r="Z1466" s="18" t="e">
        <f>IF($L1466&lt;"6",INDEX(Revenue_type,MATCH(Y1466*1,[1]type!$A$118:$A$168,0),8),INDEX(Expenditure_type,MATCH(Y1466*1,[1]type!$A$2:$A$117,0),8))</f>
        <v>#N/A</v>
      </c>
    </row>
    <row r="1467" spans="1:26" ht="15.75" customHeight="1" outlineLevel="2">
      <c r="A1467" s="38">
        <v>110</v>
      </c>
      <c r="B1467" s="39">
        <v>824005</v>
      </c>
      <c r="C1467">
        <v>1</v>
      </c>
      <c r="D1467" t="str">
        <f t="shared" si="183"/>
        <v>1824005.110</v>
      </c>
      <c r="E1467" s="42" t="s">
        <v>971</v>
      </c>
      <c r="F1467" s="16"/>
      <c r="G1467"/>
      <c r="H1467" s="17">
        <v>566500</v>
      </c>
      <c r="I1467" s="17">
        <v>628415.81999999995</v>
      </c>
      <c r="J1467" s="16">
        <v>525124.92000000004</v>
      </c>
      <c r="K1467" s="18" t="e">
        <f>INDEX(תקציב_2013,MATCH(D1467,'[1]תקציב 2015'!$D$3:$D$5960,0),8)</f>
        <v>#N/A</v>
      </c>
      <c r="L1467" s="18" t="str">
        <f t="shared" si="176"/>
        <v>8</v>
      </c>
      <c r="M1467" s="18" t="str">
        <f>INDEX(Chapter,MATCH(L1467,[1]Chapter!$A$1:$A$681,0),8)</f>
        <v>שירותים ממלכתיים</v>
      </c>
      <c r="N1467" s="18" t="str">
        <f t="shared" si="177"/>
        <v>82</v>
      </c>
      <c r="O1467" s="18" t="str">
        <f>INDEX(Chapter,MATCH(N1467,[1]Chapter!$A$1:$A$681,0),8)</f>
        <v>תרבות</v>
      </c>
      <c r="P1467" s="18" t="str">
        <f t="shared" si="178"/>
        <v>824</v>
      </c>
      <c r="Q1467" s="18" t="str">
        <f>INDEX(Chapter,MATCH(P1467,[1]Chapter!$A$1:$A$681,0),8)</f>
        <v>מתנ״סים</v>
      </c>
      <c r="R1467" s="18" t="str">
        <f t="shared" si="179"/>
        <v>8240</v>
      </c>
      <c r="S1467" s="18" t="e">
        <f>INDEX(Chapter,MATCH(R1467,[1]Chapter!$A$1:$A$681,0),8)</f>
        <v>#N/A</v>
      </c>
      <c r="T1467" s="18"/>
      <c r="U1467" s="18" t="str">
        <f t="shared" si="180"/>
        <v>1</v>
      </c>
      <c r="V1467" s="18" t="str">
        <f>IF($L1467&lt;"6",INDEX(Revenue_type,MATCH(U1467*1,[1]type!$A$118:$A$168,0),8),INDEX(Expenditure_type,MATCH(U1467*1,[1]type!$A$2:$A$117,0),8))</f>
        <v>משכורות וש"ע לעובדים לפי תקן</v>
      </c>
      <c r="W1467" s="18" t="str">
        <f t="shared" si="181"/>
        <v>11</v>
      </c>
      <c r="X1467" s="18" t="str">
        <f>IF($L1467&lt;"6",INDEX(Revenue_type,MATCH(W1467*1,[1]type!$A$118:$A$168,0),8),INDEX(Expenditure_type,MATCH(W1467*1,[1]type!$A$2:$A$117,0),8))</f>
        <v>השכר הקובע</v>
      </c>
      <c r="Y1467" s="18" t="str">
        <f t="shared" si="182"/>
        <v>110</v>
      </c>
      <c r="Z1467" s="18" t="e">
        <f>IF($L1467&lt;"6",INDEX(Revenue_type,MATCH(Y1467*1,[1]type!$A$118:$A$168,0),8),INDEX(Expenditure_type,MATCH(Y1467*1,[1]type!$A$2:$A$117,0),8))</f>
        <v>#N/A</v>
      </c>
    </row>
    <row r="1468" spans="1:26" ht="15.75" customHeight="1" outlineLevel="2">
      <c r="A1468" s="38">
        <v>130</v>
      </c>
      <c r="B1468" s="39">
        <v>824005</v>
      </c>
      <c r="C1468">
        <v>1</v>
      </c>
      <c r="D1468" t="str">
        <f t="shared" si="183"/>
        <v>1824005.130</v>
      </c>
      <c r="E1468" s="42" t="s">
        <v>41</v>
      </c>
      <c r="F1468" s="16"/>
      <c r="G1468"/>
      <c r="H1468" s="17">
        <v>46500</v>
      </c>
      <c r="I1468" s="17">
        <v>53506.01</v>
      </c>
      <c r="J1468" s="16">
        <v>52175.27</v>
      </c>
      <c r="K1468" s="18" t="e">
        <f>INDEX(תקציב_2013,MATCH(D1468,'[1]תקציב 2015'!$D$3:$D$5960,0),8)</f>
        <v>#N/A</v>
      </c>
      <c r="L1468" s="18" t="str">
        <f t="shared" si="176"/>
        <v>8</v>
      </c>
      <c r="M1468" s="18" t="str">
        <f>INDEX(Chapter,MATCH(L1468,[1]Chapter!$A$1:$A$681,0),8)</f>
        <v>שירותים ממלכתיים</v>
      </c>
      <c r="N1468" s="18" t="str">
        <f t="shared" si="177"/>
        <v>82</v>
      </c>
      <c r="O1468" s="18" t="str">
        <f>INDEX(Chapter,MATCH(N1468,[1]Chapter!$A$1:$A$681,0),8)</f>
        <v>תרבות</v>
      </c>
      <c r="P1468" s="18" t="str">
        <f t="shared" si="178"/>
        <v>824</v>
      </c>
      <c r="Q1468" s="18" t="str">
        <f>INDEX(Chapter,MATCH(P1468,[1]Chapter!$A$1:$A$681,0),8)</f>
        <v>מתנ״סים</v>
      </c>
      <c r="R1468" s="18" t="str">
        <f t="shared" si="179"/>
        <v>8240</v>
      </c>
      <c r="S1468" s="18" t="e">
        <f>INDEX(Chapter,MATCH(R1468,[1]Chapter!$A$1:$A$681,0),8)</f>
        <v>#N/A</v>
      </c>
      <c r="T1468" s="18"/>
      <c r="U1468" s="18" t="str">
        <f t="shared" si="180"/>
        <v>1</v>
      </c>
      <c r="V1468" s="18" t="str">
        <f>IF($L1468&lt;"6",INDEX(Revenue_type,MATCH(U1468*1,[1]type!$A$118:$A$168,0),8),INDEX(Expenditure_type,MATCH(U1468*1,[1]type!$A$2:$A$117,0),8))</f>
        <v>משכורות וש"ע לעובדים לפי תקן</v>
      </c>
      <c r="W1468" s="18" t="str">
        <f t="shared" si="181"/>
        <v>13</v>
      </c>
      <c r="X1468" s="18" t="str">
        <f>IF($L1468&lt;"6",INDEX(Revenue_type,MATCH(W1468*1,[1]type!$A$118:$A$168,0),8),INDEX(Expenditure_type,MATCH(W1468*1,[1]type!$A$2:$A$117,0),8))</f>
        <v>שעות נוספות</v>
      </c>
      <c r="Y1468" s="18" t="str">
        <f t="shared" si="182"/>
        <v>130</v>
      </c>
      <c r="Z1468" s="18" t="e">
        <f>IF($L1468&lt;"6",INDEX(Revenue_type,MATCH(Y1468*1,[1]type!$A$118:$A$168,0),8),INDEX(Expenditure_type,MATCH(Y1468*1,[1]type!$A$2:$A$117,0),8))</f>
        <v>#N/A</v>
      </c>
    </row>
    <row r="1469" spans="1:26" ht="15.75" customHeight="1" outlineLevel="2">
      <c r="A1469" s="38">
        <v>210</v>
      </c>
      <c r="B1469" s="39">
        <v>824005</v>
      </c>
      <c r="C1469">
        <v>1</v>
      </c>
      <c r="D1469" t="str">
        <f t="shared" si="183"/>
        <v>1824005.210</v>
      </c>
      <c r="E1469" s="42" t="s">
        <v>972</v>
      </c>
      <c r="F1469" s="16"/>
      <c r="G1469"/>
      <c r="H1469" s="17">
        <v>70000</v>
      </c>
      <c r="I1469" s="17">
        <v>47859.17</v>
      </c>
      <c r="J1469" s="16">
        <v>70909.899999999994</v>
      </c>
      <c r="K1469" s="18" t="e">
        <f>INDEX(תקציב_2013,MATCH(D1469,'[1]תקציב 2015'!$D$3:$D$5960,0),8)</f>
        <v>#N/A</v>
      </c>
      <c r="L1469" s="18" t="str">
        <f t="shared" si="176"/>
        <v>8</v>
      </c>
      <c r="M1469" s="18" t="str">
        <f>INDEX(Chapter,MATCH(L1469,[1]Chapter!$A$1:$A$681,0),8)</f>
        <v>שירותים ממלכתיים</v>
      </c>
      <c r="N1469" s="18" t="str">
        <f t="shared" si="177"/>
        <v>82</v>
      </c>
      <c r="O1469" s="18" t="str">
        <f>INDEX(Chapter,MATCH(N1469,[1]Chapter!$A$1:$A$681,0),8)</f>
        <v>תרבות</v>
      </c>
      <c r="P1469" s="18" t="str">
        <f t="shared" si="178"/>
        <v>824</v>
      </c>
      <c r="Q1469" s="18" t="str">
        <f>INDEX(Chapter,MATCH(P1469,[1]Chapter!$A$1:$A$681,0),8)</f>
        <v>מתנ״סים</v>
      </c>
      <c r="R1469" s="18" t="str">
        <f t="shared" si="179"/>
        <v>8240</v>
      </c>
      <c r="S1469" s="18" t="e">
        <f>INDEX(Chapter,MATCH(R1469,[1]Chapter!$A$1:$A$681,0),8)</f>
        <v>#N/A</v>
      </c>
      <c r="T1469" s="18"/>
      <c r="U1469" s="18" t="str">
        <f t="shared" si="180"/>
        <v>2</v>
      </c>
      <c r="V1469" s="18" t="str">
        <f>IF($L1469&lt;"6",INDEX(Revenue_type,MATCH(U1469*1,[1]type!$A$118:$A$168,0),8),INDEX(Expenditure_type,MATCH(U1469*1,[1]type!$A$2:$A$117,0),8))</f>
        <v>משכורות וש"ע לעובדים בלי תקן</v>
      </c>
      <c r="W1469" s="18" t="str">
        <f t="shared" si="181"/>
        <v>21</v>
      </c>
      <c r="X1469" s="18" t="str">
        <f>IF($L1469&lt;"6",INDEX(Revenue_type,MATCH(W1469*1,[1]type!$A$118:$A$168,0),8),INDEX(Expenditure_type,MATCH(W1469*1,[1]type!$A$2:$A$117,0),8))</f>
        <v>השכר הקובע</v>
      </c>
      <c r="Y1469" s="18" t="str">
        <f t="shared" si="182"/>
        <v>210</v>
      </c>
      <c r="Z1469" s="18" t="e">
        <f>IF($L1469&lt;"6",INDEX(Revenue_type,MATCH(Y1469*1,[1]type!$A$118:$A$168,0),8),INDEX(Expenditure_type,MATCH(Y1469*1,[1]type!$A$2:$A$117,0),8))</f>
        <v>#N/A</v>
      </c>
    </row>
    <row r="1470" spans="1:26" ht="15.75" customHeight="1" outlineLevel="2">
      <c r="A1470" s="38">
        <v>430</v>
      </c>
      <c r="B1470" s="39">
        <v>824005</v>
      </c>
      <c r="C1470">
        <v>1</v>
      </c>
      <c r="D1470" t="str">
        <f t="shared" si="183"/>
        <v>1824005.430</v>
      </c>
      <c r="E1470" s="42" t="s">
        <v>593</v>
      </c>
      <c r="F1470" s="16"/>
      <c r="G1470"/>
      <c r="H1470" s="17">
        <v>35000</v>
      </c>
      <c r="I1470" s="17">
        <v>34200.239999999998</v>
      </c>
      <c r="J1470" s="16">
        <v>37959.86</v>
      </c>
      <c r="K1470" s="18" t="e">
        <f>INDEX(תקציב_2013,MATCH(D1470,'[1]תקציב 2015'!$D$3:$D$5960,0),8)</f>
        <v>#N/A</v>
      </c>
      <c r="L1470" s="18" t="str">
        <f t="shared" si="176"/>
        <v>8</v>
      </c>
      <c r="M1470" s="18" t="str">
        <f>INDEX(Chapter,MATCH(L1470,[1]Chapter!$A$1:$A$681,0),8)</f>
        <v>שירותים ממלכתיים</v>
      </c>
      <c r="N1470" s="18" t="str">
        <f t="shared" si="177"/>
        <v>82</v>
      </c>
      <c r="O1470" s="18" t="str">
        <f>INDEX(Chapter,MATCH(N1470,[1]Chapter!$A$1:$A$681,0),8)</f>
        <v>תרבות</v>
      </c>
      <c r="P1470" s="18" t="str">
        <f t="shared" si="178"/>
        <v>824</v>
      </c>
      <c r="Q1470" s="18" t="str">
        <f>INDEX(Chapter,MATCH(P1470,[1]Chapter!$A$1:$A$681,0),8)</f>
        <v>מתנ״סים</v>
      </c>
      <c r="R1470" s="18" t="str">
        <f t="shared" si="179"/>
        <v>8240</v>
      </c>
      <c r="S1470" s="18" t="e">
        <f>INDEX(Chapter,MATCH(R1470,[1]Chapter!$A$1:$A$681,0),8)</f>
        <v>#N/A</v>
      </c>
      <c r="T1470" s="18"/>
      <c r="U1470" s="18" t="str">
        <f t="shared" si="180"/>
        <v>4</v>
      </c>
      <c r="V1470" s="18" t="str">
        <f>IF($L1470&lt;"6",INDEX(Revenue_type,MATCH(U1470*1,[1]type!$A$118:$A$168,0),8),INDEX(Expenditure_type,MATCH(U1470*1,[1]type!$A$2:$A$117,0),8))</f>
        <v>אחזקת בינים ואספקת ציוד</v>
      </c>
      <c r="W1470" s="18" t="str">
        <f t="shared" si="181"/>
        <v>43</v>
      </c>
      <c r="X1470" s="18" t="str">
        <f>IF($L1470&lt;"6",INDEX(Revenue_type,MATCH(W1470*1,[1]type!$A$118:$A$168,0),8),INDEX(Expenditure_type,MATCH(W1470*1,[1]type!$A$2:$A$117,0),8))</f>
        <v>חשמל, מים וחומרי ניקיון</v>
      </c>
      <c r="Y1470" s="18" t="str">
        <f t="shared" si="182"/>
        <v>430</v>
      </c>
      <c r="Z1470" s="18" t="e">
        <f>IF($L1470&lt;"6",INDEX(Revenue_type,MATCH(Y1470*1,[1]type!$A$118:$A$168,0),8),INDEX(Expenditure_type,MATCH(Y1470*1,[1]type!$A$2:$A$117,0),8))</f>
        <v>#N/A</v>
      </c>
    </row>
    <row r="1471" spans="1:26" ht="15.75" customHeight="1" outlineLevel="2">
      <c r="A1471" s="38">
        <v>492</v>
      </c>
      <c r="B1471" s="39">
        <v>824005</v>
      </c>
      <c r="C1471">
        <v>1</v>
      </c>
      <c r="D1471" t="str">
        <f t="shared" si="183"/>
        <v>1824005.492</v>
      </c>
      <c r="E1471" s="42" t="s">
        <v>443</v>
      </c>
      <c r="F1471" s="16"/>
      <c r="G1471"/>
      <c r="H1471" s="17">
        <v>19000</v>
      </c>
      <c r="I1471" s="17">
        <v>18227</v>
      </c>
      <c r="J1471" s="16">
        <v>18934</v>
      </c>
      <c r="K1471" s="18" t="e">
        <f>INDEX(תקציב_2013,MATCH(D1471,'[1]תקציב 2015'!$D$3:$D$5960,0),8)</f>
        <v>#N/A</v>
      </c>
      <c r="L1471" s="18" t="str">
        <f t="shared" si="176"/>
        <v>8</v>
      </c>
      <c r="M1471" s="18" t="str">
        <f>INDEX(Chapter,MATCH(L1471,[1]Chapter!$A$1:$A$681,0),8)</f>
        <v>שירותים ממלכתיים</v>
      </c>
      <c r="N1471" s="18" t="str">
        <f t="shared" si="177"/>
        <v>82</v>
      </c>
      <c r="O1471" s="18" t="str">
        <f>INDEX(Chapter,MATCH(N1471,[1]Chapter!$A$1:$A$681,0),8)</f>
        <v>תרבות</v>
      </c>
      <c r="P1471" s="18" t="str">
        <f t="shared" si="178"/>
        <v>824</v>
      </c>
      <c r="Q1471" s="18" t="str">
        <f>INDEX(Chapter,MATCH(P1471,[1]Chapter!$A$1:$A$681,0),8)</f>
        <v>מתנ״סים</v>
      </c>
      <c r="R1471" s="18" t="str">
        <f t="shared" si="179"/>
        <v>8240</v>
      </c>
      <c r="S1471" s="18" t="e">
        <f>INDEX(Chapter,MATCH(R1471,[1]Chapter!$A$1:$A$681,0),8)</f>
        <v>#N/A</v>
      </c>
      <c r="T1471" s="18"/>
      <c r="U1471" s="18" t="str">
        <f t="shared" si="180"/>
        <v>4</v>
      </c>
      <c r="V1471" s="18" t="str">
        <f>IF($L1471&lt;"6",INDEX(Revenue_type,MATCH(U1471*1,[1]type!$A$118:$A$168,0),8),INDEX(Expenditure_type,MATCH(U1471*1,[1]type!$A$2:$A$117,0),8))</f>
        <v>אחזקת בינים ואספקת ציוד</v>
      </c>
      <c r="W1471" s="18" t="str">
        <f t="shared" si="181"/>
        <v>49</v>
      </c>
      <c r="X1471" s="18" t="e">
        <f>IF($L1471&lt;"6",INDEX(Revenue_type,MATCH(W1471*1,[1]type!$A$118:$A$168,0),8),INDEX(Expenditure_type,MATCH(W1471*1,[1]type!$A$2:$A$117,0),8))</f>
        <v>#N/A</v>
      </c>
      <c r="Y1471" s="18" t="str">
        <f t="shared" si="182"/>
        <v>492</v>
      </c>
      <c r="Z1471" s="18" t="str">
        <f>IF($L1471&lt;"6",INDEX(Revenue_type,MATCH(Y1471*1,[1]type!$A$118:$A$168,0),8),INDEX(Expenditure_type,MATCH(Y1471*1,[1]type!$A$2:$A$117,0),8))</f>
        <v>השתתפות בתקציבי עזר 092</v>
      </c>
    </row>
    <row r="1472" spans="1:26" ht="15.75" customHeight="1" outlineLevel="2">
      <c r="A1472" s="38">
        <v>550</v>
      </c>
      <c r="B1472" s="39">
        <v>824005</v>
      </c>
      <c r="C1472">
        <v>1</v>
      </c>
      <c r="D1472" t="str">
        <f t="shared" si="183"/>
        <v>1824005.550</v>
      </c>
      <c r="E1472" s="42" t="s">
        <v>973</v>
      </c>
      <c r="F1472" s="16"/>
      <c r="G1472"/>
      <c r="H1472" s="17">
        <v>15000</v>
      </c>
      <c r="I1472" s="17">
        <v>7423.5</v>
      </c>
      <c r="J1472" s="16">
        <v>9822</v>
      </c>
      <c r="K1472" s="18" t="e">
        <f>INDEX(תקציב_2013,MATCH(D1472,'[1]תקציב 2015'!$D$3:$D$5960,0),8)</f>
        <v>#N/A</v>
      </c>
      <c r="L1472" s="18" t="str">
        <f t="shared" si="176"/>
        <v>8</v>
      </c>
      <c r="M1472" s="18" t="str">
        <f>INDEX(Chapter,MATCH(L1472,[1]Chapter!$A$1:$A$681,0),8)</f>
        <v>שירותים ממלכתיים</v>
      </c>
      <c r="N1472" s="18" t="str">
        <f t="shared" si="177"/>
        <v>82</v>
      </c>
      <c r="O1472" s="18" t="str">
        <f>INDEX(Chapter,MATCH(N1472,[1]Chapter!$A$1:$A$681,0),8)</f>
        <v>תרבות</v>
      </c>
      <c r="P1472" s="18" t="str">
        <f t="shared" si="178"/>
        <v>824</v>
      </c>
      <c r="Q1472" s="18" t="str">
        <f>INDEX(Chapter,MATCH(P1472,[1]Chapter!$A$1:$A$681,0),8)</f>
        <v>מתנ״סים</v>
      </c>
      <c r="R1472" s="18" t="str">
        <f t="shared" si="179"/>
        <v>8240</v>
      </c>
      <c r="S1472" s="18" t="e">
        <f>INDEX(Chapter,MATCH(R1472,[1]Chapter!$A$1:$A$681,0),8)</f>
        <v>#N/A</v>
      </c>
      <c r="T1472" s="18"/>
      <c r="U1472" s="18" t="str">
        <f t="shared" si="180"/>
        <v>5</v>
      </c>
      <c r="V1472" s="18" t="str">
        <f>IF($L1472&lt;"6",INDEX(Revenue_type,MATCH(U1472*1,[1]type!$A$118:$A$168,0),8),INDEX(Expenditure_type,MATCH(U1472*1,[1]type!$A$2:$A$117,0),8))</f>
        <v>הוצאות מנהליות</v>
      </c>
      <c r="W1472" s="18" t="str">
        <f t="shared" si="181"/>
        <v>55</v>
      </c>
      <c r="X1472" s="18" t="str">
        <f>IF($L1472&lt;"6",INDEX(Revenue_type,MATCH(W1472*1,[1]type!$A$118:$A$168,0),8),INDEX(Expenditure_type,MATCH(W1472*1,[1]type!$A$2:$A$117,0),8))</f>
        <v>הוצאות פרסום</v>
      </c>
      <c r="Y1472" s="18" t="str">
        <f t="shared" si="182"/>
        <v>550</v>
      </c>
      <c r="Z1472" s="18" t="e">
        <f>IF($L1472&lt;"6",INDEX(Revenue_type,MATCH(Y1472*1,[1]type!$A$118:$A$168,0),8),INDEX(Expenditure_type,MATCH(Y1472*1,[1]type!$A$2:$A$117,0),8))</f>
        <v>#N/A</v>
      </c>
    </row>
    <row r="1473" spans="1:26" ht="15.75" customHeight="1" outlineLevel="2">
      <c r="A1473" s="38">
        <v>750</v>
      </c>
      <c r="B1473" s="39">
        <v>824005</v>
      </c>
      <c r="C1473">
        <v>1</v>
      </c>
      <c r="D1473" t="str">
        <f t="shared" si="183"/>
        <v>1824005.750</v>
      </c>
      <c r="E1473" s="42" t="s">
        <v>542</v>
      </c>
      <c r="F1473" s="16"/>
      <c r="G1473"/>
      <c r="H1473" s="17">
        <v>100000</v>
      </c>
      <c r="I1473" s="17">
        <v>67442.06</v>
      </c>
      <c r="J1473" s="16">
        <v>78882.59</v>
      </c>
      <c r="K1473" s="18" t="e">
        <f>INDEX(תקציב_2013,MATCH(D1473,'[1]תקציב 2015'!$D$3:$D$5960,0),8)</f>
        <v>#N/A</v>
      </c>
      <c r="L1473" s="18" t="str">
        <f t="shared" si="176"/>
        <v>8</v>
      </c>
      <c r="M1473" s="18" t="str">
        <f>INDEX(Chapter,MATCH(L1473,[1]Chapter!$A$1:$A$681,0),8)</f>
        <v>שירותים ממלכתיים</v>
      </c>
      <c r="N1473" s="18" t="str">
        <f t="shared" si="177"/>
        <v>82</v>
      </c>
      <c r="O1473" s="18" t="str">
        <f>INDEX(Chapter,MATCH(N1473,[1]Chapter!$A$1:$A$681,0),8)</f>
        <v>תרבות</v>
      </c>
      <c r="P1473" s="18" t="str">
        <f t="shared" si="178"/>
        <v>824</v>
      </c>
      <c r="Q1473" s="18" t="str">
        <f>INDEX(Chapter,MATCH(P1473,[1]Chapter!$A$1:$A$681,0),8)</f>
        <v>מתנ״סים</v>
      </c>
      <c r="R1473" s="18" t="str">
        <f t="shared" si="179"/>
        <v>8240</v>
      </c>
      <c r="S1473" s="18" t="e">
        <f>INDEX(Chapter,MATCH(R1473,[1]Chapter!$A$1:$A$681,0),8)</f>
        <v>#N/A</v>
      </c>
      <c r="T1473" s="18"/>
      <c r="U1473" s="18" t="str">
        <f t="shared" si="180"/>
        <v>7</v>
      </c>
      <c r="V1473" s="18" t="str">
        <f>IF($L1473&lt;"6",INDEX(Revenue_type,MATCH(U1473*1,[1]type!$A$118:$A$168,0),8),INDEX(Expenditure_type,MATCH(U1473*1,[1]type!$A$2:$A$117,0),8))</f>
        <v>הוצאות לפעולות</v>
      </c>
      <c r="W1473" s="18" t="str">
        <f t="shared" si="181"/>
        <v>75</v>
      </c>
      <c r="X1473" s="18" t="str">
        <f>IF($L1473&lt;"6",INDEX(Revenue_type,MATCH(W1473*1,[1]type!$A$118:$A$168,0),8),INDEX(Expenditure_type,MATCH(W1473*1,[1]type!$A$2:$A$117,0),8))</f>
        <v>עבודות קבלניות</v>
      </c>
      <c r="Y1473" s="18" t="str">
        <f t="shared" si="182"/>
        <v>750</v>
      </c>
      <c r="Z1473" s="18" t="e">
        <f>IF($L1473&lt;"6",INDEX(Revenue_type,MATCH(Y1473*1,[1]type!$A$118:$A$168,0),8),INDEX(Expenditure_type,MATCH(Y1473*1,[1]type!$A$2:$A$117,0),8))</f>
        <v>#N/A</v>
      </c>
    </row>
    <row r="1474" spans="1:26" ht="15.75" customHeight="1" outlineLevel="2">
      <c r="A1474" s="38">
        <v>780</v>
      </c>
      <c r="B1474" s="39">
        <v>824005</v>
      </c>
      <c r="C1474">
        <v>1</v>
      </c>
      <c r="D1474" t="str">
        <f t="shared" si="183"/>
        <v>1824005.780</v>
      </c>
      <c r="E1474" s="42" t="s">
        <v>961</v>
      </c>
      <c r="F1474" s="16"/>
      <c r="G1474"/>
      <c r="H1474" s="17">
        <v>40000</v>
      </c>
      <c r="I1474" s="17">
        <v>33626.68</v>
      </c>
      <c r="J1474" s="16">
        <v>31850.25</v>
      </c>
      <c r="K1474" s="18" t="e">
        <f>INDEX(תקציב_2013,MATCH(D1474,'[1]תקציב 2015'!$D$3:$D$5960,0),8)</f>
        <v>#N/A</v>
      </c>
      <c r="L1474" s="18" t="str">
        <f t="shared" si="176"/>
        <v>8</v>
      </c>
      <c r="M1474" s="18" t="str">
        <f>INDEX(Chapter,MATCH(L1474,[1]Chapter!$A$1:$A$681,0),8)</f>
        <v>שירותים ממלכתיים</v>
      </c>
      <c r="N1474" s="18" t="str">
        <f t="shared" si="177"/>
        <v>82</v>
      </c>
      <c r="O1474" s="18" t="str">
        <f>INDEX(Chapter,MATCH(N1474,[1]Chapter!$A$1:$A$681,0),8)</f>
        <v>תרבות</v>
      </c>
      <c r="P1474" s="18" t="str">
        <f t="shared" si="178"/>
        <v>824</v>
      </c>
      <c r="Q1474" s="18" t="str">
        <f>INDEX(Chapter,MATCH(P1474,[1]Chapter!$A$1:$A$681,0),8)</f>
        <v>מתנ״סים</v>
      </c>
      <c r="R1474" s="18" t="str">
        <f t="shared" si="179"/>
        <v>8240</v>
      </c>
      <c r="S1474" s="18" t="e">
        <f>INDEX(Chapter,MATCH(R1474,[1]Chapter!$A$1:$A$681,0),8)</f>
        <v>#N/A</v>
      </c>
      <c r="T1474" s="18"/>
      <c r="U1474" s="18" t="str">
        <f t="shared" si="180"/>
        <v>7</v>
      </c>
      <c r="V1474" s="18" t="str">
        <f>IF($L1474&lt;"6",INDEX(Revenue_type,MATCH(U1474*1,[1]type!$A$118:$A$168,0),8),INDEX(Expenditure_type,MATCH(U1474*1,[1]type!$A$2:$A$117,0),8))</f>
        <v>הוצאות לפעולות</v>
      </c>
      <c r="W1474" s="18" t="str">
        <f t="shared" si="181"/>
        <v>78</v>
      </c>
      <c r="X1474" s="18" t="str">
        <f>IF($L1474&lt;"6",INDEX(Revenue_type,MATCH(W1474*1,[1]type!$A$118:$A$168,0),8),INDEX(Expenditure_type,MATCH(W1474*1,[1]type!$A$2:$A$117,0),8))</f>
        <v>הוצאות שונות</v>
      </c>
      <c r="Y1474" s="18" t="str">
        <f t="shared" si="182"/>
        <v>780</v>
      </c>
      <c r="Z1474" s="18" t="e">
        <f>IF($L1474&lt;"6",INDEX(Revenue_type,MATCH(Y1474*1,[1]type!$A$118:$A$168,0),8),INDEX(Expenditure_type,MATCH(Y1474*1,[1]type!$A$2:$A$117,0),8))</f>
        <v>#N/A</v>
      </c>
    </row>
    <row r="1475" spans="1:26" ht="15.75" customHeight="1" outlineLevel="2">
      <c r="A1475" s="38">
        <v>930</v>
      </c>
      <c r="B1475" s="39">
        <v>824005</v>
      </c>
      <c r="C1475">
        <v>1</v>
      </c>
      <c r="D1475" t="str">
        <f t="shared" si="183"/>
        <v>1824005.930</v>
      </c>
      <c r="E1475" s="42" t="s">
        <v>974</v>
      </c>
      <c r="F1475" s="16"/>
      <c r="G1475"/>
      <c r="H1475" s="17">
        <v>0</v>
      </c>
      <c r="I1475" s="17">
        <v>6000</v>
      </c>
      <c r="J1475" s="16">
        <v>2990.8</v>
      </c>
      <c r="K1475" s="18" t="e">
        <f>INDEX(תקציב_2013,MATCH(D1475,'[1]תקציב 2015'!$D$3:$D$5960,0),8)</f>
        <v>#N/A</v>
      </c>
      <c r="L1475" s="18" t="str">
        <f t="shared" ref="L1475:L1538" si="184">IF(LEFT($B1475,1)*1=0,LEFT($B1475,2),LEFT($B1475,1))</f>
        <v>8</v>
      </c>
      <c r="M1475" s="18" t="str">
        <f>INDEX(Chapter,MATCH(L1475,[1]Chapter!$A$1:$A$681,0),8)</f>
        <v>שירותים ממלכתיים</v>
      </c>
      <c r="N1475" s="18" t="str">
        <f t="shared" ref="N1475:N1538" si="185">IF(LEFT($B1475,1)*1=0,LEFT($B1475,3),LEFT($B1475,2))</f>
        <v>82</v>
      </c>
      <c r="O1475" s="18" t="str">
        <f>INDEX(Chapter,MATCH(N1475,[1]Chapter!$A$1:$A$681,0),8)</f>
        <v>תרבות</v>
      </c>
      <c r="P1475" s="18" t="str">
        <f t="shared" ref="P1475:P1538" si="186">IF(LEFT($B1475,1)*1=0,LEFT($B1475,4),LEFT($B1475,3))</f>
        <v>824</v>
      </c>
      <c r="Q1475" s="18" t="str">
        <f>INDEX(Chapter,MATCH(P1475,[1]Chapter!$A$1:$A$681,0),8)</f>
        <v>מתנ״סים</v>
      </c>
      <c r="R1475" s="18" t="str">
        <f t="shared" ref="R1475:R1538" si="187">LEFT($B1475,4)</f>
        <v>8240</v>
      </c>
      <c r="S1475" s="18" t="e">
        <f>INDEX(Chapter,MATCH(R1475,[1]Chapter!$A$1:$A$681,0),8)</f>
        <v>#N/A</v>
      </c>
      <c r="T1475" s="18"/>
      <c r="U1475" s="18" t="str">
        <f t="shared" ref="U1475:U1538" si="188">LEFT($A1475,1)</f>
        <v>9</v>
      </c>
      <c r="V1475" s="18" t="str">
        <f>IF($L1475&lt;"6",INDEX(Revenue_type,MATCH(U1475*1,[1]type!$A$118:$A$168,0),8),INDEX(Expenditure_type,MATCH(U1475*1,[1]type!$A$2:$A$117,0),8))</f>
        <v>הוצאות חד פעמיות</v>
      </c>
      <c r="W1475" s="18" t="str">
        <f t="shared" ref="W1475:W1538" si="189">LEFT($A1475,2)</f>
        <v>93</v>
      </c>
      <c r="X1475" s="18" t="str">
        <f>IF($L1475&lt;"6",INDEX(Revenue_type,MATCH(W1475*1,[1]type!$A$118:$A$168,0),8),INDEX(Expenditure_type,MATCH(W1475*1,[1]type!$A$2:$A$117,0),8))</f>
        <v>רכישת ציוד יסודי</v>
      </c>
      <c r="Y1475" s="18" t="str">
        <f t="shared" ref="Y1475:Y1538" si="190">LEFT($A1475,3)</f>
        <v>930</v>
      </c>
      <c r="Z1475" s="18" t="e">
        <f>IF($L1475&lt;"6",INDEX(Revenue_type,MATCH(Y1475*1,[1]type!$A$118:$A$168,0),8),INDEX(Expenditure_type,MATCH(Y1475*1,[1]type!$A$2:$A$117,0),8))</f>
        <v>#N/A</v>
      </c>
    </row>
    <row r="1476" spans="1:26" ht="15.75" customHeight="1" outlineLevel="2">
      <c r="A1476" s="38">
        <v>110</v>
      </c>
      <c r="B1476" s="39">
        <v>824006</v>
      </c>
      <c r="C1476">
        <v>1</v>
      </c>
      <c r="D1476" t="str">
        <f t="shared" ref="D1476:D1539" si="191">C1476&amp;B1476&amp;"."&amp;A1476</f>
        <v>1824006.110</v>
      </c>
      <c r="E1476" s="42" t="s">
        <v>975</v>
      </c>
      <c r="F1476" s="16"/>
      <c r="G1476"/>
      <c r="H1476" s="17">
        <v>356000</v>
      </c>
      <c r="I1476" s="17">
        <v>346858.13</v>
      </c>
      <c r="J1476" s="16">
        <v>347473.56</v>
      </c>
      <c r="K1476" s="18" t="e">
        <f>INDEX(תקציב_2013,MATCH(D1476,'[1]תקציב 2015'!$D$3:$D$5960,0),8)</f>
        <v>#N/A</v>
      </c>
      <c r="L1476" s="18" t="str">
        <f t="shared" si="184"/>
        <v>8</v>
      </c>
      <c r="M1476" s="18" t="str">
        <f>INDEX(Chapter,MATCH(L1476,[1]Chapter!$A$1:$A$681,0),8)</f>
        <v>שירותים ממלכתיים</v>
      </c>
      <c r="N1476" s="18" t="str">
        <f t="shared" si="185"/>
        <v>82</v>
      </c>
      <c r="O1476" s="18" t="str">
        <f>INDEX(Chapter,MATCH(N1476,[1]Chapter!$A$1:$A$681,0),8)</f>
        <v>תרבות</v>
      </c>
      <c r="P1476" s="18" t="str">
        <f t="shared" si="186"/>
        <v>824</v>
      </c>
      <c r="Q1476" s="18" t="str">
        <f>INDEX(Chapter,MATCH(P1476,[1]Chapter!$A$1:$A$681,0),8)</f>
        <v>מתנ״סים</v>
      </c>
      <c r="R1476" s="18" t="str">
        <f t="shared" si="187"/>
        <v>8240</v>
      </c>
      <c r="S1476" s="18" t="e">
        <f>INDEX(Chapter,MATCH(R1476,[1]Chapter!$A$1:$A$681,0),8)</f>
        <v>#N/A</v>
      </c>
      <c r="T1476" s="18"/>
      <c r="U1476" s="18" t="str">
        <f t="shared" si="188"/>
        <v>1</v>
      </c>
      <c r="V1476" s="18" t="str">
        <f>IF($L1476&lt;"6",INDEX(Revenue_type,MATCH(U1476*1,[1]type!$A$118:$A$168,0),8),INDEX(Expenditure_type,MATCH(U1476*1,[1]type!$A$2:$A$117,0),8))</f>
        <v>משכורות וש"ע לעובדים לפי תקן</v>
      </c>
      <c r="W1476" s="18" t="str">
        <f t="shared" si="189"/>
        <v>11</v>
      </c>
      <c r="X1476" s="18" t="str">
        <f>IF($L1476&lt;"6",INDEX(Revenue_type,MATCH(W1476*1,[1]type!$A$118:$A$168,0),8),INDEX(Expenditure_type,MATCH(W1476*1,[1]type!$A$2:$A$117,0),8))</f>
        <v>השכר הקובע</v>
      </c>
      <c r="Y1476" s="18" t="str">
        <f t="shared" si="190"/>
        <v>110</v>
      </c>
      <c r="Z1476" s="18" t="e">
        <f>IF($L1476&lt;"6",INDEX(Revenue_type,MATCH(Y1476*1,[1]type!$A$118:$A$168,0),8),INDEX(Expenditure_type,MATCH(Y1476*1,[1]type!$A$2:$A$117,0),8))</f>
        <v>#N/A</v>
      </c>
    </row>
    <row r="1477" spans="1:26" ht="15.75" customHeight="1" outlineLevel="2">
      <c r="A1477" s="38">
        <v>750</v>
      </c>
      <c r="B1477" s="39">
        <v>825200</v>
      </c>
      <c r="C1477">
        <v>1</v>
      </c>
      <c r="D1477" t="str">
        <f t="shared" si="191"/>
        <v>1825200.750</v>
      </c>
      <c r="E1477" s="42" t="s">
        <v>976</v>
      </c>
      <c r="F1477" s="16"/>
      <c r="G1477"/>
      <c r="H1477" s="17">
        <v>0</v>
      </c>
      <c r="I1477" s="17">
        <v>0</v>
      </c>
      <c r="J1477" s="16">
        <v>0</v>
      </c>
      <c r="K1477" s="18" t="e">
        <f>INDEX(תקציב_2013,MATCH(D1477,'[1]תקציב 2015'!$D$3:$D$5960,0),8)</f>
        <v>#N/A</v>
      </c>
      <c r="L1477" s="18" t="str">
        <f t="shared" si="184"/>
        <v>8</v>
      </c>
      <c r="M1477" s="18" t="str">
        <f>INDEX(Chapter,MATCH(L1477,[1]Chapter!$A$1:$A$681,0),8)</f>
        <v>שירותים ממלכתיים</v>
      </c>
      <c r="N1477" s="18" t="str">
        <f t="shared" si="185"/>
        <v>82</v>
      </c>
      <c r="O1477" s="18" t="str">
        <f>INDEX(Chapter,MATCH(N1477,[1]Chapter!$A$1:$A$681,0),8)</f>
        <v>תרבות</v>
      </c>
      <c r="P1477" s="18" t="str">
        <f t="shared" si="186"/>
        <v>825</v>
      </c>
      <c r="Q1477" s="18" t="str">
        <f>INDEX(Chapter,MATCH(P1477,[1]Chapter!$A$1:$A$681,0),8)</f>
        <v>מוסיקה ומחול</v>
      </c>
      <c r="R1477" s="18" t="str">
        <f t="shared" si="187"/>
        <v>8252</v>
      </c>
      <c r="S1477" s="18" t="str">
        <f>INDEX(Chapter,MATCH(R1477,[1]Chapter!$A$1:$A$681,0),8)</f>
        <v>תזמורת עירונית</v>
      </c>
      <c r="T1477" s="18"/>
      <c r="U1477" s="18" t="str">
        <f t="shared" si="188"/>
        <v>7</v>
      </c>
      <c r="V1477" s="18" t="str">
        <f>IF($L1477&lt;"6",INDEX(Revenue_type,MATCH(U1477*1,[1]type!$A$118:$A$168,0),8),INDEX(Expenditure_type,MATCH(U1477*1,[1]type!$A$2:$A$117,0),8))</f>
        <v>הוצאות לפעולות</v>
      </c>
      <c r="W1477" s="18" t="str">
        <f t="shared" si="189"/>
        <v>75</v>
      </c>
      <c r="X1477" s="18" t="str">
        <f>IF($L1477&lt;"6",INDEX(Revenue_type,MATCH(W1477*1,[1]type!$A$118:$A$168,0),8),INDEX(Expenditure_type,MATCH(W1477*1,[1]type!$A$2:$A$117,0),8))</f>
        <v>עבודות קבלניות</v>
      </c>
      <c r="Y1477" s="18" t="str">
        <f t="shared" si="190"/>
        <v>750</v>
      </c>
      <c r="Z1477" s="18" t="e">
        <f>IF($L1477&lt;"6",INDEX(Revenue_type,MATCH(Y1477*1,[1]type!$A$118:$A$168,0),8),INDEX(Expenditure_type,MATCH(Y1477*1,[1]type!$A$2:$A$117,0),8))</f>
        <v>#N/A</v>
      </c>
    </row>
    <row r="1478" spans="1:26" ht="15.75" customHeight="1" outlineLevel="2">
      <c r="A1478" s="38">
        <v>780</v>
      </c>
      <c r="B1478" s="39">
        <v>825200</v>
      </c>
      <c r="C1478">
        <v>1</v>
      </c>
      <c r="D1478" t="str">
        <f t="shared" si="191"/>
        <v>1825200.780</v>
      </c>
      <c r="E1478" s="42" t="s">
        <v>977</v>
      </c>
      <c r="F1478" s="16"/>
      <c r="G1478"/>
      <c r="H1478" s="17">
        <v>150000</v>
      </c>
      <c r="I1478" s="17">
        <v>0</v>
      </c>
      <c r="J1478" s="16">
        <v>0</v>
      </c>
      <c r="K1478" s="18" t="e">
        <f>INDEX(תקציב_2013,MATCH(D1478,'[1]תקציב 2015'!$D$3:$D$5960,0),8)</f>
        <v>#N/A</v>
      </c>
      <c r="L1478" s="18" t="str">
        <f t="shared" si="184"/>
        <v>8</v>
      </c>
      <c r="M1478" s="18" t="str">
        <f>INDEX(Chapter,MATCH(L1478,[1]Chapter!$A$1:$A$681,0),8)</f>
        <v>שירותים ממלכתיים</v>
      </c>
      <c r="N1478" s="18" t="str">
        <f t="shared" si="185"/>
        <v>82</v>
      </c>
      <c r="O1478" s="18" t="str">
        <f>INDEX(Chapter,MATCH(N1478,[1]Chapter!$A$1:$A$681,0),8)</f>
        <v>תרבות</v>
      </c>
      <c r="P1478" s="18" t="str">
        <f t="shared" si="186"/>
        <v>825</v>
      </c>
      <c r="Q1478" s="18" t="str">
        <f>INDEX(Chapter,MATCH(P1478,[1]Chapter!$A$1:$A$681,0),8)</f>
        <v>מוסיקה ומחול</v>
      </c>
      <c r="R1478" s="18" t="str">
        <f t="shared" si="187"/>
        <v>8252</v>
      </c>
      <c r="S1478" s="18" t="str">
        <f>INDEX(Chapter,MATCH(R1478,[1]Chapter!$A$1:$A$681,0),8)</f>
        <v>תזמורת עירונית</v>
      </c>
      <c r="T1478" s="18"/>
      <c r="U1478" s="18" t="str">
        <f t="shared" si="188"/>
        <v>7</v>
      </c>
      <c r="V1478" s="18" t="str">
        <f>IF($L1478&lt;"6",INDEX(Revenue_type,MATCH(U1478*1,[1]type!$A$118:$A$168,0),8),INDEX(Expenditure_type,MATCH(U1478*1,[1]type!$A$2:$A$117,0),8))</f>
        <v>הוצאות לפעולות</v>
      </c>
      <c r="W1478" s="18" t="str">
        <f t="shared" si="189"/>
        <v>78</v>
      </c>
      <c r="X1478" s="18" t="str">
        <f>IF($L1478&lt;"6",INDEX(Revenue_type,MATCH(W1478*1,[1]type!$A$118:$A$168,0),8),INDEX(Expenditure_type,MATCH(W1478*1,[1]type!$A$2:$A$117,0),8))</f>
        <v>הוצאות שונות</v>
      </c>
      <c r="Y1478" s="18" t="str">
        <f t="shared" si="190"/>
        <v>780</v>
      </c>
      <c r="Z1478" s="18" t="e">
        <f>IF($L1478&lt;"6",INDEX(Revenue_type,MATCH(Y1478*1,[1]type!$A$118:$A$168,0),8),INDEX(Expenditure_type,MATCH(Y1478*1,[1]type!$A$2:$A$117,0),8))</f>
        <v>#N/A</v>
      </c>
    </row>
    <row r="1479" spans="1:26" ht="15.75" customHeight="1" outlineLevel="2">
      <c r="A1479" s="38">
        <v>782</v>
      </c>
      <c r="B1479" s="39">
        <v>825200</v>
      </c>
      <c r="C1479">
        <v>1</v>
      </c>
      <c r="D1479" t="str">
        <f t="shared" si="191"/>
        <v>1825200.782</v>
      </c>
      <c r="E1479" s="42" t="s">
        <v>978</v>
      </c>
      <c r="F1479" s="16"/>
      <c r="G1479"/>
      <c r="H1479" s="17">
        <v>350000</v>
      </c>
      <c r="I1479" s="17">
        <v>0</v>
      </c>
      <c r="J1479" s="16">
        <v>0</v>
      </c>
      <c r="K1479" s="18"/>
      <c r="L1479" s="18" t="str">
        <f t="shared" si="184"/>
        <v>8</v>
      </c>
      <c r="M1479" s="18" t="str">
        <f>INDEX(Chapter,MATCH(L1479,[1]Chapter!$A$1:$A$681,0),8)</f>
        <v>שירותים ממלכתיים</v>
      </c>
      <c r="N1479" s="18" t="str">
        <f t="shared" si="185"/>
        <v>82</v>
      </c>
      <c r="O1479" s="18" t="str">
        <f>INDEX(Chapter,MATCH(N1479,[1]Chapter!$A$1:$A$681,0),8)</f>
        <v>תרבות</v>
      </c>
      <c r="P1479" s="18" t="str">
        <f t="shared" si="186"/>
        <v>825</v>
      </c>
      <c r="Q1479" s="18" t="str">
        <f>INDEX(Chapter,MATCH(P1479,[1]Chapter!$A$1:$A$681,0),8)</f>
        <v>מוסיקה ומחול</v>
      </c>
      <c r="R1479" s="18" t="str">
        <f t="shared" si="187"/>
        <v>8252</v>
      </c>
      <c r="S1479" s="18" t="str">
        <f>INDEX(Chapter,MATCH(R1479,[1]Chapter!$A$1:$A$681,0),8)</f>
        <v>תזמורת עירונית</v>
      </c>
      <c r="T1479" s="18"/>
      <c r="U1479" s="18" t="str">
        <f t="shared" si="188"/>
        <v>7</v>
      </c>
      <c r="V1479" s="18" t="str">
        <f>IF($L1479&lt;"6",INDEX(Revenue_type,MATCH(U1479*1,[1]type!$A$118:$A$168,0),8),INDEX(Expenditure_type,MATCH(U1479*1,[1]type!$A$2:$A$117,0),8))</f>
        <v>הוצאות לפעולות</v>
      </c>
      <c r="W1479" s="18" t="str">
        <f t="shared" si="189"/>
        <v>78</v>
      </c>
      <c r="X1479" s="18" t="str">
        <f>IF($L1479&lt;"6",INDEX(Revenue_type,MATCH(W1479*1,[1]type!$A$118:$A$168,0),8),INDEX(Expenditure_type,MATCH(W1479*1,[1]type!$A$2:$A$117,0),8))</f>
        <v>הוצאות שונות</v>
      </c>
      <c r="Y1479" s="18" t="str">
        <f t="shared" si="190"/>
        <v>782</v>
      </c>
      <c r="Z1479" s="18" t="e">
        <f>IF($L1479&lt;"6",INDEX(Revenue_type,MATCH(Y1479*1,[1]type!$A$118:$A$168,0),8),INDEX(Expenditure_type,MATCH(Y1479*1,[1]type!$A$2:$A$117,0),8))</f>
        <v>#N/A</v>
      </c>
    </row>
    <row r="1480" spans="1:26" ht="15.75" customHeight="1" outlineLevel="2">
      <c r="A1480" s="38">
        <v>820</v>
      </c>
      <c r="B1480" s="39">
        <v>825200</v>
      </c>
      <c r="C1480">
        <v>1</v>
      </c>
      <c r="D1480" t="str">
        <f t="shared" si="191"/>
        <v>1825200.820</v>
      </c>
      <c r="E1480" s="42" t="s">
        <v>979</v>
      </c>
      <c r="F1480" s="16"/>
      <c r="G1480"/>
      <c r="H1480" s="17">
        <v>0</v>
      </c>
      <c r="I1480" s="17">
        <v>0</v>
      </c>
      <c r="J1480" s="16">
        <v>0</v>
      </c>
      <c r="K1480" s="18">
        <f>INDEX(תקציב_2013,MATCH(D1480,'[1]תקציב 2015'!$D$3:$D$5960,0),8)</f>
        <v>2230000</v>
      </c>
      <c r="L1480" s="18" t="str">
        <f t="shared" si="184"/>
        <v>8</v>
      </c>
      <c r="M1480" s="18" t="str">
        <f>INDEX(Chapter,MATCH(L1480,[1]Chapter!$A$1:$A$681,0),8)</f>
        <v>שירותים ממלכתיים</v>
      </c>
      <c r="N1480" s="18" t="str">
        <f t="shared" si="185"/>
        <v>82</v>
      </c>
      <c r="O1480" s="18" t="str">
        <f>INDEX(Chapter,MATCH(N1480,[1]Chapter!$A$1:$A$681,0),8)</f>
        <v>תרבות</v>
      </c>
      <c r="P1480" s="18" t="str">
        <f t="shared" si="186"/>
        <v>825</v>
      </c>
      <c r="Q1480" s="18" t="str">
        <f>INDEX(Chapter,MATCH(P1480,[1]Chapter!$A$1:$A$681,0),8)</f>
        <v>מוסיקה ומחול</v>
      </c>
      <c r="R1480" s="18" t="str">
        <f t="shared" si="187"/>
        <v>8252</v>
      </c>
      <c r="S1480" s="18" t="str">
        <f>INDEX(Chapter,MATCH(R1480,[1]Chapter!$A$1:$A$681,0),8)</f>
        <v>תזמורת עירונית</v>
      </c>
      <c r="T1480" s="18"/>
      <c r="U1480" s="18" t="str">
        <f t="shared" si="188"/>
        <v>8</v>
      </c>
      <c r="V1480" s="18" t="str">
        <f>IF($L1480&lt;"6",INDEX(Revenue_type,MATCH(U1480*1,[1]type!$A$118:$A$168,0),8),INDEX(Expenditure_type,MATCH(U1480*1,[1]type!$A$2:$A$117,0),8))</f>
        <v>השתתפויות תמיכות ותרומות</v>
      </c>
      <c r="W1480" s="18" t="str">
        <f t="shared" si="189"/>
        <v>82</v>
      </c>
      <c r="X1480" s="18" t="str">
        <f>IF($L1480&lt;"6",INDEX(Revenue_type,MATCH(W1480*1,[1]type!$A$118:$A$168,0),8),INDEX(Expenditure_type,MATCH(W1480*1,[1]type!$A$2:$A$117,0),8))</f>
        <v>הקצבות בהמלצת ועדת הקצבות</v>
      </c>
      <c r="Y1480" s="18" t="str">
        <f t="shared" si="190"/>
        <v>820</v>
      </c>
      <c r="Z1480" s="18" t="e">
        <f>IF($L1480&lt;"6",INDEX(Revenue_type,MATCH(Y1480*1,[1]type!$A$118:$A$168,0),8),INDEX(Expenditure_type,MATCH(Y1480*1,[1]type!$A$2:$A$117,0),8))</f>
        <v>#N/A</v>
      </c>
    </row>
    <row r="1481" spans="1:26" ht="15.75" customHeight="1" outlineLevel="2">
      <c r="A1481" s="38">
        <v>870</v>
      </c>
      <c r="B1481" s="39">
        <v>825200</v>
      </c>
      <c r="C1481">
        <v>1</v>
      </c>
      <c r="D1481" t="str">
        <f t="shared" si="191"/>
        <v>1825200.870</v>
      </c>
      <c r="E1481" s="42" t="s">
        <v>980</v>
      </c>
      <c r="F1481" s="16"/>
      <c r="G1481"/>
      <c r="H1481" s="17">
        <v>1850000</v>
      </c>
      <c r="I1481" s="17">
        <v>263180</v>
      </c>
      <c r="J1481" s="16">
        <v>3585000</v>
      </c>
      <c r="K1481" s="18" t="e">
        <f>INDEX(תקציב_2013,MATCH(D1481,'[1]תקציב 2015'!$D$3:$D$5960,0),8)</f>
        <v>#N/A</v>
      </c>
      <c r="L1481" s="18" t="str">
        <f t="shared" si="184"/>
        <v>8</v>
      </c>
      <c r="M1481" s="18" t="str">
        <f>INDEX(Chapter,MATCH(L1481,[1]Chapter!$A$1:$A$681,0),8)</f>
        <v>שירותים ממלכתיים</v>
      </c>
      <c r="N1481" s="18" t="str">
        <f t="shared" si="185"/>
        <v>82</v>
      </c>
      <c r="O1481" s="18" t="str">
        <f>INDEX(Chapter,MATCH(N1481,[1]Chapter!$A$1:$A$681,0),8)</f>
        <v>תרבות</v>
      </c>
      <c r="P1481" s="18" t="str">
        <f t="shared" si="186"/>
        <v>825</v>
      </c>
      <c r="Q1481" s="18" t="str">
        <f>INDEX(Chapter,MATCH(P1481,[1]Chapter!$A$1:$A$681,0),8)</f>
        <v>מוסיקה ומחול</v>
      </c>
      <c r="R1481" s="18" t="str">
        <f t="shared" si="187"/>
        <v>8252</v>
      </c>
      <c r="S1481" s="18" t="str">
        <f>INDEX(Chapter,MATCH(R1481,[1]Chapter!$A$1:$A$681,0),8)</f>
        <v>תזמורת עירונית</v>
      </c>
      <c r="T1481" s="18"/>
      <c r="U1481" s="18" t="str">
        <f t="shared" si="188"/>
        <v>8</v>
      </c>
      <c r="V1481" s="18" t="str">
        <f>IF($L1481&lt;"6",INDEX(Revenue_type,MATCH(U1481*1,[1]type!$A$118:$A$168,0),8),INDEX(Expenditure_type,MATCH(U1481*1,[1]type!$A$2:$A$117,0),8))</f>
        <v>השתתפויות תמיכות ותרומות</v>
      </c>
      <c r="W1481" s="18" t="str">
        <f t="shared" si="189"/>
        <v>87</v>
      </c>
      <c r="X1481" s="18" t="str">
        <f>IF($L1481&lt;"6",INDEX(Revenue_type,MATCH(W1481*1,[1]type!$A$118:$A$168,0),8),INDEX(Expenditure_type,MATCH(W1481*1,[1]type!$A$2:$A$117,0),8))</f>
        <v>תמיכות ביחידות סמך ומוסדות הרשות</v>
      </c>
      <c r="Y1481" s="18" t="str">
        <f t="shared" si="190"/>
        <v>870</v>
      </c>
      <c r="Z1481" s="18" t="e">
        <f>IF($L1481&lt;"6",INDEX(Revenue_type,MATCH(Y1481*1,[1]type!$A$118:$A$168,0),8),INDEX(Expenditure_type,MATCH(Y1481*1,[1]type!$A$2:$A$117,0),8))</f>
        <v>#N/A</v>
      </c>
    </row>
    <row r="1482" spans="1:26" ht="15.75" customHeight="1" outlineLevel="2">
      <c r="A1482" s="38">
        <v>210</v>
      </c>
      <c r="B1482" s="39">
        <v>825400</v>
      </c>
      <c r="C1482">
        <v>1</v>
      </c>
      <c r="D1482" t="str">
        <f t="shared" si="191"/>
        <v>1825400.210</v>
      </c>
      <c r="E1482" s="42" t="s">
        <v>476</v>
      </c>
      <c r="F1482" s="16"/>
      <c r="G1482"/>
      <c r="H1482" s="17">
        <v>210000</v>
      </c>
      <c r="I1482" s="17">
        <v>244506.46</v>
      </c>
      <c r="J1482" s="16">
        <v>219118.61</v>
      </c>
      <c r="K1482" s="18" t="e">
        <f>INDEX(תקציב_2013,MATCH(D1482,'[1]תקציב 2015'!$D$3:$D$5960,0),8)</f>
        <v>#N/A</v>
      </c>
      <c r="L1482" s="18" t="str">
        <f t="shared" si="184"/>
        <v>8</v>
      </c>
      <c r="M1482" s="18" t="str">
        <f>INDEX(Chapter,MATCH(L1482,[1]Chapter!$A$1:$A$681,0),8)</f>
        <v>שירותים ממלכתיים</v>
      </c>
      <c r="N1482" s="18" t="str">
        <f t="shared" si="185"/>
        <v>82</v>
      </c>
      <c r="O1482" s="18" t="str">
        <f>INDEX(Chapter,MATCH(N1482,[1]Chapter!$A$1:$A$681,0),8)</f>
        <v>תרבות</v>
      </c>
      <c r="P1482" s="18" t="str">
        <f t="shared" si="186"/>
        <v>825</v>
      </c>
      <c r="Q1482" s="18" t="str">
        <f>INDEX(Chapter,MATCH(P1482,[1]Chapter!$A$1:$A$681,0),8)</f>
        <v>מוסיקה ומחול</v>
      </c>
      <c r="R1482" s="18" t="str">
        <f t="shared" si="187"/>
        <v>8254</v>
      </c>
      <c r="S1482" s="18" t="str">
        <f>INDEX(Chapter,MATCH(R1482,[1]Chapter!$A$1:$A$681,0),8)</f>
        <v>מקהלה עירונית</v>
      </c>
      <c r="T1482" s="18"/>
      <c r="U1482" s="18" t="str">
        <f t="shared" si="188"/>
        <v>2</v>
      </c>
      <c r="V1482" s="18" t="str">
        <f>IF($L1482&lt;"6",INDEX(Revenue_type,MATCH(U1482*1,[1]type!$A$118:$A$168,0),8),INDEX(Expenditure_type,MATCH(U1482*1,[1]type!$A$2:$A$117,0),8))</f>
        <v>משכורות וש"ע לעובדים בלי תקן</v>
      </c>
      <c r="W1482" s="18" t="str">
        <f t="shared" si="189"/>
        <v>21</v>
      </c>
      <c r="X1482" s="18" t="str">
        <f>IF($L1482&lt;"6",INDEX(Revenue_type,MATCH(W1482*1,[1]type!$A$118:$A$168,0),8),INDEX(Expenditure_type,MATCH(W1482*1,[1]type!$A$2:$A$117,0),8))</f>
        <v>השכר הקובע</v>
      </c>
      <c r="Y1482" s="18" t="str">
        <f t="shared" si="190"/>
        <v>210</v>
      </c>
      <c r="Z1482" s="18" t="e">
        <f>IF($L1482&lt;"6",INDEX(Revenue_type,MATCH(Y1482*1,[1]type!$A$118:$A$168,0),8),INDEX(Expenditure_type,MATCH(Y1482*1,[1]type!$A$2:$A$117,0),8))</f>
        <v>#N/A</v>
      </c>
    </row>
    <row r="1483" spans="1:26" ht="15.75" customHeight="1" outlineLevel="2">
      <c r="A1483" s="38">
        <v>750</v>
      </c>
      <c r="B1483" s="39">
        <v>825400</v>
      </c>
      <c r="C1483">
        <v>1</v>
      </c>
      <c r="D1483" t="str">
        <f t="shared" si="191"/>
        <v>1825400.750</v>
      </c>
      <c r="E1483" s="42" t="s">
        <v>981</v>
      </c>
      <c r="F1483" s="16"/>
      <c r="G1483"/>
      <c r="H1483" s="17">
        <v>185000</v>
      </c>
      <c r="I1483" s="17">
        <v>178281</v>
      </c>
      <c r="J1483" s="16">
        <v>171518.5</v>
      </c>
      <c r="K1483" s="18" t="e">
        <f>INDEX(תקציב_2013,MATCH(D1483,'[1]תקציב 2015'!$D$3:$D$5960,0),8)</f>
        <v>#N/A</v>
      </c>
      <c r="L1483" s="18" t="str">
        <f t="shared" si="184"/>
        <v>8</v>
      </c>
      <c r="M1483" s="18" t="str">
        <f>INDEX(Chapter,MATCH(L1483,[1]Chapter!$A$1:$A$681,0),8)</f>
        <v>שירותים ממלכתיים</v>
      </c>
      <c r="N1483" s="18" t="str">
        <f t="shared" si="185"/>
        <v>82</v>
      </c>
      <c r="O1483" s="18" t="str">
        <f>INDEX(Chapter,MATCH(N1483,[1]Chapter!$A$1:$A$681,0),8)</f>
        <v>תרבות</v>
      </c>
      <c r="P1483" s="18" t="str">
        <f t="shared" si="186"/>
        <v>825</v>
      </c>
      <c r="Q1483" s="18" t="str">
        <f>INDEX(Chapter,MATCH(P1483,[1]Chapter!$A$1:$A$681,0),8)</f>
        <v>מוסיקה ומחול</v>
      </c>
      <c r="R1483" s="18" t="str">
        <f t="shared" si="187"/>
        <v>8254</v>
      </c>
      <c r="S1483" s="18" t="str">
        <f>INDEX(Chapter,MATCH(R1483,[1]Chapter!$A$1:$A$681,0),8)</f>
        <v>מקהלה עירונית</v>
      </c>
      <c r="T1483" s="18"/>
      <c r="U1483" s="18" t="str">
        <f t="shared" si="188"/>
        <v>7</v>
      </c>
      <c r="V1483" s="18" t="str">
        <f>IF($L1483&lt;"6",INDEX(Revenue_type,MATCH(U1483*1,[1]type!$A$118:$A$168,0),8),INDEX(Expenditure_type,MATCH(U1483*1,[1]type!$A$2:$A$117,0),8))</f>
        <v>הוצאות לפעולות</v>
      </c>
      <c r="W1483" s="18" t="str">
        <f t="shared" si="189"/>
        <v>75</v>
      </c>
      <c r="X1483" s="18" t="str">
        <f>IF($L1483&lt;"6",INDEX(Revenue_type,MATCH(W1483*1,[1]type!$A$118:$A$168,0),8),INDEX(Expenditure_type,MATCH(W1483*1,[1]type!$A$2:$A$117,0),8))</f>
        <v>עבודות קבלניות</v>
      </c>
      <c r="Y1483" s="18" t="str">
        <f t="shared" si="190"/>
        <v>750</v>
      </c>
      <c r="Z1483" s="18" t="e">
        <f>IF($L1483&lt;"6",INDEX(Revenue_type,MATCH(Y1483*1,[1]type!$A$118:$A$168,0),8),INDEX(Expenditure_type,MATCH(Y1483*1,[1]type!$A$2:$A$117,0),8))</f>
        <v>#N/A</v>
      </c>
    </row>
    <row r="1484" spans="1:26" ht="15.75" customHeight="1" outlineLevel="2">
      <c r="A1484" s="38">
        <v>751</v>
      </c>
      <c r="B1484" s="39">
        <v>825400</v>
      </c>
      <c r="C1484">
        <v>1</v>
      </c>
      <c r="D1484" t="str">
        <f t="shared" si="191"/>
        <v>1825400.751</v>
      </c>
      <c r="E1484" s="42" t="s">
        <v>982</v>
      </c>
      <c r="F1484" s="16"/>
      <c r="G1484"/>
      <c r="H1484" s="17">
        <v>250000</v>
      </c>
      <c r="I1484" s="17">
        <v>228841.5</v>
      </c>
      <c r="J1484" s="16">
        <v>269994.26</v>
      </c>
      <c r="K1484" s="18" t="e">
        <f>INDEX(תקציב_2013,MATCH(D1484,'[1]תקציב 2015'!$D$3:$D$5960,0),8)</f>
        <v>#N/A</v>
      </c>
      <c r="L1484" s="18" t="str">
        <f t="shared" si="184"/>
        <v>8</v>
      </c>
      <c r="M1484" s="18" t="str">
        <f>INDEX(Chapter,MATCH(L1484,[1]Chapter!$A$1:$A$681,0),8)</f>
        <v>שירותים ממלכתיים</v>
      </c>
      <c r="N1484" s="18" t="str">
        <f t="shared" si="185"/>
        <v>82</v>
      </c>
      <c r="O1484" s="18" t="str">
        <f>INDEX(Chapter,MATCH(N1484,[1]Chapter!$A$1:$A$681,0),8)</f>
        <v>תרבות</v>
      </c>
      <c r="P1484" s="18" t="str">
        <f t="shared" si="186"/>
        <v>825</v>
      </c>
      <c r="Q1484" s="18" t="str">
        <f>INDEX(Chapter,MATCH(P1484,[1]Chapter!$A$1:$A$681,0),8)</f>
        <v>מוסיקה ומחול</v>
      </c>
      <c r="R1484" s="18" t="str">
        <f t="shared" si="187"/>
        <v>8254</v>
      </c>
      <c r="S1484" s="18" t="str">
        <f>INDEX(Chapter,MATCH(R1484,[1]Chapter!$A$1:$A$681,0),8)</f>
        <v>מקהלה עירונית</v>
      </c>
      <c r="T1484" s="18"/>
      <c r="U1484" s="18" t="str">
        <f t="shared" si="188"/>
        <v>7</v>
      </c>
      <c r="V1484" s="18" t="str">
        <f>IF($L1484&lt;"6",INDEX(Revenue_type,MATCH(U1484*1,[1]type!$A$118:$A$168,0),8),INDEX(Expenditure_type,MATCH(U1484*1,[1]type!$A$2:$A$117,0),8))</f>
        <v>הוצאות לפעולות</v>
      </c>
      <c r="W1484" s="18" t="str">
        <f t="shared" si="189"/>
        <v>75</v>
      </c>
      <c r="X1484" s="18" t="str">
        <f>IF($L1484&lt;"6",INDEX(Revenue_type,MATCH(W1484*1,[1]type!$A$118:$A$168,0),8),INDEX(Expenditure_type,MATCH(W1484*1,[1]type!$A$2:$A$117,0),8))</f>
        <v>עבודות קבלניות</v>
      </c>
      <c r="Y1484" s="18" t="str">
        <f t="shared" si="190"/>
        <v>751</v>
      </c>
      <c r="Z1484" s="18" t="e">
        <f>IF($L1484&lt;"6",INDEX(Revenue_type,MATCH(Y1484*1,[1]type!$A$118:$A$168,0),8),INDEX(Expenditure_type,MATCH(Y1484*1,[1]type!$A$2:$A$117,0),8))</f>
        <v>#N/A</v>
      </c>
    </row>
    <row r="1485" spans="1:26" ht="15.75" customHeight="1" outlineLevel="2">
      <c r="A1485" s="38">
        <v>780</v>
      </c>
      <c r="B1485" s="39">
        <v>825400</v>
      </c>
      <c r="C1485">
        <v>1</v>
      </c>
      <c r="D1485" t="str">
        <f t="shared" si="191"/>
        <v>1825400.780</v>
      </c>
      <c r="E1485" s="42" t="s">
        <v>50</v>
      </c>
      <c r="F1485" s="16"/>
      <c r="G1485"/>
      <c r="H1485" s="17">
        <v>30000</v>
      </c>
      <c r="I1485" s="17">
        <v>27136</v>
      </c>
      <c r="J1485" s="16">
        <v>33115</v>
      </c>
      <c r="K1485" s="18" t="e">
        <f>INDEX(תקציב_2013,MATCH(D1485,'[1]תקציב 2015'!$D$3:$D$5960,0),8)</f>
        <v>#N/A</v>
      </c>
      <c r="L1485" s="18" t="str">
        <f t="shared" si="184"/>
        <v>8</v>
      </c>
      <c r="M1485" s="18" t="str">
        <f>INDEX(Chapter,MATCH(L1485,[1]Chapter!$A$1:$A$681,0),8)</f>
        <v>שירותים ממלכתיים</v>
      </c>
      <c r="N1485" s="18" t="str">
        <f t="shared" si="185"/>
        <v>82</v>
      </c>
      <c r="O1485" s="18" t="str">
        <f>INDEX(Chapter,MATCH(N1485,[1]Chapter!$A$1:$A$681,0),8)</f>
        <v>תרבות</v>
      </c>
      <c r="P1485" s="18" t="str">
        <f t="shared" si="186"/>
        <v>825</v>
      </c>
      <c r="Q1485" s="18" t="str">
        <f>INDEX(Chapter,MATCH(P1485,[1]Chapter!$A$1:$A$681,0),8)</f>
        <v>מוסיקה ומחול</v>
      </c>
      <c r="R1485" s="18" t="str">
        <f t="shared" si="187"/>
        <v>8254</v>
      </c>
      <c r="S1485" s="18" t="str">
        <f>INDEX(Chapter,MATCH(R1485,[1]Chapter!$A$1:$A$681,0),8)</f>
        <v>מקהלה עירונית</v>
      </c>
      <c r="T1485" s="18"/>
      <c r="U1485" s="18" t="str">
        <f t="shared" si="188"/>
        <v>7</v>
      </c>
      <c r="V1485" s="18" t="str">
        <f>IF($L1485&lt;"6",INDEX(Revenue_type,MATCH(U1485*1,[1]type!$A$118:$A$168,0),8),INDEX(Expenditure_type,MATCH(U1485*1,[1]type!$A$2:$A$117,0),8))</f>
        <v>הוצאות לפעולות</v>
      </c>
      <c r="W1485" s="18" t="str">
        <f t="shared" si="189"/>
        <v>78</v>
      </c>
      <c r="X1485" s="18" t="str">
        <f>IF($L1485&lt;"6",INDEX(Revenue_type,MATCH(W1485*1,[1]type!$A$118:$A$168,0),8),INDEX(Expenditure_type,MATCH(W1485*1,[1]type!$A$2:$A$117,0),8))</f>
        <v>הוצאות שונות</v>
      </c>
      <c r="Y1485" s="18" t="str">
        <f t="shared" si="190"/>
        <v>780</v>
      </c>
      <c r="Z1485" s="18" t="e">
        <f>IF($L1485&lt;"6",INDEX(Revenue_type,MATCH(Y1485*1,[1]type!$A$118:$A$168,0),8),INDEX(Expenditure_type,MATCH(Y1485*1,[1]type!$A$2:$A$117,0),8))</f>
        <v>#N/A</v>
      </c>
    </row>
    <row r="1486" spans="1:26" ht="15.75" customHeight="1" outlineLevel="2">
      <c r="A1486" s="38">
        <v>781</v>
      </c>
      <c r="B1486" s="39">
        <v>826000</v>
      </c>
      <c r="C1486">
        <v>1</v>
      </c>
      <c r="D1486" t="str">
        <f t="shared" si="191"/>
        <v>1826000.781</v>
      </c>
      <c r="E1486" s="42" t="s">
        <v>309</v>
      </c>
      <c r="F1486" s="16"/>
      <c r="G1486"/>
      <c r="H1486" s="17">
        <v>893000</v>
      </c>
      <c r="I1486" s="17">
        <v>676882</v>
      </c>
      <c r="J1486" s="16">
        <v>766986.62</v>
      </c>
      <c r="K1486" s="18" t="e">
        <f>INDEX(תקציב_2013,MATCH(D1486,'[1]תקציב 2015'!$D$3:$D$5960,0),8)</f>
        <v>#N/A</v>
      </c>
      <c r="L1486" s="18" t="str">
        <f t="shared" si="184"/>
        <v>8</v>
      </c>
      <c r="M1486" s="18" t="str">
        <f>INDEX(Chapter,MATCH(L1486,[1]Chapter!$A$1:$A$681,0),8)</f>
        <v>שירותים ממלכתיים</v>
      </c>
      <c r="N1486" s="18" t="str">
        <f t="shared" si="185"/>
        <v>82</v>
      </c>
      <c r="O1486" s="18" t="str">
        <f>INDEX(Chapter,MATCH(N1486,[1]Chapter!$A$1:$A$681,0),8)</f>
        <v>תרבות</v>
      </c>
      <c r="P1486" s="18" t="str">
        <f t="shared" si="186"/>
        <v>826</v>
      </c>
      <c r="Q1486" s="18" t="str">
        <f>INDEX(Chapter,MATCH(P1486,[1]Chapter!$A$1:$A$681,0),8)</f>
        <v>מוקדי תרבות</v>
      </c>
      <c r="R1486" s="18" t="str">
        <f t="shared" si="187"/>
        <v>8260</v>
      </c>
      <c r="S1486" s="18" t="e">
        <f>INDEX(Chapter,MATCH(R1486,[1]Chapter!$A$1:$A$681,0),8)</f>
        <v>#N/A</v>
      </c>
      <c r="T1486" s="18"/>
      <c r="U1486" s="18" t="str">
        <f t="shared" si="188"/>
        <v>7</v>
      </c>
      <c r="V1486" s="18" t="str">
        <f>IF($L1486&lt;"6",INDEX(Revenue_type,MATCH(U1486*1,[1]type!$A$118:$A$168,0),8),INDEX(Expenditure_type,MATCH(U1486*1,[1]type!$A$2:$A$117,0),8))</f>
        <v>הוצאות לפעולות</v>
      </c>
      <c r="W1486" s="18" t="str">
        <f t="shared" si="189"/>
        <v>78</v>
      </c>
      <c r="X1486" s="18" t="str">
        <f>IF($L1486&lt;"6",INDEX(Revenue_type,MATCH(W1486*1,[1]type!$A$118:$A$168,0),8),INDEX(Expenditure_type,MATCH(W1486*1,[1]type!$A$2:$A$117,0),8))</f>
        <v>הוצאות שונות</v>
      </c>
      <c r="Y1486" s="18" t="str">
        <f t="shared" si="190"/>
        <v>781</v>
      </c>
      <c r="Z1486" s="18" t="e">
        <f>IF($L1486&lt;"6",INDEX(Revenue_type,MATCH(Y1486*1,[1]type!$A$118:$A$168,0),8),INDEX(Expenditure_type,MATCH(Y1486*1,[1]type!$A$2:$A$117,0),8))</f>
        <v>#N/A</v>
      </c>
    </row>
    <row r="1487" spans="1:26" ht="15.75" customHeight="1" outlineLevel="2">
      <c r="A1487" s="38">
        <v>110</v>
      </c>
      <c r="B1487" s="39">
        <v>826100</v>
      </c>
      <c r="C1487">
        <v>1</v>
      </c>
      <c r="D1487" t="str">
        <f t="shared" si="191"/>
        <v>1826100.110</v>
      </c>
      <c r="E1487" s="42" t="s">
        <v>983</v>
      </c>
      <c r="F1487" s="16"/>
      <c r="G1487"/>
      <c r="H1487" s="17">
        <v>750000</v>
      </c>
      <c r="I1487" s="17">
        <v>663091.25</v>
      </c>
      <c r="J1487" s="16">
        <v>715355</v>
      </c>
      <c r="K1487" s="18" t="e">
        <f>INDEX(תקציב_2013,MATCH(D1487,'[1]תקציב 2015'!$D$3:$D$5960,0),8)</f>
        <v>#N/A</v>
      </c>
      <c r="L1487" s="18" t="str">
        <f t="shared" si="184"/>
        <v>8</v>
      </c>
      <c r="M1487" s="18" t="str">
        <f>INDEX(Chapter,MATCH(L1487,[1]Chapter!$A$1:$A$681,0),8)</f>
        <v>שירותים ממלכתיים</v>
      </c>
      <c r="N1487" s="18" t="str">
        <f t="shared" si="185"/>
        <v>82</v>
      </c>
      <c r="O1487" s="18" t="str">
        <f>INDEX(Chapter,MATCH(N1487,[1]Chapter!$A$1:$A$681,0),8)</f>
        <v>תרבות</v>
      </c>
      <c r="P1487" s="18" t="str">
        <f t="shared" si="186"/>
        <v>826</v>
      </c>
      <c r="Q1487" s="18" t="str">
        <f>INDEX(Chapter,MATCH(P1487,[1]Chapter!$A$1:$A$681,0),8)</f>
        <v>מוקדי תרבות</v>
      </c>
      <c r="R1487" s="18" t="str">
        <f t="shared" si="187"/>
        <v>8261</v>
      </c>
      <c r="S1487" s="18" t="str">
        <f>INDEX(Chapter,MATCH(R1487,[1]Chapter!$A$1:$A$681,0),8)</f>
        <v>תיאטרונים</v>
      </c>
      <c r="T1487" s="18"/>
      <c r="U1487" s="18" t="str">
        <f t="shared" si="188"/>
        <v>1</v>
      </c>
      <c r="V1487" s="18" t="str">
        <f>IF($L1487&lt;"6",INDEX(Revenue_type,MATCH(U1487*1,[1]type!$A$118:$A$168,0),8),INDEX(Expenditure_type,MATCH(U1487*1,[1]type!$A$2:$A$117,0),8))</f>
        <v>משכורות וש"ע לעובדים לפי תקן</v>
      </c>
      <c r="W1487" s="18" t="str">
        <f t="shared" si="189"/>
        <v>11</v>
      </c>
      <c r="X1487" s="18" t="str">
        <f>IF($L1487&lt;"6",INDEX(Revenue_type,MATCH(W1487*1,[1]type!$A$118:$A$168,0),8),INDEX(Expenditure_type,MATCH(W1487*1,[1]type!$A$2:$A$117,0),8))</f>
        <v>השכר הקובע</v>
      </c>
      <c r="Y1487" s="18" t="str">
        <f t="shared" si="190"/>
        <v>110</v>
      </c>
      <c r="Z1487" s="18" t="e">
        <f>IF($L1487&lt;"6",INDEX(Revenue_type,MATCH(Y1487*1,[1]type!$A$118:$A$168,0),8),INDEX(Expenditure_type,MATCH(Y1487*1,[1]type!$A$2:$A$117,0),8))</f>
        <v>#N/A</v>
      </c>
    </row>
    <row r="1488" spans="1:26" ht="15.75" customHeight="1" outlineLevel="2">
      <c r="A1488" s="38">
        <v>115</v>
      </c>
      <c r="B1488" s="39">
        <v>826100</v>
      </c>
      <c r="C1488">
        <v>1</v>
      </c>
      <c r="D1488" t="str">
        <f t="shared" si="191"/>
        <v>1826100.115</v>
      </c>
      <c r="E1488" s="42" t="s">
        <v>433</v>
      </c>
      <c r="F1488" s="16"/>
      <c r="G1488"/>
      <c r="H1488" s="17">
        <v>1350000</v>
      </c>
      <c r="I1488" s="17">
        <v>1353452</v>
      </c>
      <c r="J1488" s="16">
        <v>1229237</v>
      </c>
      <c r="K1488" s="18" t="e">
        <f>INDEX(תקציב_2013,MATCH(D1488,'[1]תקציב 2015'!$D$3:$D$5960,0),8)</f>
        <v>#N/A</v>
      </c>
      <c r="L1488" s="18" t="str">
        <f t="shared" si="184"/>
        <v>8</v>
      </c>
      <c r="M1488" s="18" t="str">
        <f>INDEX(Chapter,MATCH(L1488,[1]Chapter!$A$1:$A$681,0),8)</f>
        <v>שירותים ממלכתיים</v>
      </c>
      <c r="N1488" s="18" t="str">
        <f t="shared" si="185"/>
        <v>82</v>
      </c>
      <c r="O1488" s="18" t="str">
        <f>INDEX(Chapter,MATCH(N1488,[1]Chapter!$A$1:$A$681,0),8)</f>
        <v>תרבות</v>
      </c>
      <c r="P1488" s="18" t="str">
        <f t="shared" si="186"/>
        <v>826</v>
      </c>
      <c r="Q1488" s="18" t="str">
        <f>INDEX(Chapter,MATCH(P1488,[1]Chapter!$A$1:$A$681,0),8)</f>
        <v>מוקדי תרבות</v>
      </c>
      <c r="R1488" s="18" t="str">
        <f t="shared" si="187"/>
        <v>8261</v>
      </c>
      <c r="S1488" s="18" t="str">
        <f>INDEX(Chapter,MATCH(R1488,[1]Chapter!$A$1:$A$681,0),8)</f>
        <v>תיאטרונים</v>
      </c>
      <c r="T1488" s="18"/>
      <c r="U1488" s="18" t="str">
        <f t="shared" si="188"/>
        <v>1</v>
      </c>
      <c r="V1488" s="18" t="str">
        <f>IF($L1488&lt;"6",INDEX(Revenue_type,MATCH(U1488*1,[1]type!$A$118:$A$168,0),8),INDEX(Expenditure_type,MATCH(U1488*1,[1]type!$A$2:$A$117,0),8))</f>
        <v>משכורות וש"ע לעובדים לפי תקן</v>
      </c>
      <c r="W1488" s="18" t="str">
        <f t="shared" si="189"/>
        <v>11</v>
      </c>
      <c r="X1488" s="18" t="str">
        <f>IF($L1488&lt;"6",INDEX(Revenue_type,MATCH(W1488*1,[1]type!$A$118:$A$168,0),8),INDEX(Expenditure_type,MATCH(W1488*1,[1]type!$A$2:$A$117,0),8))</f>
        <v>השכר הקובע</v>
      </c>
      <c r="Y1488" s="18" t="str">
        <f t="shared" si="190"/>
        <v>115</v>
      </c>
      <c r="Z1488" s="18" t="e">
        <f>IF($L1488&lt;"6",INDEX(Revenue_type,MATCH(Y1488*1,[1]type!$A$118:$A$168,0),8),INDEX(Expenditure_type,MATCH(Y1488*1,[1]type!$A$2:$A$117,0),8))</f>
        <v>#N/A</v>
      </c>
    </row>
    <row r="1489" spans="1:26" ht="15.75" customHeight="1" outlineLevel="2">
      <c r="A1489" s="38">
        <v>130</v>
      </c>
      <c r="B1489" s="39">
        <v>826100</v>
      </c>
      <c r="C1489">
        <v>1</v>
      </c>
      <c r="D1489" t="str">
        <f t="shared" si="191"/>
        <v>1826100.130</v>
      </c>
      <c r="E1489" s="42" t="s">
        <v>41</v>
      </c>
      <c r="F1489" s="16"/>
      <c r="G1489"/>
      <c r="H1489" s="17">
        <v>50000</v>
      </c>
      <c r="I1489" s="17">
        <v>53985.89</v>
      </c>
      <c r="J1489" s="16">
        <v>63521.11</v>
      </c>
      <c r="K1489" s="18" t="e">
        <f>INDEX(תקציב_2013,MATCH(D1489,'[1]תקציב 2015'!$D$3:$D$5960,0),8)</f>
        <v>#N/A</v>
      </c>
      <c r="L1489" s="18" t="str">
        <f t="shared" si="184"/>
        <v>8</v>
      </c>
      <c r="M1489" s="18" t="str">
        <f>INDEX(Chapter,MATCH(L1489,[1]Chapter!$A$1:$A$681,0),8)</f>
        <v>שירותים ממלכתיים</v>
      </c>
      <c r="N1489" s="18" t="str">
        <f t="shared" si="185"/>
        <v>82</v>
      </c>
      <c r="O1489" s="18" t="str">
        <f>INDEX(Chapter,MATCH(N1489,[1]Chapter!$A$1:$A$681,0),8)</f>
        <v>תרבות</v>
      </c>
      <c r="P1489" s="18" t="str">
        <f t="shared" si="186"/>
        <v>826</v>
      </c>
      <c r="Q1489" s="18" t="str">
        <f>INDEX(Chapter,MATCH(P1489,[1]Chapter!$A$1:$A$681,0),8)</f>
        <v>מוקדי תרבות</v>
      </c>
      <c r="R1489" s="18" t="str">
        <f t="shared" si="187"/>
        <v>8261</v>
      </c>
      <c r="S1489" s="18" t="str">
        <f>INDEX(Chapter,MATCH(R1489,[1]Chapter!$A$1:$A$681,0),8)</f>
        <v>תיאטרונים</v>
      </c>
      <c r="T1489" s="18"/>
      <c r="U1489" s="18" t="str">
        <f t="shared" si="188"/>
        <v>1</v>
      </c>
      <c r="V1489" s="18" t="str">
        <f>IF($L1489&lt;"6",INDEX(Revenue_type,MATCH(U1489*1,[1]type!$A$118:$A$168,0),8),INDEX(Expenditure_type,MATCH(U1489*1,[1]type!$A$2:$A$117,0),8))</f>
        <v>משכורות וש"ע לעובדים לפי תקן</v>
      </c>
      <c r="W1489" s="18" t="str">
        <f t="shared" si="189"/>
        <v>13</v>
      </c>
      <c r="X1489" s="18" t="str">
        <f>IF($L1489&lt;"6",INDEX(Revenue_type,MATCH(W1489*1,[1]type!$A$118:$A$168,0),8),INDEX(Expenditure_type,MATCH(W1489*1,[1]type!$A$2:$A$117,0),8))</f>
        <v>שעות נוספות</v>
      </c>
      <c r="Y1489" s="18" t="str">
        <f t="shared" si="190"/>
        <v>130</v>
      </c>
      <c r="Z1489" s="18" t="e">
        <f>IF($L1489&lt;"6",INDEX(Revenue_type,MATCH(Y1489*1,[1]type!$A$118:$A$168,0),8),INDEX(Expenditure_type,MATCH(Y1489*1,[1]type!$A$2:$A$117,0),8))</f>
        <v>#N/A</v>
      </c>
    </row>
    <row r="1490" spans="1:26" ht="15.75" customHeight="1" outlineLevel="2">
      <c r="A1490" s="38">
        <v>140</v>
      </c>
      <c r="B1490" s="39">
        <v>826100</v>
      </c>
      <c r="C1490">
        <v>1</v>
      </c>
      <c r="D1490" t="str">
        <f t="shared" si="191"/>
        <v>1826100.140</v>
      </c>
      <c r="E1490" s="42" t="s">
        <v>56</v>
      </c>
      <c r="F1490" s="16"/>
      <c r="G1490"/>
      <c r="H1490" s="17">
        <v>86000</v>
      </c>
      <c r="I1490" s="17">
        <v>51608.639999999999</v>
      </c>
      <c r="J1490" s="16">
        <v>71054.39</v>
      </c>
      <c r="K1490" s="18" t="e">
        <f>INDEX(תקציב_2013,MATCH(D1490,'[1]תקציב 2015'!$D$3:$D$5960,0),8)</f>
        <v>#N/A</v>
      </c>
      <c r="L1490" s="18" t="str">
        <f t="shared" si="184"/>
        <v>8</v>
      </c>
      <c r="M1490" s="18" t="str">
        <f>INDEX(Chapter,MATCH(L1490,[1]Chapter!$A$1:$A$681,0),8)</f>
        <v>שירותים ממלכתיים</v>
      </c>
      <c r="N1490" s="18" t="str">
        <f t="shared" si="185"/>
        <v>82</v>
      </c>
      <c r="O1490" s="18" t="str">
        <f>INDEX(Chapter,MATCH(N1490,[1]Chapter!$A$1:$A$681,0),8)</f>
        <v>תרבות</v>
      </c>
      <c r="P1490" s="18" t="str">
        <f t="shared" si="186"/>
        <v>826</v>
      </c>
      <c r="Q1490" s="18" t="str">
        <f>INDEX(Chapter,MATCH(P1490,[1]Chapter!$A$1:$A$681,0),8)</f>
        <v>מוקדי תרבות</v>
      </c>
      <c r="R1490" s="18" t="str">
        <f t="shared" si="187"/>
        <v>8261</v>
      </c>
      <c r="S1490" s="18" t="str">
        <f>INDEX(Chapter,MATCH(R1490,[1]Chapter!$A$1:$A$681,0),8)</f>
        <v>תיאטרונים</v>
      </c>
      <c r="T1490" s="18"/>
      <c r="U1490" s="18" t="str">
        <f t="shared" si="188"/>
        <v>1</v>
      </c>
      <c r="V1490" s="18" t="str">
        <f>IF($L1490&lt;"6",INDEX(Revenue_type,MATCH(U1490*1,[1]type!$A$118:$A$168,0),8),INDEX(Expenditure_type,MATCH(U1490*1,[1]type!$A$2:$A$117,0),8))</f>
        <v>משכורות וש"ע לעובדים לפי תקן</v>
      </c>
      <c r="W1490" s="18" t="str">
        <f t="shared" si="189"/>
        <v>14</v>
      </c>
      <c r="X1490" s="18" t="str">
        <f>IF($L1490&lt;"6",INDEX(Revenue_type,MATCH(W1490*1,[1]type!$A$118:$A$168,0),8),INDEX(Expenditure_type,MATCH(W1490*1,[1]type!$A$2:$A$117,0),8))</f>
        <v>החזר הוצאות</v>
      </c>
      <c r="Y1490" s="18" t="str">
        <f t="shared" si="190"/>
        <v>140</v>
      </c>
      <c r="Z1490" s="18" t="e">
        <f>IF($L1490&lt;"6",INDEX(Revenue_type,MATCH(Y1490*1,[1]type!$A$118:$A$168,0),8),INDEX(Expenditure_type,MATCH(Y1490*1,[1]type!$A$2:$A$117,0),8))</f>
        <v>#N/A</v>
      </c>
    </row>
    <row r="1491" spans="1:26" ht="15.75" customHeight="1" outlineLevel="2">
      <c r="A1491" s="38">
        <v>210</v>
      </c>
      <c r="B1491" s="39">
        <v>826100</v>
      </c>
      <c r="C1491">
        <v>1</v>
      </c>
      <c r="D1491" t="str">
        <f t="shared" si="191"/>
        <v>1826100.210</v>
      </c>
      <c r="E1491" s="42" t="s">
        <v>476</v>
      </c>
      <c r="F1491" s="16"/>
      <c r="G1491"/>
      <c r="H1491" s="17">
        <v>400000</v>
      </c>
      <c r="I1491" s="17">
        <v>539395.56999999995</v>
      </c>
      <c r="J1491" s="16">
        <v>364525.24</v>
      </c>
      <c r="K1491" s="18"/>
      <c r="L1491" s="18" t="str">
        <f t="shared" si="184"/>
        <v>8</v>
      </c>
      <c r="M1491" s="18" t="str">
        <f>INDEX(Chapter,MATCH(L1491,[1]Chapter!$A$1:$A$681,0),8)</f>
        <v>שירותים ממלכתיים</v>
      </c>
      <c r="N1491" s="18" t="str">
        <f t="shared" si="185"/>
        <v>82</v>
      </c>
      <c r="O1491" s="18" t="str">
        <f>INDEX(Chapter,MATCH(N1491,[1]Chapter!$A$1:$A$681,0),8)</f>
        <v>תרבות</v>
      </c>
      <c r="P1491" s="18" t="str">
        <f t="shared" si="186"/>
        <v>826</v>
      </c>
      <c r="Q1491" s="18" t="str">
        <f>INDEX(Chapter,MATCH(P1491,[1]Chapter!$A$1:$A$681,0),8)</f>
        <v>מוקדי תרבות</v>
      </c>
      <c r="R1491" s="18" t="str">
        <f t="shared" si="187"/>
        <v>8261</v>
      </c>
      <c r="S1491" s="18" t="str">
        <f>INDEX(Chapter,MATCH(R1491,[1]Chapter!$A$1:$A$681,0),8)</f>
        <v>תיאטרונים</v>
      </c>
      <c r="T1491" s="18"/>
      <c r="U1491" s="18" t="str">
        <f t="shared" si="188"/>
        <v>2</v>
      </c>
      <c r="V1491" s="18" t="str">
        <f>IF($L1491&lt;"6",INDEX(Revenue_type,MATCH(U1491*1,[1]type!$A$118:$A$168,0),8),INDEX(Expenditure_type,MATCH(U1491*1,[1]type!$A$2:$A$117,0),8))</f>
        <v>משכורות וש"ע לעובדים בלי תקן</v>
      </c>
      <c r="W1491" s="18" t="str">
        <f t="shared" si="189"/>
        <v>21</v>
      </c>
      <c r="X1491" s="18" t="str">
        <f>IF($L1491&lt;"6",INDEX(Revenue_type,MATCH(W1491*1,[1]type!$A$118:$A$168,0),8),INDEX(Expenditure_type,MATCH(W1491*1,[1]type!$A$2:$A$117,0),8))</f>
        <v>השכר הקובע</v>
      </c>
      <c r="Y1491" s="18" t="str">
        <f t="shared" si="190"/>
        <v>210</v>
      </c>
      <c r="Z1491" s="18" t="e">
        <f>IF($L1491&lt;"6",INDEX(Revenue_type,MATCH(Y1491*1,[1]type!$A$118:$A$168,0),8),INDEX(Expenditure_type,MATCH(Y1491*1,[1]type!$A$2:$A$117,0),8))</f>
        <v>#N/A</v>
      </c>
    </row>
    <row r="1492" spans="1:26" ht="15.75" customHeight="1" outlineLevel="2">
      <c r="A1492" s="38">
        <v>440</v>
      </c>
      <c r="B1492" s="39">
        <v>826100</v>
      </c>
      <c r="C1492">
        <v>1</v>
      </c>
      <c r="D1492" t="str">
        <f t="shared" si="191"/>
        <v>1826100.440</v>
      </c>
      <c r="E1492" s="42" t="s">
        <v>984</v>
      </c>
      <c r="F1492" s="16"/>
      <c r="G1492"/>
      <c r="H1492" s="17">
        <v>71000</v>
      </c>
      <c r="I1492" s="17">
        <v>70951.7</v>
      </c>
      <c r="J1492" s="16">
        <v>72707</v>
      </c>
      <c r="K1492" s="18" t="e">
        <f>INDEX(תקציב_2013,MATCH(D1492,'[1]תקציב 2015'!$D$3:$D$5960,0),8)</f>
        <v>#N/A</v>
      </c>
      <c r="L1492" s="18" t="str">
        <f t="shared" si="184"/>
        <v>8</v>
      </c>
      <c r="M1492" s="18" t="str">
        <f>INDEX(Chapter,MATCH(L1492,[1]Chapter!$A$1:$A$681,0),8)</f>
        <v>שירותים ממלכתיים</v>
      </c>
      <c r="N1492" s="18" t="str">
        <f t="shared" si="185"/>
        <v>82</v>
      </c>
      <c r="O1492" s="18" t="str">
        <f>INDEX(Chapter,MATCH(N1492,[1]Chapter!$A$1:$A$681,0),8)</f>
        <v>תרבות</v>
      </c>
      <c r="P1492" s="18" t="str">
        <f t="shared" si="186"/>
        <v>826</v>
      </c>
      <c r="Q1492" s="18" t="str">
        <f>INDEX(Chapter,MATCH(P1492,[1]Chapter!$A$1:$A$681,0),8)</f>
        <v>מוקדי תרבות</v>
      </c>
      <c r="R1492" s="18" t="str">
        <f t="shared" si="187"/>
        <v>8261</v>
      </c>
      <c r="S1492" s="18" t="str">
        <f>INDEX(Chapter,MATCH(R1492,[1]Chapter!$A$1:$A$681,0),8)</f>
        <v>תיאטרונים</v>
      </c>
      <c r="T1492" s="18"/>
      <c r="U1492" s="18" t="str">
        <f t="shared" si="188"/>
        <v>4</v>
      </c>
      <c r="V1492" s="18" t="str">
        <f>IF($L1492&lt;"6",INDEX(Revenue_type,MATCH(U1492*1,[1]type!$A$118:$A$168,0),8),INDEX(Expenditure_type,MATCH(U1492*1,[1]type!$A$2:$A$117,0),8))</f>
        <v>אחזקת בינים ואספקת ציוד</v>
      </c>
      <c r="W1492" s="18" t="str">
        <f t="shared" si="189"/>
        <v>44</v>
      </c>
      <c r="X1492" s="18" t="str">
        <f>IF($L1492&lt;"6",INDEX(Revenue_type,MATCH(W1492*1,[1]type!$A$118:$A$168,0),8),INDEX(Expenditure_type,MATCH(W1492*1,[1]type!$A$2:$A$117,0),8))</f>
        <v>ביטוח</v>
      </c>
      <c r="Y1492" s="18" t="str">
        <f t="shared" si="190"/>
        <v>440</v>
      </c>
      <c r="Z1492" s="18" t="e">
        <f>IF($L1492&lt;"6",INDEX(Revenue_type,MATCH(Y1492*1,[1]type!$A$118:$A$168,0),8),INDEX(Expenditure_type,MATCH(Y1492*1,[1]type!$A$2:$A$117,0),8))</f>
        <v>#N/A</v>
      </c>
    </row>
    <row r="1493" spans="1:26" ht="15.75" customHeight="1" outlineLevel="2">
      <c r="A1493" s="38">
        <v>492</v>
      </c>
      <c r="B1493" s="39">
        <v>826100</v>
      </c>
      <c r="C1493">
        <v>1</v>
      </c>
      <c r="D1493" t="str">
        <f t="shared" si="191"/>
        <v>1826100.492</v>
      </c>
      <c r="E1493" s="42" t="s">
        <v>985</v>
      </c>
      <c r="F1493" s="16"/>
      <c r="G1493"/>
      <c r="H1493" s="17">
        <v>250000</v>
      </c>
      <c r="I1493" s="17">
        <v>290442</v>
      </c>
      <c r="J1493" s="16">
        <v>379367.1</v>
      </c>
      <c r="K1493" s="18" t="e">
        <f>INDEX(תקציב_2013,MATCH(D1493,'[1]תקציב 2015'!$D$3:$D$5960,0),8)</f>
        <v>#N/A</v>
      </c>
      <c r="L1493" s="18" t="str">
        <f t="shared" si="184"/>
        <v>8</v>
      </c>
      <c r="M1493" s="18" t="str">
        <f>INDEX(Chapter,MATCH(L1493,[1]Chapter!$A$1:$A$681,0),8)</f>
        <v>שירותים ממלכתיים</v>
      </c>
      <c r="N1493" s="18" t="str">
        <f t="shared" si="185"/>
        <v>82</v>
      </c>
      <c r="O1493" s="18" t="str">
        <f>INDEX(Chapter,MATCH(N1493,[1]Chapter!$A$1:$A$681,0),8)</f>
        <v>תרבות</v>
      </c>
      <c r="P1493" s="18" t="str">
        <f t="shared" si="186"/>
        <v>826</v>
      </c>
      <c r="Q1493" s="18" t="str">
        <f>INDEX(Chapter,MATCH(P1493,[1]Chapter!$A$1:$A$681,0),8)</f>
        <v>מוקדי תרבות</v>
      </c>
      <c r="R1493" s="18" t="str">
        <f t="shared" si="187"/>
        <v>8261</v>
      </c>
      <c r="S1493" s="18" t="str">
        <f>INDEX(Chapter,MATCH(R1493,[1]Chapter!$A$1:$A$681,0),8)</f>
        <v>תיאטרונים</v>
      </c>
      <c r="T1493" s="18"/>
      <c r="U1493" s="18" t="str">
        <f t="shared" si="188"/>
        <v>4</v>
      </c>
      <c r="V1493" s="18" t="str">
        <f>IF($L1493&lt;"6",INDEX(Revenue_type,MATCH(U1493*1,[1]type!$A$118:$A$168,0),8),INDEX(Expenditure_type,MATCH(U1493*1,[1]type!$A$2:$A$117,0),8))</f>
        <v>אחזקת בינים ואספקת ציוד</v>
      </c>
      <c r="W1493" s="18" t="str">
        <f t="shared" si="189"/>
        <v>49</v>
      </c>
      <c r="X1493" s="18" t="e">
        <f>IF($L1493&lt;"6",INDEX(Revenue_type,MATCH(W1493*1,[1]type!$A$118:$A$168,0),8),INDEX(Expenditure_type,MATCH(W1493*1,[1]type!$A$2:$A$117,0),8))</f>
        <v>#N/A</v>
      </c>
      <c r="Y1493" s="18" t="str">
        <f t="shared" si="190"/>
        <v>492</v>
      </c>
      <c r="Z1493" s="18" t="str">
        <f>IF($L1493&lt;"6",INDEX(Revenue_type,MATCH(Y1493*1,[1]type!$A$118:$A$168,0),8),INDEX(Expenditure_type,MATCH(Y1493*1,[1]type!$A$2:$A$117,0),8))</f>
        <v>השתתפות בתקציבי עזר 092</v>
      </c>
    </row>
    <row r="1494" spans="1:26" ht="15.75" customHeight="1" outlineLevel="2">
      <c r="A1494" s="38">
        <v>511</v>
      </c>
      <c r="B1494" s="39">
        <v>826100</v>
      </c>
      <c r="C1494">
        <v>1</v>
      </c>
      <c r="D1494" t="str">
        <f t="shared" si="191"/>
        <v>1826100.511</v>
      </c>
      <c r="E1494" s="42" t="s">
        <v>986</v>
      </c>
      <c r="F1494" s="16"/>
      <c r="G1494"/>
      <c r="H1494" s="17">
        <v>3000</v>
      </c>
      <c r="I1494" s="17">
        <v>150</v>
      </c>
      <c r="J1494" s="16">
        <v>2983.4</v>
      </c>
      <c r="K1494" s="18" t="e">
        <f>INDEX(תקציב_2013,MATCH(D1494,'[1]תקציב 2015'!$D$3:$D$5960,0),8)</f>
        <v>#N/A</v>
      </c>
      <c r="L1494" s="18" t="str">
        <f t="shared" si="184"/>
        <v>8</v>
      </c>
      <c r="M1494" s="18" t="str">
        <f>INDEX(Chapter,MATCH(L1494,[1]Chapter!$A$1:$A$681,0),8)</f>
        <v>שירותים ממלכתיים</v>
      </c>
      <c r="N1494" s="18" t="str">
        <f t="shared" si="185"/>
        <v>82</v>
      </c>
      <c r="O1494" s="18" t="str">
        <f>INDEX(Chapter,MATCH(N1494,[1]Chapter!$A$1:$A$681,0),8)</f>
        <v>תרבות</v>
      </c>
      <c r="P1494" s="18" t="str">
        <f t="shared" si="186"/>
        <v>826</v>
      </c>
      <c r="Q1494" s="18" t="str">
        <f>INDEX(Chapter,MATCH(P1494,[1]Chapter!$A$1:$A$681,0),8)</f>
        <v>מוקדי תרבות</v>
      </c>
      <c r="R1494" s="18" t="str">
        <f t="shared" si="187"/>
        <v>8261</v>
      </c>
      <c r="S1494" s="18" t="str">
        <f>INDEX(Chapter,MATCH(R1494,[1]Chapter!$A$1:$A$681,0),8)</f>
        <v>תיאטרונים</v>
      </c>
      <c r="T1494" s="18"/>
      <c r="U1494" s="18" t="str">
        <f t="shared" si="188"/>
        <v>5</v>
      </c>
      <c r="V1494" s="18" t="str">
        <f>IF($L1494&lt;"6",INDEX(Revenue_type,MATCH(U1494*1,[1]type!$A$118:$A$168,0),8),INDEX(Expenditure_type,MATCH(U1494*1,[1]type!$A$2:$A$117,0),8))</f>
        <v>הוצאות מנהליות</v>
      </c>
      <c r="W1494" s="18" t="str">
        <f t="shared" si="189"/>
        <v>51</v>
      </c>
      <c r="X1494" s="18" t="str">
        <f>IF($L1494&lt;"6",INDEX(Revenue_type,MATCH(W1494*1,[1]type!$A$118:$A$168,0),8),INDEX(Expenditure_type,MATCH(W1494*1,[1]type!$A$2:$A$117,0),8))</f>
        <v>אש"ל וכיבודים</v>
      </c>
      <c r="Y1494" s="18" t="str">
        <f t="shared" si="190"/>
        <v>511</v>
      </c>
      <c r="Z1494" s="18" t="str">
        <f>IF($L1494&lt;"6",INDEX(Revenue_type,MATCH(Y1494*1,[1]type!$A$118:$A$168,0),8),INDEX(Expenditure_type,MATCH(Y1494*1,[1]type!$A$2:$A$117,0),8))</f>
        <v>אירוח וכיבוד</v>
      </c>
    </row>
    <row r="1495" spans="1:26" ht="15.75" customHeight="1" outlineLevel="2">
      <c r="A1495" s="38">
        <v>550</v>
      </c>
      <c r="B1495" s="39">
        <v>826100</v>
      </c>
      <c r="C1495">
        <v>1</v>
      </c>
      <c r="D1495" t="str">
        <f t="shared" si="191"/>
        <v>1826100.550</v>
      </c>
      <c r="E1495" s="42" t="s">
        <v>454</v>
      </c>
      <c r="F1495" s="16"/>
      <c r="G1495"/>
      <c r="H1495" s="17">
        <v>200000</v>
      </c>
      <c r="I1495" s="17">
        <v>199849.1</v>
      </c>
      <c r="J1495" s="16">
        <v>285897</v>
      </c>
      <c r="K1495" s="18" t="e">
        <f>INDEX(תקציב_2013,MATCH(D1495,'[1]תקציב 2015'!$D$3:$D$5960,0),8)</f>
        <v>#N/A</v>
      </c>
      <c r="L1495" s="18" t="str">
        <f t="shared" si="184"/>
        <v>8</v>
      </c>
      <c r="M1495" s="18" t="str">
        <f>INDEX(Chapter,MATCH(L1495,[1]Chapter!$A$1:$A$681,0),8)</f>
        <v>שירותים ממלכתיים</v>
      </c>
      <c r="N1495" s="18" t="str">
        <f t="shared" si="185"/>
        <v>82</v>
      </c>
      <c r="O1495" s="18" t="str">
        <f>INDEX(Chapter,MATCH(N1495,[1]Chapter!$A$1:$A$681,0),8)</f>
        <v>תרבות</v>
      </c>
      <c r="P1495" s="18" t="str">
        <f t="shared" si="186"/>
        <v>826</v>
      </c>
      <c r="Q1495" s="18" t="str">
        <f>INDEX(Chapter,MATCH(P1495,[1]Chapter!$A$1:$A$681,0),8)</f>
        <v>מוקדי תרבות</v>
      </c>
      <c r="R1495" s="18" t="str">
        <f t="shared" si="187"/>
        <v>8261</v>
      </c>
      <c r="S1495" s="18" t="str">
        <f>INDEX(Chapter,MATCH(R1495,[1]Chapter!$A$1:$A$681,0),8)</f>
        <v>תיאטרונים</v>
      </c>
      <c r="T1495" s="18"/>
      <c r="U1495" s="18" t="str">
        <f t="shared" si="188"/>
        <v>5</v>
      </c>
      <c r="V1495" s="18" t="str">
        <f>IF($L1495&lt;"6",INDEX(Revenue_type,MATCH(U1495*1,[1]type!$A$118:$A$168,0),8),INDEX(Expenditure_type,MATCH(U1495*1,[1]type!$A$2:$A$117,0),8))</f>
        <v>הוצאות מנהליות</v>
      </c>
      <c r="W1495" s="18" t="str">
        <f t="shared" si="189"/>
        <v>55</v>
      </c>
      <c r="X1495" s="18" t="str">
        <f>IF($L1495&lt;"6",INDEX(Revenue_type,MATCH(W1495*1,[1]type!$A$118:$A$168,0),8),INDEX(Expenditure_type,MATCH(W1495*1,[1]type!$A$2:$A$117,0),8))</f>
        <v>הוצאות פרסום</v>
      </c>
      <c r="Y1495" s="18" t="str">
        <f t="shared" si="190"/>
        <v>550</v>
      </c>
      <c r="Z1495" s="18" t="e">
        <f>IF($L1495&lt;"6",INDEX(Revenue_type,MATCH(Y1495*1,[1]type!$A$118:$A$168,0),8),INDEX(Expenditure_type,MATCH(Y1495*1,[1]type!$A$2:$A$117,0),8))</f>
        <v>#N/A</v>
      </c>
    </row>
    <row r="1496" spans="1:26" ht="15.75" customHeight="1" outlineLevel="2">
      <c r="A1496" s="38">
        <v>750</v>
      </c>
      <c r="B1496" s="39">
        <v>826100</v>
      </c>
      <c r="C1496">
        <v>1</v>
      </c>
      <c r="D1496" t="str">
        <f t="shared" si="191"/>
        <v>1826100.750</v>
      </c>
      <c r="E1496" s="42" t="s">
        <v>987</v>
      </c>
      <c r="F1496" s="16"/>
      <c r="G1496"/>
      <c r="H1496" s="17">
        <v>2226000</v>
      </c>
      <c r="I1496" s="17">
        <v>2174350.7999999998</v>
      </c>
      <c r="J1496" s="16">
        <v>1840642</v>
      </c>
      <c r="K1496" s="18" t="e">
        <f>INDEX(תקציב_2013,MATCH(D1496,'[1]תקציב 2015'!$D$3:$D$5960,0),8)</f>
        <v>#N/A</v>
      </c>
      <c r="L1496" s="18" t="str">
        <f t="shared" si="184"/>
        <v>8</v>
      </c>
      <c r="M1496" s="18" t="str">
        <f>INDEX(Chapter,MATCH(L1496,[1]Chapter!$A$1:$A$681,0),8)</f>
        <v>שירותים ממלכתיים</v>
      </c>
      <c r="N1496" s="18" t="str">
        <f t="shared" si="185"/>
        <v>82</v>
      </c>
      <c r="O1496" s="18" t="str">
        <f>INDEX(Chapter,MATCH(N1496,[1]Chapter!$A$1:$A$681,0),8)</f>
        <v>תרבות</v>
      </c>
      <c r="P1496" s="18" t="str">
        <f t="shared" si="186"/>
        <v>826</v>
      </c>
      <c r="Q1496" s="18" t="str">
        <f>INDEX(Chapter,MATCH(P1496,[1]Chapter!$A$1:$A$681,0),8)</f>
        <v>מוקדי תרבות</v>
      </c>
      <c r="R1496" s="18" t="str">
        <f t="shared" si="187"/>
        <v>8261</v>
      </c>
      <c r="S1496" s="18" t="str">
        <f>INDEX(Chapter,MATCH(R1496,[1]Chapter!$A$1:$A$681,0),8)</f>
        <v>תיאטרונים</v>
      </c>
      <c r="T1496" s="18"/>
      <c r="U1496" s="18" t="str">
        <f t="shared" si="188"/>
        <v>7</v>
      </c>
      <c r="V1496" s="18" t="str">
        <f>IF($L1496&lt;"6",INDEX(Revenue_type,MATCH(U1496*1,[1]type!$A$118:$A$168,0),8),INDEX(Expenditure_type,MATCH(U1496*1,[1]type!$A$2:$A$117,0),8))</f>
        <v>הוצאות לפעולות</v>
      </c>
      <c r="W1496" s="18" t="str">
        <f t="shared" si="189"/>
        <v>75</v>
      </c>
      <c r="X1496" s="18" t="str">
        <f>IF($L1496&lt;"6",INDEX(Revenue_type,MATCH(W1496*1,[1]type!$A$118:$A$168,0),8),INDEX(Expenditure_type,MATCH(W1496*1,[1]type!$A$2:$A$117,0),8))</f>
        <v>עבודות קבלניות</v>
      </c>
      <c r="Y1496" s="18" t="str">
        <f t="shared" si="190"/>
        <v>750</v>
      </c>
      <c r="Z1496" s="18" t="e">
        <f>IF($L1496&lt;"6",INDEX(Revenue_type,MATCH(Y1496*1,[1]type!$A$118:$A$168,0),8),INDEX(Expenditure_type,MATCH(Y1496*1,[1]type!$A$2:$A$117,0),8))</f>
        <v>#N/A</v>
      </c>
    </row>
    <row r="1497" spans="1:26" ht="15.75" customHeight="1" outlineLevel="2">
      <c r="A1497" s="38">
        <v>751</v>
      </c>
      <c r="B1497" s="39">
        <v>826100</v>
      </c>
      <c r="C1497">
        <v>1</v>
      </c>
      <c r="D1497" t="str">
        <f t="shared" si="191"/>
        <v>1826100.751</v>
      </c>
      <c r="E1497" s="42" t="s">
        <v>311</v>
      </c>
      <c r="F1497" s="16"/>
      <c r="G1497"/>
      <c r="H1497" s="17">
        <v>60000</v>
      </c>
      <c r="I1497" s="17">
        <v>59455</v>
      </c>
      <c r="J1497" s="16">
        <v>67818</v>
      </c>
      <c r="K1497" s="18" t="e">
        <f>INDEX(תקציב_2013,MATCH(D1497,'[1]תקציב 2015'!$D$3:$D$5960,0),8)</f>
        <v>#N/A</v>
      </c>
      <c r="L1497" s="18" t="str">
        <f t="shared" si="184"/>
        <v>8</v>
      </c>
      <c r="M1497" s="18" t="str">
        <f>INDEX(Chapter,MATCH(L1497,[1]Chapter!$A$1:$A$681,0),8)</f>
        <v>שירותים ממלכתיים</v>
      </c>
      <c r="N1497" s="18" t="str">
        <f t="shared" si="185"/>
        <v>82</v>
      </c>
      <c r="O1497" s="18" t="str">
        <f>INDEX(Chapter,MATCH(N1497,[1]Chapter!$A$1:$A$681,0),8)</f>
        <v>תרבות</v>
      </c>
      <c r="P1497" s="18" t="str">
        <f t="shared" si="186"/>
        <v>826</v>
      </c>
      <c r="Q1497" s="18" t="str">
        <f>INDEX(Chapter,MATCH(P1497,[1]Chapter!$A$1:$A$681,0),8)</f>
        <v>מוקדי תרבות</v>
      </c>
      <c r="R1497" s="18" t="str">
        <f t="shared" si="187"/>
        <v>8261</v>
      </c>
      <c r="S1497" s="18" t="str">
        <f>INDEX(Chapter,MATCH(R1497,[1]Chapter!$A$1:$A$681,0),8)</f>
        <v>תיאטרונים</v>
      </c>
      <c r="T1497" s="18"/>
      <c r="U1497" s="18" t="str">
        <f t="shared" si="188"/>
        <v>7</v>
      </c>
      <c r="V1497" s="18" t="str">
        <f>IF($L1497&lt;"6",INDEX(Revenue_type,MATCH(U1497*1,[1]type!$A$118:$A$168,0),8),INDEX(Expenditure_type,MATCH(U1497*1,[1]type!$A$2:$A$117,0),8))</f>
        <v>הוצאות לפעולות</v>
      </c>
      <c r="W1497" s="18" t="str">
        <f t="shared" si="189"/>
        <v>75</v>
      </c>
      <c r="X1497" s="18" t="str">
        <f>IF($L1497&lt;"6",INDEX(Revenue_type,MATCH(W1497*1,[1]type!$A$118:$A$168,0),8),INDEX(Expenditure_type,MATCH(W1497*1,[1]type!$A$2:$A$117,0),8))</f>
        <v>עבודות קבלניות</v>
      </c>
      <c r="Y1497" s="18" t="str">
        <f t="shared" si="190"/>
        <v>751</v>
      </c>
      <c r="Z1497" s="18" t="e">
        <f>IF($L1497&lt;"6",INDEX(Revenue_type,MATCH(Y1497*1,[1]type!$A$118:$A$168,0),8),INDEX(Expenditure_type,MATCH(Y1497*1,[1]type!$A$2:$A$117,0),8))</f>
        <v>#N/A</v>
      </c>
    </row>
    <row r="1498" spans="1:26" ht="15.75" customHeight="1" outlineLevel="2">
      <c r="A1498" s="38">
        <v>781</v>
      </c>
      <c r="B1498" s="39">
        <v>826100</v>
      </c>
      <c r="C1498">
        <v>1</v>
      </c>
      <c r="D1498" t="str">
        <f t="shared" si="191"/>
        <v>1826100.781</v>
      </c>
      <c r="E1498" s="42" t="s">
        <v>449</v>
      </c>
      <c r="F1498" s="16"/>
      <c r="G1498"/>
      <c r="H1498" s="17">
        <v>95000</v>
      </c>
      <c r="I1498" s="17">
        <v>92438.36</v>
      </c>
      <c r="J1498" s="16">
        <v>137400.4</v>
      </c>
      <c r="K1498" s="18" t="e">
        <f>INDEX(תקציב_2013,MATCH(D1498,'[1]תקציב 2015'!$D$3:$D$5960,0),8)</f>
        <v>#N/A</v>
      </c>
      <c r="L1498" s="18" t="str">
        <f t="shared" si="184"/>
        <v>8</v>
      </c>
      <c r="M1498" s="18" t="str">
        <f>INDEX(Chapter,MATCH(L1498,[1]Chapter!$A$1:$A$681,0),8)</f>
        <v>שירותים ממלכתיים</v>
      </c>
      <c r="N1498" s="18" t="str">
        <f t="shared" si="185"/>
        <v>82</v>
      </c>
      <c r="O1498" s="18" t="str">
        <f>INDEX(Chapter,MATCH(N1498,[1]Chapter!$A$1:$A$681,0),8)</f>
        <v>תרבות</v>
      </c>
      <c r="P1498" s="18" t="str">
        <f t="shared" si="186"/>
        <v>826</v>
      </c>
      <c r="Q1498" s="18" t="str">
        <f>INDEX(Chapter,MATCH(P1498,[1]Chapter!$A$1:$A$681,0),8)</f>
        <v>מוקדי תרבות</v>
      </c>
      <c r="R1498" s="18" t="str">
        <f t="shared" si="187"/>
        <v>8261</v>
      </c>
      <c r="S1498" s="18" t="str">
        <f>INDEX(Chapter,MATCH(R1498,[1]Chapter!$A$1:$A$681,0),8)</f>
        <v>תיאטרונים</v>
      </c>
      <c r="T1498" s="18"/>
      <c r="U1498" s="18" t="str">
        <f t="shared" si="188"/>
        <v>7</v>
      </c>
      <c r="V1498" s="18" t="str">
        <f>IF($L1498&lt;"6",INDEX(Revenue_type,MATCH(U1498*1,[1]type!$A$118:$A$168,0),8),INDEX(Expenditure_type,MATCH(U1498*1,[1]type!$A$2:$A$117,0),8))</f>
        <v>הוצאות לפעולות</v>
      </c>
      <c r="W1498" s="18" t="str">
        <f t="shared" si="189"/>
        <v>78</v>
      </c>
      <c r="X1498" s="18" t="str">
        <f>IF($L1498&lt;"6",INDEX(Revenue_type,MATCH(W1498*1,[1]type!$A$118:$A$168,0),8),INDEX(Expenditure_type,MATCH(W1498*1,[1]type!$A$2:$A$117,0),8))</f>
        <v>הוצאות שונות</v>
      </c>
      <c r="Y1498" s="18" t="str">
        <f t="shared" si="190"/>
        <v>781</v>
      </c>
      <c r="Z1498" s="18" t="e">
        <f>IF($L1498&lt;"6",INDEX(Revenue_type,MATCH(Y1498*1,[1]type!$A$118:$A$168,0),8),INDEX(Expenditure_type,MATCH(Y1498*1,[1]type!$A$2:$A$117,0),8))</f>
        <v>#N/A</v>
      </c>
    </row>
    <row r="1499" spans="1:26" ht="15.75" customHeight="1" outlineLevel="2">
      <c r="A1499" s="38">
        <v>799</v>
      </c>
      <c r="B1499" s="39">
        <v>826100</v>
      </c>
      <c r="C1499">
        <v>1</v>
      </c>
      <c r="D1499" t="str">
        <f t="shared" si="191"/>
        <v>1826100.799</v>
      </c>
      <c r="E1499" s="42" t="s">
        <v>912</v>
      </c>
      <c r="F1499" s="16"/>
      <c r="G1499"/>
      <c r="H1499" s="17">
        <v>751000</v>
      </c>
      <c r="I1499" s="17">
        <v>729358.81</v>
      </c>
      <c r="J1499" s="16">
        <v>277259</v>
      </c>
      <c r="K1499" s="18" t="e">
        <f>INDEX(תקציב_2013,MATCH(D1499,'[1]תקציב 2015'!$D$3:$D$5960,0),8)</f>
        <v>#N/A</v>
      </c>
      <c r="L1499" s="18" t="str">
        <f t="shared" si="184"/>
        <v>8</v>
      </c>
      <c r="M1499" s="18" t="str">
        <f>INDEX(Chapter,MATCH(L1499,[1]Chapter!$A$1:$A$681,0),8)</f>
        <v>שירותים ממלכתיים</v>
      </c>
      <c r="N1499" s="18" t="str">
        <f t="shared" si="185"/>
        <v>82</v>
      </c>
      <c r="O1499" s="18" t="str">
        <f>INDEX(Chapter,MATCH(N1499,[1]Chapter!$A$1:$A$681,0),8)</f>
        <v>תרבות</v>
      </c>
      <c r="P1499" s="18" t="str">
        <f t="shared" si="186"/>
        <v>826</v>
      </c>
      <c r="Q1499" s="18" t="str">
        <f>INDEX(Chapter,MATCH(P1499,[1]Chapter!$A$1:$A$681,0),8)</f>
        <v>מוקדי תרבות</v>
      </c>
      <c r="R1499" s="18" t="str">
        <f t="shared" si="187"/>
        <v>8261</v>
      </c>
      <c r="S1499" s="18" t="str">
        <f>INDEX(Chapter,MATCH(R1499,[1]Chapter!$A$1:$A$681,0),8)</f>
        <v>תיאטרונים</v>
      </c>
      <c r="T1499" s="18"/>
      <c r="U1499" s="18" t="str">
        <f t="shared" si="188"/>
        <v>7</v>
      </c>
      <c r="V1499" s="18" t="str">
        <f>IF($L1499&lt;"6",INDEX(Revenue_type,MATCH(U1499*1,[1]type!$A$118:$A$168,0),8),INDEX(Expenditure_type,MATCH(U1499*1,[1]type!$A$2:$A$117,0),8))</f>
        <v>הוצאות לפעולות</v>
      </c>
      <c r="W1499" s="18" t="str">
        <f t="shared" si="189"/>
        <v>79</v>
      </c>
      <c r="X1499" s="18" t="str">
        <f>IF($L1499&lt;"6",INDEX(Revenue_type,MATCH(W1499*1,[1]type!$A$118:$A$168,0),8),INDEX(Expenditure_type,MATCH(W1499*1,[1]type!$A$2:$A$117,0),8))</f>
        <v>השתתפות בתקציבי עזר 092</v>
      </c>
      <c r="Y1499" s="18" t="str">
        <f t="shared" si="190"/>
        <v>799</v>
      </c>
      <c r="Z1499" s="18" t="e">
        <f>IF($L1499&lt;"6",INDEX(Revenue_type,MATCH(Y1499*1,[1]type!$A$118:$A$168,0),8),INDEX(Expenditure_type,MATCH(Y1499*1,[1]type!$A$2:$A$117,0),8))</f>
        <v>#N/A</v>
      </c>
    </row>
    <row r="1500" spans="1:26" ht="15.75" customHeight="1" outlineLevel="2">
      <c r="A1500" s="38">
        <v>810</v>
      </c>
      <c r="B1500" s="39">
        <v>826100</v>
      </c>
      <c r="C1500">
        <v>1</v>
      </c>
      <c r="D1500" t="str">
        <f t="shared" si="191"/>
        <v>1826100.810</v>
      </c>
      <c r="E1500" s="42" t="s">
        <v>988</v>
      </c>
      <c r="F1500" s="16"/>
      <c r="G1500"/>
      <c r="H1500" s="17">
        <v>0</v>
      </c>
      <c r="I1500" s="17">
        <v>0</v>
      </c>
      <c r="J1500" s="16">
        <v>0</v>
      </c>
      <c r="K1500" s="18" t="e">
        <f>INDEX(תקציב_2013,MATCH(D1500,'[1]תקציב 2015'!$D$3:$D$5960,0),8)</f>
        <v>#N/A</v>
      </c>
      <c r="L1500" s="18" t="str">
        <f t="shared" si="184"/>
        <v>8</v>
      </c>
      <c r="M1500" s="18" t="str">
        <f>INDEX(Chapter,MATCH(L1500,[1]Chapter!$A$1:$A$681,0),8)</f>
        <v>שירותים ממלכתיים</v>
      </c>
      <c r="N1500" s="18" t="str">
        <f t="shared" si="185"/>
        <v>82</v>
      </c>
      <c r="O1500" s="18" t="str">
        <f>INDEX(Chapter,MATCH(N1500,[1]Chapter!$A$1:$A$681,0),8)</f>
        <v>תרבות</v>
      </c>
      <c r="P1500" s="18" t="str">
        <f t="shared" si="186"/>
        <v>826</v>
      </c>
      <c r="Q1500" s="18" t="str">
        <f>INDEX(Chapter,MATCH(P1500,[1]Chapter!$A$1:$A$681,0),8)</f>
        <v>מוקדי תרבות</v>
      </c>
      <c r="R1500" s="18" t="str">
        <f t="shared" si="187"/>
        <v>8261</v>
      </c>
      <c r="S1500" s="18" t="str">
        <f>INDEX(Chapter,MATCH(R1500,[1]Chapter!$A$1:$A$681,0),8)</f>
        <v>תיאטרונים</v>
      </c>
      <c r="T1500" s="18"/>
      <c r="U1500" s="18" t="str">
        <f t="shared" si="188"/>
        <v>8</v>
      </c>
      <c r="V1500" s="18" t="str">
        <f>IF($L1500&lt;"6",INDEX(Revenue_type,MATCH(U1500*1,[1]type!$A$118:$A$168,0),8),INDEX(Expenditure_type,MATCH(U1500*1,[1]type!$A$2:$A$117,0),8))</f>
        <v>השתתפויות תמיכות ותרומות</v>
      </c>
      <c r="W1500" s="18" t="str">
        <f t="shared" si="189"/>
        <v>81</v>
      </c>
      <c r="X1500" s="18" t="str">
        <f>IF($L1500&lt;"6",INDEX(Revenue_type,MATCH(W1500*1,[1]type!$A$118:$A$168,0),8),INDEX(Expenditure_type,MATCH(W1500*1,[1]type!$A$2:$A$117,0),8))</f>
        <v>השתתפויות ותרומות למוסדות עפ"י חוק והסכמים</v>
      </c>
      <c r="Y1500" s="18" t="str">
        <f t="shared" si="190"/>
        <v>810</v>
      </c>
      <c r="Z1500" s="18" t="e">
        <f>IF($L1500&lt;"6",INDEX(Revenue_type,MATCH(Y1500*1,[1]type!$A$118:$A$168,0),8),INDEX(Expenditure_type,MATCH(Y1500*1,[1]type!$A$2:$A$117,0),8))</f>
        <v>#N/A</v>
      </c>
    </row>
    <row r="1501" spans="1:26" ht="15.75" customHeight="1" outlineLevel="2">
      <c r="A1501" s="38">
        <v>930</v>
      </c>
      <c r="B1501" s="39">
        <v>826100</v>
      </c>
      <c r="C1501">
        <v>1</v>
      </c>
      <c r="D1501" t="str">
        <f t="shared" si="191"/>
        <v>1826100.930</v>
      </c>
      <c r="E1501" s="45" t="s">
        <v>88</v>
      </c>
      <c r="F1501" s="16"/>
      <c r="G1501"/>
      <c r="H1501" s="17">
        <v>3000</v>
      </c>
      <c r="I1501" s="17">
        <v>1748.1</v>
      </c>
      <c r="J1501" s="16">
        <v>0</v>
      </c>
      <c r="K1501" s="18" t="e">
        <f>INDEX(תקציב_2013,MATCH(D1501,'[1]תקציב 2015'!$D$3:$D$5960,0),8)</f>
        <v>#N/A</v>
      </c>
      <c r="L1501" s="18" t="str">
        <f t="shared" si="184"/>
        <v>8</v>
      </c>
      <c r="M1501" s="18" t="str">
        <f>INDEX(Chapter,MATCH(L1501,[1]Chapter!$A$1:$A$681,0),8)</f>
        <v>שירותים ממלכתיים</v>
      </c>
      <c r="N1501" s="18" t="str">
        <f t="shared" si="185"/>
        <v>82</v>
      </c>
      <c r="O1501" s="18" t="str">
        <f>INDEX(Chapter,MATCH(N1501,[1]Chapter!$A$1:$A$681,0),8)</f>
        <v>תרבות</v>
      </c>
      <c r="P1501" s="18" t="str">
        <f t="shared" si="186"/>
        <v>826</v>
      </c>
      <c r="Q1501" s="18" t="str">
        <f>INDEX(Chapter,MATCH(P1501,[1]Chapter!$A$1:$A$681,0),8)</f>
        <v>מוקדי תרבות</v>
      </c>
      <c r="R1501" s="18" t="str">
        <f t="shared" si="187"/>
        <v>8261</v>
      </c>
      <c r="S1501" s="18" t="str">
        <f>INDEX(Chapter,MATCH(R1501,[1]Chapter!$A$1:$A$681,0),8)</f>
        <v>תיאטרונים</v>
      </c>
      <c r="T1501" s="18"/>
      <c r="U1501" s="18" t="str">
        <f t="shared" si="188"/>
        <v>9</v>
      </c>
      <c r="V1501" s="18" t="str">
        <f>IF($L1501&lt;"6",INDEX(Revenue_type,MATCH(U1501*1,[1]type!$A$118:$A$168,0),8),INDEX(Expenditure_type,MATCH(U1501*1,[1]type!$A$2:$A$117,0),8))</f>
        <v>הוצאות חד פעמיות</v>
      </c>
      <c r="W1501" s="18" t="str">
        <f t="shared" si="189"/>
        <v>93</v>
      </c>
      <c r="X1501" s="18" t="str">
        <f>IF($L1501&lt;"6",INDEX(Revenue_type,MATCH(W1501*1,[1]type!$A$118:$A$168,0),8),INDEX(Expenditure_type,MATCH(W1501*1,[1]type!$A$2:$A$117,0),8))</f>
        <v>רכישת ציוד יסודי</v>
      </c>
      <c r="Y1501" s="18" t="str">
        <f t="shared" si="190"/>
        <v>930</v>
      </c>
      <c r="Z1501" s="18" t="e">
        <f>IF($L1501&lt;"6",INDEX(Revenue_type,MATCH(Y1501*1,[1]type!$A$118:$A$168,0),8),INDEX(Expenditure_type,MATCH(Y1501*1,[1]type!$A$2:$A$117,0),8))</f>
        <v>#N/A</v>
      </c>
    </row>
    <row r="1502" spans="1:26" ht="15.75" customHeight="1" outlineLevel="2">
      <c r="A1502" s="38">
        <v>750</v>
      </c>
      <c r="B1502" s="39">
        <v>826110</v>
      </c>
      <c r="C1502">
        <v>1</v>
      </c>
      <c r="D1502" t="str">
        <f t="shared" si="191"/>
        <v>1826110.750</v>
      </c>
      <c r="E1502" s="47" t="s">
        <v>989</v>
      </c>
      <c r="F1502" s="16"/>
      <c r="G1502"/>
      <c r="H1502" s="17">
        <v>615000</v>
      </c>
      <c r="I1502" s="17">
        <v>1189046.8</v>
      </c>
      <c r="J1502" s="16">
        <v>615191.19999999995</v>
      </c>
      <c r="K1502" s="18" t="e">
        <f>INDEX(תקציב_2013,MATCH(D1502,'[1]תקציב 2015'!$D$3:$D$5960,0),8)</f>
        <v>#N/A</v>
      </c>
      <c r="L1502" s="18" t="str">
        <f t="shared" si="184"/>
        <v>8</v>
      </c>
      <c r="M1502" s="18" t="str">
        <f>INDEX(Chapter,MATCH(L1502,[1]Chapter!$A$1:$A$681,0),8)</f>
        <v>שירותים ממלכתיים</v>
      </c>
      <c r="N1502" s="18" t="str">
        <f t="shared" si="185"/>
        <v>82</v>
      </c>
      <c r="O1502" s="18" t="str">
        <f>INDEX(Chapter,MATCH(N1502,[1]Chapter!$A$1:$A$681,0),8)</f>
        <v>תרבות</v>
      </c>
      <c r="P1502" s="18" t="str">
        <f t="shared" si="186"/>
        <v>826</v>
      </c>
      <c r="Q1502" s="18" t="str">
        <f>INDEX(Chapter,MATCH(P1502,[1]Chapter!$A$1:$A$681,0),8)</f>
        <v>מוקדי תרבות</v>
      </c>
      <c r="R1502" s="18" t="str">
        <f t="shared" si="187"/>
        <v>8261</v>
      </c>
      <c r="S1502" s="18" t="str">
        <f>INDEX(Chapter,MATCH(R1502,[1]Chapter!$A$1:$A$681,0),8)</f>
        <v>תיאטרונים</v>
      </c>
      <c r="T1502" s="18"/>
      <c r="U1502" s="18" t="str">
        <f t="shared" si="188"/>
        <v>7</v>
      </c>
      <c r="V1502" s="18" t="str">
        <f>IF($L1502&lt;"6",INDEX(Revenue_type,MATCH(U1502*1,[1]type!$A$118:$A$168,0),8),INDEX(Expenditure_type,MATCH(U1502*1,[1]type!$A$2:$A$117,0),8))</f>
        <v>הוצאות לפעולות</v>
      </c>
      <c r="W1502" s="18" t="str">
        <f t="shared" si="189"/>
        <v>75</v>
      </c>
      <c r="X1502" s="18" t="str">
        <f>IF($L1502&lt;"6",INDEX(Revenue_type,MATCH(W1502*1,[1]type!$A$118:$A$168,0),8),INDEX(Expenditure_type,MATCH(W1502*1,[1]type!$A$2:$A$117,0),8))</f>
        <v>עבודות קבלניות</v>
      </c>
      <c r="Y1502" s="18" t="str">
        <f t="shared" si="190"/>
        <v>750</v>
      </c>
      <c r="Z1502" s="18" t="e">
        <f>IF($L1502&lt;"6",INDEX(Revenue_type,MATCH(Y1502*1,[1]type!$A$118:$A$168,0),8),INDEX(Expenditure_type,MATCH(Y1502*1,[1]type!$A$2:$A$117,0),8))</f>
        <v>#N/A</v>
      </c>
    </row>
    <row r="1503" spans="1:26" ht="15.75" customHeight="1" outlineLevel="2">
      <c r="A1503" s="38">
        <v>110</v>
      </c>
      <c r="B1503" s="39">
        <v>826200</v>
      </c>
      <c r="C1503">
        <v>1</v>
      </c>
      <c r="D1503" t="str">
        <f t="shared" si="191"/>
        <v>1826200.110</v>
      </c>
      <c r="E1503" s="41" t="s">
        <v>951</v>
      </c>
      <c r="F1503" s="16"/>
      <c r="G1503"/>
      <c r="H1503" s="17">
        <v>321000</v>
      </c>
      <c r="I1503" s="17">
        <v>244665.54</v>
      </c>
      <c r="J1503" s="16">
        <v>196846.7</v>
      </c>
      <c r="K1503" s="18" t="e">
        <f>INDEX(תקציב_2013,MATCH(D1503,'[1]תקציב 2015'!$D$3:$D$5960,0),8)</f>
        <v>#N/A</v>
      </c>
      <c r="L1503" s="18" t="str">
        <f t="shared" si="184"/>
        <v>8</v>
      </c>
      <c r="M1503" s="18" t="str">
        <f>INDEX(Chapter,MATCH(L1503,[1]Chapter!$A$1:$A$681,0),8)</f>
        <v>שירותים ממלכתיים</v>
      </c>
      <c r="N1503" s="18" t="str">
        <f t="shared" si="185"/>
        <v>82</v>
      </c>
      <c r="O1503" s="18" t="str">
        <f>INDEX(Chapter,MATCH(N1503,[1]Chapter!$A$1:$A$681,0),8)</f>
        <v>תרבות</v>
      </c>
      <c r="P1503" s="18" t="str">
        <f t="shared" si="186"/>
        <v>826</v>
      </c>
      <c r="Q1503" s="18" t="str">
        <f>INDEX(Chapter,MATCH(P1503,[1]Chapter!$A$1:$A$681,0),8)</f>
        <v>מוקדי תרבות</v>
      </c>
      <c r="R1503" s="18" t="str">
        <f t="shared" si="187"/>
        <v>8262</v>
      </c>
      <c r="S1503" s="18" t="str">
        <f>INDEX(Chapter,MATCH(R1503,[1]Chapter!$A$1:$A$681,0),8)</f>
        <v>מוזיאונים</v>
      </c>
      <c r="T1503" s="18"/>
      <c r="U1503" s="18" t="str">
        <f t="shared" si="188"/>
        <v>1</v>
      </c>
      <c r="V1503" s="18" t="str">
        <f>IF($L1503&lt;"6",INDEX(Revenue_type,MATCH(U1503*1,[1]type!$A$118:$A$168,0),8),INDEX(Expenditure_type,MATCH(U1503*1,[1]type!$A$2:$A$117,0),8))</f>
        <v>משכורות וש"ע לעובדים לפי תקן</v>
      </c>
      <c r="W1503" s="18" t="str">
        <f t="shared" si="189"/>
        <v>11</v>
      </c>
      <c r="X1503" s="18" t="str">
        <f>IF($L1503&lt;"6",INDEX(Revenue_type,MATCH(W1503*1,[1]type!$A$118:$A$168,0),8),INDEX(Expenditure_type,MATCH(W1503*1,[1]type!$A$2:$A$117,0),8))</f>
        <v>השכר הקובע</v>
      </c>
      <c r="Y1503" s="18" t="str">
        <f t="shared" si="190"/>
        <v>110</v>
      </c>
      <c r="Z1503" s="18" t="e">
        <f>IF($L1503&lt;"6",INDEX(Revenue_type,MATCH(Y1503*1,[1]type!$A$118:$A$168,0),8),INDEX(Expenditure_type,MATCH(Y1503*1,[1]type!$A$2:$A$117,0),8))</f>
        <v>#N/A</v>
      </c>
    </row>
    <row r="1504" spans="1:26" ht="15.75" customHeight="1" outlineLevel="2">
      <c r="A1504" s="38">
        <v>115</v>
      </c>
      <c r="B1504" s="39">
        <v>826200</v>
      </c>
      <c r="C1504">
        <v>1</v>
      </c>
      <c r="D1504" t="str">
        <f t="shared" si="191"/>
        <v>1826200.115</v>
      </c>
      <c r="E1504" s="41" t="s">
        <v>433</v>
      </c>
      <c r="F1504" s="16"/>
      <c r="G1504"/>
      <c r="H1504" s="17">
        <v>720000</v>
      </c>
      <c r="I1504" s="17">
        <v>760355.5</v>
      </c>
      <c r="J1504" s="16">
        <v>829548.25</v>
      </c>
      <c r="K1504" s="18" t="e">
        <f>INDEX(תקציב_2013,MATCH(D1504,'[1]תקציב 2015'!$D$3:$D$5960,0),8)</f>
        <v>#N/A</v>
      </c>
      <c r="L1504" s="18" t="str">
        <f t="shared" si="184"/>
        <v>8</v>
      </c>
      <c r="M1504" s="18" t="str">
        <f>INDEX(Chapter,MATCH(L1504,[1]Chapter!$A$1:$A$681,0),8)</f>
        <v>שירותים ממלכתיים</v>
      </c>
      <c r="N1504" s="18" t="str">
        <f t="shared" si="185"/>
        <v>82</v>
      </c>
      <c r="O1504" s="18" t="str">
        <f>INDEX(Chapter,MATCH(N1504,[1]Chapter!$A$1:$A$681,0),8)</f>
        <v>תרבות</v>
      </c>
      <c r="P1504" s="18" t="str">
        <f t="shared" si="186"/>
        <v>826</v>
      </c>
      <c r="Q1504" s="18" t="str">
        <f>INDEX(Chapter,MATCH(P1504,[1]Chapter!$A$1:$A$681,0),8)</f>
        <v>מוקדי תרבות</v>
      </c>
      <c r="R1504" s="18" t="str">
        <f t="shared" si="187"/>
        <v>8262</v>
      </c>
      <c r="S1504" s="18" t="str">
        <f>INDEX(Chapter,MATCH(R1504,[1]Chapter!$A$1:$A$681,0),8)</f>
        <v>מוזיאונים</v>
      </c>
      <c r="T1504" s="18"/>
      <c r="U1504" s="18" t="str">
        <f t="shared" si="188"/>
        <v>1</v>
      </c>
      <c r="V1504" s="18" t="str">
        <f>IF($L1504&lt;"6",INDEX(Revenue_type,MATCH(U1504*1,[1]type!$A$118:$A$168,0),8),INDEX(Expenditure_type,MATCH(U1504*1,[1]type!$A$2:$A$117,0),8))</f>
        <v>משכורות וש"ע לעובדים לפי תקן</v>
      </c>
      <c r="W1504" s="18" t="str">
        <f t="shared" si="189"/>
        <v>11</v>
      </c>
      <c r="X1504" s="18" t="str">
        <f>IF($L1504&lt;"6",INDEX(Revenue_type,MATCH(W1504*1,[1]type!$A$118:$A$168,0),8),INDEX(Expenditure_type,MATCH(W1504*1,[1]type!$A$2:$A$117,0),8))</f>
        <v>השכר הקובע</v>
      </c>
      <c r="Y1504" s="18" t="str">
        <f t="shared" si="190"/>
        <v>115</v>
      </c>
      <c r="Z1504" s="18" t="e">
        <f>IF($L1504&lt;"6",INDEX(Revenue_type,MATCH(Y1504*1,[1]type!$A$118:$A$168,0),8),INDEX(Expenditure_type,MATCH(Y1504*1,[1]type!$A$2:$A$117,0),8))</f>
        <v>#N/A</v>
      </c>
    </row>
    <row r="1505" spans="1:26" ht="15.75" customHeight="1" outlineLevel="2">
      <c r="A1505" s="38">
        <v>130</v>
      </c>
      <c r="B1505" s="39">
        <v>826200</v>
      </c>
      <c r="C1505">
        <v>1</v>
      </c>
      <c r="D1505" t="str">
        <f t="shared" si="191"/>
        <v>1826200.130</v>
      </c>
      <c r="E1505" s="41" t="s">
        <v>41</v>
      </c>
      <c r="F1505" s="16"/>
      <c r="G1505"/>
      <c r="H1505" s="17">
        <v>0</v>
      </c>
      <c r="I1505" s="17">
        <v>0</v>
      </c>
      <c r="J1505" s="16">
        <v>0</v>
      </c>
      <c r="K1505" s="18" t="e">
        <f>INDEX(תקציב_2013,MATCH(D1505,'[1]תקציב 2015'!$D$3:$D$5960,0),8)</f>
        <v>#N/A</v>
      </c>
      <c r="L1505" s="18" t="str">
        <f t="shared" si="184"/>
        <v>8</v>
      </c>
      <c r="M1505" s="18" t="str">
        <f>INDEX(Chapter,MATCH(L1505,[1]Chapter!$A$1:$A$681,0),8)</f>
        <v>שירותים ממלכתיים</v>
      </c>
      <c r="N1505" s="18" t="str">
        <f t="shared" si="185"/>
        <v>82</v>
      </c>
      <c r="O1505" s="18" t="str">
        <f>INDEX(Chapter,MATCH(N1505,[1]Chapter!$A$1:$A$681,0),8)</f>
        <v>תרבות</v>
      </c>
      <c r="P1505" s="18" t="str">
        <f t="shared" si="186"/>
        <v>826</v>
      </c>
      <c r="Q1505" s="18" t="str">
        <f>INDEX(Chapter,MATCH(P1505,[1]Chapter!$A$1:$A$681,0),8)</f>
        <v>מוקדי תרבות</v>
      </c>
      <c r="R1505" s="18" t="str">
        <f t="shared" si="187"/>
        <v>8262</v>
      </c>
      <c r="S1505" s="18" t="str">
        <f>INDEX(Chapter,MATCH(R1505,[1]Chapter!$A$1:$A$681,0),8)</f>
        <v>מוזיאונים</v>
      </c>
      <c r="T1505" s="18"/>
      <c r="U1505" s="18" t="str">
        <f t="shared" si="188"/>
        <v>1</v>
      </c>
      <c r="V1505" s="18" t="str">
        <f>IF($L1505&lt;"6",INDEX(Revenue_type,MATCH(U1505*1,[1]type!$A$118:$A$168,0),8),INDEX(Expenditure_type,MATCH(U1505*1,[1]type!$A$2:$A$117,0),8))</f>
        <v>משכורות וש"ע לעובדים לפי תקן</v>
      </c>
      <c r="W1505" s="18" t="str">
        <f t="shared" si="189"/>
        <v>13</v>
      </c>
      <c r="X1505" s="18" t="str">
        <f>IF($L1505&lt;"6",INDEX(Revenue_type,MATCH(W1505*1,[1]type!$A$118:$A$168,0),8),INDEX(Expenditure_type,MATCH(W1505*1,[1]type!$A$2:$A$117,0),8))</f>
        <v>שעות נוספות</v>
      </c>
      <c r="Y1505" s="18" t="str">
        <f t="shared" si="190"/>
        <v>130</v>
      </c>
      <c r="Z1505" s="18" t="e">
        <f>IF($L1505&lt;"6",INDEX(Revenue_type,MATCH(Y1505*1,[1]type!$A$118:$A$168,0),8),INDEX(Expenditure_type,MATCH(Y1505*1,[1]type!$A$2:$A$117,0),8))</f>
        <v>#N/A</v>
      </c>
    </row>
    <row r="1506" spans="1:26" ht="15.75" customHeight="1" outlineLevel="2">
      <c r="A1506" s="38">
        <v>140</v>
      </c>
      <c r="B1506" s="39">
        <v>826200</v>
      </c>
      <c r="C1506">
        <v>1</v>
      </c>
      <c r="D1506" t="str">
        <f t="shared" si="191"/>
        <v>1826200.140</v>
      </c>
      <c r="E1506" s="41" t="s">
        <v>56</v>
      </c>
      <c r="F1506" s="16"/>
      <c r="G1506"/>
      <c r="H1506" s="17">
        <v>50000</v>
      </c>
      <c r="I1506" s="17">
        <v>37665.39</v>
      </c>
      <c r="J1506" s="16">
        <v>35220.5</v>
      </c>
      <c r="K1506" s="18" t="e">
        <f>INDEX(תקציב_2013,MATCH(D1506,'[1]תקציב 2015'!$D$3:$D$5960,0),8)</f>
        <v>#N/A</v>
      </c>
      <c r="L1506" s="18" t="str">
        <f t="shared" si="184"/>
        <v>8</v>
      </c>
      <c r="M1506" s="18" t="str">
        <f>INDEX(Chapter,MATCH(L1506,[1]Chapter!$A$1:$A$681,0),8)</f>
        <v>שירותים ממלכתיים</v>
      </c>
      <c r="N1506" s="18" t="str">
        <f t="shared" si="185"/>
        <v>82</v>
      </c>
      <c r="O1506" s="18" t="str">
        <f>INDEX(Chapter,MATCH(N1506,[1]Chapter!$A$1:$A$681,0),8)</f>
        <v>תרבות</v>
      </c>
      <c r="P1506" s="18" t="str">
        <f t="shared" si="186"/>
        <v>826</v>
      </c>
      <c r="Q1506" s="18" t="str">
        <f>INDEX(Chapter,MATCH(P1506,[1]Chapter!$A$1:$A$681,0),8)</f>
        <v>מוקדי תרבות</v>
      </c>
      <c r="R1506" s="18" t="str">
        <f t="shared" si="187"/>
        <v>8262</v>
      </c>
      <c r="S1506" s="18" t="str">
        <f>INDEX(Chapter,MATCH(R1506,[1]Chapter!$A$1:$A$681,0),8)</f>
        <v>מוזיאונים</v>
      </c>
      <c r="T1506" s="18"/>
      <c r="U1506" s="18" t="str">
        <f t="shared" si="188"/>
        <v>1</v>
      </c>
      <c r="V1506" s="18" t="str">
        <f>IF($L1506&lt;"6",INDEX(Revenue_type,MATCH(U1506*1,[1]type!$A$118:$A$168,0),8),INDEX(Expenditure_type,MATCH(U1506*1,[1]type!$A$2:$A$117,0),8))</f>
        <v>משכורות וש"ע לעובדים לפי תקן</v>
      </c>
      <c r="W1506" s="18" t="str">
        <f t="shared" si="189"/>
        <v>14</v>
      </c>
      <c r="X1506" s="18" t="str">
        <f>IF($L1506&lt;"6",INDEX(Revenue_type,MATCH(W1506*1,[1]type!$A$118:$A$168,0),8),INDEX(Expenditure_type,MATCH(W1506*1,[1]type!$A$2:$A$117,0),8))</f>
        <v>החזר הוצאות</v>
      </c>
      <c r="Y1506" s="18" t="str">
        <f t="shared" si="190"/>
        <v>140</v>
      </c>
      <c r="Z1506" s="18" t="e">
        <f>IF($L1506&lt;"6",INDEX(Revenue_type,MATCH(Y1506*1,[1]type!$A$118:$A$168,0),8),INDEX(Expenditure_type,MATCH(Y1506*1,[1]type!$A$2:$A$117,0),8))</f>
        <v>#N/A</v>
      </c>
    </row>
    <row r="1507" spans="1:26" ht="15.75" customHeight="1" outlineLevel="2">
      <c r="A1507" s="38">
        <v>210</v>
      </c>
      <c r="B1507" s="39">
        <v>826200</v>
      </c>
      <c r="C1507">
        <v>1</v>
      </c>
      <c r="D1507" t="str">
        <f t="shared" si="191"/>
        <v>1826200.210</v>
      </c>
      <c r="E1507" s="41" t="s">
        <v>930</v>
      </c>
      <c r="F1507" s="16"/>
      <c r="G1507"/>
      <c r="H1507" s="17">
        <v>35000</v>
      </c>
      <c r="I1507" s="17">
        <v>38360.870000000003</v>
      </c>
      <c r="J1507" s="16">
        <v>2075.1999999999998</v>
      </c>
      <c r="K1507" s="18" t="e">
        <f>INDEX(תקציב_2013,MATCH(D1507,'[1]תקציב 2015'!$D$3:$D$5960,0),8)</f>
        <v>#N/A</v>
      </c>
      <c r="L1507" s="18" t="str">
        <f t="shared" si="184"/>
        <v>8</v>
      </c>
      <c r="M1507" s="18" t="str">
        <f>INDEX(Chapter,MATCH(L1507,[1]Chapter!$A$1:$A$681,0),8)</f>
        <v>שירותים ממלכתיים</v>
      </c>
      <c r="N1507" s="18" t="str">
        <f t="shared" si="185"/>
        <v>82</v>
      </c>
      <c r="O1507" s="18" t="str">
        <f>INDEX(Chapter,MATCH(N1507,[1]Chapter!$A$1:$A$681,0),8)</f>
        <v>תרבות</v>
      </c>
      <c r="P1507" s="18" t="str">
        <f t="shared" si="186"/>
        <v>826</v>
      </c>
      <c r="Q1507" s="18" t="str">
        <f>INDEX(Chapter,MATCH(P1507,[1]Chapter!$A$1:$A$681,0),8)</f>
        <v>מוקדי תרבות</v>
      </c>
      <c r="R1507" s="18" t="str">
        <f t="shared" si="187"/>
        <v>8262</v>
      </c>
      <c r="S1507" s="18" t="str">
        <f>INDEX(Chapter,MATCH(R1507,[1]Chapter!$A$1:$A$681,0),8)</f>
        <v>מוזיאונים</v>
      </c>
      <c r="T1507" s="18"/>
      <c r="U1507" s="18" t="str">
        <f t="shared" si="188"/>
        <v>2</v>
      </c>
      <c r="V1507" s="18" t="str">
        <f>IF($L1507&lt;"6",INDEX(Revenue_type,MATCH(U1507*1,[1]type!$A$118:$A$168,0),8),INDEX(Expenditure_type,MATCH(U1507*1,[1]type!$A$2:$A$117,0),8))</f>
        <v>משכורות וש"ע לעובדים בלי תקן</v>
      </c>
      <c r="W1507" s="18" t="str">
        <f t="shared" si="189"/>
        <v>21</v>
      </c>
      <c r="X1507" s="18" t="str">
        <f>IF($L1507&lt;"6",INDEX(Revenue_type,MATCH(W1507*1,[1]type!$A$118:$A$168,0),8),INDEX(Expenditure_type,MATCH(W1507*1,[1]type!$A$2:$A$117,0),8))</f>
        <v>השכר הקובע</v>
      </c>
      <c r="Y1507" s="18" t="str">
        <f t="shared" si="190"/>
        <v>210</v>
      </c>
      <c r="Z1507" s="18" t="e">
        <f>IF($L1507&lt;"6",INDEX(Revenue_type,MATCH(Y1507*1,[1]type!$A$118:$A$168,0),8),INDEX(Expenditure_type,MATCH(Y1507*1,[1]type!$A$2:$A$117,0),8))</f>
        <v>#N/A</v>
      </c>
    </row>
    <row r="1508" spans="1:26" ht="15.75" customHeight="1" outlineLevel="2">
      <c r="A1508" s="38">
        <v>780</v>
      </c>
      <c r="B1508" s="39">
        <v>826200</v>
      </c>
      <c r="C1508">
        <v>1</v>
      </c>
      <c r="D1508" t="str">
        <f t="shared" si="191"/>
        <v>1826200.780</v>
      </c>
      <c r="E1508" s="41" t="s">
        <v>990</v>
      </c>
      <c r="F1508" s="16"/>
      <c r="G1508"/>
      <c r="H1508" s="17">
        <v>180000</v>
      </c>
      <c r="I1508" s="17">
        <v>180000</v>
      </c>
      <c r="J1508" s="16">
        <v>180000</v>
      </c>
      <c r="K1508" s="18" t="e">
        <f>INDEX(תקציב_2013,MATCH(D1508,'[1]תקציב 2015'!$D$3:$D$5960,0),8)</f>
        <v>#N/A</v>
      </c>
      <c r="L1508" s="18" t="str">
        <f t="shared" si="184"/>
        <v>8</v>
      </c>
      <c r="M1508" s="18" t="str">
        <f>INDEX(Chapter,MATCH(L1508,[1]Chapter!$A$1:$A$681,0),8)</f>
        <v>שירותים ממלכתיים</v>
      </c>
      <c r="N1508" s="18" t="str">
        <f t="shared" si="185"/>
        <v>82</v>
      </c>
      <c r="O1508" s="18" t="str">
        <f>INDEX(Chapter,MATCH(N1508,[1]Chapter!$A$1:$A$681,0),8)</f>
        <v>תרבות</v>
      </c>
      <c r="P1508" s="18" t="str">
        <f t="shared" si="186"/>
        <v>826</v>
      </c>
      <c r="Q1508" s="18" t="str">
        <f>INDEX(Chapter,MATCH(P1508,[1]Chapter!$A$1:$A$681,0),8)</f>
        <v>מוקדי תרבות</v>
      </c>
      <c r="R1508" s="18" t="str">
        <f t="shared" si="187"/>
        <v>8262</v>
      </c>
      <c r="S1508" s="18" t="str">
        <f>INDEX(Chapter,MATCH(R1508,[1]Chapter!$A$1:$A$681,0),8)</f>
        <v>מוזיאונים</v>
      </c>
      <c r="T1508" s="18"/>
      <c r="U1508" s="18" t="str">
        <f t="shared" si="188"/>
        <v>7</v>
      </c>
      <c r="V1508" s="18" t="str">
        <f>IF($L1508&lt;"6",INDEX(Revenue_type,MATCH(U1508*1,[1]type!$A$118:$A$168,0),8),INDEX(Expenditure_type,MATCH(U1508*1,[1]type!$A$2:$A$117,0),8))</f>
        <v>הוצאות לפעולות</v>
      </c>
      <c r="W1508" s="18" t="str">
        <f t="shared" si="189"/>
        <v>78</v>
      </c>
      <c r="X1508" s="18" t="str">
        <f>IF($L1508&lt;"6",INDEX(Revenue_type,MATCH(W1508*1,[1]type!$A$118:$A$168,0),8),INDEX(Expenditure_type,MATCH(W1508*1,[1]type!$A$2:$A$117,0),8))</f>
        <v>הוצאות שונות</v>
      </c>
      <c r="Y1508" s="18" t="str">
        <f t="shared" si="190"/>
        <v>780</v>
      </c>
      <c r="Z1508" s="18" t="e">
        <f>IF($L1508&lt;"6",INDEX(Revenue_type,MATCH(Y1508*1,[1]type!$A$118:$A$168,0),8),INDEX(Expenditure_type,MATCH(Y1508*1,[1]type!$A$2:$A$117,0),8))</f>
        <v>#N/A</v>
      </c>
    </row>
    <row r="1509" spans="1:26" ht="15.75" customHeight="1" outlineLevel="2">
      <c r="A1509" s="38">
        <v>820</v>
      </c>
      <c r="B1509" s="39">
        <v>826200</v>
      </c>
      <c r="C1509">
        <v>1</v>
      </c>
      <c r="D1509" t="str">
        <f t="shared" si="191"/>
        <v>1826200.820</v>
      </c>
      <c r="E1509" s="41" t="s">
        <v>991</v>
      </c>
      <c r="F1509" s="16"/>
      <c r="G1509"/>
      <c r="H1509" s="17">
        <v>65000</v>
      </c>
      <c r="I1509" s="17">
        <v>50000</v>
      </c>
      <c r="J1509" s="16">
        <v>0</v>
      </c>
      <c r="K1509" s="18" t="e">
        <f>INDEX(תקציב_2013,MATCH(D1509,'[1]תקציב 2015'!$D$3:$D$5960,0),8)</f>
        <v>#N/A</v>
      </c>
      <c r="L1509" s="18" t="str">
        <f t="shared" si="184"/>
        <v>8</v>
      </c>
      <c r="M1509" s="18" t="str">
        <f>INDEX(Chapter,MATCH(L1509,[1]Chapter!$A$1:$A$681,0),8)</f>
        <v>שירותים ממלכתיים</v>
      </c>
      <c r="N1509" s="18" t="str">
        <f t="shared" si="185"/>
        <v>82</v>
      </c>
      <c r="O1509" s="18" t="str">
        <f>INDEX(Chapter,MATCH(N1509,[1]Chapter!$A$1:$A$681,0),8)</f>
        <v>תרבות</v>
      </c>
      <c r="P1509" s="18" t="str">
        <f t="shared" si="186"/>
        <v>826</v>
      </c>
      <c r="Q1509" s="18" t="str">
        <f>INDEX(Chapter,MATCH(P1509,[1]Chapter!$A$1:$A$681,0),8)</f>
        <v>מוקדי תרבות</v>
      </c>
      <c r="R1509" s="18" t="str">
        <f t="shared" si="187"/>
        <v>8262</v>
      </c>
      <c r="S1509" s="18" t="str">
        <f>INDEX(Chapter,MATCH(R1509,[1]Chapter!$A$1:$A$681,0),8)</f>
        <v>מוזיאונים</v>
      </c>
      <c r="T1509" s="18"/>
      <c r="U1509" s="18" t="str">
        <f t="shared" si="188"/>
        <v>8</v>
      </c>
      <c r="V1509" s="18" t="str">
        <f>IF($L1509&lt;"6",INDEX(Revenue_type,MATCH(U1509*1,[1]type!$A$118:$A$168,0),8),INDEX(Expenditure_type,MATCH(U1509*1,[1]type!$A$2:$A$117,0),8))</f>
        <v>השתתפויות תמיכות ותרומות</v>
      </c>
      <c r="W1509" s="18" t="str">
        <f t="shared" si="189"/>
        <v>82</v>
      </c>
      <c r="X1509" s="18" t="str">
        <f>IF($L1509&lt;"6",INDEX(Revenue_type,MATCH(W1509*1,[1]type!$A$118:$A$168,0),8),INDEX(Expenditure_type,MATCH(W1509*1,[1]type!$A$2:$A$117,0),8))</f>
        <v>הקצבות בהמלצת ועדת הקצבות</v>
      </c>
      <c r="Y1509" s="18" t="str">
        <f t="shared" si="190"/>
        <v>820</v>
      </c>
      <c r="Z1509" s="18" t="e">
        <f>IF($L1509&lt;"6",INDEX(Revenue_type,MATCH(Y1509*1,[1]type!$A$118:$A$168,0),8),INDEX(Expenditure_type,MATCH(Y1509*1,[1]type!$A$2:$A$117,0),8))</f>
        <v>#N/A</v>
      </c>
    </row>
    <row r="1510" spans="1:26" ht="15.75" customHeight="1" outlineLevel="2">
      <c r="A1510" s="38">
        <v>821</v>
      </c>
      <c r="B1510" s="39">
        <v>826200</v>
      </c>
      <c r="C1510">
        <v>1</v>
      </c>
      <c r="D1510" t="str">
        <f t="shared" si="191"/>
        <v>1826200.821</v>
      </c>
      <c r="E1510" s="41" t="s">
        <v>912</v>
      </c>
      <c r="F1510" s="16"/>
      <c r="G1510"/>
      <c r="H1510" s="17">
        <v>515000</v>
      </c>
      <c r="I1510" s="17">
        <v>520987.33</v>
      </c>
      <c r="J1510" s="16">
        <v>322637.62</v>
      </c>
      <c r="K1510" s="18">
        <f>INDEX(תקציב_2013,MATCH(D1510,'[1]תקציב 2015'!$D$3:$D$5960,0),8)</f>
        <v>0</v>
      </c>
      <c r="L1510" s="18" t="str">
        <f t="shared" si="184"/>
        <v>8</v>
      </c>
      <c r="M1510" s="18" t="str">
        <f>INDEX(Chapter,MATCH(L1510,[1]Chapter!$A$1:$A$681,0),8)</f>
        <v>שירותים ממלכתיים</v>
      </c>
      <c r="N1510" s="18" t="str">
        <f t="shared" si="185"/>
        <v>82</v>
      </c>
      <c r="O1510" s="18" t="str">
        <f>INDEX(Chapter,MATCH(N1510,[1]Chapter!$A$1:$A$681,0),8)</f>
        <v>תרבות</v>
      </c>
      <c r="P1510" s="18" t="str">
        <f t="shared" si="186"/>
        <v>826</v>
      </c>
      <c r="Q1510" s="18" t="str">
        <f>INDEX(Chapter,MATCH(P1510,[1]Chapter!$A$1:$A$681,0),8)</f>
        <v>מוקדי תרבות</v>
      </c>
      <c r="R1510" s="18" t="str">
        <f t="shared" si="187"/>
        <v>8262</v>
      </c>
      <c r="S1510" s="18" t="str">
        <f>INDEX(Chapter,MATCH(R1510,[1]Chapter!$A$1:$A$681,0),8)</f>
        <v>מוזיאונים</v>
      </c>
      <c r="T1510" s="18"/>
      <c r="U1510" s="18" t="str">
        <f t="shared" si="188"/>
        <v>8</v>
      </c>
      <c r="V1510" s="18" t="str">
        <f>IF($L1510&lt;"6",INDEX(Revenue_type,MATCH(U1510*1,[1]type!$A$118:$A$168,0),8),INDEX(Expenditure_type,MATCH(U1510*1,[1]type!$A$2:$A$117,0),8))</f>
        <v>השתתפויות תמיכות ותרומות</v>
      </c>
      <c r="W1510" s="18" t="str">
        <f t="shared" si="189"/>
        <v>82</v>
      </c>
      <c r="X1510" s="18" t="str">
        <f>IF($L1510&lt;"6",INDEX(Revenue_type,MATCH(W1510*1,[1]type!$A$118:$A$168,0),8),INDEX(Expenditure_type,MATCH(W1510*1,[1]type!$A$2:$A$117,0),8))</f>
        <v>הקצבות בהמלצת ועדת הקצבות</v>
      </c>
      <c r="Y1510" s="18" t="str">
        <f t="shared" si="190"/>
        <v>821</v>
      </c>
      <c r="Z1510" s="18" t="e">
        <f>IF($L1510&lt;"6",INDEX(Revenue_type,MATCH(Y1510*1,[1]type!$A$118:$A$168,0),8),INDEX(Expenditure_type,MATCH(Y1510*1,[1]type!$A$2:$A$117,0),8))</f>
        <v>#N/A</v>
      </c>
    </row>
    <row r="1511" spans="1:26" ht="15.75" customHeight="1" outlineLevel="2">
      <c r="A1511" s="38">
        <v>110</v>
      </c>
      <c r="B1511" s="39">
        <v>827000</v>
      </c>
      <c r="C1511">
        <v>1</v>
      </c>
      <c r="D1511" t="str">
        <f t="shared" si="191"/>
        <v>1827000.110</v>
      </c>
      <c r="E1511" s="42" t="s">
        <v>461</v>
      </c>
      <c r="F1511" s="16"/>
      <c r="G1511"/>
      <c r="H1511" s="17">
        <v>177000</v>
      </c>
      <c r="I1511" s="17">
        <v>163932.82999999999</v>
      </c>
      <c r="J1511" s="16">
        <v>175974.43</v>
      </c>
      <c r="K1511" s="18">
        <f>INDEX(תקציב_2013,MATCH(D1511,'[1]תקציב 2015'!$D$3:$D$5960,0),8)</f>
        <v>104948</v>
      </c>
      <c r="L1511" s="18" t="str">
        <f t="shared" si="184"/>
        <v>8</v>
      </c>
      <c r="M1511" s="18" t="str">
        <f>INDEX(Chapter,MATCH(L1511,[1]Chapter!$A$1:$A$681,0),8)</f>
        <v>שירותים ממלכתיים</v>
      </c>
      <c r="N1511" s="18" t="str">
        <f t="shared" si="185"/>
        <v>82</v>
      </c>
      <c r="O1511" s="18" t="str">
        <f>INDEX(Chapter,MATCH(N1511,[1]Chapter!$A$1:$A$681,0),8)</f>
        <v>תרבות</v>
      </c>
      <c r="P1511" s="18" t="str">
        <f t="shared" si="186"/>
        <v>827</v>
      </c>
      <c r="Q1511" s="18" t="str">
        <f>INDEX(Chapter,MATCH(P1511,[1]Chapter!$A$1:$A$681,0),8)</f>
        <v>תרבות תורנית</v>
      </c>
      <c r="R1511" s="18" t="str">
        <f t="shared" si="187"/>
        <v>8270</v>
      </c>
      <c r="S1511" s="18" t="e">
        <f>INDEX(Chapter,MATCH(R1511,[1]Chapter!$A$1:$A$681,0),8)</f>
        <v>#N/A</v>
      </c>
      <c r="T1511" s="18"/>
      <c r="U1511" s="18" t="str">
        <f t="shared" si="188"/>
        <v>1</v>
      </c>
      <c r="V1511" s="18" t="str">
        <f>IF($L1511&lt;"6",INDEX(Revenue_type,MATCH(U1511*1,[1]type!$A$118:$A$168,0),8),INDEX(Expenditure_type,MATCH(U1511*1,[1]type!$A$2:$A$117,0),8))</f>
        <v>משכורות וש"ע לעובדים לפי תקן</v>
      </c>
      <c r="W1511" s="18" t="str">
        <f t="shared" si="189"/>
        <v>11</v>
      </c>
      <c r="X1511" s="18" t="str">
        <f>IF($L1511&lt;"6",INDEX(Revenue_type,MATCH(W1511*1,[1]type!$A$118:$A$168,0),8),INDEX(Expenditure_type,MATCH(W1511*1,[1]type!$A$2:$A$117,0),8))</f>
        <v>השכר הקובע</v>
      </c>
      <c r="Y1511" s="18" t="str">
        <f t="shared" si="190"/>
        <v>110</v>
      </c>
      <c r="Z1511" s="18" t="e">
        <f>IF($L1511&lt;"6",INDEX(Revenue_type,MATCH(Y1511*1,[1]type!$A$118:$A$168,0),8),INDEX(Expenditure_type,MATCH(Y1511*1,[1]type!$A$2:$A$117,0),8))</f>
        <v>#N/A</v>
      </c>
    </row>
    <row r="1512" spans="1:26" ht="15.75" customHeight="1" outlineLevel="2">
      <c r="A1512" s="38">
        <v>130</v>
      </c>
      <c r="B1512" s="39">
        <v>827000</v>
      </c>
      <c r="C1512">
        <v>1</v>
      </c>
      <c r="D1512" t="str">
        <f t="shared" si="191"/>
        <v>1827000.130</v>
      </c>
      <c r="E1512" s="42" t="s">
        <v>41</v>
      </c>
      <c r="F1512" s="16"/>
      <c r="G1512"/>
      <c r="H1512" s="17">
        <v>8000</v>
      </c>
      <c r="I1512" s="17">
        <v>15878.71</v>
      </c>
      <c r="J1512" s="16">
        <v>11211.71</v>
      </c>
      <c r="K1512" s="18" t="e">
        <f>INDEX(תקציב_2013,MATCH(D1512,'[1]תקציב 2015'!$D$3:$D$5960,0),8)</f>
        <v>#N/A</v>
      </c>
      <c r="L1512" s="18" t="str">
        <f t="shared" si="184"/>
        <v>8</v>
      </c>
      <c r="M1512" s="18" t="str">
        <f>INDEX(Chapter,MATCH(L1512,[1]Chapter!$A$1:$A$681,0),8)</f>
        <v>שירותים ממלכתיים</v>
      </c>
      <c r="N1512" s="18" t="str">
        <f t="shared" si="185"/>
        <v>82</v>
      </c>
      <c r="O1512" s="18" t="str">
        <f>INDEX(Chapter,MATCH(N1512,[1]Chapter!$A$1:$A$681,0),8)</f>
        <v>תרבות</v>
      </c>
      <c r="P1512" s="18" t="str">
        <f t="shared" si="186"/>
        <v>827</v>
      </c>
      <c r="Q1512" s="18" t="str">
        <f>INDEX(Chapter,MATCH(P1512,[1]Chapter!$A$1:$A$681,0),8)</f>
        <v>תרבות תורנית</v>
      </c>
      <c r="R1512" s="18" t="str">
        <f t="shared" si="187"/>
        <v>8270</v>
      </c>
      <c r="S1512" s="18" t="e">
        <f>INDEX(Chapter,MATCH(R1512,[1]Chapter!$A$1:$A$681,0),8)</f>
        <v>#N/A</v>
      </c>
      <c r="T1512" s="18"/>
      <c r="U1512" s="18" t="str">
        <f t="shared" si="188"/>
        <v>1</v>
      </c>
      <c r="V1512" s="18" t="str">
        <f>IF($L1512&lt;"6",INDEX(Revenue_type,MATCH(U1512*1,[1]type!$A$118:$A$168,0),8),INDEX(Expenditure_type,MATCH(U1512*1,[1]type!$A$2:$A$117,0),8))</f>
        <v>משכורות וש"ע לעובדים לפי תקן</v>
      </c>
      <c r="W1512" s="18" t="str">
        <f t="shared" si="189"/>
        <v>13</v>
      </c>
      <c r="X1512" s="18" t="str">
        <f>IF($L1512&lt;"6",INDEX(Revenue_type,MATCH(W1512*1,[1]type!$A$118:$A$168,0),8),INDEX(Expenditure_type,MATCH(W1512*1,[1]type!$A$2:$A$117,0),8))</f>
        <v>שעות נוספות</v>
      </c>
      <c r="Y1512" s="18" t="str">
        <f t="shared" si="190"/>
        <v>130</v>
      </c>
      <c r="Z1512" s="18" t="e">
        <f>IF($L1512&lt;"6",INDEX(Revenue_type,MATCH(Y1512*1,[1]type!$A$118:$A$168,0),8),INDEX(Expenditure_type,MATCH(Y1512*1,[1]type!$A$2:$A$117,0),8))</f>
        <v>#N/A</v>
      </c>
    </row>
    <row r="1513" spans="1:26" ht="15.75" customHeight="1" outlineLevel="2">
      <c r="A1513" s="38">
        <v>140</v>
      </c>
      <c r="B1513" s="39">
        <v>827000</v>
      </c>
      <c r="C1513">
        <v>1</v>
      </c>
      <c r="D1513" t="str">
        <f t="shared" si="191"/>
        <v>1827000.140</v>
      </c>
      <c r="E1513" s="42" t="s">
        <v>534</v>
      </c>
      <c r="F1513" s="16"/>
      <c r="G1513"/>
      <c r="H1513" s="17">
        <v>24000</v>
      </c>
      <c r="I1513" s="17">
        <v>20231.080000000002</v>
      </c>
      <c r="J1513" s="16">
        <v>23576.09</v>
      </c>
      <c r="K1513" s="18">
        <f>INDEX(תקציב_2013,MATCH(D1513,'[1]תקציב 2015'!$D$3:$D$5960,0),8)</f>
        <v>31725</v>
      </c>
      <c r="L1513" s="18" t="str">
        <f t="shared" si="184"/>
        <v>8</v>
      </c>
      <c r="M1513" s="18" t="str">
        <f>INDEX(Chapter,MATCH(L1513,[1]Chapter!$A$1:$A$681,0),8)</f>
        <v>שירותים ממלכתיים</v>
      </c>
      <c r="N1513" s="18" t="str">
        <f t="shared" si="185"/>
        <v>82</v>
      </c>
      <c r="O1513" s="18" t="str">
        <f>INDEX(Chapter,MATCH(N1513,[1]Chapter!$A$1:$A$681,0),8)</f>
        <v>תרבות</v>
      </c>
      <c r="P1513" s="18" t="str">
        <f t="shared" si="186"/>
        <v>827</v>
      </c>
      <c r="Q1513" s="18" t="str">
        <f>INDEX(Chapter,MATCH(P1513,[1]Chapter!$A$1:$A$681,0),8)</f>
        <v>תרבות תורנית</v>
      </c>
      <c r="R1513" s="18" t="str">
        <f t="shared" si="187"/>
        <v>8270</v>
      </c>
      <c r="S1513" s="18" t="e">
        <f>INDEX(Chapter,MATCH(R1513,[1]Chapter!$A$1:$A$681,0),8)</f>
        <v>#N/A</v>
      </c>
      <c r="T1513" s="18"/>
      <c r="U1513" s="18" t="str">
        <f t="shared" si="188"/>
        <v>1</v>
      </c>
      <c r="V1513" s="18" t="str">
        <f>IF($L1513&lt;"6",INDEX(Revenue_type,MATCH(U1513*1,[1]type!$A$118:$A$168,0),8),INDEX(Expenditure_type,MATCH(U1513*1,[1]type!$A$2:$A$117,0),8))</f>
        <v>משכורות וש"ע לעובדים לפי תקן</v>
      </c>
      <c r="W1513" s="18" t="str">
        <f t="shared" si="189"/>
        <v>14</v>
      </c>
      <c r="X1513" s="18" t="str">
        <f>IF($L1513&lt;"6",INDEX(Revenue_type,MATCH(W1513*1,[1]type!$A$118:$A$168,0),8),INDEX(Expenditure_type,MATCH(W1513*1,[1]type!$A$2:$A$117,0),8))</f>
        <v>החזר הוצאות</v>
      </c>
      <c r="Y1513" s="18" t="str">
        <f t="shared" si="190"/>
        <v>140</v>
      </c>
      <c r="Z1513" s="18" t="e">
        <f>IF($L1513&lt;"6",INDEX(Revenue_type,MATCH(Y1513*1,[1]type!$A$118:$A$168,0),8),INDEX(Expenditure_type,MATCH(Y1513*1,[1]type!$A$2:$A$117,0),8))</f>
        <v>#N/A</v>
      </c>
    </row>
    <row r="1514" spans="1:26" ht="15.75" customHeight="1" outlineLevel="2">
      <c r="A1514" s="38">
        <v>210</v>
      </c>
      <c r="B1514" s="39">
        <v>827000</v>
      </c>
      <c r="C1514">
        <v>1</v>
      </c>
      <c r="D1514" t="str">
        <f t="shared" si="191"/>
        <v>1827000.210</v>
      </c>
      <c r="E1514" s="42" t="s">
        <v>476</v>
      </c>
      <c r="F1514" s="16"/>
      <c r="G1514"/>
      <c r="H1514" s="17">
        <v>560000</v>
      </c>
      <c r="I1514" s="17">
        <v>502898.27</v>
      </c>
      <c r="J1514" s="16">
        <v>478522.83</v>
      </c>
      <c r="K1514" s="18" t="e">
        <f>INDEX(תקציב_2013,MATCH(D1514,'[1]תקציב 2015'!$D$3:$D$5960,0),8)</f>
        <v>#N/A</v>
      </c>
      <c r="L1514" s="18" t="str">
        <f t="shared" si="184"/>
        <v>8</v>
      </c>
      <c r="M1514" s="18" t="str">
        <f>INDEX(Chapter,MATCH(L1514,[1]Chapter!$A$1:$A$681,0),8)</f>
        <v>שירותים ממלכתיים</v>
      </c>
      <c r="N1514" s="18" t="str">
        <f t="shared" si="185"/>
        <v>82</v>
      </c>
      <c r="O1514" s="18" t="str">
        <f>INDEX(Chapter,MATCH(N1514,[1]Chapter!$A$1:$A$681,0),8)</f>
        <v>תרבות</v>
      </c>
      <c r="P1514" s="18" t="str">
        <f t="shared" si="186"/>
        <v>827</v>
      </c>
      <c r="Q1514" s="18" t="str">
        <f>INDEX(Chapter,MATCH(P1514,[1]Chapter!$A$1:$A$681,0),8)</f>
        <v>תרבות תורנית</v>
      </c>
      <c r="R1514" s="18" t="str">
        <f t="shared" si="187"/>
        <v>8270</v>
      </c>
      <c r="S1514" s="18" t="e">
        <f>INDEX(Chapter,MATCH(R1514,[1]Chapter!$A$1:$A$681,0),8)</f>
        <v>#N/A</v>
      </c>
      <c r="T1514" s="18"/>
      <c r="U1514" s="18" t="str">
        <f t="shared" si="188"/>
        <v>2</v>
      </c>
      <c r="V1514" s="18" t="str">
        <f>IF($L1514&lt;"6",INDEX(Revenue_type,MATCH(U1514*1,[1]type!$A$118:$A$168,0),8),INDEX(Expenditure_type,MATCH(U1514*1,[1]type!$A$2:$A$117,0),8))</f>
        <v>משכורות וש"ע לעובדים בלי תקן</v>
      </c>
      <c r="W1514" s="18" t="str">
        <f t="shared" si="189"/>
        <v>21</v>
      </c>
      <c r="X1514" s="18" t="str">
        <f>IF($L1514&lt;"6",INDEX(Revenue_type,MATCH(W1514*1,[1]type!$A$118:$A$168,0),8),INDEX(Expenditure_type,MATCH(W1514*1,[1]type!$A$2:$A$117,0),8))</f>
        <v>השכר הקובע</v>
      </c>
      <c r="Y1514" s="18" t="str">
        <f t="shared" si="190"/>
        <v>210</v>
      </c>
      <c r="Z1514" s="18" t="e">
        <f>IF($L1514&lt;"6",INDEX(Revenue_type,MATCH(Y1514*1,[1]type!$A$118:$A$168,0),8),INDEX(Expenditure_type,MATCH(Y1514*1,[1]type!$A$2:$A$117,0),8))</f>
        <v>#N/A</v>
      </c>
    </row>
    <row r="1515" spans="1:26" ht="15.75" customHeight="1" outlineLevel="2">
      <c r="A1515" s="38">
        <v>750</v>
      </c>
      <c r="B1515" s="39">
        <v>827000</v>
      </c>
      <c r="C1515">
        <v>1</v>
      </c>
      <c r="D1515" t="str">
        <f t="shared" si="191"/>
        <v>1827000.750</v>
      </c>
      <c r="E1515" s="42" t="s">
        <v>992</v>
      </c>
      <c r="F1515" s="16"/>
      <c r="G1515"/>
      <c r="H1515" s="17">
        <v>100000</v>
      </c>
      <c r="I1515" s="17">
        <v>101267.3</v>
      </c>
      <c r="J1515" s="16">
        <v>98881.3</v>
      </c>
      <c r="K1515" s="18" t="e">
        <f>INDEX(תקציב_2013,MATCH(D1515,'[1]תקציב 2015'!$D$3:$D$5960,0),8)</f>
        <v>#N/A</v>
      </c>
      <c r="L1515" s="18" t="str">
        <f t="shared" si="184"/>
        <v>8</v>
      </c>
      <c r="M1515" s="18" t="str">
        <f>INDEX(Chapter,MATCH(L1515,[1]Chapter!$A$1:$A$681,0),8)</f>
        <v>שירותים ממלכתיים</v>
      </c>
      <c r="N1515" s="18" t="str">
        <f t="shared" si="185"/>
        <v>82</v>
      </c>
      <c r="O1515" s="18" t="str">
        <f>INDEX(Chapter,MATCH(N1515,[1]Chapter!$A$1:$A$681,0),8)</f>
        <v>תרבות</v>
      </c>
      <c r="P1515" s="18" t="str">
        <f t="shared" si="186"/>
        <v>827</v>
      </c>
      <c r="Q1515" s="18" t="str">
        <f>INDEX(Chapter,MATCH(P1515,[1]Chapter!$A$1:$A$681,0),8)</f>
        <v>תרבות תורנית</v>
      </c>
      <c r="R1515" s="18" t="str">
        <f t="shared" si="187"/>
        <v>8270</v>
      </c>
      <c r="S1515" s="18" t="e">
        <f>INDEX(Chapter,MATCH(R1515,[1]Chapter!$A$1:$A$681,0),8)</f>
        <v>#N/A</v>
      </c>
      <c r="T1515" s="18"/>
      <c r="U1515" s="18" t="str">
        <f t="shared" si="188"/>
        <v>7</v>
      </c>
      <c r="V1515" s="18" t="str">
        <f>IF($L1515&lt;"6",INDEX(Revenue_type,MATCH(U1515*1,[1]type!$A$118:$A$168,0),8),INDEX(Expenditure_type,MATCH(U1515*1,[1]type!$A$2:$A$117,0),8))</f>
        <v>הוצאות לפעולות</v>
      </c>
      <c r="W1515" s="18" t="str">
        <f t="shared" si="189"/>
        <v>75</v>
      </c>
      <c r="X1515" s="18" t="str">
        <f>IF($L1515&lt;"6",INDEX(Revenue_type,MATCH(W1515*1,[1]type!$A$118:$A$168,0),8),INDEX(Expenditure_type,MATCH(W1515*1,[1]type!$A$2:$A$117,0),8))</f>
        <v>עבודות קבלניות</v>
      </c>
      <c r="Y1515" s="18" t="str">
        <f t="shared" si="190"/>
        <v>750</v>
      </c>
      <c r="Z1515" s="18" t="e">
        <f>IF($L1515&lt;"6",INDEX(Revenue_type,MATCH(Y1515*1,[1]type!$A$118:$A$168,0),8),INDEX(Expenditure_type,MATCH(Y1515*1,[1]type!$A$2:$A$117,0),8))</f>
        <v>#N/A</v>
      </c>
    </row>
    <row r="1516" spans="1:26" ht="15.75" customHeight="1" outlineLevel="2">
      <c r="A1516" s="38">
        <v>780</v>
      </c>
      <c r="B1516" s="39">
        <v>827000</v>
      </c>
      <c r="C1516">
        <v>1</v>
      </c>
      <c r="D1516" t="str">
        <f t="shared" si="191"/>
        <v>1827000.780</v>
      </c>
      <c r="E1516" s="42" t="s">
        <v>993</v>
      </c>
      <c r="F1516" s="16"/>
      <c r="G1516"/>
      <c r="H1516" s="17">
        <v>900000</v>
      </c>
      <c r="I1516" s="17">
        <v>946228.58</v>
      </c>
      <c r="J1516" s="16">
        <v>804117.08</v>
      </c>
      <c r="K1516" s="18">
        <f>INDEX(תקציב_2013,MATCH(D1516,'[1]תקציב 2015'!$D$3:$D$5960,0),8)</f>
        <v>515000</v>
      </c>
      <c r="L1516" s="18" t="str">
        <f t="shared" si="184"/>
        <v>8</v>
      </c>
      <c r="M1516" s="18" t="str">
        <f>INDEX(Chapter,MATCH(L1516,[1]Chapter!$A$1:$A$681,0),8)</f>
        <v>שירותים ממלכתיים</v>
      </c>
      <c r="N1516" s="18" t="str">
        <f t="shared" si="185"/>
        <v>82</v>
      </c>
      <c r="O1516" s="18" t="str">
        <f>INDEX(Chapter,MATCH(N1516,[1]Chapter!$A$1:$A$681,0),8)</f>
        <v>תרבות</v>
      </c>
      <c r="P1516" s="18" t="str">
        <f t="shared" si="186"/>
        <v>827</v>
      </c>
      <c r="Q1516" s="18" t="str">
        <f>INDEX(Chapter,MATCH(P1516,[1]Chapter!$A$1:$A$681,0),8)</f>
        <v>תרבות תורנית</v>
      </c>
      <c r="R1516" s="18" t="str">
        <f t="shared" si="187"/>
        <v>8270</v>
      </c>
      <c r="S1516" s="18" t="e">
        <f>INDEX(Chapter,MATCH(R1516,[1]Chapter!$A$1:$A$681,0),8)</f>
        <v>#N/A</v>
      </c>
      <c r="T1516" s="18"/>
      <c r="U1516" s="18" t="str">
        <f t="shared" si="188"/>
        <v>7</v>
      </c>
      <c r="V1516" s="18" t="str">
        <f>IF($L1516&lt;"6",INDEX(Revenue_type,MATCH(U1516*1,[1]type!$A$118:$A$168,0),8),INDEX(Expenditure_type,MATCH(U1516*1,[1]type!$A$2:$A$117,0),8))</f>
        <v>הוצאות לפעולות</v>
      </c>
      <c r="W1516" s="18" t="str">
        <f t="shared" si="189"/>
        <v>78</v>
      </c>
      <c r="X1516" s="18" t="str">
        <f>IF($L1516&lt;"6",INDEX(Revenue_type,MATCH(W1516*1,[1]type!$A$118:$A$168,0),8),INDEX(Expenditure_type,MATCH(W1516*1,[1]type!$A$2:$A$117,0),8))</f>
        <v>הוצאות שונות</v>
      </c>
      <c r="Y1516" s="18" t="str">
        <f t="shared" si="190"/>
        <v>780</v>
      </c>
      <c r="Z1516" s="18" t="e">
        <f>IF($L1516&lt;"6",INDEX(Revenue_type,MATCH(Y1516*1,[1]type!$A$118:$A$168,0),8),INDEX(Expenditure_type,MATCH(Y1516*1,[1]type!$A$2:$A$117,0),8))</f>
        <v>#N/A</v>
      </c>
    </row>
    <row r="1517" spans="1:26" ht="15.75" customHeight="1" outlineLevel="2">
      <c r="A1517" s="38">
        <v>781</v>
      </c>
      <c r="B1517" s="39">
        <v>827000</v>
      </c>
      <c r="C1517">
        <v>1</v>
      </c>
      <c r="D1517" t="str">
        <f t="shared" si="191"/>
        <v>1827000.781</v>
      </c>
      <c r="E1517" s="42" t="s">
        <v>994</v>
      </c>
      <c r="F1517" s="16"/>
      <c r="G1517"/>
      <c r="H1517" s="17">
        <v>300000</v>
      </c>
      <c r="I1517" s="17">
        <v>272221.84000000003</v>
      </c>
      <c r="J1517" s="16">
        <v>321763.65999999997</v>
      </c>
      <c r="K1517" s="18" t="e">
        <f>INDEX(תקציב_2013,MATCH(D1517,'[1]תקציב 2015'!$D$3:$D$5960,0),8)</f>
        <v>#N/A</v>
      </c>
      <c r="L1517" s="18" t="str">
        <f t="shared" si="184"/>
        <v>8</v>
      </c>
      <c r="M1517" s="18" t="str">
        <f>INDEX(Chapter,MATCH(L1517,[1]Chapter!$A$1:$A$681,0),8)</f>
        <v>שירותים ממלכתיים</v>
      </c>
      <c r="N1517" s="18" t="str">
        <f t="shared" si="185"/>
        <v>82</v>
      </c>
      <c r="O1517" s="18" t="str">
        <f>INDEX(Chapter,MATCH(N1517,[1]Chapter!$A$1:$A$681,0),8)</f>
        <v>תרבות</v>
      </c>
      <c r="P1517" s="18" t="str">
        <f t="shared" si="186"/>
        <v>827</v>
      </c>
      <c r="Q1517" s="18" t="str">
        <f>INDEX(Chapter,MATCH(P1517,[1]Chapter!$A$1:$A$681,0),8)</f>
        <v>תרבות תורנית</v>
      </c>
      <c r="R1517" s="18" t="str">
        <f t="shared" si="187"/>
        <v>8270</v>
      </c>
      <c r="S1517" s="18" t="e">
        <f>INDEX(Chapter,MATCH(R1517,[1]Chapter!$A$1:$A$681,0),8)</f>
        <v>#N/A</v>
      </c>
      <c r="T1517" s="18"/>
      <c r="U1517" s="18" t="str">
        <f t="shared" si="188"/>
        <v>7</v>
      </c>
      <c r="V1517" s="18" t="str">
        <f>IF($L1517&lt;"6",INDEX(Revenue_type,MATCH(U1517*1,[1]type!$A$118:$A$168,0),8),INDEX(Expenditure_type,MATCH(U1517*1,[1]type!$A$2:$A$117,0),8))</f>
        <v>הוצאות לפעולות</v>
      </c>
      <c r="W1517" s="18" t="str">
        <f t="shared" si="189"/>
        <v>78</v>
      </c>
      <c r="X1517" s="18" t="str">
        <f>IF($L1517&lt;"6",INDEX(Revenue_type,MATCH(W1517*1,[1]type!$A$118:$A$168,0),8),INDEX(Expenditure_type,MATCH(W1517*1,[1]type!$A$2:$A$117,0),8))</f>
        <v>הוצאות שונות</v>
      </c>
      <c r="Y1517" s="18" t="str">
        <f t="shared" si="190"/>
        <v>781</v>
      </c>
      <c r="Z1517" s="18" t="e">
        <f>IF($L1517&lt;"6",INDEX(Revenue_type,MATCH(Y1517*1,[1]type!$A$118:$A$168,0),8),INDEX(Expenditure_type,MATCH(Y1517*1,[1]type!$A$2:$A$117,0),8))</f>
        <v>#N/A</v>
      </c>
    </row>
    <row r="1518" spans="1:26" ht="15.75" customHeight="1" outlineLevel="2">
      <c r="A1518" s="38">
        <v>110</v>
      </c>
      <c r="B1518" s="39">
        <v>828100</v>
      </c>
      <c r="C1518">
        <v>1</v>
      </c>
      <c r="D1518" t="str">
        <f t="shared" si="191"/>
        <v>1828100.110</v>
      </c>
      <c r="E1518" s="42" t="s">
        <v>461</v>
      </c>
      <c r="F1518" s="16"/>
      <c r="G1518"/>
      <c r="H1518" s="17">
        <v>1190000</v>
      </c>
      <c r="I1518" s="17">
        <v>1163697.25</v>
      </c>
      <c r="J1518" s="16">
        <v>1075724.27</v>
      </c>
      <c r="K1518" s="18" t="e">
        <f>INDEX(תקציב_2013,MATCH(D1518,'[1]תקציב 2015'!$D$3:$D$5960,0),8)</f>
        <v>#N/A</v>
      </c>
      <c r="L1518" s="18" t="str">
        <f t="shared" si="184"/>
        <v>8</v>
      </c>
      <c r="M1518" s="18" t="str">
        <f>INDEX(Chapter,MATCH(L1518,[1]Chapter!$A$1:$A$681,0),8)</f>
        <v>שירותים ממלכתיים</v>
      </c>
      <c r="N1518" s="18" t="str">
        <f t="shared" si="185"/>
        <v>82</v>
      </c>
      <c r="O1518" s="18" t="str">
        <f>INDEX(Chapter,MATCH(N1518,[1]Chapter!$A$1:$A$681,0),8)</f>
        <v>תרבות</v>
      </c>
      <c r="P1518" s="18" t="str">
        <f t="shared" si="186"/>
        <v>828</v>
      </c>
      <c r="Q1518" s="18" t="str">
        <f>INDEX(Chapter,MATCH(P1518,[1]Chapter!$A$1:$A$681,0),8)</f>
        <v>נוער</v>
      </c>
      <c r="R1518" s="18" t="str">
        <f t="shared" si="187"/>
        <v>8281</v>
      </c>
      <c r="S1518" s="18" t="str">
        <f>INDEX(Chapter,MATCH(R1518,[1]Chapter!$A$1:$A$681,0),8)</f>
        <v>מינהל הנוער</v>
      </c>
      <c r="T1518" s="18"/>
      <c r="U1518" s="18" t="str">
        <f t="shared" si="188"/>
        <v>1</v>
      </c>
      <c r="V1518" s="18" t="str">
        <f>IF($L1518&lt;"6",INDEX(Revenue_type,MATCH(U1518*1,[1]type!$A$118:$A$168,0),8),INDEX(Expenditure_type,MATCH(U1518*1,[1]type!$A$2:$A$117,0),8))</f>
        <v>משכורות וש"ע לעובדים לפי תקן</v>
      </c>
      <c r="W1518" s="18" t="str">
        <f t="shared" si="189"/>
        <v>11</v>
      </c>
      <c r="X1518" s="18" t="str">
        <f>IF($L1518&lt;"6",INDEX(Revenue_type,MATCH(W1518*1,[1]type!$A$118:$A$168,0),8),INDEX(Expenditure_type,MATCH(W1518*1,[1]type!$A$2:$A$117,0),8))</f>
        <v>השכר הקובע</v>
      </c>
      <c r="Y1518" s="18" t="str">
        <f t="shared" si="190"/>
        <v>110</v>
      </c>
      <c r="Z1518" s="18" t="e">
        <f>IF($L1518&lt;"6",INDEX(Revenue_type,MATCH(Y1518*1,[1]type!$A$118:$A$168,0),8),INDEX(Expenditure_type,MATCH(Y1518*1,[1]type!$A$2:$A$117,0),8))</f>
        <v>#N/A</v>
      </c>
    </row>
    <row r="1519" spans="1:26" ht="15.75" customHeight="1" outlineLevel="2">
      <c r="A1519" s="38">
        <v>130</v>
      </c>
      <c r="B1519" s="39">
        <v>828100</v>
      </c>
      <c r="C1519">
        <v>1</v>
      </c>
      <c r="D1519" t="str">
        <f t="shared" si="191"/>
        <v>1828100.130</v>
      </c>
      <c r="E1519" s="42" t="s">
        <v>41</v>
      </c>
      <c r="F1519" s="16"/>
      <c r="G1519"/>
      <c r="H1519" s="17">
        <v>140000</v>
      </c>
      <c r="I1519" s="17">
        <v>209404.57</v>
      </c>
      <c r="J1519" s="16">
        <v>169116.28</v>
      </c>
      <c r="K1519" s="18" t="e">
        <f>INDEX(תקציב_2013,MATCH(D1519,'[1]תקציב 2015'!$D$3:$D$5960,0),8)</f>
        <v>#N/A</v>
      </c>
      <c r="L1519" s="18" t="str">
        <f t="shared" si="184"/>
        <v>8</v>
      </c>
      <c r="M1519" s="18" t="str">
        <f>INDEX(Chapter,MATCH(L1519,[1]Chapter!$A$1:$A$681,0),8)</f>
        <v>שירותים ממלכתיים</v>
      </c>
      <c r="N1519" s="18" t="str">
        <f t="shared" si="185"/>
        <v>82</v>
      </c>
      <c r="O1519" s="18" t="str">
        <f>INDEX(Chapter,MATCH(N1519,[1]Chapter!$A$1:$A$681,0),8)</f>
        <v>תרבות</v>
      </c>
      <c r="P1519" s="18" t="str">
        <f t="shared" si="186"/>
        <v>828</v>
      </c>
      <c r="Q1519" s="18" t="str">
        <f>INDEX(Chapter,MATCH(P1519,[1]Chapter!$A$1:$A$681,0),8)</f>
        <v>נוער</v>
      </c>
      <c r="R1519" s="18" t="str">
        <f t="shared" si="187"/>
        <v>8281</v>
      </c>
      <c r="S1519" s="18" t="str">
        <f>INDEX(Chapter,MATCH(R1519,[1]Chapter!$A$1:$A$681,0),8)</f>
        <v>מינהל הנוער</v>
      </c>
      <c r="T1519" s="18"/>
      <c r="U1519" s="18" t="str">
        <f t="shared" si="188"/>
        <v>1</v>
      </c>
      <c r="V1519" s="18" t="str">
        <f>IF($L1519&lt;"6",INDEX(Revenue_type,MATCH(U1519*1,[1]type!$A$118:$A$168,0),8),INDEX(Expenditure_type,MATCH(U1519*1,[1]type!$A$2:$A$117,0),8))</f>
        <v>משכורות וש"ע לעובדים לפי תקן</v>
      </c>
      <c r="W1519" s="18" t="str">
        <f t="shared" si="189"/>
        <v>13</v>
      </c>
      <c r="X1519" s="18" t="str">
        <f>IF($L1519&lt;"6",INDEX(Revenue_type,MATCH(W1519*1,[1]type!$A$118:$A$168,0),8),INDEX(Expenditure_type,MATCH(W1519*1,[1]type!$A$2:$A$117,0),8))</f>
        <v>שעות נוספות</v>
      </c>
      <c r="Y1519" s="18" t="str">
        <f t="shared" si="190"/>
        <v>130</v>
      </c>
      <c r="Z1519" s="18" t="e">
        <f>IF($L1519&lt;"6",INDEX(Revenue_type,MATCH(Y1519*1,[1]type!$A$118:$A$168,0),8),INDEX(Expenditure_type,MATCH(Y1519*1,[1]type!$A$2:$A$117,0),8))</f>
        <v>#N/A</v>
      </c>
    </row>
    <row r="1520" spans="1:26" ht="15.75" customHeight="1" outlineLevel="2">
      <c r="A1520" s="38">
        <v>140</v>
      </c>
      <c r="B1520" s="39">
        <v>828100</v>
      </c>
      <c r="C1520">
        <v>1</v>
      </c>
      <c r="D1520" t="str">
        <f t="shared" si="191"/>
        <v>1828100.140</v>
      </c>
      <c r="E1520" s="42" t="s">
        <v>56</v>
      </c>
      <c r="F1520" s="16"/>
      <c r="G1520"/>
      <c r="H1520" s="17">
        <v>130000</v>
      </c>
      <c r="I1520" s="17">
        <v>122848.56</v>
      </c>
      <c r="J1520" s="16">
        <v>128815.81</v>
      </c>
      <c r="K1520" s="18" t="e">
        <f>INDEX(תקציב_2013,MATCH(D1520,'[1]תקציב 2015'!$D$3:$D$5960,0),8)</f>
        <v>#N/A</v>
      </c>
      <c r="L1520" s="18" t="str">
        <f t="shared" si="184"/>
        <v>8</v>
      </c>
      <c r="M1520" s="18" t="str">
        <f>INDEX(Chapter,MATCH(L1520,[1]Chapter!$A$1:$A$681,0),8)</f>
        <v>שירותים ממלכתיים</v>
      </c>
      <c r="N1520" s="18" t="str">
        <f t="shared" si="185"/>
        <v>82</v>
      </c>
      <c r="O1520" s="18" t="str">
        <f>INDEX(Chapter,MATCH(N1520,[1]Chapter!$A$1:$A$681,0),8)</f>
        <v>תרבות</v>
      </c>
      <c r="P1520" s="18" t="str">
        <f t="shared" si="186"/>
        <v>828</v>
      </c>
      <c r="Q1520" s="18" t="str">
        <f>INDEX(Chapter,MATCH(P1520,[1]Chapter!$A$1:$A$681,0),8)</f>
        <v>נוער</v>
      </c>
      <c r="R1520" s="18" t="str">
        <f t="shared" si="187"/>
        <v>8281</v>
      </c>
      <c r="S1520" s="18" t="str">
        <f>INDEX(Chapter,MATCH(R1520,[1]Chapter!$A$1:$A$681,0),8)</f>
        <v>מינהל הנוער</v>
      </c>
      <c r="T1520" s="18"/>
      <c r="U1520" s="18" t="str">
        <f t="shared" si="188"/>
        <v>1</v>
      </c>
      <c r="V1520" s="18" t="str">
        <f>IF($L1520&lt;"6",INDEX(Revenue_type,MATCH(U1520*1,[1]type!$A$118:$A$168,0),8),INDEX(Expenditure_type,MATCH(U1520*1,[1]type!$A$2:$A$117,0),8))</f>
        <v>משכורות וש"ע לעובדים לפי תקן</v>
      </c>
      <c r="W1520" s="18" t="str">
        <f t="shared" si="189"/>
        <v>14</v>
      </c>
      <c r="X1520" s="18" t="str">
        <f>IF($L1520&lt;"6",INDEX(Revenue_type,MATCH(W1520*1,[1]type!$A$118:$A$168,0),8),INDEX(Expenditure_type,MATCH(W1520*1,[1]type!$A$2:$A$117,0),8))</f>
        <v>החזר הוצאות</v>
      </c>
      <c r="Y1520" s="18" t="str">
        <f t="shared" si="190"/>
        <v>140</v>
      </c>
      <c r="Z1520" s="18" t="e">
        <f>IF($L1520&lt;"6",INDEX(Revenue_type,MATCH(Y1520*1,[1]type!$A$118:$A$168,0),8),INDEX(Expenditure_type,MATCH(Y1520*1,[1]type!$A$2:$A$117,0),8))</f>
        <v>#N/A</v>
      </c>
    </row>
    <row r="1521" spans="1:26" ht="15.75" customHeight="1" outlineLevel="2">
      <c r="A1521" s="38">
        <v>492</v>
      </c>
      <c r="B1521" s="39">
        <v>828100</v>
      </c>
      <c r="C1521">
        <v>1</v>
      </c>
      <c r="D1521" t="str">
        <f t="shared" si="191"/>
        <v>1828100.492</v>
      </c>
      <c r="E1521" s="42" t="s">
        <v>995</v>
      </c>
      <c r="F1521" s="16"/>
      <c r="G1521"/>
      <c r="H1521" s="17">
        <v>74000</v>
      </c>
      <c r="I1521" s="17">
        <v>72911</v>
      </c>
      <c r="J1521" s="16">
        <v>75142</v>
      </c>
      <c r="K1521" s="18"/>
      <c r="L1521" s="18" t="str">
        <f t="shared" si="184"/>
        <v>8</v>
      </c>
      <c r="M1521" s="18" t="str">
        <f>INDEX(Chapter,MATCH(L1521,[1]Chapter!$A$1:$A$681,0),8)</f>
        <v>שירותים ממלכתיים</v>
      </c>
      <c r="N1521" s="18" t="str">
        <f t="shared" si="185"/>
        <v>82</v>
      </c>
      <c r="O1521" s="18" t="str">
        <f>INDEX(Chapter,MATCH(N1521,[1]Chapter!$A$1:$A$681,0),8)</f>
        <v>תרבות</v>
      </c>
      <c r="P1521" s="18" t="str">
        <f t="shared" si="186"/>
        <v>828</v>
      </c>
      <c r="Q1521" s="18" t="str">
        <f>INDEX(Chapter,MATCH(P1521,[1]Chapter!$A$1:$A$681,0),8)</f>
        <v>נוער</v>
      </c>
      <c r="R1521" s="18" t="str">
        <f t="shared" si="187"/>
        <v>8281</v>
      </c>
      <c r="S1521" s="18" t="str">
        <f>INDEX(Chapter,MATCH(R1521,[1]Chapter!$A$1:$A$681,0),8)</f>
        <v>מינהל הנוער</v>
      </c>
      <c r="T1521" s="18"/>
      <c r="U1521" s="18" t="str">
        <f t="shared" si="188"/>
        <v>4</v>
      </c>
      <c r="V1521" s="18" t="str">
        <f>IF($L1521&lt;"6",INDEX(Revenue_type,MATCH(U1521*1,[1]type!$A$118:$A$168,0),8),INDEX(Expenditure_type,MATCH(U1521*1,[1]type!$A$2:$A$117,0),8))</f>
        <v>אחזקת בינים ואספקת ציוד</v>
      </c>
      <c r="W1521" s="18" t="str">
        <f t="shared" si="189"/>
        <v>49</v>
      </c>
      <c r="X1521" s="18" t="e">
        <f>IF($L1521&lt;"6",INDEX(Revenue_type,MATCH(W1521*1,[1]type!$A$118:$A$168,0),8),INDEX(Expenditure_type,MATCH(W1521*1,[1]type!$A$2:$A$117,0),8))</f>
        <v>#N/A</v>
      </c>
      <c r="Y1521" s="18" t="str">
        <f t="shared" si="190"/>
        <v>492</v>
      </c>
      <c r="Z1521" s="18" t="str">
        <f>IF($L1521&lt;"6",INDEX(Revenue_type,MATCH(Y1521*1,[1]type!$A$118:$A$168,0),8),INDEX(Expenditure_type,MATCH(Y1521*1,[1]type!$A$2:$A$117,0),8))</f>
        <v>השתתפות בתקציבי עזר 092</v>
      </c>
    </row>
    <row r="1522" spans="1:26" ht="15.75" customHeight="1" outlineLevel="2">
      <c r="A1522" s="38">
        <v>511</v>
      </c>
      <c r="B1522" s="39">
        <v>828100</v>
      </c>
      <c r="C1522">
        <v>1</v>
      </c>
      <c r="D1522" t="str">
        <f t="shared" si="191"/>
        <v>1828100.511</v>
      </c>
      <c r="E1522" s="42" t="s">
        <v>996</v>
      </c>
      <c r="F1522" s="16"/>
      <c r="G1522"/>
      <c r="H1522" s="17">
        <v>2800</v>
      </c>
      <c r="I1522" s="17">
        <v>2789.9</v>
      </c>
      <c r="J1522" s="16">
        <v>2789.6</v>
      </c>
      <c r="K1522" s="18" t="e">
        <f>INDEX(תקציב_2013,MATCH(D1522,'[1]תקציב 2015'!$D$3:$D$5960,0),8)</f>
        <v>#N/A</v>
      </c>
      <c r="L1522" s="18" t="str">
        <f t="shared" si="184"/>
        <v>8</v>
      </c>
      <c r="M1522" s="18" t="str">
        <f>INDEX(Chapter,MATCH(L1522,[1]Chapter!$A$1:$A$681,0),8)</f>
        <v>שירותים ממלכתיים</v>
      </c>
      <c r="N1522" s="18" t="str">
        <f t="shared" si="185"/>
        <v>82</v>
      </c>
      <c r="O1522" s="18" t="str">
        <f>INDEX(Chapter,MATCH(N1522,[1]Chapter!$A$1:$A$681,0),8)</f>
        <v>תרבות</v>
      </c>
      <c r="P1522" s="18" t="str">
        <f t="shared" si="186"/>
        <v>828</v>
      </c>
      <c r="Q1522" s="18" t="str">
        <f>INDEX(Chapter,MATCH(P1522,[1]Chapter!$A$1:$A$681,0),8)</f>
        <v>נוער</v>
      </c>
      <c r="R1522" s="18" t="str">
        <f t="shared" si="187"/>
        <v>8281</v>
      </c>
      <c r="S1522" s="18" t="str">
        <f>INDEX(Chapter,MATCH(R1522,[1]Chapter!$A$1:$A$681,0),8)</f>
        <v>מינהל הנוער</v>
      </c>
      <c r="T1522" s="18"/>
      <c r="U1522" s="18" t="str">
        <f t="shared" si="188"/>
        <v>5</v>
      </c>
      <c r="V1522" s="18" t="str">
        <f>IF($L1522&lt;"6",INDEX(Revenue_type,MATCH(U1522*1,[1]type!$A$118:$A$168,0),8),INDEX(Expenditure_type,MATCH(U1522*1,[1]type!$A$2:$A$117,0),8))</f>
        <v>הוצאות מנהליות</v>
      </c>
      <c r="W1522" s="18" t="str">
        <f t="shared" si="189"/>
        <v>51</v>
      </c>
      <c r="X1522" s="18" t="str">
        <f>IF($L1522&lt;"6",INDEX(Revenue_type,MATCH(W1522*1,[1]type!$A$118:$A$168,0),8),INDEX(Expenditure_type,MATCH(W1522*1,[1]type!$A$2:$A$117,0),8))</f>
        <v>אש"ל וכיבודים</v>
      </c>
      <c r="Y1522" s="18" t="str">
        <f t="shared" si="190"/>
        <v>511</v>
      </c>
      <c r="Z1522" s="18" t="str">
        <f>IF($L1522&lt;"6",INDEX(Revenue_type,MATCH(Y1522*1,[1]type!$A$118:$A$168,0),8),INDEX(Expenditure_type,MATCH(Y1522*1,[1]type!$A$2:$A$117,0),8))</f>
        <v>אירוח וכיבוד</v>
      </c>
    </row>
    <row r="1523" spans="1:26" ht="15.75" customHeight="1" outlineLevel="2">
      <c r="A1523" s="38">
        <v>593</v>
      </c>
      <c r="B1523" s="39">
        <v>828100</v>
      </c>
      <c r="C1523">
        <v>1</v>
      </c>
      <c r="D1523" t="str">
        <f t="shared" si="191"/>
        <v>1828100.593</v>
      </c>
      <c r="E1523" s="42" t="s">
        <v>443</v>
      </c>
      <c r="F1523" s="16"/>
      <c r="G1523"/>
      <c r="H1523" s="17">
        <v>130000</v>
      </c>
      <c r="I1523" s="17">
        <v>100954</v>
      </c>
      <c r="J1523" s="16">
        <v>174653</v>
      </c>
      <c r="K1523" s="18" t="e">
        <f>INDEX(תקציב_2013,MATCH(D1523,'[1]תקציב 2015'!$D$3:$D$5960,0),8)</f>
        <v>#N/A</v>
      </c>
      <c r="L1523" s="18" t="str">
        <f t="shared" si="184"/>
        <v>8</v>
      </c>
      <c r="M1523" s="18" t="str">
        <f>INDEX(Chapter,MATCH(L1523,[1]Chapter!$A$1:$A$681,0),8)</f>
        <v>שירותים ממלכתיים</v>
      </c>
      <c r="N1523" s="18" t="str">
        <f t="shared" si="185"/>
        <v>82</v>
      </c>
      <c r="O1523" s="18" t="str">
        <f>INDEX(Chapter,MATCH(N1523,[1]Chapter!$A$1:$A$681,0),8)</f>
        <v>תרבות</v>
      </c>
      <c r="P1523" s="18" t="str">
        <f t="shared" si="186"/>
        <v>828</v>
      </c>
      <c r="Q1523" s="18" t="str">
        <f>INDEX(Chapter,MATCH(P1523,[1]Chapter!$A$1:$A$681,0),8)</f>
        <v>נוער</v>
      </c>
      <c r="R1523" s="18" t="str">
        <f t="shared" si="187"/>
        <v>8281</v>
      </c>
      <c r="S1523" s="18" t="str">
        <f>INDEX(Chapter,MATCH(R1523,[1]Chapter!$A$1:$A$681,0),8)</f>
        <v>מינהל הנוער</v>
      </c>
      <c r="T1523" s="18"/>
      <c r="U1523" s="18" t="str">
        <f t="shared" si="188"/>
        <v>5</v>
      </c>
      <c r="V1523" s="18" t="str">
        <f>IF($L1523&lt;"6",INDEX(Revenue_type,MATCH(U1523*1,[1]type!$A$118:$A$168,0),8),INDEX(Expenditure_type,MATCH(U1523*1,[1]type!$A$2:$A$117,0),8))</f>
        <v>הוצאות מנהליות</v>
      </c>
      <c r="W1523" s="18" t="str">
        <f t="shared" si="189"/>
        <v>59</v>
      </c>
      <c r="X1523" s="18" t="str">
        <f>IF($L1523&lt;"6",INDEX(Revenue_type,MATCH(W1523*1,[1]type!$A$118:$A$168,0),8),INDEX(Expenditure_type,MATCH(W1523*1,[1]type!$A$2:$A$117,0),8))</f>
        <v>השתתפות בתקציבי עזר 092</v>
      </c>
      <c r="Y1523" s="18" t="str">
        <f t="shared" si="190"/>
        <v>593</v>
      </c>
      <c r="Z1523" s="18" t="str">
        <f>IF($L1523&lt;"6",INDEX(Revenue_type,MATCH(Y1523*1,[1]type!$A$118:$A$168,0),8),INDEX(Expenditure_type,MATCH(Y1523*1,[1]type!$A$2:$A$117,0),8))</f>
        <v>מיכון ת"ע 093</v>
      </c>
    </row>
    <row r="1524" spans="1:26" ht="15.75" customHeight="1" outlineLevel="2">
      <c r="A1524" s="38">
        <v>780</v>
      </c>
      <c r="B1524" s="39">
        <v>828100</v>
      </c>
      <c r="C1524">
        <v>1</v>
      </c>
      <c r="D1524" t="str">
        <f t="shared" si="191"/>
        <v>1828100.780</v>
      </c>
      <c r="E1524" s="42" t="s">
        <v>449</v>
      </c>
      <c r="F1524" s="16"/>
      <c r="G1524"/>
      <c r="H1524" s="17">
        <v>10000</v>
      </c>
      <c r="I1524" s="17">
        <v>8130</v>
      </c>
      <c r="J1524" s="16">
        <v>8257</v>
      </c>
      <c r="K1524" s="18" t="e">
        <f>INDEX(תקציב_2013,MATCH(D1524,'[1]תקציב 2015'!$D$3:$D$5960,0),8)</f>
        <v>#N/A</v>
      </c>
      <c r="L1524" s="18" t="str">
        <f t="shared" si="184"/>
        <v>8</v>
      </c>
      <c r="M1524" s="18" t="str">
        <f>INDEX(Chapter,MATCH(L1524,[1]Chapter!$A$1:$A$681,0),8)</f>
        <v>שירותים ממלכתיים</v>
      </c>
      <c r="N1524" s="18" t="str">
        <f t="shared" si="185"/>
        <v>82</v>
      </c>
      <c r="O1524" s="18" t="str">
        <f>INDEX(Chapter,MATCH(N1524,[1]Chapter!$A$1:$A$681,0),8)</f>
        <v>תרבות</v>
      </c>
      <c r="P1524" s="18" t="str">
        <f t="shared" si="186"/>
        <v>828</v>
      </c>
      <c r="Q1524" s="18" t="str">
        <f>INDEX(Chapter,MATCH(P1524,[1]Chapter!$A$1:$A$681,0),8)</f>
        <v>נוער</v>
      </c>
      <c r="R1524" s="18" t="str">
        <f t="shared" si="187"/>
        <v>8281</v>
      </c>
      <c r="S1524" s="18" t="str">
        <f>INDEX(Chapter,MATCH(R1524,[1]Chapter!$A$1:$A$681,0),8)</f>
        <v>מינהל הנוער</v>
      </c>
      <c r="T1524" s="18"/>
      <c r="U1524" s="18" t="str">
        <f t="shared" si="188"/>
        <v>7</v>
      </c>
      <c r="V1524" s="18" t="str">
        <f>IF($L1524&lt;"6",INDEX(Revenue_type,MATCH(U1524*1,[1]type!$A$118:$A$168,0),8),INDEX(Expenditure_type,MATCH(U1524*1,[1]type!$A$2:$A$117,0),8))</f>
        <v>הוצאות לפעולות</v>
      </c>
      <c r="W1524" s="18" t="str">
        <f t="shared" si="189"/>
        <v>78</v>
      </c>
      <c r="X1524" s="18" t="str">
        <f>IF($L1524&lt;"6",INDEX(Revenue_type,MATCH(W1524*1,[1]type!$A$118:$A$168,0),8),INDEX(Expenditure_type,MATCH(W1524*1,[1]type!$A$2:$A$117,0),8))</f>
        <v>הוצאות שונות</v>
      </c>
      <c r="Y1524" s="18" t="str">
        <f t="shared" si="190"/>
        <v>780</v>
      </c>
      <c r="Z1524" s="18" t="e">
        <f>IF($L1524&lt;"6",INDEX(Revenue_type,MATCH(Y1524*1,[1]type!$A$118:$A$168,0),8),INDEX(Expenditure_type,MATCH(Y1524*1,[1]type!$A$2:$A$117,0),8))</f>
        <v>#N/A</v>
      </c>
    </row>
    <row r="1525" spans="1:26" ht="15.75" customHeight="1" outlineLevel="2">
      <c r="A1525" s="38">
        <v>781</v>
      </c>
      <c r="B1525" s="39">
        <v>828100</v>
      </c>
      <c r="C1525">
        <v>1</v>
      </c>
      <c r="D1525" t="str">
        <f t="shared" si="191"/>
        <v>1828100.781</v>
      </c>
      <c r="E1525" s="42" t="s">
        <v>997</v>
      </c>
      <c r="F1525" s="16"/>
      <c r="G1525"/>
      <c r="H1525" s="17">
        <v>30000</v>
      </c>
      <c r="I1525" s="17">
        <v>32499.200000000001</v>
      </c>
      <c r="J1525" s="16">
        <v>27856.82</v>
      </c>
      <c r="K1525" s="18" t="e">
        <f>INDEX(תקציב_2013,MATCH(D1525,'[1]תקציב 2015'!$D$3:$D$5960,0),8)</f>
        <v>#N/A</v>
      </c>
      <c r="L1525" s="18" t="str">
        <f t="shared" si="184"/>
        <v>8</v>
      </c>
      <c r="M1525" s="18" t="str">
        <f>INDEX(Chapter,MATCH(L1525,[1]Chapter!$A$1:$A$681,0),8)</f>
        <v>שירותים ממלכתיים</v>
      </c>
      <c r="N1525" s="18" t="str">
        <f t="shared" si="185"/>
        <v>82</v>
      </c>
      <c r="O1525" s="18" t="str">
        <f>INDEX(Chapter,MATCH(N1525,[1]Chapter!$A$1:$A$681,0),8)</f>
        <v>תרבות</v>
      </c>
      <c r="P1525" s="18" t="str">
        <f t="shared" si="186"/>
        <v>828</v>
      </c>
      <c r="Q1525" s="18" t="str">
        <f>INDEX(Chapter,MATCH(P1525,[1]Chapter!$A$1:$A$681,0),8)</f>
        <v>נוער</v>
      </c>
      <c r="R1525" s="18" t="str">
        <f t="shared" si="187"/>
        <v>8281</v>
      </c>
      <c r="S1525" s="18" t="str">
        <f>INDEX(Chapter,MATCH(R1525,[1]Chapter!$A$1:$A$681,0),8)</f>
        <v>מינהל הנוער</v>
      </c>
      <c r="T1525" s="18"/>
      <c r="U1525" s="18" t="str">
        <f t="shared" si="188"/>
        <v>7</v>
      </c>
      <c r="V1525" s="18" t="str">
        <f>IF($L1525&lt;"6",INDEX(Revenue_type,MATCH(U1525*1,[1]type!$A$118:$A$168,0),8),INDEX(Expenditure_type,MATCH(U1525*1,[1]type!$A$2:$A$117,0),8))</f>
        <v>הוצאות לפעולות</v>
      </c>
      <c r="W1525" s="18" t="str">
        <f t="shared" si="189"/>
        <v>78</v>
      </c>
      <c r="X1525" s="18" t="str">
        <f>IF($L1525&lt;"6",INDEX(Revenue_type,MATCH(W1525*1,[1]type!$A$118:$A$168,0),8),INDEX(Expenditure_type,MATCH(W1525*1,[1]type!$A$2:$A$117,0),8))</f>
        <v>הוצאות שונות</v>
      </c>
      <c r="Y1525" s="18" t="str">
        <f t="shared" si="190"/>
        <v>781</v>
      </c>
      <c r="Z1525" s="18" t="e">
        <f>IF($L1525&lt;"6",INDEX(Revenue_type,MATCH(Y1525*1,[1]type!$A$118:$A$168,0),8),INDEX(Expenditure_type,MATCH(Y1525*1,[1]type!$A$2:$A$117,0),8))</f>
        <v>#N/A</v>
      </c>
    </row>
    <row r="1526" spans="1:26" ht="15.75" customHeight="1" outlineLevel="2">
      <c r="A1526" s="38">
        <v>110</v>
      </c>
      <c r="B1526" s="39">
        <v>828200</v>
      </c>
      <c r="C1526">
        <v>1</v>
      </c>
      <c r="D1526" t="str">
        <f t="shared" si="191"/>
        <v>1828200.110</v>
      </c>
      <c r="E1526" s="42" t="s">
        <v>998</v>
      </c>
      <c r="F1526" s="16"/>
      <c r="G1526"/>
      <c r="H1526" s="17">
        <v>1870000</v>
      </c>
      <c r="I1526" s="17">
        <v>1904897.57</v>
      </c>
      <c r="J1526" s="16">
        <v>1870970.87</v>
      </c>
      <c r="K1526" s="18">
        <f>INDEX(תקציב_2013,MATCH(D1526,'[1]תקציב 2015'!$D$3:$D$5960,0),8)</f>
        <v>309992</v>
      </c>
      <c r="L1526" s="18" t="str">
        <f t="shared" si="184"/>
        <v>8</v>
      </c>
      <c r="M1526" s="18" t="str">
        <f>INDEX(Chapter,MATCH(L1526,[1]Chapter!$A$1:$A$681,0),8)</f>
        <v>שירותים ממלכתיים</v>
      </c>
      <c r="N1526" s="18" t="str">
        <f t="shared" si="185"/>
        <v>82</v>
      </c>
      <c r="O1526" s="18" t="str">
        <f>INDEX(Chapter,MATCH(N1526,[1]Chapter!$A$1:$A$681,0),8)</f>
        <v>תרבות</v>
      </c>
      <c r="P1526" s="18" t="str">
        <f t="shared" si="186"/>
        <v>828</v>
      </c>
      <c r="Q1526" s="18" t="str">
        <f>INDEX(Chapter,MATCH(P1526,[1]Chapter!$A$1:$A$681,0),8)</f>
        <v>נוער</v>
      </c>
      <c r="R1526" s="18" t="str">
        <f t="shared" si="187"/>
        <v>8282</v>
      </c>
      <c r="S1526" s="18" t="str">
        <f>INDEX(Chapter,MATCH(R1526,[1]Chapter!$A$1:$A$681,0),8)</f>
        <v>מוקדי הפעלת נוער</v>
      </c>
      <c r="T1526" s="18"/>
      <c r="U1526" s="18" t="str">
        <f t="shared" si="188"/>
        <v>1</v>
      </c>
      <c r="V1526" s="18" t="str">
        <f>IF($L1526&lt;"6",INDEX(Revenue_type,MATCH(U1526*1,[1]type!$A$118:$A$168,0),8),INDEX(Expenditure_type,MATCH(U1526*1,[1]type!$A$2:$A$117,0),8))</f>
        <v>משכורות וש"ע לעובדים לפי תקן</v>
      </c>
      <c r="W1526" s="18" t="str">
        <f t="shared" si="189"/>
        <v>11</v>
      </c>
      <c r="X1526" s="18" t="str">
        <f>IF($L1526&lt;"6",INDEX(Revenue_type,MATCH(W1526*1,[1]type!$A$118:$A$168,0),8),INDEX(Expenditure_type,MATCH(W1526*1,[1]type!$A$2:$A$117,0),8))</f>
        <v>השכר הקובע</v>
      </c>
      <c r="Y1526" s="18" t="str">
        <f t="shared" si="190"/>
        <v>110</v>
      </c>
      <c r="Z1526" s="18" t="e">
        <f>IF($L1526&lt;"6",INDEX(Revenue_type,MATCH(Y1526*1,[1]type!$A$118:$A$168,0),8),INDEX(Expenditure_type,MATCH(Y1526*1,[1]type!$A$2:$A$117,0),8))</f>
        <v>#N/A</v>
      </c>
    </row>
    <row r="1527" spans="1:26" ht="15.75" customHeight="1" outlineLevel="2">
      <c r="A1527" s="38">
        <v>130</v>
      </c>
      <c r="B1527" s="39">
        <v>828200</v>
      </c>
      <c r="C1527">
        <v>1</v>
      </c>
      <c r="D1527" t="str">
        <f t="shared" si="191"/>
        <v>1828200.130</v>
      </c>
      <c r="E1527" s="42" t="s">
        <v>41</v>
      </c>
      <c r="F1527" s="16"/>
      <c r="G1527"/>
      <c r="H1527" s="17">
        <v>100000</v>
      </c>
      <c r="I1527" s="17">
        <v>52386.68</v>
      </c>
      <c r="J1527" s="16">
        <v>107693.6</v>
      </c>
      <c r="K1527" s="18" t="e">
        <f>INDEX(תקציב_2013,MATCH(D1527,'[1]תקציב 2015'!$D$3:$D$5960,0),8)</f>
        <v>#N/A</v>
      </c>
      <c r="L1527" s="18" t="str">
        <f t="shared" si="184"/>
        <v>8</v>
      </c>
      <c r="M1527" s="18" t="str">
        <f>INDEX(Chapter,MATCH(L1527,[1]Chapter!$A$1:$A$681,0),8)</f>
        <v>שירותים ממלכתיים</v>
      </c>
      <c r="N1527" s="18" t="str">
        <f t="shared" si="185"/>
        <v>82</v>
      </c>
      <c r="O1527" s="18" t="str">
        <f>INDEX(Chapter,MATCH(N1527,[1]Chapter!$A$1:$A$681,0),8)</f>
        <v>תרבות</v>
      </c>
      <c r="P1527" s="18" t="str">
        <f t="shared" si="186"/>
        <v>828</v>
      </c>
      <c r="Q1527" s="18" t="str">
        <f>INDEX(Chapter,MATCH(P1527,[1]Chapter!$A$1:$A$681,0),8)</f>
        <v>נוער</v>
      </c>
      <c r="R1527" s="18" t="str">
        <f t="shared" si="187"/>
        <v>8282</v>
      </c>
      <c r="S1527" s="18" t="str">
        <f>INDEX(Chapter,MATCH(R1527,[1]Chapter!$A$1:$A$681,0),8)</f>
        <v>מוקדי הפעלת נוער</v>
      </c>
      <c r="T1527" s="18"/>
      <c r="U1527" s="18" t="str">
        <f t="shared" si="188"/>
        <v>1</v>
      </c>
      <c r="V1527" s="18" t="str">
        <f>IF($L1527&lt;"6",INDEX(Revenue_type,MATCH(U1527*1,[1]type!$A$118:$A$168,0),8),INDEX(Expenditure_type,MATCH(U1527*1,[1]type!$A$2:$A$117,0),8))</f>
        <v>משכורות וש"ע לעובדים לפי תקן</v>
      </c>
      <c r="W1527" s="18" t="str">
        <f t="shared" si="189"/>
        <v>13</v>
      </c>
      <c r="X1527" s="18" t="str">
        <f>IF($L1527&lt;"6",INDEX(Revenue_type,MATCH(W1527*1,[1]type!$A$118:$A$168,0),8),INDEX(Expenditure_type,MATCH(W1527*1,[1]type!$A$2:$A$117,0),8))</f>
        <v>שעות נוספות</v>
      </c>
      <c r="Y1527" s="18" t="str">
        <f t="shared" si="190"/>
        <v>130</v>
      </c>
      <c r="Z1527" s="18" t="e">
        <f>IF($L1527&lt;"6",INDEX(Revenue_type,MATCH(Y1527*1,[1]type!$A$118:$A$168,0),8),INDEX(Expenditure_type,MATCH(Y1527*1,[1]type!$A$2:$A$117,0),8))</f>
        <v>#N/A</v>
      </c>
    </row>
    <row r="1528" spans="1:26" ht="15.75" customHeight="1" outlineLevel="2">
      <c r="A1528" s="38">
        <v>140</v>
      </c>
      <c r="B1528" s="39">
        <v>828200</v>
      </c>
      <c r="C1528">
        <v>1</v>
      </c>
      <c r="D1528" t="str">
        <f t="shared" si="191"/>
        <v>1828200.140</v>
      </c>
      <c r="E1528" s="42" t="s">
        <v>42</v>
      </c>
      <c r="F1528" s="16"/>
      <c r="G1528"/>
      <c r="H1528" s="17">
        <v>170000</v>
      </c>
      <c r="I1528" s="17">
        <v>194383.28</v>
      </c>
      <c r="J1528" s="16">
        <v>166457.42000000001</v>
      </c>
      <c r="K1528" s="18">
        <f>INDEX(תקציב_2013,MATCH(D1528,'[1]תקציב 2015'!$D$3:$D$5960,0),8)</f>
        <v>14328</v>
      </c>
      <c r="L1528" s="18" t="str">
        <f t="shared" si="184"/>
        <v>8</v>
      </c>
      <c r="M1528" s="18" t="str">
        <f>INDEX(Chapter,MATCH(L1528,[1]Chapter!$A$1:$A$681,0),8)</f>
        <v>שירותים ממלכתיים</v>
      </c>
      <c r="N1528" s="18" t="str">
        <f t="shared" si="185"/>
        <v>82</v>
      </c>
      <c r="O1528" s="18" t="str">
        <f>INDEX(Chapter,MATCH(N1528,[1]Chapter!$A$1:$A$681,0),8)</f>
        <v>תרבות</v>
      </c>
      <c r="P1528" s="18" t="str">
        <f t="shared" si="186"/>
        <v>828</v>
      </c>
      <c r="Q1528" s="18" t="str">
        <f>INDEX(Chapter,MATCH(P1528,[1]Chapter!$A$1:$A$681,0),8)</f>
        <v>נוער</v>
      </c>
      <c r="R1528" s="18" t="str">
        <f t="shared" si="187"/>
        <v>8282</v>
      </c>
      <c r="S1528" s="18" t="str">
        <f>INDEX(Chapter,MATCH(R1528,[1]Chapter!$A$1:$A$681,0),8)</f>
        <v>מוקדי הפעלת נוער</v>
      </c>
      <c r="T1528" s="18"/>
      <c r="U1528" s="18" t="str">
        <f t="shared" si="188"/>
        <v>1</v>
      </c>
      <c r="V1528" s="18" t="str">
        <f>IF($L1528&lt;"6",INDEX(Revenue_type,MATCH(U1528*1,[1]type!$A$118:$A$168,0),8),INDEX(Expenditure_type,MATCH(U1528*1,[1]type!$A$2:$A$117,0),8))</f>
        <v>משכורות וש"ע לעובדים לפי תקן</v>
      </c>
      <c r="W1528" s="18" t="str">
        <f t="shared" si="189"/>
        <v>14</v>
      </c>
      <c r="X1528" s="18" t="str">
        <f>IF($L1528&lt;"6",INDEX(Revenue_type,MATCH(W1528*1,[1]type!$A$118:$A$168,0),8),INDEX(Expenditure_type,MATCH(W1528*1,[1]type!$A$2:$A$117,0),8))</f>
        <v>החזר הוצאות</v>
      </c>
      <c r="Y1528" s="18" t="str">
        <f t="shared" si="190"/>
        <v>140</v>
      </c>
      <c r="Z1528" s="18" t="e">
        <f>IF($L1528&lt;"6",INDEX(Revenue_type,MATCH(Y1528*1,[1]type!$A$118:$A$168,0),8),INDEX(Expenditure_type,MATCH(Y1528*1,[1]type!$A$2:$A$117,0),8))</f>
        <v>#N/A</v>
      </c>
    </row>
    <row r="1529" spans="1:26" ht="15.75" customHeight="1" outlineLevel="2">
      <c r="A1529" s="38">
        <v>710</v>
      </c>
      <c r="B1529" s="39">
        <v>828200</v>
      </c>
      <c r="C1529">
        <v>1</v>
      </c>
      <c r="D1529" t="str">
        <f t="shared" si="191"/>
        <v>1828200.710</v>
      </c>
      <c r="E1529" s="42" t="s">
        <v>999</v>
      </c>
      <c r="F1529" s="16"/>
      <c r="G1529"/>
      <c r="H1529" s="17">
        <v>270000</v>
      </c>
      <c r="I1529" s="17">
        <v>240000</v>
      </c>
      <c r="J1529" s="16">
        <v>292000</v>
      </c>
      <c r="K1529" s="18" t="e">
        <f>INDEX(תקציב_2013,MATCH(D1529,'[1]תקציב 2015'!$D$3:$D$5960,0),8)</f>
        <v>#N/A</v>
      </c>
      <c r="L1529" s="18" t="str">
        <f t="shared" si="184"/>
        <v>8</v>
      </c>
      <c r="M1529" s="18" t="str">
        <f>INDEX(Chapter,MATCH(L1529,[1]Chapter!$A$1:$A$681,0),8)</f>
        <v>שירותים ממלכתיים</v>
      </c>
      <c r="N1529" s="18" t="str">
        <f t="shared" si="185"/>
        <v>82</v>
      </c>
      <c r="O1529" s="18" t="str">
        <f>INDEX(Chapter,MATCH(N1529,[1]Chapter!$A$1:$A$681,0),8)</f>
        <v>תרבות</v>
      </c>
      <c r="P1529" s="18" t="str">
        <f t="shared" si="186"/>
        <v>828</v>
      </c>
      <c r="Q1529" s="18" t="str">
        <f>INDEX(Chapter,MATCH(P1529,[1]Chapter!$A$1:$A$681,0),8)</f>
        <v>נוער</v>
      </c>
      <c r="R1529" s="18" t="str">
        <f t="shared" si="187"/>
        <v>8282</v>
      </c>
      <c r="S1529" s="18" t="str">
        <f>INDEX(Chapter,MATCH(R1529,[1]Chapter!$A$1:$A$681,0),8)</f>
        <v>מוקדי הפעלת נוער</v>
      </c>
      <c r="T1529" s="18"/>
      <c r="U1529" s="18" t="str">
        <f t="shared" si="188"/>
        <v>7</v>
      </c>
      <c r="V1529" s="18" t="str">
        <f>IF($L1529&lt;"6",INDEX(Revenue_type,MATCH(U1529*1,[1]type!$A$118:$A$168,0),8),INDEX(Expenditure_type,MATCH(U1529*1,[1]type!$A$2:$A$117,0),8))</f>
        <v>הוצאות לפעולות</v>
      </c>
      <c r="W1529" s="18" t="str">
        <f t="shared" si="189"/>
        <v>71</v>
      </c>
      <c r="X1529" s="18" t="str">
        <f>IF($L1529&lt;"6",INDEX(Revenue_type,MATCH(W1529*1,[1]type!$A$118:$A$168,0),8),INDEX(Expenditure_type,MATCH(W1529*1,[1]type!$A$2:$A$117,0),8))</f>
        <v>הובלות והסעות קבלניות</v>
      </c>
      <c r="Y1529" s="18" t="str">
        <f t="shared" si="190"/>
        <v>710</v>
      </c>
      <c r="Z1529" s="18" t="e">
        <f>IF($L1529&lt;"6",INDEX(Revenue_type,MATCH(Y1529*1,[1]type!$A$118:$A$168,0),8),INDEX(Expenditure_type,MATCH(Y1529*1,[1]type!$A$2:$A$117,0),8))</f>
        <v>#N/A</v>
      </c>
    </row>
    <row r="1530" spans="1:26" ht="15.75" customHeight="1" outlineLevel="2">
      <c r="A1530" s="38">
        <v>711</v>
      </c>
      <c r="B1530" s="39">
        <v>828200</v>
      </c>
      <c r="C1530">
        <v>1</v>
      </c>
      <c r="D1530" t="str">
        <f t="shared" si="191"/>
        <v>1828200.711</v>
      </c>
      <c r="E1530" s="42" t="s">
        <v>1000</v>
      </c>
      <c r="F1530" s="16"/>
      <c r="G1530"/>
      <c r="H1530" s="17">
        <v>65000</v>
      </c>
      <c r="I1530" s="17">
        <v>65000</v>
      </c>
      <c r="J1530" s="16"/>
      <c r="K1530" s="18" t="e">
        <f>INDEX(תקציב_2013,MATCH(D1530,'[1]תקציב 2015'!$D$3:$D$5960,0),8)</f>
        <v>#N/A</v>
      </c>
      <c r="L1530" s="18" t="str">
        <f t="shared" si="184"/>
        <v>8</v>
      </c>
      <c r="M1530" s="18" t="str">
        <f>INDEX(Chapter,MATCH(L1530,[1]Chapter!$A$1:$A$681,0),8)</f>
        <v>שירותים ממלכתיים</v>
      </c>
      <c r="N1530" s="18" t="str">
        <f t="shared" si="185"/>
        <v>82</v>
      </c>
      <c r="O1530" s="18" t="str">
        <f>INDEX(Chapter,MATCH(N1530,[1]Chapter!$A$1:$A$681,0),8)</f>
        <v>תרבות</v>
      </c>
      <c r="P1530" s="18" t="str">
        <f t="shared" si="186"/>
        <v>828</v>
      </c>
      <c r="Q1530" s="18" t="str">
        <f>INDEX(Chapter,MATCH(P1530,[1]Chapter!$A$1:$A$681,0),8)</f>
        <v>נוער</v>
      </c>
      <c r="R1530" s="18" t="str">
        <f t="shared" si="187"/>
        <v>8282</v>
      </c>
      <c r="S1530" s="18" t="str">
        <f>INDEX(Chapter,MATCH(R1530,[1]Chapter!$A$1:$A$681,0),8)</f>
        <v>מוקדי הפעלת נוער</v>
      </c>
      <c r="T1530" s="18"/>
      <c r="U1530" s="18" t="str">
        <f t="shared" si="188"/>
        <v>7</v>
      </c>
      <c r="V1530" s="18" t="str">
        <f>IF($L1530&lt;"6",INDEX(Revenue_type,MATCH(U1530*1,[1]type!$A$118:$A$168,0),8),INDEX(Expenditure_type,MATCH(U1530*1,[1]type!$A$2:$A$117,0),8))</f>
        <v>הוצאות לפעולות</v>
      </c>
      <c r="W1530" s="18" t="str">
        <f t="shared" si="189"/>
        <v>71</v>
      </c>
      <c r="X1530" s="18" t="str">
        <f>IF($L1530&lt;"6",INDEX(Revenue_type,MATCH(W1530*1,[1]type!$A$118:$A$168,0),8),INDEX(Expenditure_type,MATCH(W1530*1,[1]type!$A$2:$A$117,0),8))</f>
        <v>הובלות והסעות קבלניות</v>
      </c>
      <c r="Y1530" s="18" t="str">
        <f t="shared" si="190"/>
        <v>711</v>
      </c>
      <c r="Z1530" s="18" t="e">
        <f>IF($L1530&lt;"6",INDEX(Revenue_type,MATCH(Y1530*1,[1]type!$A$118:$A$168,0),8),INDEX(Expenditure_type,MATCH(Y1530*1,[1]type!$A$2:$A$117,0),8))</f>
        <v>#N/A</v>
      </c>
    </row>
    <row r="1531" spans="1:26" ht="15.75" customHeight="1" outlineLevel="2">
      <c r="A1531" s="38">
        <v>751</v>
      </c>
      <c r="B1531" s="39">
        <v>828200</v>
      </c>
      <c r="C1531">
        <v>1</v>
      </c>
      <c r="D1531" t="str">
        <f t="shared" si="191"/>
        <v>1828200.751</v>
      </c>
      <c r="E1531" s="40" t="s">
        <v>324</v>
      </c>
      <c r="F1531" s="16"/>
      <c r="G1531"/>
      <c r="H1531" s="17">
        <v>100000</v>
      </c>
      <c r="I1531" s="17">
        <v>103143.5</v>
      </c>
      <c r="J1531" s="16">
        <v>84343.66</v>
      </c>
      <c r="K1531" s="18" t="e">
        <f>INDEX(תקציב_2013,MATCH(D1531,'[1]תקציב 2015'!$D$3:$D$5960,0),8)</f>
        <v>#N/A</v>
      </c>
      <c r="L1531" s="18" t="str">
        <f t="shared" si="184"/>
        <v>8</v>
      </c>
      <c r="M1531" s="18" t="str">
        <f>INDEX(Chapter,MATCH(L1531,[1]Chapter!$A$1:$A$681,0),8)</f>
        <v>שירותים ממלכתיים</v>
      </c>
      <c r="N1531" s="18" t="str">
        <f t="shared" si="185"/>
        <v>82</v>
      </c>
      <c r="O1531" s="18" t="str">
        <f>INDEX(Chapter,MATCH(N1531,[1]Chapter!$A$1:$A$681,0),8)</f>
        <v>תרבות</v>
      </c>
      <c r="P1531" s="18" t="str">
        <f t="shared" si="186"/>
        <v>828</v>
      </c>
      <c r="Q1531" s="18" t="str">
        <f>INDEX(Chapter,MATCH(P1531,[1]Chapter!$A$1:$A$681,0),8)</f>
        <v>נוער</v>
      </c>
      <c r="R1531" s="18" t="str">
        <f t="shared" si="187"/>
        <v>8282</v>
      </c>
      <c r="S1531" s="18" t="str">
        <f>INDEX(Chapter,MATCH(R1531,[1]Chapter!$A$1:$A$681,0),8)</f>
        <v>מוקדי הפעלת נוער</v>
      </c>
      <c r="T1531" s="18"/>
      <c r="U1531" s="18" t="str">
        <f t="shared" si="188"/>
        <v>7</v>
      </c>
      <c r="V1531" s="18" t="str">
        <f>IF($L1531&lt;"6",INDEX(Revenue_type,MATCH(U1531*1,[1]type!$A$118:$A$168,0),8),INDEX(Expenditure_type,MATCH(U1531*1,[1]type!$A$2:$A$117,0),8))</f>
        <v>הוצאות לפעולות</v>
      </c>
      <c r="W1531" s="18" t="str">
        <f t="shared" si="189"/>
        <v>75</v>
      </c>
      <c r="X1531" s="18" t="str">
        <f>IF($L1531&lt;"6",INDEX(Revenue_type,MATCH(W1531*1,[1]type!$A$118:$A$168,0),8),INDEX(Expenditure_type,MATCH(W1531*1,[1]type!$A$2:$A$117,0),8))</f>
        <v>עבודות קבלניות</v>
      </c>
      <c r="Y1531" s="18" t="str">
        <f t="shared" si="190"/>
        <v>751</v>
      </c>
      <c r="Z1531" s="18" t="e">
        <f>IF($L1531&lt;"6",INDEX(Revenue_type,MATCH(Y1531*1,[1]type!$A$118:$A$168,0),8),INDEX(Expenditure_type,MATCH(Y1531*1,[1]type!$A$2:$A$117,0),8))</f>
        <v>#N/A</v>
      </c>
    </row>
    <row r="1532" spans="1:26" ht="15.75" customHeight="1" outlineLevel="2">
      <c r="A1532" s="38">
        <v>752</v>
      </c>
      <c r="B1532" s="39">
        <v>828200</v>
      </c>
      <c r="C1532">
        <v>1</v>
      </c>
      <c r="D1532" t="str">
        <f t="shared" si="191"/>
        <v>1828200.752</v>
      </c>
      <c r="E1532" s="41" t="s">
        <v>325</v>
      </c>
      <c r="F1532" s="16"/>
      <c r="G1532"/>
      <c r="H1532" s="17">
        <v>250000</v>
      </c>
      <c r="I1532" s="17">
        <v>223586</v>
      </c>
      <c r="J1532" s="16">
        <v>193971.89</v>
      </c>
      <c r="K1532" s="18" t="e">
        <f>INDEX(תקציב_2013,MATCH(D1532,'[1]תקציב 2015'!$D$3:$D$5960,0),8)</f>
        <v>#N/A</v>
      </c>
      <c r="L1532" s="18" t="str">
        <f t="shared" si="184"/>
        <v>8</v>
      </c>
      <c r="M1532" s="18" t="str">
        <f>INDEX(Chapter,MATCH(L1532,[1]Chapter!$A$1:$A$681,0),8)</f>
        <v>שירותים ממלכתיים</v>
      </c>
      <c r="N1532" s="18" t="str">
        <f t="shared" si="185"/>
        <v>82</v>
      </c>
      <c r="O1532" s="18" t="str">
        <f>INDEX(Chapter,MATCH(N1532,[1]Chapter!$A$1:$A$681,0),8)</f>
        <v>תרבות</v>
      </c>
      <c r="P1532" s="18" t="str">
        <f t="shared" si="186"/>
        <v>828</v>
      </c>
      <c r="Q1532" s="18" t="str">
        <f>INDEX(Chapter,MATCH(P1532,[1]Chapter!$A$1:$A$681,0),8)</f>
        <v>נוער</v>
      </c>
      <c r="R1532" s="18" t="str">
        <f t="shared" si="187"/>
        <v>8282</v>
      </c>
      <c r="S1532" s="18" t="str">
        <f>INDEX(Chapter,MATCH(R1532,[1]Chapter!$A$1:$A$681,0),8)</f>
        <v>מוקדי הפעלת נוער</v>
      </c>
      <c r="T1532" s="18"/>
      <c r="U1532" s="18" t="str">
        <f t="shared" si="188"/>
        <v>7</v>
      </c>
      <c r="V1532" s="18" t="str">
        <f>IF($L1532&lt;"6",INDEX(Revenue_type,MATCH(U1532*1,[1]type!$A$118:$A$168,0),8),INDEX(Expenditure_type,MATCH(U1532*1,[1]type!$A$2:$A$117,0),8))</f>
        <v>הוצאות לפעולות</v>
      </c>
      <c r="W1532" s="18" t="str">
        <f t="shared" si="189"/>
        <v>75</v>
      </c>
      <c r="X1532" s="18" t="str">
        <f>IF($L1532&lt;"6",INDEX(Revenue_type,MATCH(W1532*1,[1]type!$A$118:$A$168,0),8),INDEX(Expenditure_type,MATCH(W1532*1,[1]type!$A$2:$A$117,0),8))</f>
        <v>עבודות קבלניות</v>
      </c>
      <c r="Y1532" s="18" t="str">
        <f t="shared" si="190"/>
        <v>752</v>
      </c>
      <c r="Z1532" s="18" t="e">
        <f>IF($L1532&lt;"6",INDEX(Revenue_type,MATCH(Y1532*1,[1]type!$A$118:$A$168,0),8),INDEX(Expenditure_type,MATCH(Y1532*1,[1]type!$A$2:$A$117,0),8))</f>
        <v>#N/A</v>
      </c>
    </row>
    <row r="1533" spans="1:26" ht="15.75" customHeight="1" outlineLevel="2">
      <c r="A1533" s="38">
        <v>780</v>
      </c>
      <c r="B1533" s="39">
        <v>828200</v>
      </c>
      <c r="C1533">
        <v>1</v>
      </c>
      <c r="D1533" t="str">
        <f t="shared" si="191"/>
        <v>1828200.780</v>
      </c>
      <c r="E1533" s="42" t="s">
        <v>1001</v>
      </c>
      <c r="F1533" s="16"/>
      <c r="G1533"/>
      <c r="H1533" s="17">
        <v>43000</v>
      </c>
      <c r="I1533" s="17">
        <v>41966.21</v>
      </c>
      <c r="J1533" s="16">
        <v>40479.339999999997</v>
      </c>
      <c r="K1533" s="18" t="e">
        <f>INDEX(תקציב_2013,MATCH(D1533,'[1]תקציב 2015'!$D$3:$D$5960,0),8)</f>
        <v>#N/A</v>
      </c>
      <c r="L1533" s="18" t="str">
        <f t="shared" si="184"/>
        <v>8</v>
      </c>
      <c r="M1533" s="18" t="str">
        <f>INDEX(Chapter,MATCH(L1533,[1]Chapter!$A$1:$A$681,0),8)</f>
        <v>שירותים ממלכתיים</v>
      </c>
      <c r="N1533" s="18" t="str">
        <f t="shared" si="185"/>
        <v>82</v>
      </c>
      <c r="O1533" s="18" t="str">
        <f>INDEX(Chapter,MATCH(N1533,[1]Chapter!$A$1:$A$681,0),8)</f>
        <v>תרבות</v>
      </c>
      <c r="P1533" s="18" t="str">
        <f t="shared" si="186"/>
        <v>828</v>
      </c>
      <c r="Q1533" s="18" t="str">
        <f>INDEX(Chapter,MATCH(P1533,[1]Chapter!$A$1:$A$681,0),8)</f>
        <v>נוער</v>
      </c>
      <c r="R1533" s="18" t="str">
        <f t="shared" si="187"/>
        <v>8282</v>
      </c>
      <c r="S1533" s="18" t="str">
        <f>INDEX(Chapter,MATCH(R1533,[1]Chapter!$A$1:$A$681,0),8)</f>
        <v>מוקדי הפעלת נוער</v>
      </c>
      <c r="T1533" s="18"/>
      <c r="U1533" s="18" t="str">
        <f t="shared" si="188"/>
        <v>7</v>
      </c>
      <c r="V1533" s="18" t="str">
        <f>IF($L1533&lt;"6",INDEX(Revenue_type,MATCH(U1533*1,[1]type!$A$118:$A$168,0),8),INDEX(Expenditure_type,MATCH(U1533*1,[1]type!$A$2:$A$117,0),8))</f>
        <v>הוצאות לפעולות</v>
      </c>
      <c r="W1533" s="18" t="str">
        <f t="shared" si="189"/>
        <v>78</v>
      </c>
      <c r="X1533" s="18" t="str">
        <f>IF($L1533&lt;"6",INDEX(Revenue_type,MATCH(W1533*1,[1]type!$A$118:$A$168,0),8),INDEX(Expenditure_type,MATCH(W1533*1,[1]type!$A$2:$A$117,0),8))</f>
        <v>הוצאות שונות</v>
      </c>
      <c r="Y1533" s="18" t="str">
        <f t="shared" si="190"/>
        <v>780</v>
      </c>
      <c r="Z1533" s="18" t="e">
        <f>IF($L1533&lt;"6",INDEX(Revenue_type,MATCH(Y1533*1,[1]type!$A$118:$A$168,0),8),INDEX(Expenditure_type,MATCH(Y1533*1,[1]type!$A$2:$A$117,0),8))</f>
        <v>#N/A</v>
      </c>
    </row>
    <row r="1534" spans="1:26" ht="15.75" customHeight="1" outlineLevel="2">
      <c r="A1534" s="38">
        <v>810</v>
      </c>
      <c r="B1534" s="39">
        <v>828200</v>
      </c>
      <c r="C1534">
        <v>1</v>
      </c>
      <c r="D1534" t="str">
        <f t="shared" si="191"/>
        <v>1828200.810</v>
      </c>
      <c r="E1534" s="42" t="s">
        <v>1002</v>
      </c>
      <c r="F1534" s="16"/>
      <c r="G1534"/>
      <c r="H1534" s="17">
        <v>10000</v>
      </c>
      <c r="I1534" s="17"/>
      <c r="J1534" s="16"/>
      <c r="K1534" s="18" t="e">
        <f>INDEX(תקציב_2013,MATCH(D1534,'[1]תקציב 2015'!$D$3:$D$5960,0),8)</f>
        <v>#N/A</v>
      </c>
      <c r="L1534" s="18" t="str">
        <f t="shared" si="184"/>
        <v>8</v>
      </c>
      <c r="M1534" s="18" t="str">
        <f>INDEX(Chapter,MATCH(L1534,[1]Chapter!$A$1:$A$681,0),8)</f>
        <v>שירותים ממלכתיים</v>
      </c>
      <c r="N1534" s="18" t="str">
        <f t="shared" si="185"/>
        <v>82</v>
      </c>
      <c r="O1534" s="18" t="str">
        <f>INDEX(Chapter,MATCH(N1534,[1]Chapter!$A$1:$A$681,0),8)</f>
        <v>תרבות</v>
      </c>
      <c r="P1534" s="18" t="str">
        <f t="shared" si="186"/>
        <v>828</v>
      </c>
      <c r="Q1534" s="18" t="str">
        <f>INDEX(Chapter,MATCH(P1534,[1]Chapter!$A$1:$A$681,0),8)</f>
        <v>נוער</v>
      </c>
      <c r="R1534" s="18" t="str">
        <f t="shared" si="187"/>
        <v>8282</v>
      </c>
      <c r="S1534" s="18" t="str">
        <f>INDEX(Chapter,MATCH(R1534,[1]Chapter!$A$1:$A$681,0),8)</f>
        <v>מוקדי הפעלת נוער</v>
      </c>
      <c r="T1534" s="18"/>
      <c r="U1534" s="18" t="str">
        <f t="shared" si="188"/>
        <v>8</v>
      </c>
      <c r="V1534" s="18" t="str">
        <f>IF($L1534&lt;"6",INDEX(Revenue_type,MATCH(U1534*1,[1]type!$A$118:$A$168,0),8),INDEX(Expenditure_type,MATCH(U1534*1,[1]type!$A$2:$A$117,0),8))</f>
        <v>השתתפויות תמיכות ותרומות</v>
      </c>
      <c r="W1534" s="18" t="str">
        <f t="shared" si="189"/>
        <v>81</v>
      </c>
      <c r="X1534" s="18" t="str">
        <f>IF($L1534&lt;"6",INDEX(Revenue_type,MATCH(W1534*1,[1]type!$A$118:$A$168,0),8),INDEX(Expenditure_type,MATCH(W1534*1,[1]type!$A$2:$A$117,0),8))</f>
        <v>השתתפויות ותרומות למוסדות עפ"י חוק והסכמים</v>
      </c>
      <c r="Y1534" s="18" t="str">
        <f t="shared" si="190"/>
        <v>810</v>
      </c>
      <c r="Z1534" s="18" t="e">
        <f>IF($L1534&lt;"6",INDEX(Revenue_type,MATCH(Y1534*1,[1]type!$A$118:$A$168,0),8),INDEX(Expenditure_type,MATCH(Y1534*1,[1]type!$A$2:$A$117,0),8))</f>
        <v>#N/A</v>
      </c>
    </row>
    <row r="1535" spans="1:26" ht="15.75" customHeight="1" outlineLevel="2">
      <c r="A1535" s="38">
        <v>110</v>
      </c>
      <c r="B1535" s="39">
        <v>828210</v>
      </c>
      <c r="C1535">
        <v>1</v>
      </c>
      <c r="D1535" t="str">
        <f t="shared" si="191"/>
        <v>1828210.110</v>
      </c>
      <c r="E1535" s="42" t="s">
        <v>1003</v>
      </c>
      <c r="F1535" s="16"/>
      <c r="G1535"/>
      <c r="H1535" s="17">
        <v>0</v>
      </c>
      <c r="I1535" s="17">
        <v>0</v>
      </c>
      <c r="J1535" s="16">
        <v>181.74</v>
      </c>
      <c r="K1535" s="18">
        <f>INDEX(תקציב_2013,MATCH(D1535,'[1]תקציב 2015'!$D$3:$D$5960,0),8)</f>
        <v>100784</v>
      </c>
      <c r="L1535" s="18" t="str">
        <f t="shared" si="184"/>
        <v>8</v>
      </c>
      <c r="M1535" s="18" t="str">
        <f>INDEX(Chapter,MATCH(L1535,[1]Chapter!$A$1:$A$681,0),8)</f>
        <v>שירותים ממלכתיים</v>
      </c>
      <c r="N1535" s="18" t="str">
        <f t="shared" si="185"/>
        <v>82</v>
      </c>
      <c r="O1535" s="18" t="str">
        <f>INDEX(Chapter,MATCH(N1535,[1]Chapter!$A$1:$A$681,0),8)</f>
        <v>תרבות</v>
      </c>
      <c r="P1535" s="18" t="str">
        <f t="shared" si="186"/>
        <v>828</v>
      </c>
      <c r="Q1535" s="18" t="str">
        <f>INDEX(Chapter,MATCH(P1535,[1]Chapter!$A$1:$A$681,0),8)</f>
        <v>נוער</v>
      </c>
      <c r="R1535" s="18" t="str">
        <f t="shared" si="187"/>
        <v>8282</v>
      </c>
      <c r="S1535" s="18" t="str">
        <f>INDEX(Chapter,MATCH(R1535,[1]Chapter!$A$1:$A$681,0),8)</f>
        <v>מוקדי הפעלת נוער</v>
      </c>
      <c r="T1535" s="18"/>
      <c r="U1535" s="18" t="str">
        <f t="shared" si="188"/>
        <v>1</v>
      </c>
      <c r="V1535" s="18" t="str">
        <f>IF($L1535&lt;"6",INDEX(Revenue_type,MATCH(U1535*1,[1]type!$A$118:$A$168,0),8),INDEX(Expenditure_type,MATCH(U1535*1,[1]type!$A$2:$A$117,0),8))</f>
        <v>משכורות וש"ע לעובדים לפי תקן</v>
      </c>
      <c r="W1535" s="18" t="str">
        <f t="shared" si="189"/>
        <v>11</v>
      </c>
      <c r="X1535" s="18" t="str">
        <f>IF($L1535&lt;"6",INDEX(Revenue_type,MATCH(W1535*1,[1]type!$A$118:$A$168,0),8),INDEX(Expenditure_type,MATCH(W1535*1,[1]type!$A$2:$A$117,0),8))</f>
        <v>השכר הקובע</v>
      </c>
      <c r="Y1535" s="18" t="str">
        <f t="shared" si="190"/>
        <v>110</v>
      </c>
      <c r="Z1535" s="18" t="e">
        <f>IF($L1535&lt;"6",INDEX(Revenue_type,MATCH(Y1535*1,[1]type!$A$118:$A$168,0),8),INDEX(Expenditure_type,MATCH(Y1535*1,[1]type!$A$2:$A$117,0),8))</f>
        <v>#N/A</v>
      </c>
    </row>
    <row r="1536" spans="1:26" ht="15.75" customHeight="1" outlineLevel="2">
      <c r="A1536" s="38">
        <v>130</v>
      </c>
      <c r="B1536" s="39">
        <v>828210</v>
      </c>
      <c r="C1536">
        <v>1</v>
      </c>
      <c r="D1536" t="str">
        <f t="shared" si="191"/>
        <v>1828210.130</v>
      </c>
      <c r="E1536" s="42" t="s">
        <v>41</v>
      </c>
      <c r="F1536" s="16"/>
      <c r="G1536"/>
      <c r="H1536" s="17">
        <v>0</v>
      </c>
      <c r="I1536" s="17">
        <v>0</v>
      </c>
      <c r="J1536" s="16">
        <v>723.38</v>
      </c>
      <c r="K1536" s="18">
        <f>INDEX(תקציב_2013,MATCH(D1536,'[1]תקציב 2015'!$D$3:$D$5960,0),8)</f>
        <v>0</v>
      </c>
      <c r="L1536" s="18" t="str">
        <f t="shared" si="184"/>
        <v>8</v>
      </c>
      <c r="M1536" s="18" t="str">
        <f>INDEX(Chapter,MATCH(L1536,[1]Chapter!$A$1:$A$681,0),8)</f>
        <v>שירותים ממלכתיים</v>
      </c>
      <c r="N1536" s="18" t="str">
        <f t="shared" si="185"/>
        <v>82</v>
      </c>
      <c r="O1536" s="18" t="str">
        <f>INDEX(Chapter,MATCH(N1536,[1]Chapter!$A$1:$A$681,0),8)</f>
        <v>תרבות</v>
      </c>
      <c r="P1536" s="18" t="str">
        <f t="shared" si="186"/>
        <v>828</v>
      </c>
      <c r="Q1536" s="18" t="str">
        <f>INDEX(Chapter,MATCH(P1536,[1]Chapter!$A$1:$A$681,0),8)</f>
        <v>נוער</v>
      </c>
      <c r="R1536" s="18" t="str">
        <f t="shared" si="187"/>
        <v>8282</v>
      </c>
      <c r="S1536" s="18" t="str">
        <f>INDEX(Chapter,MATCH(R1536,[1]Chapter!$A$1:$A$681,0),8)</f>
        <v>מוקדי הפעלת נוער</v>
      </c>
      <c r="T1536" s="18"/>
      <c r="U1536" s="18" t="str">
        <f t="shared" si="188"/>
        <v>1</v>
      </c>
      <c r="V1536" s="18" t="str">
        <f>IF($L1536&lt;"6",INDEX(Revenue_type,MATCH(U1536*1,[1]type!$A$118:$A$168,0),8),INDEX(Expenditure_type,MATCH(U1536*1,[1]type!$A$2:$A$117,0),8))</f>
        <v>משכורות וש"ע לעובדים לפי תקן</v>
      </c>
      <c r="W1536" s="18" t="str">
        <f t="shared" si="189"/>
        <v>13</v>
      </c>
      <c r="X1536" s="18" t="str">
        <f>IF($L1536&lt;"6",INDEX(Revenue_type,MATCH(W1536*1,[1]type!$A$118:$A$168,0),8),INDEX(Expenditure_type,MATCH(W1536*1,[1]type!$A$2:$A$117,0),8))</f>
        <v>שעות נוספות</v>
      </c>
      <c r="Y1536" s="18" t="str">
        <f t="shared" si="190"/>
        <v>130</v>
      </c>
      <c r="Z1536" s="18" t="e">
        <f>IF($L1536&lt;"6",INDEX(Revenue_type,MATCH(Y1536*1,[1]type!$A$118:$A$168,0),8),INDEX(Expenditure_type,MATCH(Y1536*1,[1]type!$A$2:$A$117,0),8))</f>
        <v>#N/A</v>
      </c>
    </row>
    <row r="1537" spans="1:26" ht="15.75" customHeight="1" outlineLevel="2">
      <c r="A1537" s="38">
        <v>210</v>
      </c>
      <c r="B1537" s="39">
        <v>828210</v>
      </c>
      <c r="C1537">
        <v>1</v>
      </c>
      <c r="D1537" t="str">
        <f t="shared" si="191"/>
        <v>1828210.210</v>
      </c>
      <c r="E1537" s="42" t="s">
        <v>476</v>
      </c>
      <c r="F1537" s="16"/>
      <c r="G1537"/>
      <c r="H1537" s="17">
        <v>0</v>
      </c>
      <c r="I1537" s="17">
        <v>0</v>
      </c>
      <c r="J1537" s="16">
        <v>0</v>
      </c>
      <c r="K1537" s="18" t="e">
        <f>INDEX(תקציב_2013,MATCH(D1537,'[1]תקציב 2015'!$D$3:$D$5960,0),8)</f>
        <v>#N/A</v>
      </c>
      <c r="L1537" s="18" t="str">
        <f t="shared" si="184"/>
        <v>8</v>
      </c>
      <c r="M1537" s="18" t="str">
        <f>INDEX(Chapter,MATCH(L1537,[1]Chapter!$A$1:$A$681,0),8)</f>
        <v>שירותים ממלכתיים</v>
      </c>
      <c r="N1537" s="18" t="str">
        <f t="shared" si="185"/>
        <v>82</v>
      </c>
      <c r="O1537" s="18" t="str">
        <f>INDEX(Chapter,MATCH(N1537,[1]Chapter!$A$1:$A$681,0),8)</f>
        <v>תרבות</v>
      </c>
      <c r="P1537" s="18" t="str">
        <f t="shared" si="186"/>
        <v>828</v>
      </c>
      <c r="Q1537" s="18" t="str">
        <f>INDEX(Chapter,MATCH(P1537,[1]Chapter!$A$1:$A$681,0),8)</f>
        <v>נוער</v>
      </c>
      <c r="R1537" s="18" t="str">
        <f t="shared" si="187"/>
        <v>8282</v>
      </c>
      <c r="S1537" s="18" t="str">
        <f>INDEX(Chapter,MATCH(R1537,[1]Chapter!$A$1:$A$681,0),8)</f>
        <v>מוקדי הפעלת נוער</v>
      </c>
      <c r="T1537" s="18"/>
      <c r="U1537" s="18" t="str">
        <f t="shared" si="188"/>
        <v>2</v>
      </c>
      <c r="V1537" s="18" t="str">
        <f>IF($L1537&lt;"6",INDEX(Revenue_type,MATCH(U1537*1,[1]type!$A$118:$A$168,0),8),INDEX(Expenditure_type,MATCH(U1537*1,[1]type!$A$2:$A$117,0),8))</f>
        <v>משכורות וש"ע לעובדים בלי תקן</v>
      </c>
      <c r="W1537" s="18" t="str">
        <f t="shared" si="189"/>
        <v>21</v>
      </c>
      <c r="X1537" s="18" t="str">
        <f>IF($L1537&lt;"6",INDEX(Revenue_type,MATCH(W1537*1,[1]type!$A$118:$A$168,0),8),INDEX(Expenditure_type,MATCH(W1537*1,[1]type!$A$2:$A$117,0),8))</f>
        <v>השכר הקובע</v>
      </c>
      <c r="Y1537" s="18" t="str">
        <f t="shared" si="190"/>
        <v>210</v>
      </c>
      <c r="Z1537" s="18" t="e">
        <f>IF($L1537&lt;"6",INDEX(Revenue_type,MATCH(Y1537*1,[1]type!$A$118:$A$168,0),8),INDEX(Expenditure_type,MATCH(Y1537*1,[1]type!$A$2:$A$117,0),8))</f>
        <v>#N/A</v>
      </c>
    </row>
    <row r="1538" spans="1:26" ht="15.75" customHeight="1" outlineLevel="2">
      <c r="A1538" s="38">
        <v>780</v>
      </c>
      <c r="B1538" s="39">
        <v>828210</v>
      </c>
      <c r="C1538">
        <v>1</v>
      </c>
      <c r="D1538" t="str">
        <f t="shared" si="191"/>
        <v>1828210.780</v>
      </c>
      <c r="E1538" s="42" t="s">
        <v>1004</v>
      </c>
      <c r="F1538" s="16"/>
      <c r="G1538"/>
      <c r="H1538" s="17">
        <v>0</v>
      </c>
      <c r="I1538" s="17">
        <v>0</v>
      </c>
      <c r="J1538" s="16">
        <v>25598</v>
      </c>
      <c r="K1538" s="18" t="e">
        <f>INDEX(תקציב_2013,MATCH(D1538,'[1]תקציב 2015'!$D$3:$D$5960,0),8)</f>
        <v>#N/A</v>
      </c>
      <c r="L1538" s="18" t="str">
        <f t="shared" si="184"/>
        <v>8</v>
      </c>
      <c r="M1538" s="18" t="str">
        <f>INDEX(Chapter,MATCH(L1538,[1]Chapter!$A$1:$A$681,0),8)</f>
        <v>שירותים ממלכתיים</v>
      </c>
      <c r="N1538" s="18" t="str">
        <f t="shared" si="185"/>
        <v>82</v>
      </c>
      <c r="O1538" s="18" t="str">
        <f>INDEX(Chapter,MATCH(N1538,[1]Chapter!$A$1:$A$681,0),8)</f>
        <v>תרבות</v>
      </c>
      <c r="P1538" s="18" t="str">
        <f t="shared" si="186"/>
        <v>828</v>
      </c>
      <c r="Q1538" s="18" t="str">
        <f>INDEX(Chapter,MATCH(P1538,[1]Chapter!$A$1:$A$681,0),8)</f>
        <v>נוער</v>
      </c>
      <c r="R1538" s="18" t="str">
        <f t="shared" si="187"/>
        <v>8282</v>
      </c>
      <c r="S1538" s="18" t="str">
        <f>INDEX(Chapter,MATCH(R1538,[1]Chapter!$A$1:$A$681,0),8)</f>
        <v>מוקדי הפעלת נוער</v>
      </c>
      <c r="T1538" s="18"/>
      <c r="U1538" s="18" t="str">
        <f t="shared" si="188"/>
        <v>7</v>
      </c>
      <c r="V1538" s="18" t="str">
        <f>IF($L1538&lt;"6",INDEX(Revenue_type,MATCH(U1538*1,[1]type!$A$118:$A$168,0),8),INDEX(Expenditure_type,MATCH(U1538*1,[1]type!$A$2:$A$117,0),8))</f>
        <v>הוצאות לפעולות</v>
      </c>
      <c r="W1538" s="18" t="str">
        <f t="shared" si="189"/>
        <v>78</v>
      </c>
      <c r="X1538" s="18" t="str">
        <f>IF($L1538&lt;"6",INDEX(Revenue_type,MATCH(W1538*1,[1]type!$A$118:$A$168,0),8),INDEX(Expenditure_type,MATCH(W1538*1,[1]type!$A$2:$A$117,0),8))</f>
        <v>הוצאות שונות</v>
      </c>
      <c r="Y1538" s="18" t="str">
        <f t="shared" si="190"/>
        <v>780</v>
      </c>
      <c r="Z1538" s="18" t="e">
        <f>IF($L1538&lt;"6",INDEX(Revenue_type,MATCH(Y1538*1,[1]type!$A$118:$A$168,0),8),INDEX(Expenditure_type,MATCH(Y1538*1,[1]type!$A$2:$A$117,0),8))</f>
        <v>#N/A</v>
      </c>
    </row>
    <row r="1539" spans="1:26" ht="15.75" customHeight="1" outlineLevel="2">
      <c r="A1539" s="38">
        <v>110</v>
      </c>
      <c r="B1539" s="39">
        <v>828300</v>
      </c>
      <c r="C1539">
        <v>1</v>
      </c>
      <c r="D1539" t="str">
        <f t="shared" si="191"/>
        <v>1828300.110</v>
      </c>
      <c r="E1539" s="42" t="s">
        <v>1005</v>
      </c>
      <c r="F1539" s="16"/>
      <c r="G1539"/>
      <c r="H1539" s="17">
        <v>873000</v>
      </c>
      <c r="I1539" s="17">
        <v>826839.27</v>
      </c>
      <c r="J1539" s="16">
        <v>857071.39</v>
      </c>
      <c r="K1539" s="18" t="e">
        <f>INDEX(תקציב_2013,MATCH(D1539,'[1]תקציב 2015'!$D$3:$D$5960,0),8)</f>
        <v>#N/A</v>
      </c>
      <c r="L1539" s="18" t="str">
        <f t="shared" ref="L1539:L1602" si="192">IF(LEFT($B1539,1)*1=0,LEFT($B1539,2),LEFT($B1539,1))</f>
        <v>8</v>
      </c>
      <c r="M1539" s="18" t="str">
        <f>INDEX(Chapter,MATCH(L1539,[1]Chapter!$A$1:$A$681,0),8)</f>
        <v>שירותים ממלכתיים</v>
      </c>
      <c r="N1539" s="18" t="str">
        <f t="shared" ref="N1539:N1602" si="193">IF(LEFT($B1539,1)*1=0,LEFT($B1539,3),LEFT($B1539,2))</f>
        <v>82</v>
      </c>
      <c r="O1539" s="18" t="str">
        <f>INDEX(Chapter,MATCH(N1539,[1]Chapter!$A$1:$A$681,0),8)</f>
        <v>תרבות</v>
      </c>
      <c r="P1539" s="18" t="str">
        <f t="shared" ref="P1539:P1602" si="194">IF(LEFT($B1539,1)*1=0,LEFT($B1539,4),LEFT($B1539,3))</f>
        <v>828</v>
      </c>
      <c r="Q1539" s="18" t="str">
        <f>INDEX(Chapter,MATCH(P1539,[1]Chapter!$A$1:$A$681,0),8)</f>
        <v>נוער</v>
      </c>
      <c r="R1539" s="18" t="str">
        <f t="shared" ref="R1539:R1602" si="195">LEFT($B1539,4)</f>
        <v>8283</v>
      </c>
      <c r="S1539" s="18" t="str">
        <f>INDEX(Chapter,MATCH(R1539,[1]Chapter!$A$1:$A$681,0),8)</f>
        <v>חוגי נוער</v>
      </c>
      <c r="T1539" s="18"/>
      <c r="U1539" s="18" t="str">
        <f t="shared" ref="U1539:U1602" si="196">LEFT($A1539,1)</f>
        <v>1</v>
      </c>
      <c r="V1539" s="18" t="str">
        <f>IF($L1539&lt;"6",INDEX(Revenue_type,MATCH(U1539*1,[1]type!$A$118:$A$168,0),8),INDEX(Expenditure_type,MATCH(U1539*1,[1]type!$A$2:$A$117,0),8))</f>
        <v>משכורות וש"ע לעובדים לפי תקן</v>
      </c>
      <c r="W1539" s="18" t="str">
        <f t="shared" ref="W1539:W1602" si="197">LEFT($A1539,2)</f>
        <v>11</v>
      </c>
      <c r="X1539" s="18" t="str">
        <f>IF($L1539&lt;"6",INDEX(Revenue_type,MATCH(W1539*1,[1]type!$A$118:$A$168,0),8),INDEX(Expenditure_type,MATCH(W1539*1,[1]type!$A$2:$A$117,0),8))</f>
        <v>השכר הקובע</v>
      </c>
      <c r="Y1539" s="18" t="str">
        <f t="shared" ref="Y1539:Y1602" si="198">LEFT($A1539,3)</f>
        <v>110</v>
      </c>
      <c r="Z1539" s="18" t="e">
        <f>IF($L1539&lt;"6",INDEX(Revenue_type,MATCH(Y1539*1,[1]type!$A$118:$A$168,0),8),INDEX(Expenditure_type,MATCH(Y1539*1,[1]type!$A$2:$A$117,0),8))</f>
        <v>#N/A</v>
      </c>
    </row>
    <row r="1540" spans="1:26" ht="15.75" customHeight="1" outlineLevel="2">
      <c r="A1540" s="38">
        <v>115</v>
      </c>
      <c r="B1540" s="39">
        <v>828300</v>
      </c>
      <c r="C1540">
        <v>1</v>
      </c>
      <c r="D1540" t="str">
        <f t="shared" ref="D1540:D1603" si="199">C1540&amp;B1540&amp;"."&amp;A1540</f>
        <v>1828300.115</v>
      </c>
      <c r="E1540" s="42" t="s">
        <v>433</v>
      </c>
      <c r="F1540" s="16"/>
      <c r="G1540"/>
      <c r="H1540" s="17">
        <v>70000</v>
      </c>
      <c r="I1540" s="17">
        <v>54725</v>
      </c>
      <c r="J1540" s="16">
        <v>47364</v>
      </c>
      <c r="K1540" s="18" t="e">
        <f>INDEX(תקציב_2013,MATCH(D1540,'[1]תקציב 2015'!$D$3:$D$5960,0),8)</f>
        <v>#N/A</v>
      </c>
      <c r="L1540" s="18" t="str">
        <f t="shared" si="192"/>
        <v>8</v>
      </c>
      <c r="M1540" s="18" t="str">
        <f>INDEX(Chapter,MATCH(L1540,[1]Chapter!$A$1:$A$681,0),8)</f>
        <v>שירותים ממלכתיים</v>
      </c>
      <c r="N1540" s="18" t="str">
        <f t="shared" si="193"/>
        <v>82</v>
      </c>
      <c r="O1540" s="18" t="str">
        <f>INDEX(Chapter,MATCH(N1540,[1]Chapter!$A$1:$A$681,0),8)</f>
        <v>תרבות</v>
      </c>
      <c r="P1540" s="18" t="str">
        <f t="shared" si="194"/>
        <v>828</v>
      </c>
      <c r="Q1540" s="18" t="str">
        <f>INDEX(Chapter,MATCH(P1540,[1]Chapter!$A$1:$A$681,0),8)</f>
        <v>נוער</v>
      </c>
      <c r="R1540" s="18" t="str">
        <f t="shared" si="195"/>
        <v>8283</v>
      </c>
      <c r="S1540" s="18" t="str">
        <f>INDEX(Chapter,MATCH(R1540,[1]Chapter!$A$1:$A$681,0),8)</f>
        <v>חוגי נוער</v>
      </c>
      <c r="T1540" s="18"/>
      <c r="U1540" s="18" t="str">
        <f t="shared" si="196"/>
        <v>1</v>
      </c>
      <c r="V1540" s="18" t="str">
        <f>IF($L1540&lt;"6",INDEX(Revenue_type,MATCH(U1540*1,[1]type!$A$118:$A$168,0),8),INDEX(Expenditure_type,MATCH(U1540*1,[1]type!$A$2:$A$117,0),8))</f>
        <v>משכורות וש"ע לעובדים לפי תקן</v>
      </c>
      <c r="W1540" s="18" t="str">
        <f t="shared" si="197"/>
        <v>11</v>
      </c>
      <c r="X1540" s="18" t="str">
        <f>IF($L1540&lt;"6",INDEX(Revenue_type,MATCH(W1540*1,[1]type!$A$118:$A$168,0),8),INDEX(Expenditure_type,MATCH(W1540*1,[1]type!$A$2:$A$117,0),8))</f>
        <v>השכר הקובע</v>
      </c>
      <c r="Y1540" s="18" t="str">
        <f t="shared" si="198"/>
        <v>115</v>
      </c>
      <c r="Z1540" s="18" t="e">
        <f>IF($L1540&lt;"6",INDEX(Revenue_type,MATCH(Y1540*1,[1]type!$A$118:$A$168,0),8),INDEX(Expenditure_type,MATCH(Y1540*1,[1]type!$A$2:$A$117,0),8))</f>
        <v>#N/A</v>
      </c>
    </row>
    <row r="1541" spans="1:26" ht="15.75" customHeight="1" outlineLevel="2">
      <c r="A1541" s="38">
        <v>130</v>
      </c>
      <c r="B1541" s="39">
        <v>828300</v>
      </c>
      <c r="C1541">
        <v>1</v>
      </c>
      <c r="D1541" t="str">
        <f t="shared" si="199"/>
        <v>1828300.130</v>
      </c>
      <c r="E1541" s="42" t="s">
        <v>41</v>
      </c>
      <c r="F1541" s="16"/>
      <c r="G1541"/>
      <c r="H1541" s="17">
        <v>19000</v>
      </c>
      <c r="I1541" s="17">
        <v>29848.01</v>
      </c>
      <c r="J1541" s="16">
        <v>11033.58</v>
      </c>
      <c r="K1541" s="18" t="e">
        <f>INDEX(תקציב_2013,MATCH(D1541,'[1]תקציב 2015'!$D$3:$D$5960,0),8)</f>
        <v>#N/A</v>
      </c>
      <c r="L1541" s="18" t="str">
        <f t="shared" si="192"/>
        <v>8</v>
      </c>
      <c r="M1541" s="18" t="str">
        <f>INDEX(Chapter,MATCH(L1541,[1]Chapter!$A$1:$A$681,0),8)</f>
        <v>שירותים ממלכתיים</v>
      </c>
      <c r="N1541" s="18" t="str">
        <f t="shared" si="193"/>
        <v>82</v>
      </c>
      <c r="O1541" s="18" t="str">
        <f>INDEX(Chapter,MATCH(N1541,[1]Chapter!$A$1:$A$681,0),8)</f>
        <v>תרבות</v>
      </c>
      <c r="P1541" s="18" t="str">
        <f t="shared" si="194"/>
        <v>828</v>
      </c>
      <c r="Q1541" s="18" t="str">
        <f>INDEX(Chapter,MATCH(P1541,[1]Chapter!$A$1:$A$681,0),8)</f>
        <v>נוער</v>
      </c>
      <c r="R1541" s="18" t="str">
        <f t="shared" si="195"/>
        <v>8283</v>
      </c>
      <c r="S1541" s="18" t="str">
        <f>INDEX(Chapter,MATCH(R1541,[1]Chapter!$A$1:$A$681,0),8)</f>
        <v>חוגי נוער</v>
      </c>
      <c r="T1541" s="18"/>
      <c r="U1541" s="18" t="str">
        <f t="shared" si="196"/>
        <v>1</v>
      </c>
      <c r="V1541" s="18" t="str">
        <f>IF($L1541&lt;"6",INDEX(Revenue_type,MATCH(U1541*1,[1]type!$A$118:$A$168,0),8),INDEX(Expenditure_type,MATCH(U1541*1,[1]type!$A$2:$A$117,0),8))</f>
        <v>משכורות וש"ע לעובדים לפי תקן</v>
      </c>
      <c r="W1541" s="18" t="str">
        <f t="shared" si="197"/>
        <v>13</v>
      </c>
      <c r="X1541" s="18" t="str">
        <f>IF($L1541&lt;"6",INDEX(Revenue_type,MATCH(W1541*1,[1]type!$A$118:$A$168,0),8),INDEX(Expenditure_type,MATCH(W1541*1,[1]type!$A$2:$A$117,0),8))</f>
        <v>שעות נוספות</v>
      </c>
      <c r="Y1541" s="18" t="str">
        <f t="shared" si="198"/>
        <v>130</v>
      </c>
      <c r="Z1541" s="18" t="e">
        <f>IF($L1541&lt;"6",INDEX(Revenue_type,MATCH(Y1541*1,[1]type!$A$118:$A$168,0),8),INDEX(Expenditure_type,MATCH(Y1541*1,[1]type!$A$2:$A$117,0),8))</f>
        <v>#N/A</v>
      </c>
    </row>
    <row r="1542" spans="1:26" ht="15.75" customHeight="1" outlineLevel="2">
      <c r="A1542" s="38">
        <v>140</v>
      </c>
      <c r="B1542" s="39">
        <v>828300</v>
      </c>
      <c r="C1542">
        <v>1</v>
      </c>
      <c r="D1542" t="str">
        <f t="shared" si="199"/>
        <v>1828300.140</v>
      </c>
      <c r="E1542" s="42" t="s">
        <v>56</v>
      </c>
      <c r="F1542" s="16"/>
      <c r="G1542"/>
      <c r="H1542" s="17">
        <v>32000</v>
      </c>
      <c r="I1542" s="17">
        <v>26747.13</v>
      </c>
      <c r="J1542" s="16">
        <v>32026.61</v>
      </c>
      <c r="K1542" s="18" t="e">
        <f>INDEX(תקציב_2013,MATCH(D1542,'[1]תקציב 2015'!$D$3:$D$5960,0),8)</f>
        <v>#N/A</v>
      </c>
      <c r="L1542" s="18" t="str">
        <f t="shared" si="192"/>
        <v>8</v>
      </c>
      <c r="M1542" s="18" t="str">
        <f>INDEX(Chapter,MATCH(L1542,[1]Chapter!$A$1:$A$681,0),8)</f>
        <v>שירותים ממלכתיים</v>
      </c>
      <c r="N1542" s="18" t="str">
        <f t="shared" si="193"/>
        <v>82</v>
      </c>
      <c r="O1542" s="18" t="str">
        <f>INDEX(Chapter,MATCH(N1542,[1]Chapter!$A$1:$A$681,0),8)</f>
        <v>תרבות</v>
      </c>
      <c r="P1542" s="18" t="str">
        <f t="shared" si="194"/>
        <v>828</v>
      </c>
      <c r="Q1542" s="18" t="str">
        <f>INDEX(Chapter,MATCH(P1542,[1]Chapter!$A$1:$A$681,0),8)</f>
        <v>נוער</v>
      </c>
      <c r="R1542" s="18" t="str">
        <f t="shared" si="195"/>
        <v>8283</v>
      </c>
      <c r="S1542" s="18" t="str">
        <f>INDEX(Chapter,MATCH(R1542,[1]Chapter!$A$1:$A$681,0),8)</f>
        <v>חוגי נוער</v>
      </c>
      <c r="T1542" s="18"/>
      <c r="U1542" s="18" t="str">
        <f t="shared" si="196"/>
        <v>1</v>
      </c>
      <c r="V1542" s="18" t="str">
        <f>IF($L1542&lt;"6",INDEX(Revenue_type,MATCH(U1542*1,[1]type!$A$118:$A$168,0),8),INDEX(Expenditure_type,MATCH(U1542*1,[1]type!$A$2:$A$117,0),8))</f>
        <v>משכורות וש"ע לעובדים לפי תקן</v>
      </c>
      <c r="W1542" s="18" t="str">
        <f t="shared" si="197"/>
        <v>14</v>
      </c>
      <c r="X1542" s="18" t="str">
        <f>IF($L1542&lt;"6",INDEX(Revenue_type,MATCH(W1542*1,[1]type!$A$118:$A$168,0),8),INDEX(Expenditure_type,MATCH(W1542*1,[1]type!$A$2:$A$117,0),8))</f>
        <v>החזר הוצאות</v>
      </c>
      <c r="Y1542" s="18" t="str">
        <f t="shared" si="198"/>
        <v>140</v>
      </c>
      <c r="Z1542" s="18" t="e">
        <f>IF($L1542&lt;"6",INDEX(Revenue_type,MATCH(Y1542*1,[1]type!$A$118:$A$168,0),8),INDEX(Expenditure_type,MATCH(Y1542*1,[1]type!$A$2:$A$117,0),8))</f>
        <v>#N/A</v>
      </c>
    </row>
    <row r="1543" spans="1:26" ht="15.75" customHeight="1" outlineLevel="2">
      <c r="A1543" s="38">
        <v>210</v>
      </c>
      <c r="B1543" s="39">
        <v>828300</v>
      </c>
      <c r="C1543">
        <v>1</v>
      </c>
      <c r="D1543" t="str">
        <f t="shared" si="199"/>
        <v>1828300.210</v>
      </c>
      <c r="E1543" s="42" t="s">
        <v>476</v>
      </c>
      <c r="F1543" s="16"/>
      <c r="G1543"/>
      <c r="H1543" s="17">
        <v>1400000</v>
      </c>
      <c r="I1543" s="17">
        <v>1395346.23</v>
      </c>
      <c r="J1543" s="16">
        <v>1466507.72</v>
      </c>
      <c r="K1543" s="18" t="e">
        <f>INDEX(תקציב_2013,MATCH(D1543,'[1]תקציב 2015'!$D$3:$D$5960,0),8)</f>
        <v>#N/A</v>
      </c>
      <c r="L1543" s="18" t="str">
        <f t="shared" si="192"/>
        <v>8</v>
      </c>
      <c r="M1543" s="18" t="str">
        <f>INDEX(Chapter,MATCH(L1543,[1]Chapter!$A$1:$A$681,0),8)</f>
        <v>שירותים ממלכתיים</v>
      </c>
      <c r="N1543" s="18" t="str">
        <f t="shared" si="193"/>
        <v>82</v>
      </c>
      <c r="O1543" s="18" t="str">
        <f>INDEX(Chapter,MATCH(N1543,[1]Chapter!$A$1:$A$681,0),8)</f>
        <v>תרבות</v>
      </c>
      <c r="P1543" s="18" t="str">
        <f t="shared" si="194"/>
        <v>828</v>
      </c>
      <c r="Q1543" s="18" t="str">
        <f>INDEX(Chapter,MATCH(P1543,[1]Chapter!$A$1:$A$681,0),8)</f>
        <v>נוער</v>
      </c>
      <c r="R1543" s="18" t="str">
        <f t="shared" si="195"/>
        <v>8283</v>
      </c>
      <c r="S1543" s="18" t="str">
        <f>INDEX(Chapter,MATCH(R1543,[1]Chapter!$A$1:$A$681,0),8)</f>
        <v>חוגי נוער</v>
      </c>
      <c r="T1543" s="18"/>
      <c r="U1543" s="18" t="str">
        <f t="shared" si="196"/>
        <v>2</v>
      </c>
      <c r="V1543" s="18" t="str">
        <f>IF($L1543&lt;"6",INDEX(Revenue_type,MATCH(U1543*1,[1]type!$A$118:$A$168,0),8),INDEX(Expenditure_type,MATCH(U1543*1,[1]type!$A$2:$A$117,0),8))</f>
        <v>משכורות וש"ע לעובדים בלי תקן</v>
      </c>
      <c r="W1543" s="18" t="str">
        <f t="shared" si="197"/>
        <v>21</v>
      </c>
      <c r="X1543" s="18" t="str">
        <f>IF($L1543&lt;"6",INDEX(Revenue_type,MATCH(W1543*1,[1]type!$A$118:$A$168,0),8),INDEX(Expenditure_type,MATCH(W1543*1,[1]type!$A$2:$A$117,0),8))</f>
        <v>השכר הקובע</v>
      </c>
      <c r="Y1543" s="18" t="str">
        <f t="shared" si="198"/>
        <v>210</v>
      </c>
      <c r="Z1543" s="18" t="e">
        <f>IF($L1543&lt;"6",INDEX(Revenue_type,MATCH(Y1543*1,[1]type!$A$118:$A$168,0),8),INDEX(Expenditure_type,MATCH(Y1543*1,[1]type!$A$2:$A$117,0),8))</f>
        <v>#N/A</v>
      </c>
    </row>
    <row r="1544" spans="1:26" ht="15.75" customHeight="1" outlineLevel="2">
      <c r="A1544" s="38">
        <v>430</v>
      </c>
      <c r="B1544" s="39">
        <v>828300</v>
      </c>
      <c r="C1544">
        <v>1</v>
      </c>
      <c r="D1544" t="str">
        <f t="shared" si="199"/>
        <v>1828300.430</v>
      </c>
      <c r="E1544" s="42" t="s">
        <v>468</v>
      </c>
      <c r="F1544" s="16"/>
      <c r="G1544"/>
      <c r="H1544" s="17">
        <v>120000</v>
      </c>
      <c r="I1544" s="17">
        <v>105907.5</v>
      </c>
      <c r="J1544" s="16">
        <v>117639.22</v>
      </c>
      <c r="K1544" s="18" t="e">
        <f>INDEX(תקציב_2013,MATCH(D1544,'[1]תקציב 2015'!$D$3:$D$5960,0),8)</f>
        <v>#N/A</v>
      </c>
      <c r="L1544" s="18" t="str">
        <f t="shared" si="192"/>
        <v>8</v>
      </c>
      <c r="M1544" s="18" t="str">
        <f>INDEX(Chapter,MATCH(L1544,[1]Chapter!$A$1:$A$681,0),8)</f>
        <v>שירותים ממלכתיים</v>
      </c>
      <c r="N1544" s="18" t="str">
        <f t="shared" si="193"/>
        <v>82</v>
      </c>
      <c r="O1544" s="18" t="str">
        <f>INDEX(Chapter,MATCH(N1544,[1]Chapter!$A$1:$A$681,0),8)</f>
        <v>תרבות</v>
      </c>
      <c r="P1544" s="18" t="str">
        <f t="shared" si="194"/>
        <v>828</v>
      </c>
      <c r="Q1544" s="18" t="str">
        <f>INDEX(Chapter,MATCH(P1544,[1]Chapter!$A$1:$A$681,0),8)</f>
        <v>נוער</v>
      </c>
      <c r="R1544" s="18" t="str">
        <f t="shared" si="195"/>
        <v>8283</v>
      </c>
      <c r="S1544" s="18" t="str">
        <f>INDEX(Chapter,MATCH(R1544,[1]Chapter!$A$1:$A$681,0),8)</f>
        <v>חוגי נוער</v>
      </c>
      <c r="T1544" s="18"/>
      <c r="U1544" s="18" t="str">
        <f t="shared" si="196"/>
        <v>4</v>
      </c>
      <c r="V1544" s="18" t="str">
        <f>IF($L1544&lt;"6",INDEX(Revenue_type,MATCH(U1544*1,[1]type!$A$118:$A$168,0),8),INDEX(Expenditure_type,MATCH(U1544*1,[1]type!$A$2:$A$117,0),8))</f>
        <v>אחזקת בינים ואספקת ציוד</v>
      </c>
      <c r="W1544" s="18" t="str">
        <f t="shared" si="197"/>
        <v>43</v>
      </c>
      <c r="X1544" s="18" t="str">
        <f>IF($L1544&lt;"6",INDEX(Revenue_type,MATCH(W1544*1,[1]type!$A$118:$A$168,0),8),INDEX(Expenditure_type,MATCH(W1544*1,[1]type!$A$2:$A$117,0),8))</f>
        <v>חשמל, מים וחומרי ניקיון</v>
      </c>
      <c r="Y1544" s="18" t="str">
        <f t="shared" si="198"/>
        <v>430</v>
      </c>
      <c r="Z1544" s="18" t="e">
        <f>IF($L1544&lt;"6",INDEX(Revenue_type,MATCH(Y1544*1,[1]type!$A$118:$A$168,0),8),INDEX(Expenditure_type,MATCH(Y1544*1,[1]type!$A$2:$A$117,0),8))</f>
        <v>#N/A</v>
      </c>
    </row>
    <row r="1545" spans="1:26" ht="15.75" customHeight="1" outlineLevel="2">
      <c r="A1545" s="38">
        <v>431</v>
      </c>
      <c r="B1545" s="39">
        <v>828300</v>
      </c>
      <c r="C1545">
        <v>1</v>
      </c>
      <c r="D1545" t="str">
        <f t="shared" si="199"/>
        <v>1828300.431</v>
      </c>
      <c r="E1545" s="42" t="s">
        <v>1006</v>
      </c>
      <c r="F1545" s="16"/>
      <c r="G1545"/>
      <c r="H1545" s="17">
        <v>20000</v>
      </c>
      <c r="I1545" s="17">
        <v>19161</v>
      </c>
      <c r="J1545" s="16">
        <v>21230</v>
      </c>
      <c r="K1545" s="18" t="e">
        <f>INDEX(תקציב_2013,MATCH(D1545,'[1]תקציב 2015'!$D$3:$D$5960,0),8)</f>
        <v>#N/A</v>
      </c>
      <c r="L1545" s="18" t="str">
        <f t="shared" si="192"/>
        <v>8</v>
      </c>
      <c r="M1545" s="18" t="str">
        <f>INDEX(Chapter,MATCH(L1545,[1]Chapter!$A$1:$A$681,0),8)</f>
        <v>שירותים ממלכתיים</v>
      </c>
      <c r="N1545" s="18" t="str">
        <f t="shared" si="193"/>
        <v>82</v>
      </c>
      <c r="O1545" s="18" t="str">
        <f>INDEX(Chapter,MATCH(N1545,[1]Chapter!$A$1:$A$681,0),8)</f>
        <v>תרבות</v>
      </c>
      <c r="P1545" s="18" t="str">
        <f t="shared" si="194"/>
        <v>828</v>
      </c>
      <c r="Q1545" s="18" t="str">
        <f>INDEX(Chapter,MATCH(P1545,[1]Chapter!$A$1:$A$681,0),8)</f>
        <v>נוער</v>
      </c>
      <c r="R1545" s="18" t="str">
        <f t="shared" si="195"/>
        <v>8283</v>
      </c>
      <c r="S1545" s="18" t="str">
        <f>INDEX(Chapter,MATCH(R1545,[1]Chapter!$A$1:$A$681,0),8)</f>
        <v>חוגי נוער</v>
      </c>
      <c r="T1545" s="18"/>
      <c r="U1545" s="18" t="str">
        <f t="shared" si="196"/>
        <v>4</v>
      </c>
      <c r="V1545" s="18" t="str">
        <f>IF($L1545&lt;"6",INDEX(Revenue_type,MATCH(U1545*1,[1]type!$A$118:$A$168,0),8),INDEX(Expenditure_type,MATCH(U1545*1,[1]type!$A$2:$A$117,0),8))</f>
        <v>אחזקת בינים ואספקת ציוד</v>
      </c>
      <c r="W1545" s="18" t="str">
        <f t="shared" si="197"/>
        <v>43</v>
      </c>
      <c r="X1545" s="18" t="str">
        <f>IF($L1545&lt;"6",INDEX(Revenue_type,MATCH(W1545*1,[1]type!$A$118:$A$168,0),8),INDEX(Expenditure_type,MATCH(W1545*1,[1]type!$A$2:$A$117,0),8))</f>
        <v>חשמל, מים וחומרי ניקיון</v>
      </c>
      <c r="Y1545" s="18" t="str">
        <f t="shared" si="198"/>
        <v>431</v>
      </c>
      <c r="Z1545" s="18" t="str">
        <f>IF($L1545&lt;"6",INDEX(Revenue_type,MATCH(Y1545*1,[1]type!$A$118:$A$168,0),8),INDEX(Expenditure_type,MATCH(Y1545*1,[1]type!$A$2:$A$117,0),8))</f>
        <v>חשמל</v>
      </c>
    </row>
    <row r="1546" spans="1:26" ht="15.75" customHeight="1" outlineLevel="2">
      <c r="A1546" s="38">
        <v>440</v>
      </c>
      <c r="B1546" s="39">
        <v>828300</v>
      </c>
      <c r="C1546">
        <v>1</v>
      </c>
      <c r="D1546" t="str">
        <f t="shared" si="199"/>
        <v>1828300.440</v>
      </c>
      <c r="E1546" s="42" t="s">
        <v>500</v>
      </c>
      <c r="F1546" s="16"/>
      <c r="G1546"/>
      <c r="H1546" s="17">
        <v>31500</v>
      </c>
      <c r="I1546" s="17">
        <v>31462.7</v>
      </c>
      <c r="J1546" s="16">
        <v>32242</v>
      </c>
      <c r="K1546" s="18" t="e">
        <f>INDEX(תקציב_2013,MATCH(D1546,'[1]תקציב 2015'!$D$3:$D$5960,0),8)</f>
        <v>#N/A</v>
      </c>
      <c r="L1546" s="18" t="str">
        <f t="shared" si="192"/>
        <v>8</v>
      </c>
      <c r="M1546" s="18" t="str">
        <f>INDEX(Chapter,MATCH(L1546,[1]Chapter!$A$1:$A$681,0),8)</f>
        <v>שירותים ממלכתיים</v>
      </c>
      <c r="N1546" s="18" t="str">
        <f t="shared" si="193"/>
        <v>82</v>
      </c>
      <c r="O1546" s="18" t="str">
        <f>INDEX(Chapter,MATCH(N1546,[1]Chapter!$A$1:$A$681,0),8)</f>
        <v>תרבות</v>
      </c>
      <c r="P1546" s="18" t="str">
        <f t="shared" si="194"/>
        <v>828</v>
      </c>
      <c r="Q1546" s="18" t="str">
        <f>INDEX(Chapter,MATCH(P1546,[1]Chapter!$A$1:$A$681,0),8)</f>
        <v>נוער</v>
      </c>
      <c r="R1546" s="18" t="str">
        <f t="shared" si="195"/>
        <v>8283</v>
      </c>
      <c r="S1546" s="18" t="str">
        <f>INDEX(Chapter,MATCH(R1546,[1]Chapter!$A$1:$A$681,0),8)</f>
        <v>חוגי נוער</v>
      </c>
      <c r="T1546" s="18"/>
      <c r="U1546" s="18" t="str">
        <f t="shared" si="196"/>
        <v>4</v>
      </c>
      <c r="V1546" s="18" t="str">
        <f>IF($L1546&lt;"6",INDEX(Revenue_type,MATCH(U1546*1,[1]type!$A$118:$A$168,0),8),INDEX(Expenditure_type,MATCH(U1546*1,[1]type!$A$2:$A$117,0),8))</f>
        <v>אחזקת בינים ואספקת ציוד</v>
      </c>
      <c r="W1546" s="18" t="str">
        <f t="shared" si="197"/>
        <v>44</v>
      </c>
      <c r="X1546" s="18" t="str">
        <f>IF($L1546&lt;"6",INDEX(Revenue_type,MATCH(W1546*1,[1]type!$A$118:$A$168,0),8),INDEX(Expenditure_type,MATCH(W1546*1,[1]type!$A$2:$A$117,0),8))</f>
        <v>ביטוח</v>
      </c>
      <c r="Y1546" s="18" t="str">
        <f t="shared" si="198"/>
        <v>440</v>
      </c>
      <c r="Z1546" s="18" t="e">
        <f>IF($L1546&lt;"6",INDEX(Revenue_type,MATCH(Y1546*1,[1]type!$A$118:$A$168,0),8),INDEX(Expenditure_type,MATCH(Y1546*1,[1]type!$A$2:$A$117,0),8))</f>
        <v>#N/A</v>
      </c>
    </row>
    <row r="1547" spans="1:26" ht="15.75" customHeight="1" outlineLevel="2">
      <c r="A1547" s="38">
        <v>492</v>
      </c>
      <c r="B1547" s="39">
        <v>828300</v>
      </c>
      <c r="C1547">
        <v>1</v>
      </c>
      <c r="D1547" t="str">
        <f t="shared" si="199"/>
        <v>1828300.492</v>
      </c>
      <c r="E1547" s="42" t="s">
        <v>443</v>
      </c>
      <c r="F1547" s="16"/>
      <c r="G1547"/>
      <c r="H1547" s="17">
        <v>41000</v>
      </c>
      <c r="I1547" s="17">
        <v>43171</v>
      </c>
      <c r="J1547" s="16">
        <v>43450</v>
      </c>
      <c r="K1547" s="18" t="e">
        <f>INDEX(תקציב_2013,MATCH(D1547,'[1]תקציב 2015'!$D$3:$D$5960,0),8)</f>
        <v>#N/A</v>
      </c>
      <c r="L1547" s="18" t="str">
        <f t="shared" si="192"/>
        <v>8</v>
      </c>
      <c r="M1547" s="18" t="str">
        <f>INDEX(Chapter,MATCH(L1547,[1]Chapter!$A$1:$A$681,0),8)</f>
        <v>שירותים ממלכתיים</v>
      </c>
      <c r="N1547" s="18" t="str">
        <f t="shared" si="193"/>
        <v>82</v>
      </c>
      <c r="O1547" s="18" t="str">
        <f>INDEX(Chapter,MATCH(N1547,[1]Chapter!$A$1:$A$681,0),8)</f>
        <v>תרבות</v>
      </c>
      <c r="P1547" s="18" t="str">
        <f t="shared" si="194"/>
        <v>828</v>
      </c>
      <c r="Q1547" s="18" t="str">
        <f>INDEX(Chapter,MATCH(P1547,[1]Chapter!$A$1:$A$681,0),8)</f>
        <v>נוער</v>
      </c>
      <c r="R1547" s="18" t="str">
        <f t="shared" si="195"/>
        <v>8283</v>
      </c>
      <c r="S1547" s="18" t="str">
        <f>INDEX(Chapter,MATCH(R1547,[1]Chapter!$A$1:$A$681,0),8)</f>
        <v>חוגי נוער</v>
      </c>
      <c r="T1547" s="18"/>
      <c r="U1547" s="18" t="str">
        <f t="shared" si="196"/>
        <v>4</v>
      </c>
      <c r="V1547" s="18" t="str">
        <f>IF($L1547&lt;"6",INDEX(Revenue_type,MATCH(U1547*1,[1]type!$A$118:$A$168,0),8),INDEX(Expenditure_type,MATCH(U1547*1,[1]type!$A$2:$A$117,0),8))</f>
        <v>אחזקת בינים ואספקת ציוד</v>
      </c>
      <c r="W1547" s="18" t="str">
        <f t="shared" si="197"/>
        <v>49</v>
      </c>
      <c r="X1547" s="18" t="e">
        <f>IF($L1547&lt;"6",INDEX(Revenue_type,MATCH(W1547*1,[1]type!$A$118:$A$168,0),8),INDEX(Expenditure_type,MATCH(W1547*1,[1]type!$A$2:$A$117,0),8))</f>
        <v>#N/A</v>
      </c>
      <c r="Y1547" s="18" t="str">
        <f t="shared" si="198"/>
        <v>492</v>
      </c>
      <c r="Z1547" s="18" t="str">
        <f>IF($L1547&lt;"6",INDEX(Revenue_type,MATCH(Y1547*1,[1]type!$A$118:$A$168,0),8),INDEX(Expenditure_type,MATCH(Y1547*1,[1]type!$A$2:$A$117,0),8))</f>
        <v>השתתפות בתקציבי עזר 092</v>
      </c>
    </row>
    <row r="1548" spans="1:26" ht="15.75" customHeight="1" outlineLevel="2">
      <c r="A1548" s="38">
        <v>511</v>
      </c>
      <c r="B1548" s="39">
        <v>828300</v>
      </c>
      <c r="C1548">
        <v>1</v>
      </c>
      <c r="D1548" t="str">
        <f t="shared" si="199"/>
        <v>1828300.511</v>
      </c>
      <c r="E1548" s="42" t="s">
        <v>1007</v>
      </c>
      <c r="F1548" s="16"/>
      <c r="G1548"/>
      <c r="H1548" s="17">
        <v>2000</v>
      </c>
      <c r="I1548" s="17">
        <v>2000</v>
      </c>
      <c r="J1548" s="16">
        <v>1199.8</v>
      </c>
      <c r="K1548" s="18" t="e">
        <f>INDEX(תקציב_2013,MATCH(D1548,'[1]תקציב 2015'!$D$3:$D$5960,0),8)</f>
        <v>#N/A</v>
      </c>
      <c r="L1548" s="18" t="str">
        <f t="shared" si="192"/>
        <v>8</v>
      </c>
      <c r="M1548" s="18" t="str">
        <f>INDEX(Chapter,MATCH(L1548,[1]Chapter!$A$1:$A$681,0),8)</f>
        <v>שירותים ממלכתיים</v>
      </c>
      <c r="N1548" s="18" t="str">
        <f t="shared" si="193"/>
        <v>82</v>
      </c>
      <c r="O1548" s="18" t="str">
        <f>INDEX(Chapter,MATCH(N1548,[1]Chapter!$A$1:$A$681,0),8)</f>
        <v>תרבות</v>
      </c>
      <c r="P1548" s="18" t="str">
        <f t="shared" si="194"/>
        <v>828</v>
      </c>
      <c r="Q1548" s="18" t="str">
        <f>INDEX(Chapter,MATCH(P1548,[1]Chapter!$A$1:$A$681,0),8)</f>
        <v>נוער</v>
      </c>
      <c r="R1548" s="18" t="str">
        <f t="shared" si="195"/>
        <v>8283</v>
      </c>
      <c r="S1548" s="18" t="str">
        <f>INDEX(Chapter,MATCH(R1548,[1]Chapter!$A$1:$A$681,0),8)</f>
        <v>חוגי נוער</v>
      </c>
      <c r="T1548" s="18"/>
      <c r="U1548" s="18" t="str">
        <f t="shared" si="196"/>
        <v>5</v>
      </c>
      <c r="V1548" s="18" t="str">
        <f>IF($L1548&lt;"6",INDEX(Revenue_type,MATCH(U1548*1,[1]type!$A$118:$A$168,0),8),INDEX(Expenditure_type,MATCH(U1548*1,[1]type!$A$2:$A$117,0),8))</f>
        <v>הוצאות מנהליות</v>
      </c>
      <c r="W1548" s="18" t="str">
        <f t="shared" si="197"/>
        <v>51</v>
      </c>
      <c r="X1548" s="18" t="str">
        <f>IF($L1548&lt;"6",INDEX(Revenue_type,MATCH(W1548*1,[1]type!$A$118:$A$168,0),8),INDEX(Expenditure_type,MATCH(W1548*1,[1]type!$A$2:$A$117,0),8))</f>
        <v>אש"ל וכיבודים</v>
      </c>
      <c r="Y1548" s="18" t="str">
        <f t="shared" si="198"/>
        <v>511</v>
      </c>
      <c r="Z1548" s="18" t="str">
        <f>IF($L1548&lt;"6",INDEX(Revenue_type,MATCH(Y1548*1,[1]type!$A$118:$A$168,0),8),INDEX(Expenditure_type,MATCH(Y1548*1,[1]type!$A$2:$A$117,0),8))</f>
        <v>אירוח וכיבוד</v>
      </c>
    </row>
    <row r="1549" spans="1:26" ht="15.75" customHeight="1" outlineLevel="2">
      <c r="A1549" s="38">
        <v>550</v>
      </c>
      <c r="B1549" s="39">
        <v>828300</v>
      </c>
      <c r="C1549">
        <v>1</v>
      </c>
      <c r="D1549" t="str">
        <f t="shared" si="199"/>
        <v>1828300.550</v>
      </c>
      <c r="E1549" s="42" t="s">
        <v>454</v>
      </c>
      <c r="F1549" s="16"/>
      <c r="G1549"/>
      <c r="H1549" s="17">
        <v>26000</v>
      </c>
      <c r="I1549" s="17">
        <v>24998</v>
      </c>
      <c r="J1549" s="16">
        <v>21041</v>
      </c>
      <c r="K1549" s="18"/>
      <c r="L1549" s="18" t="str">
        <f t="shared" si="192"/>
        <v>8</v>
      </c>
      <c r="M1549" s="18" t="str">
        <f>INDEX(Chapter,MATCH(L1549,[1]Chapter!$A$1:$A$681,0),8)</f>
        <v>שירותים ממלכתיים</v>
      </c>
      <c r="N1549" s="18" t="str">
        <f t="shared" si="193"/>
        <v>82</v>
      </c>
      <c r="O1549" s="18" t="str">
        <f>INDEX(Chapter,MATCH(N1549,[1]Chapter!$A$1:$A$681,0),8)</f>
        <v>תרבות</v>
      </c>
      <c r="P1549" s="18" t="str">
        <f t="shared" si="194"/>
        <v>828</v>
      </c>
      <c r="Q1549" s="18" t="str">
        <f>INDEX(Chapter,MATCH(P1549,[1]Chapter!$A$1:$A$681,0),8)</f>
        <v>נוער</v>
      </c>
      <c r="R1549" s="18" t="str">
        <f t="shared" si="195"/>
        <v>8283</v>
      </c>
      <c r="S1549" s="18" t="str">
        <f>INDEX(Chapter,MATCH(R1549,[1]Chapter!$A$1:$A$681,0),8)</f>
        <v>חוגי נוער</v>
      </c>
      <c r="T1549" s="18"/>
      <c r="U1549" s="18" t="str">
        <f t="shared" si="196"/>
        <v>5</v>
      </c>
      <c r="V1549" s="18" t="str">
        <f>IF($L1549&lt;"6",INDEX(Revenue_type,MATCH(U1549*1,[1]type!$A$118:$A$168,0),8),INDEX(Expenditure_type,MATCH(U1549*1,[1]type!$A$2:$A$117,0),8))</f>
        <v>הוצאות מנהליות</v>
      </c>
      <c r="W1549" s="18" t="str">
        <f t="shared" si="197"/>
        <v>55</v>
      </c>
      <c r="X1549" s="18" t="str">
        <f>IF($L1549&lt;"6",INDEX(Revenue_type,MATCH(W1549*1,[1]type!$A$118:$A$168,0),8),INDEX(Expenditure_type,MATCH(W1549*1,[1]type!$A$2:$A$117,0),8))</f>
        <v>הוצאות פרסום</v>
      </c>
      <c r="Y1549" s="18" t="str">
        <f t="shared" si="198"/>
        <v>550</v>
      </c>
      <c r="Z1549" s="18" t="e">
        <f>IF($L1549&lt;"6",INDEX(Revenue_type,MATCH(Y1549*1,[1]type!$A$118:$A$168,0),8),INDEX(Expenditure_type,MATCH(Y1549*1,[1]type!$A$2:$A$117,0),8))</f>
        <v>#N/A</v>
      </c>
    </row>
    <row r="1550" spans="1:26" ht="15.75" customHeight="1" outlineLevel="2">
      <c r="A1550" s="38">
        <v>750</v>
      </c>
      <c r="B1550" s="39">
        <v>828300</v>
      </c>
      <c r="C1550">
        <v>1</v>
      </c>
      <c r="D1550" t="str">
        <f t="shared" si="199"/>
        <v>1828300.750</v>
      </c>
      <c r="E1550" s="42" t="s">
        <v>1008</v>
      </c>
      <c r="F1550" s="16"/>
      <c r="G1550"/>
      <c r="H1550" s="17">
        <v>78000</v>
      </c>
      <c r="I1550" s="17">
        <v>55820</v>
      </c>
      <c r="J1550" s="16">
        <v>50489.24</v>
      </c>
      <c r="K1550" s="18"/>
      <c r="L1550" s="18" t="str">
        <f t="shared" si="192"/>
        <v>8</v>
      </c>
      <c r="M1550" s="18" t="str">
        <f>INDEX(Chapter,MATCH(L1550,[1]Chapter!$A$1:$A$681,0),8)</f>
        <v>שירותים ממלכתיים</v>
      </c>
      <c r="N1550" s="18" t="str">
        <f t="shared" si="193"/>
        <v>82</v>
      </c>
      <c r="O1550" s="18" t="str">
        <f>INDEX(Chapter,MATCH(N1550,[1]Chapter!$A$1:$A$681,0),8)</f>
        <v>תרבות</v>
      </c>
      <c r="P1550" s="18" t="str">
        <f t="shared" si="194"/>
        <v>828</v>
      </c>
      <c r="Q1550" s="18" t="str">
        <f>INDEX(Chapter,MATCH(P1550,[1]Chapter!$A$1:$A$681,0),8)</f>
        <v>נוער</v>
      </c>
      <c r="R1550" s="18" t="str">
        <f t="shared" si="195"/>
        <v>8283</v>
      </c>
      <c r="S1550" s="18" t="str">
        <f>INDEX(Chapter,MATCH(R1550,[1]Chapter!$A$1:$A$681,0),8)</f>
        <v>חוגי נוער</v>
      </c>
      <c r="T1550" s="18"/>
      <c r="U1550" s="18" t="str">
        <f t="shared" si="196"/>
        <v>7</v>
      </c>
      <c r="V1550" s="18" t="str">
        <f>IF($L1550&lt;"6",INDEX(Revenue_type,MATCH(U1550*1,[1]type!$A$118:$A$168,0),8),INDEX(Expenditure_type,MATCH(U1550*1,[1]type!$A$2:$A$117,0),8))</f>
        <v>הוצאות לפעולות</v>
      </c>
      <c r="W1550" s="18" t="str">
        <f t="shared" si="197"/>
        <v>75</v>
      </c>
      <c r="X1550" s="18" t="str">
        <f>IF($L1550&lt;"6",INDEX(Revenue_type,MATCH(W1550*1,[1]type!$A$118:$A$168,0),8),INDEX(Expenditure_type,MATCH(W1550*1,[1]type!$A$2:$A$117,0),8))</f>
        <v>עבודות קבלניות</v>
      </c>
      <c r="Y1550" s="18" t="str">
        <f t="shared" si="198"/>
        <v>750</v>
      </c>
      <c r="Z1550" s="18" t="e">
        <f>IF($L1550&lt;"6",INDEX(Revenue_type,MATCH(Y1550*1,[1]type!$A$118:$A$168,0),8),INDEX(Expenditure_type,MATCH(Y1550*1,[1]type!$A$2:$A$117,0),8))</f>
        <v>#N/A</v>
      </c>
    </row>
    <row r="1551" spans="1:26" ht="15.75" customHeight="1" outlineLevel="2">
      <c r="A1551" s="38">
        <v>751</v>
      </c>
      <c r="B1551" s="39">
        <v>828300</v>
      </c>
      <c r="C1551">
        <v>1</v>
      </c>
      <c r="D1551" t="str">
        <f t="shared" si="199"/>
        <v>1828300.751</v>
      </c>
      <c r="E1551" s="42" t="s">
        <v>1009</v>
      </c>
      <c r="F1551" s="16"/>
      <c r="G1551"/>
      <c r="H1551" s="17">
        <v>20000</v>
      </c>
      <c r="I1551" s="17">
        <v>19340</v>
      </c>
      <c r="J1551" s="16">
        <v>20000</v>
      </c>
      <c r="K1551" s="18"/>
      <c r="L1551" s="18" t="str">
        <f t="shared" si="192"/>
        <v>8</v>
      </c>
      <c r="M1551" s="18" t="str">
        <f>INDEX(Chapter,MATCH(L1551,[1]Chapter!$A$1:$A$681,0),8)</f>
        <v>שירותים ממלכתיים</v>
      </c>
      <c r="N1551" s="18" t="str">
        <f t="shared" si="193"/>
        <v>82</v>
      </c>
      <c r="O1551" s="18" t="str">
        <f>INDEX(Chapter,MATCH(N1551,[1]Chapter!$A$1:$A$681,0),8)</f>
        <v>תרבות</v>
      </c>
      <c r="P1551" s="18" t="str">
        <f t="shared" si="194"/>
        <v>828</v>
      </c>
      <c r="Q1551" s="18" t="str">
        <f>INDEX(Chapter,MATCH(P1551,[1]Chapter!$A$1:$A$681,0),8)</f>
        <v>נוער</v>
      </c>
      <c r="R1551" s="18" t="str">
        <f t="shared" si="195"/>
        <v>8283</v>
      </c>
      <c r="S1551" s="18" t="str">
        <f>INDEX(Chapter,MATCH(R1551,[1]Chapter!$A$1:$A$681,0),8)</f>
        <v>חוגי נוער</v>
      </c>
      <c r="T1551" s="18"/>
      <c r="U1551" s="18" t="str">
        <f t="shared" si="196"/>
        <v>7</v>
      </c>
      <c r="V1551" s="18" t="str">
        <f>IF($L1551&lt;"6",INDEX(Revenue_type,MATCH(U1551*1,[1]type!$A$118:$A$168,0),8),INDEX(Expenditure_type,MATCH(U1551*1,[1]type!$A$2:$A$117,0),8))</f>
        <v>הוצאות לפעולות</v>
      </c>
      <c r="W1551" s="18" t="str">
        <f t="shared" si="197"/>
        <v>75</v>
      </c>
      <c r="X1551" s="18" t="str">
        <f>IF($L1551&lt;"6",INDEX(Revenue_type,MATCH(W1551*1,[1]type!$A$118:$A$168,0),8),INDEX(Expenditure_type,MATCH(W1551*1,[1]type!$A$2:$A$117,0),8))</f>
        <v>עבודות קבלניות</v>
      </c>
      <c r="Y1551" s="18" t="str">
        <f t="shared" si="198"/>
        <v>751</v>
      </c>
      <c r="Z1551" s="18" t="e">
        <f>IF($L1551&lt;"6",INDEX(Revenue_type,MATCH(Y1551*1,[1]type!$A$118:$A$168,0),8),INDEX(Expenditure_type,MATCH(Y1551*1,[1]type!$A$2:$A$117,0),8))</f>
        <v>#N/A</v>
      </c>
    </row>
    <row r="1552" spans="1:26" ht="15.75" customHeight="1" outlineLevel="2">
      <c r="A1552" s="38">
        <v>752</v>
      </c>
      <c r="B1552" s="39">
        <v>828300</v>
      </c>
      <c r="C1552">
        <v>1</v>
      </c>
      <c r="D1552" t="str">
        <f t="shared" si="199"/>
        <v>1828300.752</v>
      </c>
      <c r="E1552" s="42" t="s">
        <v>1010</v>
      </c>
      <c r="F1552" s="16"/>
      <c r="G1552"/>
      <c r="H1552" s="17">
        <v>325000</v>
      </c>
      <c r="I1552" s="17">
        <v>269730</v>
      </c>
      <c r="J1552" s="16">
        <v>75711.14</v>
      </c>
      <c r="K1552" s="18" t="e">
        <f>INDEX(תקציב_2013,MATCH(D1552,'[1]תקציב 2015'!$D$3:$D$5960,0),8)</f>
        <v>#N/A</v>
      </c>
      <c r="L1552" s="18" t="str">
        <f t="shared" si="192"/>
        <v>8</v>
      </c>
      <c r="M1552" s="18" t="str">
        <f>INDEX(Chapter,MATCH(L1552,[1]Chapter!$A$1:$A$681,0),8)</f>
        <v>שירותים ממלכתיים</v>
      </c>
      <c r="N1552" s="18" t="str">
        <f t="shared" si="193"/>
        <v>82</v>
      </c>
      <c r="O1552" s="18" t="str">
        <f>INDEX(Chapter,MATCH(N1552,[1]Chapter!$A$1:$A$681,0),8)</f>
        <v>תרבות</v>
      </c>
      <c r="P1552" s="18" t="str">
        <f t="shared" si="194"/>
        <v>828</v>
      </c>
      <c r="Q1552" s="18" t="str">
        <f>INDEX(Chapter,MATCH(P1552,[1]Chapter!$A$1:$A$681,0),8)</f>
        <v>נוער</v>
      </c>
      <c r="R1552" s="18" t="str">
        <f t="shared" si="195"/>
        <v>8283</v>
      </c>
      <c r="S1552" s="18" t="str">
        <f>INDEX(Chapter,MATCH(R1552,[1]Chapter!$A$1:$A$681,0),8)</f>
        <v>חוגי נוער</v>
      </c>
      <c r="T1552" s="18"/>
      <c r="U1552" s="18" t="str">
        <f t="shared" si="196"/>
        <v>7</v>
      </c>
      <c r="V1552" s="18" t="str">
        <f>IF($L1552&lt;"6",INDEX(Revenue_type,MATCH(U1552*1,[1]type!$A$118:$A$168,0),8),INDEX(Expenditure_type,MATCH(U1552*1,[1]type!$A$2:$A$117,0),8))</f>
        <v>הוצאות לפעולות</v>
      </c>
      <c r="W1552" s="18" t="str">
        <f t="shared" si="197"/>
        <v>75</v>
      </c>
      <c r="X1552" s="18" t="str">
        <f>IF($L1552&lt;"6",INDEX(Revenue_type,MATCH(W1552*1,[1]type!$A$118:$A$168,0),8),INDEX(Expenditure_type,MATCH(W1552*1,[1]type!$A$2:$A$117,0),8))</f>
        <v>עבודות קבלניות</v>
      </c>
      <c r="Y1552" s="18" t="str">
        <f t="shared" si="198"/>
        <v>752</v>
      </c>
      <c r="Z1552" s="18" t="e">
        <f>IF($L1552&lt;"6",INDEX(Revenue_type,MATCH(Y1552*1,[1]type!$A$118:$A$168,0),8),INDEX(Expenditure_type,MATCH(Y1552*1,[1]type!$A$2:$A$117,0),8))</f>
        <v>#N/A</v>
      </c>
    </row>
    <row r="1553" spans="1:26" ht="15.75" customHeight="1" outlineLevel="2">
      <c r="A1553" s="38">
        <v>753</v>
      </c>
      <c r="B1553" s="39">
        <v>828300</v>
      </c>
      <c r="C1553">
        <v>1</v>
      </c>
      <c r="D1553" t="str">
        <f t="shared" si="199"/>
        <v>1828300.753</v>
      </c>
      <c r="E1553" s="42" t="s">
        <v>322</v>
      </c>
      <c r="F1553" s="16"/>
      <c r="G1553"/>
      <c r="H1553" s="17">
        <v>75000</v>
      </c>
      <c r="I1553" s="17">
        <v>46215.5</v>
      </c>
      <c r="J1553" s="16">
        <v>47937.599999999999</v>
      </c>
      <c r="K1553" s="18" t="e">
        <f>INDEX(תקציב_2013,MATCH(D1553,'[1]תקציב 2015'!$D$3:$D$5960,0),8)</f>
        <v>#N/A</v>
      </c>
      <c r="L1553" s="18" t="str">
        <f t="shared" si="192"/>
        <v>8</v>
      </c>
      <c r="M1553" s="18" t="str">
        <f>INDEX(Chapter,MATCH(L1553,[1]Chapter!$A$1:$A$681,0),8)</f>
        <v>שירותים ממלכתיים</v>
      </c>
      <c r="N1553" s="18" t="str">
        <f t="shared" si="193"/>
        <v>82</v>
      </c>
      <c r="O1553" s="18" t="str">
        <f>INDEX(Chapter,MATCH(N1553,[1]Chapter!$A$1:$A$681,0),8)</f>
        <v>תרבות</v>
      </c>
      <c r="P1553" s="18" t="str">
        <f t="shared" si="194"/>
        <v>828</v>
      </c>
      <c r="Q1553" s="18" t="str">
        <f>INDEX(Chapter,MATCH(P1553,[1]Chapter!$A$1:$A$681,0),8)</f>
        <v>נוער</v>
      </c>
      <c r="R1553" s="18" t="str">
        <f t="shared" si="195"/>
        <v>8283</v>
      </c>
      <c r="S1553" s="18" t="str">
        <f>INDEX(Chapter,MATCH(R1553,[1]Chapter!$A$1:$A$681,0),8)</f>
        <v>חוגי נוער</v>
      </c>
      <c r="T1553" s="18"/>
      <c r="U1553" s="18" t="str">
        <f t="shared" si="196"/>
        <v>7</v>
      </c>
      <c r="V1553" s="18" t="str">
        <f>IF($L1553&lt;"6",INDEX(Revenue_type,MATCH(U1553*1,[1]type!$A$118:$A$168,0),8),INDEX(Expenditure_type,MATCH(U1553*1,[1]type!$A$2:$A$117,0),8))</f>
        <v>הוצאות לפעולות</v>
      </c>
      <c r="W1553" s="18" t="str">
        <f t="shared" si="197"/>
        <v>75</v>
      </c>
      <c r="X1553" s="18" t="str">
        <f>IF($L1553&lt;"6",INDEX(Revenue_type,MATCH(W1553*1,[1]type!$A$118:$A$168,0),8),INDEX(Expenditure_type,MATCH(W1553*1,[1]type!$A$2:$A$117,0),8))</f>
        <v>עבודות קבלניות</v>
      </c>
      <c r="Y1553" s="18" t="str">
        <f t="shared" si="198"/>
        <v>753</v>
      </c>
      <c r="Z1553" s="18" t="e">
        <f>IF($L1553&lt;"6",INDEX(Revenue_type,MATCH(Y1553*1,[1]type!$A$118:$A$168,0),8),INDEX(Expenditure_type,MATCH(Y1553*1,[1]type!$A$2:$A$117,0),8))</f>
        <v>#N/A</v>
      </c>
    </row>
    <row r="1554" spans="1:26" ht="15.75" customHeight="1" outlineLevel="2">
      <c r="A1554" s="38">
        <v>754</v>
      </c>
      <c r="B1554" s="39">
        <v>828300</v>
      </c>
      <c r="C1554">
        <v>1</v>
      </c>
      <c r="D1554" t="str">
        <f t="shared" si="199"/>
        <v>1828300.754</v>
      </c>
      <c r="E1554" s="42" t="s">
        <v>1011</v>
      </c>
      <c r="F1554" s="16"/>
      <c r="G1554"/>
      <c r="H1554" s="17">
        <v>50000</v>
      </c>
      <c r="I1554" s="17">
        <v>14716</v>
      </c>
      <c r="J1554" s="16">
        <v>23744</v>
      </c>
      <c r="K1554" s="18" t="e">
        <f>INDEX(תקציב_2013,MATCH(D1554,'[1]תקציב 2015'!$D$3:$D$5960,0),8)</f>
        <v>#N/A</v>
      </c>
      <c r="L1554" s="18" t="str">
        <f t="shared" si="192"/>
        <v>8</v>
      </c>
      <c r="M1554" s="18" t="str">
        <f>INDEX(Chapter,MATCH(L1554,[1]Chapter!$A$1:$A$681,0),8)</f>
        <v>שירותים ממלכתיים</v>
      </c>
      <c r="N1554" s="18" t="str">
        <f t="shared" si="193"/>
        <v>82</v>
      </c>
      <c r="O1554" s="18" t="str">
        <f>INDEX(Chapter,MATCH(N1554,[1]Chapter!$A$1:$A$681,0),8)</f>
        <v>תרבות</v>
      </c>
      <c r="P1554" s="18" t="str">
        <f t="shared" si="194"/>
        <v>828</v>
      </c>
      <c r="Q1554" s="18" t="str">
        <f>INDEX(Chapter,MATCH(P1554,[1]Chapter!$A$1:$A$681,0),8)</f>
        <v>נוער</v>
      </c>
      <c r="R1554" s="18" t="str">
        <f t="shared" si="195"/>
        <v>8283</v>
      </c>
      <c r="S1554" s="18" t="str">
        <f>INDEX(Chapter,MATCH(R1554,[1]Chapter!$A$1:$A$681,0),8)</f>
        <v>חוגי נוער</v>
      </c>
      <c r="T1554" s="18"/>
      <c r="U1554" s="18" t="str">
        <f t="shared" si="196"/>
        <v>7</v>
      </c>
      <c r="V1554" s="18" t="str">
        <f>IF($L1554&lt;"6",INDEX(Revenue_type,MATCH(U1554*1,[1]type!$A$118:$A$168,0),8),INDEX(Expenditure_type,MATCH(U1554*1,[1]type!$A$2:$A$117,0),8))</f>
        <v>הוצאות לפעולות</v>
      </c>
      <c r="W1554" s="18" t="str">
        <f t="shared" si="197"/>
        <v>75</v>
      </c>
      <c r="X1554" s="18" t="str">
        <f>IF($L1554&lt;"6",INDEX(Revenue_type,MATCH(W1554*1,[1]type!$A$118:$A$168,0),8),INDEX(Expenditure_type,MATCH(W1554*1,[1]type!$A$2:$A$117,0),8))</f>
        <v>עבודות קבלניות</v>
      </c>
      <c r="Y1554" s="18" t="str">
        <f t="shared" si="198"/>
        <v>754</v>
      </c>
      <c r="Z1554" s="18" t="e">
        <f>IF($L1554&lt;"6",INDEX(Revenue_type,MATCH(Y1554*1,[1]type!$A$118:$A$168,0),8),INDEX(Expenditure_type,MATCH(Y1554*1,[1]type!$A$2:$A$117,0),8))</f>
        <v>#N/A</v>
      </c>
    </row>
    <row r="1555" spans="1:26" ht="15.75" customHeight="1" outlineLevel="2">
      <c r="A1555" s="38">
        <v>780</v>
      </c>
      <c r="B1555" s="39">
        <v>828300</v>
      </c>
      <c r="C1555">
        <v>1</v>
      </c>
      <c r="D1555" t="str">
        <f t="shared" si="199"/>
        <v>1828300.780</v>
      </c>
      <c r="E1555" s="42" t="s">
        <v>449</v>
      </c>
      <c r="F1555" s="16"/>
      <c r="G1555"/>
      <c r="H1555" s="17">
        <v>52000</v>
      </c>
      <c r="I1555" s="17">
        <v>47775.76</v>
      </c>
      <c r="J1555" s="16">
        <v>50994.07</v>
      </c>
      <c r="K1555" s="18" t="e">
        <f>INDEX(תקציב_2013,MATCH(D1555,'[1]תקציב 2015'!$D$3:$D$5960,0),8)</f>
        <v>#N/A</v>
      </c>
      <c r="L1555" s="18" t="str">
        <f t="shared" si="192"/>
        <v>8</v>
      </c>
      <c r="M1555" s="18" t="str">
        <f>INDEX(Chapter,MATCH(L1555,[1]Chapter!$A$1:$A$681,0),8)</f>
        <v>שירותים ממלכתיים</v>
      </c>
      <c r="N1555" s="18" t="str">
        <f t="shared" si="193"/>
        <v>82</v>
      </c>
      <c r="O1555" s="18" t="str">
        <f>INDEX(Chapter,MATCH(N1555,[1]Chapter!$A$1:$A$681,0),8)</f>
        <v>תרבות</v>
      </c>
      <c r="P1555" s="18" t="str">
        <f t="shared" si="194"/>
        <v>828</v>
      </c>
      <c r="Q1555" s="18" t="str">
        <f>INDEX(Chapter,MATCH(P1555,[1]Chapter!$A$1:$A$681,0),8)</f>
        <v>נוער</v>
      </c>
      <c r="R1555" s="18" t="str">
        <f t="shared" si="195"/>
        <v>8283</v>
      </c>
      <c r="S1555" s="18" t="str">
        <f>INDEX(Chapter,MATCH(R1555,[1]Chapter!$A$1:$A$681,0),8)</f>
        <v>חוגי נוער</v>
      </c>
      <c r="T1555" s="18"/>
      <c r="U1555" s="18" t="str">
        <f t="shared" si="196"/>
        <v>7</v>
      </c>
      <c r="V1555" s="18" t="str">
        <f>IF($L1555&lt;"6",INDEX(Revenue_type,MATCH(U1555*1,[1]type!$A$118:$A$168,0),8),INDEX(Expenditure_type,MATCH(U1555*1,[1]type!$A$2:$A$117,0),8))</f>
        <v>הוצאות לפעולות</v>
      </c>
      <c r="W1555" s="18" t="str">
        <f t="shared" si="197"/>
        <v>78</v>
      </c>
      <c r="X1555" s="18" t="str">
        <f>IF($L1555&lt;"6",INDEX(Revenue_type,MATCH(W1555*1,[1]type!$A$118:$A$168,0),8),INDEX(Expenditure_type,MATCH(W1555*1,[1]type!$A$2:$A$117,0),8))</f>
        <v>הוצאות שונות</v>
      </c>
      <c r="Y1555" s="18" t="str">
        <f t="shared" si="198"/>
        <v>780</v>
      </c>
      <c r="Z1555" s="18" t="e">
        <f>IF($L1555&lt;"6",INDEX(Revenue_type,MATCH(Y1555*1,[1]type!$A$118:$A$168,0),8),INDEX(Expenditure_type,MATCH(Y1555*1,[1]type!$A$2:$A$117,0),8))</f>
        <v>#N/A</v>
      </c>
    </row>
    <row r="1556" spans="1:26" ht="15.75" customHeight="1" outlineLevel="2">
      <c r="A1556" s="38">
        <v>781</v>
      </c>
      <c r="B1556" s="39">
        <v>828300</v>
      </c>
      <c r="C1556">
        <v>1</v>
      </c>
      <c r="D1556" t="str">
        <f t="shared" si="199"/>
        <v>1828300.781</v>
      </c>
      <c r="E1556" s="42" t="s">
        <v>1012</v>
      </c>
      <c r="F1556" s="16"/>
      <c r="G1556"/>
      <c r="H1556" s="17">
        <v>59600</v>
      </c>
      <c r="I1556" s="17">
        <v>59155</v>
      </c>
      <c r="J1556" s="16">
        <v>193354.78</v>
      </c>
      <c r="K1556" s="18" t="e">
        <f>INDEX(תקציב_2013,MATCH(D1556,'[1]תקציב 2015'!$D$3:$D$5960,0),8)</f>
        <v>#N/A</v>
      </c>
      <c r="L1556" s="18" t="str">
        <f t="shared" si="192"/>
        <v>8</v>
      </c>
      <c r="M1556" s="18" t="str">
        <f>INDEX(Chapter,MATCH(L1556,[1]Chapter!$A$1:$A$681,0),8)</f>
        <v>שירותים ממלכתיים</v>
      </c>
      <c r="N1556" s="18" t="str">
        <f t="shared" si="193"/>
        <v>82</v>
      </c>
      <c r="O1556" s="18" t="str">
        <f>INDEX(Chapter,MATCH(N1556,[1]Chapter!$A$1:$A$681,0),8)</f>
        <v>תרבות</v>
      </c>
      <c r="P1556" s="18" t="str">
        <f t="shared" si="194"/>
        <v>828</v>
      </c>
      <c r="Q1556" s="18" t="str">
        <f>INDEX(Chapter,MATCH(P1556,[1]Chapter!$A$1:$A$681,0),8)</f>
        <v>נוער</v>
      </c>
      <c r="R1556" s="18" t="str">
        <f t="shared" si="195"/>
        <v>8283</v>
      </c>
      <c r="S1556" s="18" t="str">
        <f>INDEX(Chapter,MATCH(R1556,[1]Chapter!$A$1:$A$681,0),8)</f>
        <v>חוגי נוער</v>
      </c>
      <c r="T1556" s="18"/>
      <c r="U1556" s="18" t="str">
        <f t="shared" si="196"/>
        <v>7</v>
      </c>
      <c r="V1556" s="18" t="str">
        <f>IF($L1556&lt;"6",INDEX(Revenue_type,MATCH(U1556*1,[1]type!$A$118:$A$168,0),8),INDEX(Expenditure_type,MATCH(U1556*1,[1]type!$A$2:$A$117,0),8))</f>
        <v>הוצאות לפעולות</v>
      </c>
      <c r="W1556" s="18" t="str">
        <f t="shared" si="197"/>
        <v>78</v>
      </c>
      <c r="X1556" s="18" t="str">
        <f>IF($L1556&lt;"6",INDEX(Revenue_type,MATCH(W1556*1,[1]type!$A$118:$A$168,0),8),INDEX(Expenditure_type,MATCH(W1556*1,[1]type!$A$2:$A$117,0),8))</f>
        <v>הוצאות שונות</v>
      </c>
      <c r="Y1556" s="18" t="str">
        <f t="shared" si="198"/>
        <v>781</v>
      </c>
      <c r="Z1556" s="18" t="e">
        <f>IF($L1556&lt;"6",INDEX(Revenue_type,MATCH(Y1556*1,[1]type!$A$118:$A$168,0),8),INDEX(Expenditure_type,MATCH(Y1556*1,[1]type!$A$2:$A$117,0),8))</f>
        <v>#N/A</v>
      </c>
    </row>
    <row r="1557" spans="1:26" ht="15.75" customHeight="1" outlineLevel="2">
      <c r="A1557" s="38">
        <v>782</v>
      </c>
      <c r="B1557" s="39">
        <v>828300</v>
      </c>
      <c r="C1557">
        <v>1</v>
      </c>
      <c r="D1557" t="str">
        <f t="shared" si="199"/>
        <v>1828300.782</v>
      </c>
      <c r="E1557" s="42" t="s">
        <v>1013</v>
      </c>
      <c r="F1557" s="16"/>
      <c r="G1557"/>
      <c r="H1557" s="17">
        <v>28000</v>
      </c>
      <c r="I1557" s="17">
        <v>27868.77</v>
      </c>
      <c r="J1557" s="16">
        <v>66314.69</v>
      </c>
      <c r="K1557" s="18" t="e">
        <f>INDEX(תקציב_2013,MATCH(D1557,'[1]תקציב 2015'!$D$3:$D$5960,0),8)</f>
        <v>#N/A</v>
      </c>
      <c r="L1557" s="18" t="str">
        <f t="shared" si="192"/>
        <v>8</v>
      </c>
      <c r="M1557" s="18" t="str">
        <f>INDEX(Chapter,MATCH(L1557,[1]Chapter!$A$1:$A$681,0),8)</f>
        <v>שירותים ממלכתיים</v>
      </c>
      <c r="N1557" s="18" t="str">
        <f t="shared" si="193"/>
        <v>82</v>
      </c>
      <c r="O1557" s="18" t="str">
        <f>INDEX(Chapter,MATCH(N1557,[1]Chapter!$A$1:$A$681,0),8)</f>
        <v>תרבות</v>
      </c>
      <c r="P1557" s="18" t="str">
        <f t="shared" si="194"/>
        <v>828</v>
      </c>
      <c r="Q1557" s="18" t="str">
        <f>INDEX(Chapter,MATCH(P1557,[1]Chapter!$A$1:$A$681,0),8)</f>
        <v>נוער</v>
      </c>
      <c r="R1557" s="18" t="str">
        <f t="shared" si="195"/>
        <v>8283</v>
      </c>
      <c r="S1557" s="18" t="str">
        <f>INDEX(Chapter,MATCH(R1557,[1]Chapter!$A$1:$A$681,0),8)</f>
        <v>חוגי נוער</v>
      </c>
      <c r="T1557" s="18"/>
      <c r="U1557" s="18" t="str">
        <f t="shared" si="196"/>
        <v>7</v>
      </c>
      <c r="V1557" s="18" t="str">
        <f>IF($L1557&lt;"6",INDEX(Revenue_type,MATCH(U1557*1,[1]type!$A$118:$A$168,0),8),INDEX(Expenditure_type,MATCH(U1557*1,[1]type!$A$2:$A$117,0),8))</f>
        <v>הוצאות לפעולות</v>
      </c>
      <c r="W1557" s="18" t="str">
        <f t="shared" si="197"/>
        <v>78</v>
      </c>
      <c r="X1557" s="18" t="str">
        <f>IF($L1557&lt;"6",INDEX(Revenue_type,MATCH(W1557*1,[1]type!$A$118:$A$168,0),8),INDEX(Expenditure_type,MATCH(W1557*1,[1]type!$A$2:$A$117,0),8))</f>
        <v>הוצאות שונות</v>
      </c>
      <c r="Y1557" s="18" t="str">
        <f t="shared" si="198"/>
        <v>782</v>
      </c>
      <c r="Z1557" s="18" t="e">
        <f>IF($L1557&lt;"6",INDEX(Revenue_type,MATCH(Y1557*1,[1]type!$A$118:$A$168,0),8),INDEX(Expenditure_type,MATCH(Y1557*1,[1]type!$A$2:$A$117,0),8))</f>
        <v>#N/A</v>
      </c>
    </row>
    <row r="1558" spans="1:26" ht="15.75" customHeight="1" outlineLevel="2">
      <c r="A1558" s="38">
        <v>783</v>
      </c>
      <c r="B1558" s="39">
        <v>828300</v>
      </c>
      <c r="C1558">
        <v>1</v>
      </c>
      <c r="D1558" t="str">
        <f t="shared" si="199"/>
        <v>1828300.783</v>
      </c>
      <c r="E1558" s="42" t="s">
        <v>1014</v>
      </c>
      <c r="F1558" s="16"/>
      <c r="G1558"/>
      <c r="H1558" s="17">
        <v>115000</v>
      </c>
      <c r="I1558" s="17">
        <v>110927.66</v>
      </c>
      <c r="J1558" s="16">
        <v>113517.4</v>
      </c>
      <c r="K1558" s="18" t="e">
        <f>INDEX(תקציב_2013,MATCH(D1558,'[1]תקציב 2015'!$D$3:$D$5960,0),8)</f>
        <v>#N/A</v>
      </c>
      <c r="L1558" s="18" t="str">
        <f t="shared" si="192"/>
        <v>8</v>
      </c>
      <c r="M1558" s="18" t="str">
        <f>INDEX(Chapter,MATCH(L1558,[1]Chapter!$A$1:$A$681,0),8)</f>
        <v>שירותים ממלכתיים</v>
      </c>
      <c r="N1558" s="18" t="str">
        <f t="shared" si="193"/>
        <v>82</v>
      </c>
      <c r="O1558" s="18" t="str">
        <f>INDEX(Chapter,MATCH(N1558,[1]Chapter!$A$1:$A$681,0),8)</f>
        <v>תרבות</v>
      </c>
      <c r="P1558" s="18" t="str">
        <f t="shared" si="194"/>
        <v>828</v>
      </c>
      <c r="Q1558" s="18" t="str">
        <f>INDEX(Chapter,MATCH(P1558,[1]Chapter!$A$1:$A$681,0),8)</f>
        <v>נוער</v>
      </c>
      <c r="R1558" s="18" t="str">
        <f t="shared" si="195"/>
        <v>8283</v>
      </c>
      <c r="S1558" s="18" t="str">
        <f>INDEX(Chapter,MATCH(R1558,[1]Chapter!$A$1:$A$681,0),8)</f>
        <v>חוגי נוער</v>
      </c>
      <c r="T1558" s="18"/>
      <c r="U1558" s="18" t="str">
        <f t="shared" si="196"/>
        <v>7</v>
      </c>
      <c r="V1558" s="18" t="str">
        <f>IF($L1558&lt;"6",INDEX(Revenue_type,MATCH(U1558*1,[1]type!$A$118:$A$168,0),8),INDEX(Expenditure_type,MATCH(U1558*1,[1]type!$A$2:$A$117,0),8))</f>
        <v>הוצאות לפעולות</v>
      </c>
      <c r="W1558" s="18" t="str">
        <f t="shared" si="197"/>
        <v>78</v>
      </c>
      <c r="X1558" s="18" t="str">
        <f>IF($L1558&lt;"6",INDEX(Revenue_type,MATCH(W1558*1,[1]type!$A$118:$A$168,0),8),INDEX(Expenditure_type,MATCH(W1558*1,[1]type!$A$2:$A$117,0),8))</f>
        <v>הוצאות שונות</v>
      </c>
      <c r="Y1558" s="18" t="str">
        <f t="shared" si="198"/>
        <v>783</v>
      </c>
      <c r="Z1558" s="18" t="e">
        <f>IF($L1558&lt;"6",INDEX(Revenue_type,MATCH(Y1558*1,[1]type!$A$118:$A$168,0),8),INDEX(Expenditure_type,MATCH(Y1558*1,[1]type!$A$2:$A$117,0),8))</f>
        <v>#N/A</v>
      </c>
    </row>
    <row r="1559" spans="1:26" ht="15.75" customHeight="1" outlineLevel="2">
      <c r="A1559" s="38">
        <v>784</v>
      </c>
      <c r="B1559" s="39">
        <v>828300</v>
      </c>
      <c r="C1559">
        <v>1</v>
      </c>
      <c r="D1559" t="str">
        <f t="shared" si="199"/>
        <v>1828300.784</v>
      </c>
      <c r="E1559" s="42" t="s">
        <v>1015</v>
      </c>
      <c r="F1559" s="16"/>
      <c r="G1559"/>
      <c r="H1559" s="17">
        <v>215000</v>
      </c>
      <c r="I1559" s="17">
        <v>215177.74</v>
      </c>
      <c r="J1559" s="16">
        <v>205054.25</v>
      </c>
      <c r="K1559" s="18" t="e">
        <f>INDEX(תקציב_2013,MATCH(D1559,'[1]תקציב 2015'!$D$3:$D$5960,0),8)</f>
        <v>#N/A</v>
      </c>
      <c r="L1559" s="18" t="str">
        <f t="shared" si="192"/>
        <v>8</v>
      </c>
      <c r="M1559" s="18" t="str">
        <f>INDEX(Chapter,MATCH(L1559,[1]Chapter!$A$1:$A$681,0),8)</f>
        <v>שירותים ממלכתיים</v>
      </c>
      <c r="N1559" s="18" t="str">
        <f t="shared" si="193"/>
        <v>82</v>
      </c>
      <c r="O1559" s="18" t="str">
        <f>INDEX(Chapter,MATCH(N1559,[1]Chapter!$A$1:$A$681,0),8)</f>
        <v>תרבות</v>
      </c>
      <c r="P1559" s="18" t="str">
        <f t="shared" si="194"/>
        <v>828</v>
      </c>
      <c r="Q1559" s="18" t="str">
        <f>INDEX(Chapter,MATCH(P1559,[1]Chapter!$A$1:$A$681,0),8)</f>
        <v>נוער</v>
      </c>
      <c r="R1559" s="18" t="str">
        <f t="shared" si="195"/>
        <v>8283</v>
      </c>
      <c r="S1559" s="18" t="str">
        <f>INDEX(Chapter,MATCH(R1559,[1]Chapter!$A$1:$A$681,0),8)</f>
        <v>חוגי נוער</v>
      </c>
      <c r="T1559" s="18"/>
      <c r="U1559" s="18" t="str">
        <f t="shared" si="196"/>
        <v>7</v>
      </c>
      <c r="V1559" s="18" t="str">
        <f>IF($L1559&lt;"6",INDEX(Revenue_type,MATCH(U1559*1,[1]type!$A$118:$A$168,0),8),INDEX(Expenditure_type,MATCH(U1559*1,[1]type!$A$2:$A$117,0),8))</f>
        <v>הוצאות לפעולות</v>
      </c>
      <c r="W1559" s="18" t="str">
        <f t="shared" si="197"/>
        <v>78</v>
      </c>
      <c r="X1559" s="18" t="str">
        <f>IF($L1559&lt;"6",INDEX(Revenue_type,MATCH(W1559*1,[1]type!$A$118:$A$168,0),8),INDEX(Expenditure_type,MATCH(W1559*1,[1]type!$A$2:$A$117,0),8))</f>
        <v>הוצאות שונות</v>
      </c>
      <c r="Y1559" s="18" t="str">
        <f t="shared" si="198"/>
        <v>784</v>
      </c>
      <c r="Z1559" s="18" t="e">
        <f>IF($L1559&lt;"6",INDEX(Revenue_type,MATCH(Y1559*1,[1]type!$A$118:$A$168,0),8),INDEX(Expenditure_type,MATCH(Y1559*1,[1]type!$A$2:$A$117,0),8))</f>
        <v>#N/A</v>
      </c>
    </row>
    <row r="1560" spans="1:26" ht="15.75" customHeight="1" outlineLevel="2">
      <c r="A1560" s="38">
        <v>785</v>
      </c>
      <c r="B1560" s="39">
        <v>828300</v>
      </c>
      <c r="C1560">
        <v>1</v>
      </c>
      <c r="D1560" t="str">
        <f t="shared" si="199"/>
        <v>1828300.785</v>
      </c>
      <c r="E1560" s="42" t="s">
        <v>1016</v>
      </c>
      <c r="F1560" s="16"/>
      <c r="G1560"/>
      <c r="H1560" s="17">
        <v>70000</v>
      </c>
      <c r="I1560" s="17">
        <v>37645.9</v>
      </c>
      <c r="J1560" s="16">
        <v>20000</v>
      </c>
      <c r="K1560" s="18" t="e">
        <f>INDEX(תקציב_2013,MATCH(D1560,'[1]תקציב 2015'!$D$3:$D$5960,0),8)</f>
        <v>#N/A</v>
      </c>
      <c r="L1560" s="18" t="str">
        <f t="shared" si="192"/>
        <v>8</v>
      </c>
      <c r="M1560" s="18" t="str">
        <f>INDEX(Chapter,MATCH(L1560,[1]Chapter!$A$1:$A$681,0),8)</f>
        <v>שירותים ממלכתיים</v>
      </c>
      <c r="N1560" s="18" t="str">
        <f t="shared" si="193"/>
        <v>82</v>
      </c>
      <c r="O1560" s="18" t="str">
        <f>INDEX(Chapter,MATCH(N1560,[1]Chapter!$A$1:$A$681,0),8)</f>
        <v>תרבות</v>
      </c>
      <c r="P1560" s="18" t="str">
        <f t="shared" si="194"/>
        <v>828</v>
      </c>
      <c r="Q1560" s="18" t="str">
        <f>INDEX(Chapter,MATCH(P1560,[1]Chapter!$A$1:$A$681,0),8)</f>
        <v>נוער</v>
      </c>
      <c r="R1560" s="18" t="str">
        <f t="shared" si="195"/>
        <v>8283</v>
      </c>
      <c r="S1560" s="18" t="str">
        <f>INDEX(Chapter,MATCH(R1560,[1]Chapter!$A$1:$A$681,0),8)</f>
        <v>חוגי נוער</v>
      </c>
      <c r="T1560" s="18"/>
      <c r="U1560" s="18" t="str">
        <f t="shared" si="196"/>
        <v>7</v>
      </c>
      <c r="V1560" s="18" t="str">
        <f>IF($L1560&lt;"6",INDEX(Revenue_type,MATCH(U1560*1,[1]type!$A$118:$A$168,0),8),INDEX(Expenditure_type,MATCH(U1560*1,[1]type!$A$2:$A$117,0),8))</f>
        <v>הוצאות לפעולות</v>
      </c>
      <c r="W1560" s="18" t="str">
        <f t="shared" si="197"/>
        <v>78</v>
      </c>
      <c r="X1560" s="18" t="str">
        <f>IF($L1560&lt;"6",INDEX(Revenue_type,MATCH(W1560*1,[1]type!$A$118:$A$168,0),8),INDEX(Expenditure_type,MATCH(W1560*1,[1]type!$A$2:$A$117,0),8))</f>
        <v>הוצאות שונות</v>
      </c>
      <c r="Y1560" s="18" t="str">
        <f t="shared" si="198"/>
        <v>785</v>
      </c>
      <c r="Z1560" s="18" t="e">
        <f>IF($L1560&lt;"6",INDEX(Revenue_type,MATCH(Y1560*1,[1]type!$A$118:$A$168,0),8),INDEX(Expenditure_type,MATCH(Y1560*1,[1]type!$A$2:$A$117,0),8))</f>
        <v>#N/A</v>
      </c>
    </row>
    <row r="1561" spans="1:26" ht="15.75" customHeight="1" outlineLevel="2">
      <c r="A1561" s="38">
        <v>798</v>
      </c>
      <c r="B1561" s="39">
        <v>828300</v>
      </c>
      <c r="C1561">
        <v>1</v>
      </c>
      <c r="D1561" t="str">
        <f t="shared" si="199"/>
        <v>1828300.798</v>
      </c>
      <c r="E1561" s="42" t="s">
        <v>713</v>
      </c>
      <c r="F1561" s="16"/>
      <c r="G1561"/>
      <c r="H1561" s="17">
        <v>52000</v>
      </c>
      <c r="I1561" s="17">
        <v>49114</v>
      </c>
      <c r="J1561" s="16">
        <v>48710</v>
      </c>
      <c r="K1561" s="18" t="e">
        <f>INDEX(תקציב_2013,MATCH(D1561,'[1]תקציב 2015'!$D$3:$D$5960,0),8)</f>
        <v>#N/A</v>
      </c>
      <c r="L1561" s="18" t="str">
        <f t="shared" si="192"/>
        <v>8</v>
      </c>
      <c r="M1561" s="18" t="str">
        <f>INDEX(Chapter,MATCH(L1561,[1]Chapter!$A$1:$A$681,0),8)</f>
        <v>שירותים ממלכתיים</v>
      </c>
      <c r="N1561" s="18" t="str">
        <f t="shared" si="193"/>
        <v>82</v>
      </c>
      <c r="O1561" s="18" t="str">
        <f>INDEX(Chapter,MATCH(N1561,[1]Chapter!$A$1:$A$681,0),8)</f>
        <v>תרבות</v>
      </c>
      <c r="P1561" s="18" t="str">
        <f t="shared" si="194"/>
        <v>828</v>
      </c>
      <c r="Q1561" s="18" t="str">
        <f>INDEX(Chapter,MATCH(P1561,[1]Chapter!$A$1:$A$681,0),8)</f>
        <v>נוער</v>
      </c>
      <c r="R1561" s="18" t="str">
        <f t="shared" si="195"/>
        <v>8283</v>
      </c>
      <c r="S1561" s="18" t="str">
        <f>INDEX(Chapter,MATCH(R1561,[1]Chapter!$A$1:$A$681,0),8)</f>
        <v>חוגי נוער</v>
      </c>
      <c r="T1561" s="18"/>
      <c r="U1561" s="18" t="str">
        <f t="shared" si="196"/>
        <v>7</v>
      </c>
      <c r="V1561" s="18" t="str">
        <f>IF($L1561&lt;"6",INDEX(Revenue_type,MATCH(U1561*1,[1]type!$A$118:$A$168,0),8),INDEX(Expenditure_type,MATCH(U1561*1,[1]type!$A$2:$A$117,0),8))</f>
        <v>הוצאות לפעולות</v>
      </c>
      <c r="W1561" s="18" t="str">
        <f t="shared" si="197"/>
        <v>79</v>
      </c>
      <c r="X1561" s="18" t="str">
        <f>IF($L1561&lt;"6",INDEX(Revenue_type,MATCH(W1561*1,[1]type!$A$118:$A$168,0),8),INDEX(Expenditure_type,MATCH(W1561*1,[1]type!$A$2:$A$117,0),8))</f>
        <v>השתתפות בתקציבי עזר 092</v>
      </c>
      <c r="Y1561" s="18" t="str">
        <f t="shared" si="198"/>
        <v>798</v>
      </c>
      <c r="Z1561" s="18" t="e">
        <f>IF($L1561&lt;"6",INDEX(Revenue_type,MATCH(Y1561*1,[1]type!$A$118:$A$168,0),8),INDEX(Expenditure_type,MATCH(Y1561*1,[1]type!$A$2:$A$117,0),8))</f>
        <v>#N/A</v>
      </c>
    </row>
    <row r="1562" spans="1:26" ht="15.75" customHeight="1" outlineLevel="2">
      <c r="A1562" s="38">
        <v>930</v>
      </c>
      <c r="B1562" s="39">
        <v>828300</v>
      </c>
      <c r="C1562">
        <v>1</v>
      </c>
      <c r="D1562" t="str">
        <f t="shared" si="199"/>
        <v>1828300.930</v>
      </c>
      <c r="E1562" s="42" t="s">
        <v>94</v>
      </c>
      <c r="F1562" s="16"/>
      <c r="G1562"/>
      <c r="H1562" s="17">
        <v>20000</v>
      </c>
      <c r="I1562" s="17">
        <v>9954.98</v>
      </c>
      <c r="J1562" s="16">
        <v>14187.59</v>
      </c>
      <c r="K1562" s="18" t="e">
        <f>INDEX(תקציב_2013,MATCH(D1562,'[1]תקציב 2015'!$D$3:$D$5960,0),8)</f>
        <v>#N/A</v>
      </c>
      <c r="L1562" s="18" t="str">
        <f t="shared" si="192"/>
        <v>8</v>
      </c>
      <c r="M1562" s="18" t="str">
        <f>INDEX(Chapter,MATCH(L1562,[1]Chapter!$A$1:$A$681,0),8)</f>
        <v>שירותים ממלכתיים</v>
      </c>
      <c r="N1562" s="18" t="str">
        <f t="shared" si="193"/>
        <v>82</v>
      </c>
      <c r="O1562" s="18" t="str">
        <f>INDEX(Chapter,MATCH(N1562,[1]Chapter!$A$1:$A$681,0),8)</f>
        <v>תרבות</v>
      </c>
      <c r="P1562" s="18" t="str">
        <f t="shared" si="194"/>
        <v>828</v>
      </c>
      <c r="Q1562" s="18" t="str">
        <f>INDEX(Chapter,MATCH(P1562,[1]Chapter!$A$1:$A$681,0),8)</f>
        <v>נוער</v>
      </c>
      <c r="R1562" s="18" t="str">
        <f t="shared" si="195"/>
        <v>8283</v>
      </c>
      <c r="S1562" s="18" t="str">
        <f>INDEX(Chapter,MATCH(R1562,[1]Chapter!$A$1:$A$681,0),8)</f>
        <v>חוגי נוער</v>
      </c>
      <c r="T1562" s="18"/>
      <c r="U1562" s="18" t="str">
        <f t="shared" si="196"/>
        <v>9</v>
      </c>
      <c r="V1562" s="18" t="str">
        <f>IF($L1562&lt;"6",INDEX(Revenue_type,MATCH(U1562*1,[1]type!$A$118:$A$168,0),8),INDEX(Expenditure_type,MATCH(U1562*1,[1]type!$A$2:$A$117,0),8))</f>
        <v>הוצאות חד פעמיות</v>
      </c>
      <c r="W1562" s="18" t="str">
        <f t="shared" si="197"/>
        <v>93</v>
      </c>
      <c r="X1562" s="18" t="str">
        <f>IF($L1562&lt;"6",INDEX(Revenue_type,MATCH(W1562*1,[1]type!$A$118:$A$168,0),8),INDEX(Expenditure_type,MATCH(W1562*1,[1]type!$A$2:$A$117,0),8))</f>
        <v>רכישת ציוד יסודי</v>
      </c>
      <c r="Y1562" s="18" t="str">
        <f t="shared" si="198"/>
        <v>930</v>
      </c>
      <c r="Z1562" s="18" t="e">
        <f>IF($L1562&lt;"6",INDEX(Revenue_type,MATCH(Y1562*1,[1]type!$A$118:$A$168,0),8),INDEX(Expenditure_type,MATCH(Y1562*1,[1]type!$A$2:$A$117,0),8))</f>
        <v>#N/A</v>
      </c>
    </row>
    <row r="1563" spans="1:26" ht="15.75" customHeight="1" outlineLevel="2">
      <c r="A1563" s="38">
        <v>110</v>
      </c>
      <c r="B1563" s="39">
        <v>828400</v>
      </c>
      <c r="C1563">
        <v>1</v>
      </c>
      <c r="D1563" t="str">
        <f t="shared" si="199"/>
        <v>1828400.110</v>
      </c>
      <c r="E1563" s="42" t="s">
        <v>910</v>
      </c>
      <c r="F1563" s="16"/>
      <c r="G1563"/>
      <c r="H1563" s="17">
        <v>0</v>
      </c>
      <c r="I1563" s="17">
        <v>0</v>
      </c>
      <c r="J1563" s="16">
        <v>0</v>
      </c>
      <c r="K1563" s="18" t="e">
        <f>INDEX(תקציב_2013,MATCH(D1563,'[1]תקציב 2015'!$D$3:$D$5960,0),8)</f>
        <v>#N/A</v>
      </c>
      <c r="L1563" s="18" t="str">
        <f t="shared" si="192"/>
        <v>8</v>
      </c>
      <c r="M1563" s="18" t="str">
        <f>INDEX(Chapter,MATCH(L1563,[1]Chapter!$A$1:$A$681,0),8)</f>
        <v>שירותים ממלכתיים</v>
      </c>
      <c r="N1563" s="18" t="str">
        <f t="shared" si="193"/>
        <v>82</v>
      </c>
      <c r="O1563" s="18" t="str">
        <f>INDEX(Chapter,MATCH(N1563,[1]Chapter!$A$1:$A$681,0),8)</f>
        <v>תרבות</v>
      </c>
      <c r="P1563" s="18" t="str">
        <f t="shared" si="194"/>
        <v>828</v>
      </c>
      <c r="Q1563" s="18" t="str">
        <f>INDEX(Chapter,MATCH(P1563,[1]Chapter!$A$1:$A$681,0),8)</f>
        <v>נוער</v>
      </c>
      <c r="R1563" s="18" t="str">
        <f t="shared" si="195"/>
        <v>8284</v>
      </c>
      <c r="S1563" s="18" t="str">
        <f>INDEX(Chapter,MATCH(R1563,[1]Chapter!$A$1:$A$681,0),8)</f>
        <v>קייטנות נוער</v>
      </c>
      <c r="T1563" s="18"/>
      <c r="U1563" s="18" t="str">
        <f t="shared" si="196"/>
        <v>1</v>
      </c>
      <c r="V1563" s="18" t="str">
        <f>IF($L1563&lt;"6",INDEX(Revenue_type,MATCH(U1563*1,[1]type!$A$118:$A$168,0),8),INDEX(Expenditure_type,MATCH(U1563*1,[1]type!$A$2:$A$117,0),8))</f>
        <v>משכורות וש"ע לעובדים לפי תקן</v>
      </c>
      <c r="W1563" s="18" t="str">
        <f t="shared" si="197"/>
        <v>11</v>
      </c>
      <c r="X1563" s="18" t="str">
        <f>IF($L1563&lt;"6",INDEX(Revenue_type,MATCH(W1563*1,[1]type!$A$118:$A$168,0),8),INDEX(Expenditure_type,MATCH(W1563*1,[1]type!$A$2:$A$117,0),8))</f>
        <v>השכר הקובע</v>
      </c>
      <c r="Y1563" s="18" t="str">
        <f t="shared" si="198"/>
        <v>110</v>
      </c>
      <c r="Z1563" s="18" t="e">
        <f>IF($L1563&lt;"6",INDEX(Revenue_type,MATCH(Y1563*1,[1]type!$A$118:$A$168,0),8),INDEX(Expenditure_type,MATCH(Y1563*1,[1]type!$A$2:$A$117,0),8))</f>
        <v>#N/A</v>
      </c>
    </row>
    <row r="1564" spans="1:26" ht="15.75" customHeight="1" outlineLevel="2">
      <c r="A1564" s="38">
        <v>781</v>
      </c>
      <c r="B1564" s="39">
        <v>828900</v>
      </c>
      <c r="C1564">
        <v>1</v>
      </c>
      <c r="D1564" t="str">
        <f t="shared" si="199"/>
        <v>1828900.781</v>
      </c>
      <c r="E1564" s="42" t="s">
        <v>1017</v>
      </c>
      <c r="F1564" s="16"/>
      <c r="G1564"/>
      <c r="H1564" s="17">
        <v>79400</v>
      </c>
      <c r="I1564" s="17">
        <v>26453.1</v>
      </c>
      <c r="J1564" s="16">
        <v>77544.899999999994</v>
      </c>
      <c r="K1564" s="18" t="e">
        <f>INDEX(תקציב_2013,MATCH(D1564,'[1]תקציב 2015'!$D$3:$D$5960,0),8)</f>
        <v>#N/A</v>
      </c>
      <c r="L1564" s="18" t="str">
        <f t="shared" si="192"/>
        <v>8</v>
      </c>
      <c r="M1564" s="18" t="str">
        <f>INDEX(Chapter,MATCH(L1564,[1]Chapter!$A$1:$A$681,0),8)</f>
        <v>שירותים ממלכתיים</v>
      </c>
      <c r="N1564" s="18" t="str">
        <f t="shared" si="193"/>
        <v>82</v>
      </c>
      <c r="O1564" s="18" t="str">
        <f>INDEX(Chapter,MATCH(N1564,[1]Chapter!$A$1:$A$681,0),8)</f>
        <v>תרבות</v>
      </c>
      <c r="P1564" s="18" t="str">
        <f t="shared" si="194"/>
        <v>828</v>
      </c>
      <c r="Q1564" s="18" t="str">
        <f>INDEX(Chapter,MATCH(P1564,[1]Chapter!$A$1:$A$681,0),8)</f>
        <v>נוער</v>
      </c>
      <c r="R1564" s="18" t="str">
        <f t="shared" si="195"/>
        <v>8289</v>
      </c>
      <c r="S1564" s="18" t="str">
        <f>INDEX(Chapter,MATCH(R1564,[1]Chapter!$A$1:$A$681,0),8)</f>
        <v>תנועות נוער</v>
      </c>
      <c r="T1564" s="18"/>
      <c r="U1564" s="18" t="str">
        <f t="shared" si="196"/>
        <v>7</v>
      </c>
      <c r="V1564" s="18" t="str">
        <f>IF($L1564&lt;"6",INDEX(Revenue_type,MATCH(U1564*1,[1]type!$A$118:$A$168,0),8),INDEX(Expenditure_type,MATCH(U1564*1,[1]type!$A$2:$A$117,0),8))</f>
        <v>הוצאות לפעולות</v>
      </c>
      <c r="W1564" s="18" t="str">
        <f t="shared" si="197"/>
        <v>78</v>
      </c>
      <c r="X1564" s="18" t="str">
        <f>IF($L1564&lt;"6",INDEX(Revenue_type,MATCH(W1564*1,[1]type!$A$118:$A$168,0),8),INDEX(Expenditure_type,MATCH(W1564*1,[1]type!$A$2:$A$117,0),8))</f>
        <v>הוצאות שונות</v>
      </c>
      <c r="Y1564" s="18" t="str">
        <f t="shared" si="198"/>
        <v>781</v>
      </c>
      <c r="Z1564" s="18" t="e">
        <f>IF($L1564&lt;"6",INDEX(Revenue_type,MATCH(Y1564*1,[1]type!$A$118:$A$168,0),8),INDEX(Expenditure_type,MATCH(Y1564*1,[1]type!$A$2:$A$117,0),8))</f>
        <v>#N/A</v>
      </c>
    </row>
    <row r="1565" spans="1:26" ht="15.75" customHeight="1" outlineLevel="2">
      <c r="A1565" s="38">
        <v>782</v>
      </c>
      <c r="B1565" s="39">
        <v>828900</v>
      </c>
      <c r="C1565">
        <v>1</v>
      </c>
      <c r="D1565" t="str">
        <f t="shared" si="199"/>
        <v>1828900.782</v>
      </c>
      <c r="E1565" s="42" t="s">
        <v>1018</v>
      </c>
      <c r="F1565" s="16"/>
      <c r="G1565"/>
      <c r="H1565" s="17">
        <v>50500</v>
      </c>
      <c r="I1565" s="17">
        <v>38885.1</v>
      </c>
      <c r="J1565" s="16">
        <v>40590.1</v>
      </c>
      <c r="K1565" s="18" t="e">
        <f>INDEX(תקציב_2013,MATCH(D1565,'[1]תקציב 2015'!$D$3:$D$5960,0),8)</f>
        <v>#N/A</v>
      </c>
      <c r="L1565" s="18" t="str">
        <f t="shared" si="192"/>
        <v>8</v>
      </c>
      <c r="M1565" s="18" t="str">
        <f>INDEX(Chapter,MATCH(L1565,[1]Chapter!$A$1:$A$681,0),8)</f>
        <v>שירותים ממלכתיים</v>
      </c>
      <c r="N1565" s="18" t="str">
        <f t="shared" si="193"/>
        <v>82</v>
      </c>
      <c r="O1565" s="18" t="str">
        <f>INDEX(Chapter,MATCH(N1565,[1]Chapter!$A$1:$A$681,0),8)</f>
        <v>תרבות</v>
      </c>
      <c r="P1565" s="18" t="str">
        <f t="shared" si="194"/>
        <v>828</v>
      </c>
      <c r="Q1565" s="18" t="str">
        <f>INDEX(Chapter,MATCH(P1565,[1]Chapter!$A$1:$A$681,0),8)</f>
        <v>נוער</v>
      </c>
      <c r="R1565" s="18" t="str">
        <f t="shared" si="195"/>
        <v>8289</v>
      </c>
      <c r="S1565" s="18" t="str">
        <f>INDEX(Chapter,MATCH(R1565,[1]Chapter!$A$1:$A$681,0),8)</f>
        <v>תנועות נוער</v>
      </c>
      <c r="T1565" s="18"/>
      <c r="U1565" s="18" t="str">
        <f t="shared" si="196"/>
        <v>7</v>
      </c>
      <c r="V1565" s="18" t="str">
        <f>IF($L1565&lt;"6",INDEX(Revenue_type,MATCH(U1565*1,[1]type!$A$118:$A$168,0),8),INDEX(Expenditure_type,MATCH(U1565*1,[1]type!$A$2:$A$117,0),8))</f>
        <v>הוצאות לפעולות</v>
      </c>
      <c r="W1565" s="18" t="str">
        <f t="shared" si="197"/>
        <v>78</v>
      </c>
      <c r="X1565" s="18" t="str">
        <f>IF($L1565&lt;"6",INDEX(Revenue_type,MATCH(W1565*1,[1]type!$A$118:$A$168,0),8),INDEX(Expenditure_type,MATCH(W1565*1,[1]type!$A$2:$A$117,0),8))</f>
        <v>הוצאות שונות</v>
      </c>
      <c r="Y1565" s="18" t="str">
        <f t="shared" si="198"/>
        <v>782</v>
      </c>
      <c r="Z1565" s="18" t="e">
        <f>IF($L1565&lt;"6",INDEX(Revenue_type,MATCH(Y1565*1,[1]type!$A$118:$A$168,0),8),INDEX(Expenditure_type,MATCH(Y1565*1,[1]type!$A$2:$A$117,0),8))</f>
        <v>#N/A</v>
      </c>
    </row>
    <row r="1566" spans="1:26" ht="15.75" customHeight="1" outlineLevel="2">
      <c r="A1566" s="38">
        <v>783</v>
      </c>
      <c r="B1566" s="39">
        <v>828900</v>
      </c>
      <c r="C1566">
        <v>1</v>
      </c>
      <c r="D1566" t="str">
        <f t="shared" si="199"/>
        <v>1828900.783</v>
      </c>
      <c r="E1566" s="42" t="s">
        <v>1019</v>
      </c>
      <c r="F1566" s="16"/>
      <c r="G1566"/>
      <c r="H1566" s="17">
        <v>102400</v>
      </c>
      <c r="I1566" s="17">
        <v>105302.32</v>
      </c>
      <c r="J1566" s="16">
        <v>106391.82</v>
      </c>
      <c r="K1566" s="18" t="e">
        <f>INDEX(תקציב_2013,MATCH(D1566,'[1]תקציב 2015'!$D$3:$D$5960,0),8)</f>
        <v>#N/A</v>
      </c>
      <c r="L1566" s="18" t="str">
        <f t="shared" si="192"/>
        <v>8</v>
      </c>
      <c r="M1566" s="18" t="str">
        <f>INDEX(Chapter,MATCH(L1566,[1]Chapter!$A$1:$A$681,0),8)</f>
        <v>שירותים ממלכתיים</v>
      </c>
      <c r="N1566" s="18" t="str">
        <f t="shared" si="193"/>
        <v>82</v>
      </c>
      <c r="O1566" s="18" t="str">
        <f>INDEX(Chapter,MATCH(N1566,[1]Chapter!$A$1:$A$681,0),8)</f>
        <v>תרבות</v>
      </c>
      <c r="P1566" s="18" t="str">
        <f t="shared" si="194"/>
        <v>828</v>
      </c>
      <c r="Q1566" s="18" t="str">
        <f>INDEX(Chapter,MATCH(P1566,[1]Chapter!$A$1:$A$681,0),8)</f>
        <v>נוער</v>
      </c>
      <c r="R1566" s="18" t="str">
        <f t="shared" si="195"/>
        <v>8289</v>
      </c>
      <c r="S1566" s="18" t="str">
        <f>INDEX(Chapter,MATCH(R1566,[1]Chapter!$A$1:$A$681,0),8)</f>
        <v>תנועות נוער</v>
      </c>
      <c r="T1566" s="18"/>
      <c r="U1566" s="18" t="str">
        <f t="shared" si="196"/>
        <v>7</v>
      </c>
      <c r="V1566" s="18" t="str">
        <f>IF($L1566&lt;"6",INDEX(Revenue_type,MATCH(U1566*1,[1]type!$A$118:$A$168,0),8),INDEX(Expenditure_type,MATCH(U1566*1,[1]type!$A$2:$A$117,0),8))</f>
        <v>הוצאות לפעולות</v>
      </c>
      <c r="W1566" s="18" t="str">
        <f t="shared" si="197"/>
        <v>78</v>
      </c>
      <c r="X1566" s="18" t="str">
        <f>IF($L1566&lt;"6",INDEX(Revenue_type,MATCH(W1566*1,[1]type!$A$118:$A$168,0),8),INDEX(Expenditure_type,MATCH(W1566*1,[1]type!$A$2:$A$117,0),8))</f>
        <v>הוצאות שונות</v>
      </c>
      <c r="Y1566" s="18" t="str">
        <f t="shared" si="198"/>
        <v>783</v>
      </c>
      <c r="Z1566" s="18" t="e">
        <f>IF($L1566&lt;"6",INDEX(Revenue_type,MATCH(Y1566*1,[1]type!$A$118:$A$168,0),8),INDEX(Expenditure_type,MATCH(Y1566*1,[1]type!$A$2:$A$117,0),8))</f>
        <v>#N/A</v>
      </c>
    </row>
    <row r="1567" spans="1:26" ht="15.75" customHeight="1" outlineLevel="2">
      <c r="A1567" s="38">
        <v>784</v>
      </c>
      <c r="B1567" s="39">
        <v>828900</v>
      </c>
      <c r="C1567">
        <v>1</v>
      </c>
      <c r="D1567" t="str">
        <f t="shared" si="199"/>
        <v>1828900.784</v>
      </c>
      <c r="E1567" s="42" t="s">
        <v>1020</v>
      </c>
      <c r="F1567" s="16"/>
      <c r="G1567"/>
      <c r="H1567" s="17">
        <v>160700</v>
      </c>
      <c r="I1567" s="17">
        <v>111068.87</v>
      </c>
      <c r="J1567" s="16">
        <v>129955.18</v>
      </c>
      <c r="K1567" s="18" t="e">
        <f>INDEX(תקציב_2013,MATCH(D1567,'[1]תקציב 2015'!$D$3:$D$5960,0),8)</f>
        <v>#N/A</v>
      </c>
      <c r="L1567" s="18" t="str">
        <f t="shared" si="192"/>
        <v>8</v>
      </c>
      <c r="M1567" s="18" t="str">
        <f>INDEX(Chapter,MATCH(L1567,[1]Chapter!$A$1:$A$681,0),8)</f>
        <v>שירותים ממלכתיים</v>
      </c>
      <c r="N1567" s="18" t="str">
        <f t="shared" si="193"/>
        <v>82</v>
      </c>
      <c r="O1567" s="18" t="str">
        <f>INDEX(Chapter,MATCH(N1567,[1]Chapter!$A$1:$A$681,0),8)</f>
        <v>תרבות</v>
      </c>
      <c r="P1567" s="18" t="str">
        <f t="shared" si="194"/>
        <v>828</v>
      </c>
      <c r="Q1567" s="18" t="str">
        <f>INDEX(Chapter,MATCH(P1567,[1]Chapter!$A$1:$A$681,0),8)</f>
        <v>נוער</v>
      </c>
      <c r="R1567" s="18" t="str">
        <f t="shared" si="195"/>
        <v>8289</v>
      </c>
      <c r="S1567" s="18" t="str">
        <f>INDEX(Chapter,MATCH(R1567,[1]Chapter!$A$1:$A$681,0),8)</f>
        <v>תנועות נוער</v>
      </c>
      <c r="T1567" s="18"/>
      <c r="U1567" s="18" t="str">
        <f t="shared" si="196"/>
        <v>7</v>
      </c>
      <c r="V1567" s="18" t="str">
        <f>IF($L1567&lt;"6",INDEX(Revenue_type,MATCH(U1567*1,[1]type!$A$118:$A$168,0),8),INDEX(Expenditure_type,MATCH(U1567*1,[1]type!$A$2:$A$117,0),8))</f>
        <v>הוצאות לפעולות</v>
      </c>
      <c r="W1567" s="18" t="str">
        <f t="shared" si="197"/>
        <v>78</v>
      </c>
      <c r="X1567" s="18" t="str">
        <f>IF($L1567&lt;"6",INDEX(Revenue_type,MATCH(W1567*1,[1]type!$A$118:$A$168,0),8),INDEX(Expenditure_type,MATCH(W1567*1,[1]type!$A$2:$A$117,0),8))</f>
        <v>הוצאות שונות</v>
      </c>
      <c r="Y1567" s="18" t="str">
        <f t="shared" si="198"/>
        <v>784</v>
      </c>
      <c r="Z1567" s="18" t="e">
        <f>IF($L1567&lt;"6",INDEX(Revenue_type,MATCH(Y1567*1,[1]type!$A$118:$A$168,0),8),INDEX(Expenditure_type,MATCH(Y1567*1,[1]type!$A$2:$A$117,0),8))</f>
        <v>#N/A</v>
      </c>
    </row>
    <row r="1568" spans="1:26" ht="15.75" customHeight="1" outlineLevel="2">
      <c r="A1568" s="38">
        <v>785</v>
      </c>
      <c r="B1568" s="39">
        <v>828900</v>
      </c>
      <c r="C1568">
        <v>1</v>
      </c>
      <c r="D1568" t="str">
        <f t="shared" si="199"/>
        <v>1828900.785</v>
      </c>
      <c r="E1568" s="42" t="s">
        <v>1021</v>
      </c>
      <c r="F1568" s="16"/>
      <c r="G1568"/>
      <c r="H1568" s="17">
        <v>85000</v>
      </c>
      <c r="I1568" s="17">
        <v>83495.3</v>
      </c>
      <c r="J1568" s="16">
        <v>84383.6</v>
      </c>
      <c r="K1568" s="18" t="e">
        <f>INDEX(תקציב_2013,MATCH(D1568,'[1]תקציב 2015'!$D$3:$D$5960,0),8)</f>
        <v>#N/A</v>
      </c>
      <c r="L1568" s="18" t="str">
        <f t="shared" si="192"/>
        <v>8</v>
      </c>
      <c r="M1568" s="18" t="str">
        <f>INDEX(Chapter,MATCH(L1568,[1]Chapter!$A$1:$A$681,0),8)</f>
        <v>שירותים ממלכתיים</v>
      </c>
      <c r="N1568" s="18" t="str">
        <f t="shared" si="193"/>
        <v>82</v>
      </c>
      <c r="O1568" s="18" t="str">
        <f>INDEX(Chapter,MATCH(N1568,[1]Chapter!$A$1:$A$681,0),8)</f>
        <v>תרבות</v>
      </c>
      <c r="P1568" s="18" t="str">
        <f t="shared" si="194"/>
        <v>828</v>
      </c>
      <c r="Q1568" s="18" t="str">
        <f>INDEX(Chapter,MATCH(P1568,[1]Chapter!$A$1:$A$681,0),8)</f>
        <v>נוער</v>
      </c>
      <c r="R1568" s="18" t="str">
        <f t="shared" si="195"/>
        <v>8289</v>
      </c>
      <c r="S1568" s="18" t="str">
        <f>INDEX(Chapter,MATCH(R1568,[1]Chapter!$A$1:$A$681,0),8)</f>
        <v>תנועות נוער</v>
      </c>
      <c r="T1568" s="18"/>
      <c r="U1568" s="18" t="str">
        <f t="shared" si="196"/>
        <v>7</v>
      </c>
      <c r="V1568" s="18" t="str">
        <f>IF($L1568&lt;"6",INDEX(Revenue_type,MATCH(U1568*1,[1]type!$A$118:$A$168,0),8),INDEX(Expenditure_type,MATCH(U1568*1,[1]type!$A$2:$A$117,0),8))</f>
        <v>הוצאות לפעולות</v>
      </c>
      <c r="W1568" s="18" t="str">
        <f t="shared" si="197"/>
        <v>78</v>
      </c>
      <c r="X1568" s="18" t="str">
        <f>IF($L1568&lt;"6",INDEX(Revenue_type,MATCH(W1568*1,[1]type!$A$118:$A$168,0),8),INDEX(Expenditure_type,MATCH(W1568*1,[1]type!$A$2:$A$117,0),8))</f>
        <v>הוצאות שונות</v>
      </c>
      <c r="Y1568" s="18" t="str">
        <f t="shared" si="198"/>
        <v>785</v>
      </c>
      <c r="Z1568" s="18" t="e">
        <f>IF($L1568&lt;"6",INDEX(Revenue_type,MATCH(Y1568*1,[1]type!$A$118:$A$168,0),8),INDEX(Expenditure_type,MATCH(Y1568*1,[1]type!$A$2:$A$117,0),8))</f>
        <v>#N/A</v>
      </c>
    </row>
    <row r="1569" spans="1:26" ht="15.75" customHeight="1" outlineLevel="2">
      <c r="A1569" s="38">
        <v>786</v>
      </c>
      <c r="B1569" s="39">
        <v>828900</v>
      </c>
      <c r="C1569">
        <v>1</v>
      </c>
      <c r="D1569" t="str">
        <f t="shared" si="199"/>
        <v>1828900.786</v>
      </c>
      <c r="E1569" s="42" t="s">
        <v>1022</v>
      </c>
      <c r="F1569" s="16"/>
      <c r="G1569"/>
      <c r="H1569" s="17">
        <v>26000</v>
      </c>
      <c r="I1569" s="17">
        <v>25999.3</v>
      </c>
      <c r="J1569" s="16">
        <v>22340.76</v>
      </c>
      <c r="K1569" s="18" t="e">
        <f>INDEX(תקציב_2013,MATCH(D1569,'[1]תקציב 2015'!$D$3:$D$5960,0),8)</f>
        <v>#N/A</v>
      </c>
      <c r="L1569" s="18" t="str">
        <f t="shared" si="192"/>
        <v>8</v>
      </c>
      <c r="M1569" s="18" t="str">
        <f>INDEX(Chapter,MATCH(L1569,[1]Chapter!$A$1:$A$681,0),8)</f>
        <v>שירותים ממלכתיים</v>
      </c>
      <c r="N1569" s="18" t="str">
        <f t="shared" si="193"/>
        <v>82</v>
      </c>
      <c r="O1569" s="18" t="str">
        <f>INDEX(Chapter,MATCH(N1569,[1]Chapter!$A$1:$A$681,0),8)</f>
        <v>תרבות</v>
      </c>
      <c r="P1569" s="18" t="str">
        <f t="shared" si="194"/>
        <v>828</v>
      </c>
      <c r="Q1569" s="18" t="str">
        <f>INDEX(Chapter,MATCH(P1569,[1]Chapter!$A$1:$A$681,0),8)</f>
        <v>נוער</v>
      </c>
      <c r="R1569" s="18" t="str">
        <f t="shared" si="195"/>
        <v>8289</v>
      </c>
      <c r="S1569" s="18" t="str">
        <f>INDEX(Chapter,MATCH(R1569,[1]Chapter!$A$1:$A$681,0),8)</f>
        <v>תנועות נוער</v>
      </c>
      <c r="T1569" s="18"/>
      <c r="U1569" s="18" t="str">
        <f t="shared" si="196"/>
        <v>7</v>
      </c>
      <c r="V1569" s="18" t="str">
        <f>IF($L1569&lt;"6",INDEX(Revenue_type,MATCH(U1569*1,[1]type!$A$118:$A$168,0),8),INDEX(Expenditure_type,MATCH(U1569*1,[1]type!$A$2:$A$117,0),8))</f>
        <v>הוצאות לפעולות</v>
      </c>
      <c r="W1569" s="18" t="str">
        <f t="shared" si="197"/>
        <v>78</v>
      </c>
      <c r="X1569" s="18" t="str">
        <f>IF($L1569&lt;"6",INDEX(Revenue_type,MATCH(W1569*1,[1]type!$A$118:$A$168,0),8),INDEX(Expenditure_type,MATCH(W1569*1,[1]type!$A$2:$A$117,0),8))</f>
        <v>הוצאות שונות</v>
      </c>
      <c r="Y1569" s="18" t="str">
        <f t="shared" si="198"/>
        <v>786</v>
      </c>
      <c r="Z1569" s="18" t="e">
        <f>IF($L1569&lt;"6",INDEX(Revenue_type,MATCH(Y1569*1,[1]type!$A$118:$A$168,0),8),INDEX(Expenditure_type,MATCH(Y1569*1,[1]type!$A$2:$A$117,0),8))</f>
        <v>#N/A</v>
      </c>
    </row>
    <row r="1570" spans="1:26" ht="15.75" customHeight="1" outlineLevel="2">
      <c r="A1570" s="38">
        <v>787</v>
      </c>
      <c r="B1570" s="39">
        <v>828900</v>
      </c>
      <c r="C1570">
        <v>1</v>
      </c>
      <c r="D1570" t="str">
        <f t="shared" si="199"/>
        <v>1828900.787</v>
      </c>
      <c r="E1570" s="42" t="s">
        <v>1023</v>
      </c>
      <c r="F1570" s="16"/>
      <c r="G1570"/>
      <c r="H1570" s="17">
        <v>0</v>
      </c>
      <c r="I1570" s="17">
        <v>0</v>
      </c>
      <c r="J1570" s="16">
        <v>0</v>
      </c>
      <c r="K1570" s="18" t="e">
        <f>INDEX(תקציב_2013,MATCH(D1570,'[1]תקציב 2015'!$D$3:$D$5960,0),8)</f>
        <v>#N/A</v>
      </c>
      <c r="L1570" s="18" t="str">
        <f t="shared" si="192"/>
        <v>8</v>
      </c>
      <c r="M1570" s="18" t="str">
        <f>INDEX(Chapter,MATCH(L1570,[1]Chapter!$A$1:$A$681,0),8)</f>
        <v>שירותים ממלכתיים</v>
      </c>
      <c r="N1570" s="18" t="str">
        <f t="shared" si="193"/>
        <v>82</v>
      </c>
      <c r="O1570" s="18" t="str">
        <f>INDEX(Chapter,MATCH(N1570,[1]Chapter!$A$1:$A$681,0),8)</f>
        <v>תרבות</v>
      </c>
      <c r="P1570" s="18" t="str">
        <f t="shared" si="194"/>
        <v>828</v>
      </c>
      <c r="Q1570" s="18" t="str">
        <f>INDEX(Chapter,MATCH(P1570,[1]Chapter!$A$1:$A$681,0),8)</f>
        <v>נוער</v>
      </c>
      <c r="R1570" s="18" t="str">
        <f t="shared" si="195"/>
        <v>8289</v>
      </c>
      <c r="S1570" s="18" t="str">
        <f>INDEX(Chapter,MATCH(R1570,[1]Chapter!$A$1:$A$681,0),8)</f>
        <v>תנועות נוער</v>
      </c>
      <c r="T1570" s="18"/>
      <c r="U1570" s="18" t="str">
        <f t="shared" si="196"/>
        <v>7</v>
      </c>
      <c r="V1570" s="18" t="str">
        <f>IF($L1570&lt;"6",INDEX(Revenue_type,MATCH(U1570*1,[1]type!$A$118:$A$168,0),8),INDEX(Expenditure_type,MATCH(U1570*1,[1]type!$A$2:$A$117,0),8))</f>
        <v>הוצאות לפעולות</v>
      </c>
      <c r="W1570" s="18" t="str">
        <f t="shared" si="197"/>
        <v>78</v>
      </c>
      <c r="X1570" s="18" t="str">
        <f>IF($L1570&lt;"6",INDEX(Revenue_type,MATCH(W1570*1,[1]type!$A$118:$A$168,0),8),INDEX(Expenditure_type,MATCH(W1570*1,[1]type!$A$2:$A$117,0),8))</f>
        <v>הוצאות שונות</v>
      </c>
      <c r="Y1570" s="18" t="str">
        <f t="shared" si="198"/>
        <v>787</v>
      </c>
      <c r="Z1570" s="18" t="e">
        <f>IF($L1570&lt;"6",INDEX(Revenue_type,MATCH(Y1570*1,[1]type!$A$118:$A$168,0),8),INDEX(Expenditure_type,MATCH(Y1570*1,[1]type!$A$2:$A$117,0),8))</f>
        <v>#N/A</v>
      </c>
    </row>
    <row r="1571" spans="1:26" ht="15.75" customHeight="1" outlineLevel="2">
      <c r="A1571" s="38">
        <v>110</v>
      </c>
      <c r="B1571" s="39">
        <v>829100</v>
      </c>
      <c r="C1571">
        <v>1</v>
      </c>
      <c r="D1571" t="str">
        <f t="shared" si="199"/>
        <v>1829100.110</v>
      </c>
      <c r="E1571" s="42" t="s">
        <v>1024</v>
      </c>
      <c r="F1571" s="16"/>
      <c r="G1571"/>
      <c r="H1571" s="17">
        <v>779000</v>
      </c>
      <c r="I1571" s="17">
        <v>758643.57</v>
      </c>
      <c r="J1571" s="16">
        <v>725358.17</v>
      </c>
      <c r="K1571" s="18">
        <f>INDEX(תקציב_2013,MATCH(D1571,'[1]תקציב 2015'!$D$3:$D$5960,0),8)</f>
        <v>457683</v>
      </c>
      <c r="L1571" s="18" t="str">
        <f t="shared" si="192"/>
        <v>8</v>
      </c>
      <c r="M1571" s="18" t="str">
        <f>INDEX(Chapter,MATCH(L1571,[1]Chapter!$A$1:$A$681,0),8)</f>
        <v>שירותים ממלכתיים</v>
      </c>
      <c r="N1571" s="18" t="str">
        <f t="shared" si="193"/>
        <v>82</v>
      </c>
      <c r="O1571" s="18" t="str">
        <f>INDEX(Chapter,MATCH(N1571,[1]Chapter!$A$1:$A$681,0),8)</f>
        <v>תרבות</v>
      </c>
      <c r="P1571" s="18" t="str">
        <f t="shared" si="194"/>
        <v>829</v>
      </c>
      <c r="Q1571" s="18" t="str">
        <f>INDEX(Chapter,MATCH(P1571,[1]Chapter!$A$1:$A$681,0),8)</f>
        <v>ספורט</v>
      </c>
      <c r="R1571" s="18" t="str">
        <f t="shared" si="195"/>
        <v>8291</v>
      </c>
      <c r="S1571" s="18" t="e">
        <f>INDEX(Chapter,MATCH(R1571,[1]Chapter!$A$1:$A$681,0),8)</f>
        <v>#N/A</v>
      </c>
      <c r="T1571" s="18"/>
      <c r="U1571" s="18" t="str">
        <f t="shared" si="196"/>
        <v>1</v>
      </c>
      <c r="V1571" s="18" t="str">
        <f>IF($L1571&lt;"6",INDEX(Revenue_type,MATCH(U1571*1,[1]type!$A$118:$A$168,0),8),INDEX(Expenditure_type,MATCH(U1571*1,[1]type!$A$2:$A$117,0),8))</f>
        <v>משכורות וש"ע לעובדים לפי תקן</v>
      </c>
      <c r="W1571" s="18" t="str">
        <f t="shared" si="197"/>
        <v>11</v>
      </c>
      <c r="X1571" s="18" t="str">
        <f>IF($L1571&lt;"6",INDEX(Revenue_type,MATCH(W1571*1,[1]type!$A$118:$A$168,0),8),INDEX(Expenditure_type,MATCH(W1571*1,[1]type!$A$2:$A$117,0),8))</f>
        <v>השכר הקובע</v>
      </c>
      <c r="Y1571" s="18" t="str">
        <f t="shared" si="198"/>
        <v>110</v>
      </c>
      <c r="Z1571" s="18" t="e">
        <f>IF($L1571&lt;"6",INDEX(Revenue_type,MATCH(Y1571*1,[1]type!$A$118:$A$168,0),8),INDEX(Expenditure_type,MATCH(Y1571*1,[1]type!$A$2:$A$117,0),8))</f>
        <v>#N/A</v>
      </c>
    </row>
    <row r="1572" spans="1:26" ht="15.75" customHeight="1" outlineLevel="2">
      <c r="A1572" s="38">
        <v>130</v>
      </c>
      <c r="B1572" s="39">
        <v>829100</v>
      </c>
      <c r="C1572">
        <v>1</v>
      </c>
      <c r="D1572" t="str">
        <f t="shared" si="199"/>
        <v>1829100.130</v>
      </c>
      <c r="E1572" s="42" t="s">
        <v>41</v>
      </c>
      <c r="F1572" s="16"/>
      <c r="G1572"/>
      <c r="H1572" s="17">
        <v>84000</v>
      </c>
      <c r="I1572" s="17">
        <v>107518.12</v>
      </c>
      <c r="J1572" s="16">
        <v>106484.79</v>
      </c>
      <c r="K1572" s="18">
        <f>INDEX(תקציב_2013,MATCH(D1572,'[1]תקציב 2015'!$D$3:$D$5960,0),8)</f>
        <v>12758</v>
      </c>
      <c r="L1572" s="18" t="str">
        <f t="shared" si="192"/>
        <v>8</v>
      </c>
      <c r="M1572" s="18" t="str">
        <f>INDEX(Chapter,MATCH(L1572,[1]Chapter!$A$1:$A$681,0),8)</f>
        <v>שירותים ממלכתיים</v>
      </c>
      <c r="N1572" s="18" t="str">
        <f t="shared" si="193"/>
        <v>82</v>
      </c>
      <c r="O1572" s="18" t="str">
        <f>INDEX(Chapter,MATCH(N1572,[1]Chapter!$A$1:$A$681,0),8)</f>
        <v>תרבות</v>
      </c>
      <c r="P1572" s="18" t="str">
        <f t="shared" si="194"/>
        <v>829</v>
      </c>
      <c r="Q1572" s="18" t="str">
        <f>INDEX(Chapter,MATCH(P1572,[1]Chapter!$A$1:$A$681,0),8)</f>
        <v>ספורט</v>
      </c>
      <c r="R1572" s="18" t="str">
        <f t="shared" si="195"/>
        <v>8291</v>
      </c>
      <c r="S1572" s="18" t="e">
        <f>INDEX(Chapter,MATCH(R1572,[1]Chapter!$A$1:$A$681,0),8)</f>
        <v>#N/A</v>
      </c>
      <c r="T1572" s="18"/>
      <c r="U1572" s="18" t="str">
        <f t="shared" si="196"/>
        <v>1</v>
      </c>
      <c r="V1572" s="18" t="str">
        <f>IF($L1572&lt;"6",INDEX(Revenue_type,MATCH(U1572*1,[1]type!$A$118:$A$168,0),8),INDEX(Expenditure_type,MATCH(U1572*1,[1]type!$A$2:$A$117,0),8))</f>
        <v>משכורות וש"ע לעובדים לפי תקן</v>
      </c>
      <c r="W1572" s="18" t="str">
        <f t="shared" si="197"/>
        <v>13</v>
      </c>
      <c r="X1572" s="18" t="str">
        <f>IF($L1572&lt;"6",INDEX(Revenue_type,MATCH(W1572*1,[1]type!$A$118:$A$168,0),8),INDEX(Expenditure_type,MATCH(W1572*1,[1]type!$A$2:$A$117,0),8))</f>
        <v>שעות נוספות</v>
      </c>
      <c r="Y1572" s="18" t="str">
        <f t="shared" si="198"/>
        <v>130</v>
      </c>
      <c r="Z1572" s="18" t="e">
        <f>IF($L1572&lt;"6",INDEX(Revenue_type,MATCH(Y1572*1,[1]type!$A$118:$A$168,0),8),INDEX(Expenditure_type,MATCH(Y1572*1,[1]type!$A$2:$A$117,0),8))</f>
        <v>#N/A</v>
      </c>
    </row>
    <row r="1573" spans="1:26" ht="15.75" customHeight="1" outlineLevel="2">
      <c r="A1573" s="38">
        <v>140</v>
      </c>
      <c r="B1573" s="39">
        <v>829100</v>
      </c>
      <c r="C1573">
        <v>1</v>
      </c>
      <c r="D1573" t="str">
        <f t="shared" si="199"/>
        <v>1829100.140</v>
      </c>
      <c r="E1573" s="42" t="s">
        <v>56</v>
      </c>
      <c r="F1573" s="16"/>
      <c r="G1573"/>
      <c r="H1573" s="17">
        <v>55000</v>
      </c>
      <c r="I1573" s="17">
        <v>67801.56</v>
      </c>
      <c r="J1573" s="16">
        <v>63910.42</v>
      </c>
      <c r="K1573" s="18"/>
      <c r="L1573" s="18" t="str">
        <f t="shared" si="192"/>
        <v>8</v>
      </c>
      <c r="M1573" s="18" t="str">
        <f>INDEX(Chapter,MATCH(L1573,[1]Chapter!$A$1:$A$681,0),8)</f>
        <v>שירותים ממלכתיים</v>
      </c>
      <c r="N1573" s="18" t="str">
        <f t="shared" si="193"/>
        <v>82</v>
      </c>
      <c r="O1573" s="18" t="str">
        <f>INDEX(Chapter,MATCH(N1573,[1]Chapter!$A$1:$A$681,0),8)</f>
        <v>תרבות</v>
      </c>
      <c r="P1573" s="18" t="str">
        <f t="shared" si="194"/>
        <v>829</v>
      </c>
      <c r="Q1573" s="18" t="str">
        <f>INDEX(Chapter,MATCH(P1573,[1]Chapter!$A$1:$A$681,0),8)</f>
        <v>ספורט</v>
      </c>
      <c r="R1573" s="18" t="str">
        <f t="shared" si="195"/>
        <v>8291</v>
      </c>
      <c r="S1573" s="18" t="e">
        <f>INDEX(Chapter,MATCH(R1573,[1]Chapter!$A$1:$A$681,0),8)</f>
        <v>#N/A</v>
      </c>
      <c r="T1573" s="18"/>
      <c r="U1573" s="18" t="str">
        <f t="shared" si="196"/>
        <v>1</v>
      </c>
      <c r="V1573" s="18" t="str">
        <f>IF($L1573&lt;"6",INDEX(Revenue_type,MATCH(U1573*1,[1]type!$A$118:$A$168,0),8),INDEX(Expenditure_type,MATCH(U1573*1,[1]type!$A$2:$A$117,0),8))</f>
        <v>משכורות וש"ע לעובדים לפי תקן</v>
      </c>
      <c r="W1573" s="18" t="str">
        <f t="shared" si="197"/>
        <v>14</v>
      </c>
      <c r="X1573" s="18" t="str">
        <f>IF($L1573&lt;"6",INDEX(Revenue_type,MATCH(W1573*1,[1]type!$A$118:$A$168,0),8),INDEX(Expenditure_type,MATCH(W1573*1,[1]type!$A$2:$A$117,0),8))</f>
        <v>החזר הוצאות</v>
      </c>
      <c r="Y1573" s="18" t="str">
        <f t="shared" si="198"/>
        <v>140</v>
      </c>
      <c r="Z1573" s="18" t="e">
        <f>IF($L1573&lt;"6",INDEX(Revenue_type,MATCH(Y1573*1,[1]type!$A$118:$A$168,0),8),INDEX(Expenditure_type,MATCH(Y1573*1,[1]type!$A$2:$A$117,0),8))</f>
        <v>#N/A</v>
      </c>
    </row>
    <row r="1574" spans="1:26" ht="15.75" customHeight="1" outlineLevel="2">
      <c r="A1574" s="38">
        <v>510</v>
      </c>
      <c r="B1574" s="39">
        <v>829100</v>
      </c>
      <c r="C1574">
        <v>1</v>
      </c>
      <c r="D1574" t="str">
        <f t="shared" si="199"/>
        <v>1829100.510</v>
      </c>
      <c r="E1574" s="42" t="s">
        <v>681</v>
      </c>
      <c r="F1574" s="16"/>
      <c r="G1574"/>
      <c r="H1574" s="17">
        <v>0</v>
      </c>
      <c r="I1574" s="17">
        <v>0</v>
      </c>
      <c r="J1574" s="16">
        <v>0</v>
      </c>
      <c r="K1574" s="18" t="e">
        <f>INDEX(תקציב_2013,MATCH(D1574,'[1]תקציב 2015'!$D$3:$D$5960,0),8)</f>
        <v>#N/A</v>
      </c>
      <c r="L1574" s="18" t="str">
        <f t="shared" si="192"/>
        <v>8</v>
      </c>
      <c r="M1574" s="18" t="str">
        <f>INDEX(Chapter,MATCH(L1574,[1]Chapter!$A$1:$A$681,0),8)</f>
        <v>שירותים ממלכתיים</v>
      </c>
      <c r="N1574" s="18" t="str">
        <f t="shared" si="193"/>
        <v>82</v>
      </c>
      <c r="O1574" s="18" t="str">
        <f>INDEX(Chapter,MATCH(N1574,[1]Chapter!$A$1:$A$681,0),8)</f>
        <v>תרבות</v>
      </c>
      <c r="P1574" s="18" t="str">
        <f t="shared" si="194"/>
        <v>829</v>
      </c>
      <c r="Q1574" s="18" t="str">
        <f>INDEX(Chapter,MATCH(P1574,[1]Chapter!$A$1:$A$681,0),8)</f>
        <v>ספורט</v>
      </c>
      <c r="R1574" s="18" t="str">
        <f t="shared" si="195"/>
        <v>8291</v>
      </c>
      <c r="S1574" s="18" t="e">
        <f>INDEX(Chapter,MATCH(R1574,[1]Chapter!$A$1:$A$681,0),8)</f>
        <v>#N/A</v>
      </c>
      <c r="T1574" s="18"/>
      <c r="U1574" s="18" t="str">
        <f t="shared" si="196"/>
        <v>5</v>
      </c>
      <c r="V1574" s="18" t="str">
        <f>IF($L1574&lt;"6",INDEX(Revenue_type,MATCH(U1574*1,[1]type!$A$118:$A$168,0),8),INDEX(Expenditure_type,MATCH(U1574*1,[1]type!$A$2:$A$117,0),8))</f>
        <v>הוצאות מנהליות</v>
      </c>
      <c r="W1574" s="18" t="str">
        <f t="shared" si="197"/>
        <v>51</v>
      </c>
      <c r="X1574" s="18" t="str">
        <f>IF($L1574&lt;"6",INDEX(Revenue_type,MATCH(W1574*1,[1]type!$A$118:$A$168,0),8),INDEX(Expenditure_type,MATCH(W1574*1,[1]type!$A$2:$A$117,0),8))</f>
        <v>אש"ל וכיבודים</v>
      </c>
      <c r="Y1574" s="18" t="str">
        <f t="shared" si="198"/>
        <v>510</v>
      </c>
      <c r="Z1574" s="18" t="e">
        <f>IF($L1574&lt;"6",INDEX(Revenue_type,MATCH(Y1574*1,[1]type!$A$118:$A$168,0),8),INDEX(Expenditure_type,MATCH(Y1574*1,[1]type!$A$2:$A$117,0),8))</f>
        <v>#N/A</v>
      </c>
    </row>
    <row r="1575" spans="1:26" ht="15.75" customHeight="1" outlineLevel="2">
      <c r="A1575" s="38">
        <v>780</v>
      </c>
      <c r="B1575" s="39">
        <v>829100</v>
      </c>
      <c r="C1575">
        <v>1</v>
      </c>
      <c r="D1575" t="str">
        <f t="shared" si="199"/>
        <v>1829100.780</v>
      </c>
      <c r="E1575" s="42" t="s">
        <v>449</v>
      </c>
      <c r="F1575" s="16"/>
      <c r="G1575"/>
      <c r="H1575" s="17">
        <v>1000</v>
      </c>
      <c r="I1575" s="17">
        <v>400</v>
      </c>
      <c r="J1575" s="16">
        <v>974.7</v>
      </c>
      <c r="K1575" s="18">
        <f>INDEX(תקציב_2013,MATCH(D1575,'[1]תקציב 2015'!$D$3:$D$5960,0),8)</f>
        <v>48000</v>
      </c>
      <c r="L1575" s="18" t="str">
        <f t="shared" si="192"/>
        <v>8</v>
      </c>
      <c r="M1575" s="18" t="str">
        <f>INDEX(Chapter,MATCH(L1575,[1]Chapter!$A$1:$A$681,0),8)</f>
        <v>שירותים ממלכתיים</v>
      </c>
      <c r="N1575" s="18" t="str">
        <f t="shared" si="193"/>
        <v>82</v>
      </c>
      <c r="O1575" s="18" t="str">
        <f>INDEX(Chapter,MATCH(N1575,[1]Chapter!$A$1:$A$681,0),8)</f>
        <v>תרבות</v>
      </c>
      <c r="P1575" s="18" t="str">
        <f t="shared" si="194"/>
        <v>829</v>
      </c>
      <c r="Q1575" s="18" t="str">
        <f>INDEX(Chapter,MATCH(P1575,[1]Chapter!$A$1:$A$681,0),8)</f>
        <v>ספורט</v>
      </c>
      <c r="R1575" s="18" t="str">
        <f t="shared" si="195"/>
        <v>8291</v>
      </c>
      <c r="S1575" s="18" t="e">
        <f>INDEX(Chapter,MATCH(R1575,[1]Chapter!$A$1:$A$681,0),8)</f>
        <v>#N/A</v>
      </c>
      <c r="T1575" s="18"/>
      <c r="U1575" s="18" t="str">
        <f t="shared" si="196"/>
        <v>7</v>
      </c>
      <c r="V1575" s="18" t="str">
        <f>IF($L1575&lt;"6",INDEX(Revenue_type,MATCH(U1575*1,[1]type!$A$118:$A$168,0),8),INDEX(Expenditure_type,MATCH(U1575*1,[1]type!$A$2:$A$117,0),8))</f>
        <v>הוצאות לפעולות</v>
      </c>
      <c r="W1575" s="18" t="str">
        <f t="shared" si="197"/>
        <v>78</v>
      </c>
      <c r="X1575" s="18" t="str">
        <f>IF($L1575&lt;"6",INDEX(Revenue_type,MATCH(W1575*1,[1]type!$A$118:$A$168,0),8),INDEX(Expenditure_type,MATCH(W1575*1,[1]type!$A$2:$A$117,0),8))</f>
        <v>הוצאות שונות</v>
      </c>
      <c r="Y1575" s="18" t="str">
        <f t="shared" si="198"/>
        <v>780</v>
      </c>
      <c r="Z1575" s="18" t="e">
        <f>IF($L1575&lt;"6",INDEX(Revenue_type,MATCH(Y1575*1,[1]type!$A$118:$A$168,0),8),INDEX(Expenditure_type,MATCH(Y1575*1,[1]type!$A$2:$A$117,0),8))</f>
        <v>#N/A</v>
      </c>
    </row>
    <row r="1576" spans="1:26" ht="15.75" customHeight="1" outlineLevel="2">
      <c r="A1576" s="38">
        <v>930</v>
      </c>
      <c r="B1576" s="39">
        <v>829100</v>
      </c>
      <c r="C1576">
        <v>1</v>
      </c>
      <c r="D1576" t="str">
        <f t="shared" si="199"/>
        <v>1829100.930</v>
      </c>
      <c r="E1576" s="42" t="s">
        <v>88</v>
      </c>
      <c r="F1576" s="16"/>
      <c r="G1576"/>
      <c r="H1576" s="17">
        <v>10000</v>
      </c>
      <c r="I1576" s="17">
        <v>7623.01</v>
      </c>
      <c r="J1576" s="16">
        <v>9971</v>
      </c>
      <c r="K1576" s="18" t="e">
        <f>INDEX(תקציב_2013,MATCH(D1576,'[1]תקציב 2015'!$D$3:$D$5960,0),8)</f>
        <v>#N/A</v>
      </c>
      <c r="L1576" s="18" t="str">
        <f t="shared" si="192"/>
        <v>8</v>
      </c>
      <c r="M1576" s="18" t="str">
        <f>INDEX(Chapter,MATCH(L1576,[1]Chapter!$A$1:$A$681,0),8)</f>
        <v>שירותים ממלכתיים</v>
      </c>
      <c r="N1576" s="18" t="str">
        <f t="shared" si="193"/>
        <v>82</v>
      </c>
      <c r="O1576" s="18" t="str">
        <f>INDEX(Chapter,MATCH(N1576,[1]Chapter!$A$1:$A$681,0),8)</f>
        <v>תרבות</v>
      </c>
      <c r="P1576" s="18" t="str">
        <f t="shared" si="194"/>
        <v>829</v>
      </c>
      <c r="Q1576" s="18" t="str">
        <f>INDEX(Chapter,MATCH(P1576,[1]Chapter!$A$1:$A$681,0),8)</f>
        <v>ספורט</v>
      </c>
      <c r="R1576" s="18" t="str">
        <f t="shared" si="195"/>
        <v>8291</v>
      </c>
      <c r="S1576" s="18" t="e">
        <f>INDEX(Chapter,MATCH(R1576,[1]Chapter!$A$1:$A$681,0),8)</f>
        <v>#N/A</v>
      </c>
      <c r="T1576" s="18"/>
      <c r="U1576" s="18" t="str">
        <f t="shared" si="196"/>
        <v>9</v>
      </c>
      <c r="V1576" s="18" t="str">
        <f>IF($L1576&lt;"6",INDEX(Revenue_type,MATCH(U1576*1,[1]type!$A$118:$A$168,0),8),INDEX(Expenditure_type,MATCH(U1576*1,[1]type!$A$2:$A$117,0),8))</f>
        <v>הוצאות חד פעמיות</v>
      </c>
      <c r="W1576" s="18" t="str">
        <f t="shared" si="197"/>
        <v>93</v>
      </c>
      <c r="X1576" s="18" t="str">
        <f>IF($L1576&lt;"6",INDEX(Revenue_type,MATCH(W1576*1,[1]type!$A$118:$A$168,0),8),INDEX(Expenditure_type,MATCH(W1576*1,[1]type!$A$2:$A$117,0),8))</f>
        <v>רכישת ציוד יסודי</v>
      </c>
      <c r="Y1576" s="18" t="str">
        <f t="shared" si="198"/>
        <v>930</v>
      </c>
      <c r="Z1576" s="18" t="e">
        <f>IF($L1576&lt;"6",INDEX(Revenue_type,MATCH(Y1576*1,[1]type!$A$118:$A$168,0),8),INDEX(Expenditure_type,MATCH(Y1576*1,[1]type!$A$2:$A$117,0),8))</f>
        <v>#N/A</v>
      </c>
    </row>
    <row r="1577" spans="1:26" ht="15.75" customHeight="1" outlineLevel="2">
      <c r="A1577" s="38">
        <v>110</v>
      </c>
      <c r="B1577" s="39">
        <v>829200</v>
      </c>
      <c r="C1577">
        <v>1</v>
      </c>
      <c r="D1577" t="str">
        <f t="shared" si="199"/>
        <v>1829200.110</v>
      </c>
      <c r="E1577" s="42" t="s">
        <v>1025</v>
      </c>
      <c r="F1577" s="16"/>
      <c r="G1577"/>
      <c r="H1577" s="17">
        <v>256000</v>
      </c>
      <c r="I1577" s="17">
        <v>248647.52</v>
      </c>
      <c r="J1577" s="16">
        <v>239803.56</v>
      </c>
      <c r="K1577" s="18" t="e">
        <f>INDEX(תקציב_2013,MATCH(D1577,'[1]תקציב 2015'!$D$3:$D$5960,0),8)</f>
        <v>#N/A</v>
      </c>
      <c r="L1577" s="18" t="str">
        <f t="shared" si="192"/>
        <v>8</v>
      </c>
      <c r="M1577" s="18" t="str">
        <f>INDEX(Chapter,MATCH(L1577,[1]Chapter!$A$1:$A$681,0),8)</f>
        <v>שירותים ממלכתיים</v>
      </c>
      <c r="N1577" s="18" t="str">
        <f t="shared" si="193"/>
        <v>82</v>
      </c>
      <c r="O1577" s="18" t="str">
        <f>INDEX(Chapter,MATCH(N1577,[1]Chapter!$A$1:$A$681,0),8)</f>
        <v>תרבות</v>
      </c>
      <c r="P1577" s="18" t="str">
        <f t="shared" si="194"/>
        <v>829</v>
      </c>
      <c r="Q1577" s="18" t="str">
        <f>INDEX(Chapter,MATCH(P1577,[1]Chapter!$A$1:$A$681,0),8)</f>
        <v>ספורט</v>
      </c>
      <c r="R1577" s="18" t="str">
        <f t="shared" si="195"/>
        <v>8292</v>
      </c>
      <c r="S1577" s="18" t="e">
        <f>INDEX(Chapter,MATCH(R1577,[1]Chapter!$A$1:$A$681,0),8)</f>
        <v>#N/A</v>
      </c>
      <c r="T1577" s="18"/>
      <c r="U1577" s="18" t="str">
        <f t="shared" si="196"/>
        <v>1</v>
      </c>
      <c r="V1577" s="18" t="str">
        <f>IF($L1577&lt;"6",INDEX(Revenue_type,MATCH(U1577*1,[1]type!$A$118:$A$168,0),8),INDEX(Expenditure_type,MATCH(U1577*1,[1]type!$A$2:$A$117,0),8))</f>
        <v>משכורות וש"ע לעובדים לפי תקן</v>
      </c>
      <c r="W1577" s="18" t="str">
        <f t="shared" si="197"/>
        <v>11</v>
      </c>
      <c r="X1577" s="18" t="str">
        <f>IF($L1577&lt;"6",INDEX(Revenue_type,MATCH(W1577*1,[1]type!$A$118:$A$168,0),8),INDEX(Expenditure_type,MATCH(W1577*1,[1]type!$A$2:$A$117,0),8))</f>
        <v>השכר הקובע</v>
      </c>
      <c r="Y1577" s="18" t="str">
        <f t="shared" si="198"/>
        <v>110</v>
      </c>
      <c r="Z1577" s="18" t="e">
        <f>IF($L1577&lt;"6",INDEX(Revenue_type,MATCH(Y1577*1,[1]type!$A$118:$A$168,0),8),INDEX(Expenditure_type,MATCH(Y1577*1,[1]type!$A$2:$A$117,0),8))</f>
        <v>#N/A</v>
      </c>
    </row>
    <row r="1578" spans="1:26" ht="15.75" customHeight="1" outlineLevel="2">
      <c r="A1578" s="38">
        <v>130</v>
      </c>
      <c r="B1578" s="39">
        <v>829200</v>
      </c>
      <c r="C1578">
        <v>1</v>
      </c>
      <c r="D1578" t="str">
        <f t="shared" si="199"/>
        <v>1829200.130</v>
      </c>
      <c r="E1578" s="42" t="s">
        <v>41</v>
      </c>
      <c r="F1578" s="16"/>
      <c r="G1578"/>
      <c r="H1578" s="17">
        <v>55000</v>
      </c>
      <c r="I1578" s="17">
        <v>57444.14</v>
      </c>
      <c r="J1578" s="16">
        <v>49518.71</v>
      </c>
      <c r="K1578" s="18" t="e">
        <f>INDEX(תקציב_2013,MATCH(D1578,'[1]תקציב 2015'!$D$3:$D$5960,0),8)</f>
        <v>#N/A</v>
      </c>
      <c r="L1578" s="18" t="str">
        <f t="shared" si="192"/>
        <v>8</v>
      </c>
      <c r="M1578" s="18" t="str">
        <f>INDEX(Chapter,MATCH(L1578,[1]Chapter!$A$1:$A$681,0),8)</f>
        <v>שירותים ממלכתיים</v>
      </c>
      <c r="N1578" s="18" t="str">
        <f t="shared" si="193"/>
        <v>82</v>
      </c>
      <c r="O1578" s="18" t="str">
        <f>INDEX(Chapter,MATCH(N1578,[1]Chapter!$A$1:$A$681,0),8)</f>
        <v>תרבות</v>
      </c>
      <c r="P1578" s="18" t="str">
        <f t="shared" si="194"/>
        <v>829</v>
      </c>
      <c r="Q1578" s="18" t="str">
        <f>INDEX(Chapter,MATCH(P1578,[1]Chapter!$A$1:$A$681,0),8)</f>
        <v>ספורט</v>
      </c>
      <c r="R1578" s="18" t="str">
        <f t="shared" si="195"/>
        <v>8292</v>
      </c>
      <c r="S1578" s="18" t="e">
        <f>INDEX(Chapter,MATCH(R1578,[1]Chapter!$A$1:$A$681,0),8)</f>
        <v>#N/A</v>
      </c>
      <c r="T1578" s="18"/>
      <c r="U1578" s="18" t="str">
        <f t="shared" si="196"/>
        <v>1</v>
      </c>
      <c r="V1578" s="18" t="str">
        <f>IF($L1578&lt;"6",INDEX(Revenue_type,MATCH(U1578*1,[1]type!$A$118:$A$168,0),8),INDEX(Expenditure_type,MATCH(U1578*1,[1]type!$A$2:$A$117,0),8))</f>
        <v>משכורות וש"ע לעובדים לפי תקן</v>
      </c>
      <c r="W1578" s="18" t="str">
        <f t="shared" si="197"/>
        <v>13</v>
      </c>
      <c r="X1578" s="18" t="str">
        <f>IF($L1578&lt;"6",INDEX(Revenue_type,MATCH(W1578*1,[1]type!$A$118:$A$168,0),8),INDEX(Expenditure_type,MATCH(W1578*1,[1]type!$A$2:$A$117,0),8))</f>
        <v>שעות נוספות</v>
      </c>
      <c r="Y1578" s="18" t="str">
        <f t="shared" si="198"/>
        <v>130</v>
      </c>
      <c r="Z1578" s="18" t="e">
        <f>IF($L1578&lt;"6",INDEX(Revenue_type,MATCH(Y1578*1,[1]type!$A$118:$A$168,0),8),INDEX(Expenditure_type,MATCH(Y1578*1,[1]type!$A$2:$A$117,0),8))</f>
        <v>#N/A</v>
      </c>
    </row>
    <row r="1579" spans="1:26" ht="15.75" customHeight="1" outlineLevel="2">
      <c r="A1579" s="38">
        <v>140</v>
      </c>
      <c r="B1579" s="39">
        <v>829200</v>
      </c>
      <c r="C1579">
        <v>1</v>
      </c>
      <c r="D1579" t="str">
        <f t="shared" si="199"/>
        <v>1829200.140</v>
      </c>
      <c r="E1579" s="42" t="s">
        <v>56</v>
      </c>
      <c r="F1579" s="16"/>
      <c r="G1579"/>
      <c r="H1579" s="17">
        <v>50000</v>
      </c>
      <c r="I1579" s="17">
        <v>54433.62</v>
      </c>
      <c r="J1579" s="16">
        <v>48571.12</v>
      </c>
      <c r="K1579" s="18" t="e">
        <f>INDEX(תקציב_2013,MATCH(D1579,'[1]תקציב 2015'!$D$3:$D$5960,0),8)</f>
        <v>#N/A</v>
      </c>
      <c r="L1579" s="18" t="str">
        <f t="shared" si="192"/>
        <v>8</v>
      </c>
      <c r="M1579" s="18" t="str">
        <f>INDEX(Chapter,MATCH(L1579,[1]Chapter!$A$1:$A$681,0),8)</f>
        <v>שירותים ממלכתיים</v>
      </c>
      <c r="N1579" s="18" t="str">
        <f t="shared" si="193"/>
        <v>82</v>
      </c>
      <c r="O1579" s="18" t="str">
        <f>INDEX(Chapter,MATCH(N1579,[1]Chapter!$A$1:$A$681,0),8)</f>
        <v>תרבות</v>
      </c>
      <c r="P1579" s="18" t="str">
        <f t="shared" si="194"/>
        <v>829</v>
      </c>
      <c r="Q1579" s="18" t="str">
        <f>INDEX(Chapter,MATCH(P1579,[1]Chapter!$A$1:$A$681,0),8)</f>
        <v>ספורט</v>
      </c>
      <c r="R1579" s="18" t="str">
        <f t="shared" si="195"/>
        <v>8292</v>
      </c>
      <c r="S1579" s="18" t="e">
        <f>INDEX(Chapter,MATCH(R1579,[1]Chapter!$A$1:$A$681,0),8)</f>
        <v>#N/A</v>
      </c>
      <c r="T1579" s="18"/>
      <c r="U1579" s="18" t="str">
        <f t="shared" si="196"/>
        <v>1</v>
      </c>
      <c r="V1579" s="18" t="str">
        <f>IF($L1579&lt;"6",INDEX(Revenue_type,MATCH(U1579*1,[1]type!$A$118:$A$168,0),8),INDEX(Expenditure_type,MATCH(U1579*1,[1]type!$A$2:$A$117,0),8))</f>
        <v>משכורות וש"ע לעובדים לפי תקן</v>
      </c>
      <c r="W1579" s="18" t="str">
        <f t="shared" si="197"/>
        <v>14</v>
      </c>
      <c r="X1579" s="18" t="str">
        <f>IF($L1579&lt;"6",INDEX(Revenue_type,MATCH(W1579*1,[1]type!$A$118:$A$168,0),8),INDEX(Expenditure_type,MATCH(W1579*1,[1]type!$A$2:$A$117,0),8))</f>
        <v>החזר הוצאות</v>
      </c>
      <c r="Y1579" s="18" t="str">
        <f t="shared" si="198"/>
        <v>140</v>
      </c>
      <c r="Z1579" s="18" t="e">
        <f>IF($L1579&lt;"6",INDEX(Revenue_type,MATCH(Y1579*1,[1]type!$A$118:$A$168,0),8),INDEX(Expenditure_type,MATCH(Y1579*1,[1]type!$A$2:$A$117,0),8))</f>
        <v>#N/A</v>
      </c>
    </row>
    <row r="1580" spans="1:26" ht="15.75" customHeight="1" outlineLevel="2">
      <c r="A1580" s="38">
        <v>420</v>
      </c>
      <c r="B1580" s="39">
        <v>829200</v>
      </c>
      <c r="C1580">
        <v>1</v>
      </c>
      <c r="D1580" t="str">
        <f t="shared" si="199"/>
        <v>1829200.420</v>
      </c>
      <c r="E1580" s="42" t="s">
        <v>1026</v>
      </c>
      <c r="F1580" s="16"/>
      <c r="G1580"/>
      <c r="H1580" s="17">
        <v>10000</v>
      </c>
      <c r="I1580" s="17">
        <v>9613</v>
      </c>
      <c r="J1580" s="16">
        <v>7788</v>
      </c>
      <c r="K1580" s="18" t="e">
        <f>INDEX(תקציב_2013,MATCH(D1580,'[1]תקציב 2015'!$D$3:$D$5960,0),8)</f>
        <v>#N/A</v>
      </c>
      <c r="L1580" s="18" t="str">
        <f t="shared" si="192"/>
        <v>8</v>
      </c>
      <c r="M1580" s="18" t="str">
        <f>INDEX(Chapter,MATCH(L1580,[1]Chapter!$A$1:$A$681,0),8)</f>
        <v>שירותים ממלכתיים</v>
      </c>
      <c r="N1580" s="18" t="str">
        <f t="shared" si="193"/>
        <v>82</v>
      </c>
      <c r="O1580" s="18" t="str">
        <f>INDEX(Chapter,MATCH(N1580,[1]Chapter!$A$1:$A$681,0),8)</f>
        <v>תרבות</v>
      </c>
      <c r="P1580" s="18" t="str">
        <f t="shared" si="194"/>
        <v>829</v>
      </c>
      <c r="Q1580" s="18" t="str">
        <f>INDEX(Chapter,MATCH(P1580,[1]Chapter!$A$1:$A$681,0),8)</f>
        <v>ספורט</v>
      </c>
      <c r="R1580" s="18" t="str">
        <f t="shared" si="195"/>
        <v>8292</v>
      </c>
      <c r="S1580" s="18" t="e">
        <f>INDEX(Chapter,MATCH(R1580,[1]Chapter!$A$1:$A$681,0),8)</f>
        <v>#N/A</v>
      </c>
      <c r="T1580" s="18"/>
      <c r="U1580" s="18" t="str">
        <f t="shared" si="196"/>
        <v>4</v>
      </c>
      <c r="V1580" s="18" t="str">
        <f>IF($L1580&lt;"6",INDEX(Revenue_type,MATCH(U1580*1,[1]type!$A$118:$A$168,0),8),INDEX(Expenditure_type,MATCH(U1580*1,[1]type!$A$2:$A$117,0),8))</f>
        <v>אחזקת בינים ואספקת ציוד</v>
      </c>
      <c r="W1580" s="18" t="str">
        <f t="shared" si="197"/>
        <v>42</v>
      </c>
      <c r="X1580" s="18" t="str">
        <f>IF($L1580&lt;"6",INDEX(Revenue_type,MATCH(W1580*1,[1]type!$A$118:$A$168,0),8),INDEX(Expenditure_type,MATCH(W1580*1,[1]type!$A$2:$A$117,0),8))</f>
        <v>תחזוקת מבנים</v>
      </c>
      <c r="Y1580" s="18" t="str">
        <f t="shared" si="198"/>
        <v>420</v>
      </c>
      <c r="Z1580" s="18" t="e">
        <f>IF($L1580&lt;"6",INDEX(Revenue_type,MATCH(Y1580*1,[1]type!$A$118:$A$168,0),8),INDEX(Expenditure_type,MATCH(Y1580*1,[1]type!$A$2:$A$117,0),8))</f>
        <v>#N/A</v>
      </c>
    </row>
    <row r="1581" spans="1:26" ht="15.75" customHeight="1" outlineLevel="2">
      <c r="A1581" s="38">
        <v>430</v>
      </c>
      <c r="B1581" s="39">
        <v>829200</v>
      </c>
      <c r="C1581">
        <v>1</v>
      </c>
      <c r="D1581" t="str">
        <f t="shared" si="199"/>
        <v>1829200.430</v>
      </c>
      <c r="E1581" s="42" t="s">
        <v>1027</v>
      </c>
      <c r="F1581" s="16"/>
      <c r="G1581"/>
      <c r="H1581" s="17">
        <v>0</v>
      </c>
      <c r="I1581" s="17">
        <v>0</v>
      </c>
      <c r="J1581" s="16">
        <v>0</v>
      </c>
      <c r="K1581" s="18" t="e">
        <f>INDEX(תקציב_2013,MATCH(D1581,'[1]תקציב 2015'!$D$3:$D$5960,0),8)</f>
        <v>#N/A</v>
      </c>
      <c r="L1581" s="18" t="str">
        <f t="shared" si="192"/>
        <v>8</v>
      </c>
      <c r="M1581" s="18" t="str">
        <f>INDEX(Chapter,MATCH(L1581,[1]Chapter!$A$1:$A$681,0),8)</f>
        <v>שירותים ממלכתיים</v>
      </c>
      <c r="N1581" s="18" t="str">
        <f t="shared" si="193"/>
        <v>82</v>
      </c>
      <c r="O1581" s="18" t="str">
        <f>INDEX(Chapter,MATCH(N1581,[1]Chapter!$A$1:$A$681,0),8)</f>
        <v>תרבות</v>
      </c>
      <c r="P1581" s="18" t="str">
        <f t="shared" si="194"/>
        <v>829</v>
      </c>
      <c r="Q1581" s="18" t="str">
        <f>INDEX(Chapter,MATCH(P1581,[1]Chapter!$A$1:$A$681,0),8)</f>
        <v>ספורט</v>
      </c>
      <c r="R1581" s="18" t="str">
        <f t="shared" si="195"/>
        <v>8292</v>
      </c>
      <c r="S1581" s="18" t="e">
        <f>INDEX(Chapter,MATCH(R1581,[1]Chapter!$A$1:$A$681,0),8)</f>
        <v>#N/A</v>
      </c>
      <c r="T1581" s="18"/>
      <c r="U1581" s="18" t="str">
        <f t="shared" si="196"/>
        <v>4</v>
      </c>
      <c r="V1581" s="18" t="str">
        <f>IF($L1581&lt;"6",INDEX(Revenue_type,MATCH(U1581*1,[1]type!$A$118:$A$168,0),8),INDEX(Expenditure_type,MATCH(U1581*1,[1]type!$A$2:$A$117,0),8))</f>
        <v>אחזקת בינים ואספקת ציוד</v>
      </c>
      <c r="W1581" s="18" t="str">
        <f t="shared" si="197"/>
        <v>43</v>
      </c>
      <c r="X1581" s="18" t="str">
        <f>IF($L1581&lt;"6",INDEX(Revenue_type,MATCH(W1581*1,[1]type!$A$118:$A$168,0),8),INDEX(Expenditure_type,MATCH(W1581*1,[1]type!$A$2:$A$117,0),8))</f>
        <v>חשמל, מים וחומרי ניקיון</v>
      </c>
      <c r="Y1581" s="18" t="str">
        <f t="shared" si="198"/>
        <v>430</v>
      </c>
      <c r="Z1581" s="18" t="e">
        <f>IF($L1581&lt;"6",INDEX(Revenue_type,MATCH(Y1581*1,[1]type!$A$118:$A$168,0),8),INDEX(Expenditure_type,MATCH(Y1581*1,[1]type!$A$2:$A$117,0),8))</f>
        <v>#N/A</v>
      </c>
    </row>
    <row r="1582" spans="1:26" ht="15.75" customHeight="1" outlineLevel="2">
      <c r="A1582" s="38">
        <v>440</v>
      </c>
      <c r="B1582" s="39">
        <v>829200</v>
      </c>
      <c r="C1582">
        <v>1</v>
      </c>
      <c r="D1582" t="str">
        <f t="shared" si="199"/>
        <v>1829200.440</v>
      </c>
      <c r="E1582" s="42" t="s">
        <v>1028</v>
      </c>
      <c r="F1582" s="16"/>
      <c r="G1582"/>
      <c r="H1582" s="17">
        <v>98000</v>
      </c>
      <c r="I1582" s="17">
        <v>97384.6</v>
      </c>
      <c r="J1582" s="16">
        <v>87073</v>
      </c>
      <c r="K1582" s="18" t="e">
        <f>INDEX(תקציב_2013,MATCH(D1582,'[1]תקציב 2015'!$D$3:$D$5960,0),8)</f>
        <v>#N/A</v>
      </c>
      <c r="L1582" s="18" t="str">
        <f t="shared" si="192"/>
        <v>8</v>
      </c>
      <c r="M1582" s="18" t="str">
        <f>INDEX(Chapter,MATCH(L1582,[1]Chapter!$A$1:$A$681,0),8)</f>
        <v>שירותים ממלכתיים</v>
      </c>
      <c r="N1582" s="18" t="str">
        <f t="shared" si="193"/>
        <v>82</v>
      </c>
      <c r="O1582" s="18" t="str">
        <f>INDEX(Chapter,MATCH(N1582,[1]Chapter!$A$1:$A$681,0),8)</f>
        <v>תרבות</v>
      </c>
      <c r="P1582" s="18" t="str">
        <f t="shared" si="194"/>
        <v>829</v>
      </c>
      <c r="Q1582" s="18" t="str">
        <f>INDEX(Chapter,MATCH(P1582,[1]Chapter!$A$1:$A$681,0),8)</f>
        <v>ספורט</v>
      </c>
      <c r="R1582" s="18" t="str">
        <f t="shared" si="195"/>
        <v>8292</v>
      </c>
      <c r="S1582" s="18" t="e">
        <f>INDEX(Chapter,MATCH(R1582,[1]Chapter!$A$1:$A$681,0),8)</f>
        <v>#N/A</v>
      </c>
      <c r="T1582" s="18"/>
      <c r="U1582" s="18" t="str">
        <f t="shared" si="196"/>
        <v>4</v>
      </c>
      <c r="V1582" s="18" t="str">
        <f>IF($L1582&lt;"6",INDEX(Revenue_type,MATCH(U1582*1,[1]type!$A$118:$A$168,0),8),INDEX(Expenditure_type,MATCH(U1582*1,[1]type!$A$2:$A$117,0),8))</f>
        <v>אחזקת בינים ואספקת ציוד</v>
      </c>
      <c r="W1582" s="18" t="str">
        <f t="shared" si="197"/>
        <v>44</v>
      </c>
      <c r="X1582" s="18" t="str">
        <f>IF($L1582&lt;"6",INDEX(Revenue_type,MATCH(W1582*1,[1]type!$A$118:$A$168,0),8),INDEX(Expenditure_type,MATCH(W1582*1,[1]type!$A$2:$A$117,0),8))</f>
        <v>ביטוח</v>
      </c>
      <c r="Y1582" s="18" t="str">
        <f t="shared" si="198"/>
        <v>440</v>
      </c>
      <c r="Z1582" s="18" t="e">
        <f>IF($L1582&lt;"6",INDEX(Revenue_type,MATCH(Y1582*1,[1]type!$A$118:$A$168,0),8),INDEX(Expenditure_type,MATCH(Y1582*1,[1]type!$A$2:$A$117,0),8))</f>
        <v>#N/A</v>
      </c>
    </row>
    <row r="1583" spans="1:26" ht="15.75" customHeight="1" outlineLevel="2">
      <c r="A1583" s="38">
        <v>492</v>
      </c>
      <c r="B1583" s="39">
        <v>829200</v>
      </c>
      <c r="C1583">
        <v>1</v>
      </c>
      <c r="D1583" t="str">
        <f t="shared" si="199"/>
        <v>1829200.492</v>
      </c>
      <c r="E1583" s="42" t="s">
        <v>443</v>
      </c>
      <c r="F1583" s="16"/>
      <c r="G1583"/>
      <c r="H1583" s="17">
        <v>30000</v>
      </c>
      <c r="I1583" s="17">
        <v>28781</v>
      </c>
      <c r="J1583" s="16">
        <v>28701</v>
      </c>
      <c r="K1583" s="18" t="e">
        <f>INDEX(תקציב_2013,MATCH(D1583,'[1]תקציב 2015'!$D$3:$D$5960,0),8)</f>
        <v>#N/A</v>
      </c>
      <c r="L1583" s="18" t="str">
        <f t="shared" si="192"/>
        <v>8</v>
      </c>
      <c r="M1583" s="18" t="str">
        <f>INDEX(Chapter,MATCH(L1583,[1]Chapter!$A$1:$A$681,0),8)</f>
        <v>שירותים ממלכתיים</v>
      </c>
      <c r="N1583" s="18" t="str">
        <f t="shared" si="193"/>
        <v>82</v>
      </c>
      <c r="O1583" s="18" t="str">
        <f>INDEX(Chapter,MATCH(N1583,[1]Chapter!$A$1:$A$681,0),8)</f>
        <v>תרבות</v>
      </c>
      <c r="P1583" s="18" t="str">
        <f t="shared" si="194"/>
        <v>829</v>
      </c>
      <c r="Q1583" s="18" t="str">
        <f>INDEX(Chapter,MATCH(P1583,[1]Chapter!$A$1:$A$681,0),8)</f>
        <v>ספורט</v>
      </c>
      <c r="R1583" s="18" t="str">
        <f t="shared" si="195"/>
        <v>8292</v>
      </c>
      <c r="S1583" s="18" t="e">
        <f>INDEX(Chapter,MATCH(R1583,[1]Chapter!$A$1:$A$681,0),8)</f>
        <v>#N/A</v>
      </c>
      <c r="T1583" s="18"/>
      <c r="U1583" s="18" t="str">
        <f t="shared" si="196"/>
        <v>4</v>
      </c>
      <c r="V1583" s="18" t="str">
        <f>IF($L1583&lt;"6",INDEX(Revenue_type,MATCH(U1583*1,[1]type!$A$118:$A$168,0),8),INDEX(Expenditure_type,MATCH(U1583*1,[1]type!$A$2:$A$117,0),8))</f>
        <v>אחזקת בינים ואספקת ציוד</v>
      </c>
      <c r="W1583" s="18" t="str">
        <f t="shared" si="197"/>
        <v>49</v>
      </c>
      <c r="X1583" s="18" t="e">
        <f>IF($L1583&lt;"6",INDEX(Revenue_type,MATCH(W1583*1,[1]type!$A$118:$A$168,0),8),INDEX(Expenditure_type,MATCH(W1583*1,[1]type!$A$2:$A$117,0),8))</f>
        <v>#N/A</v>
      </c>
      <c r="Y1583" s="18" t="str">
        <f t="shared" si="198"/>
        <v>492</v>
      </c>
      <c r="Z1583" s="18" t="str">
        <f>IF($L1583&lt;"6",INDEX(Revenue_type,MATCH(Y1583*1,[1]type!$A$118:$A$168,0),8),INDEX(Expenditure_type,MATCH(Y1583*1,[1]type!$A$2:$A$117,0),8))</f>
        <v>השתתפות בתקציבי עזר 092</v>
      </c>
    </row>
    <row r="1584" spans="1:26" ht="15.75" customHeight="1" outlineLevel="2">
      <c r="A1584" s="38">
        <v>720</v>
      </c>
      <c r="B1584" s="39">
        <v>829200</v>
      </c>
      <c r="C1584">
        <v>1</v>
      </c>
      <c r="D1584" t="str">
        <f t="shared" si="199"/>
        <v>1829200.720</v>
      </c>
      <c r="E1584" s="42" t="s">
        <v>178</v>
      </c>
      <c r="F1584" s="16"/>
      <c r="G1584"/>
      <c r="H1584" s="17">
        <v>77000</v>
      </c>
      <c r="I1584" s="17">
        <v>75203.17</v>
      </c>
      <c r="J1584" s="16">
        <v>73835.56</v>
      </c>
      <c r="K1584" s="18" t="e">
        <f>INDEX(תקציב_2013,MATCH(D1584,'[1]תקציב 2015'!$D$3:$D$5960,0),8)</f>
        <v>#N/A</v>
      </c>
      <c r="L1584" s="18" t="str">
        <f t="shared" si="192"/>
        <v>8</v>
      </c>
      <c r="M1584" s="18" t="str">
        <f>INDEX(Chapter,MATCH(L1584,[1]Chapter!$A$1:$A$681,0),8)</f>
        <v>שירותים ממלכתיים</v>
      </c>
      <c r="N1584" s="18" t="str">
        <f t="shared" si="193"/>
        <v>82</v>
      </c>
      <c r="O1584" s="18" t="str">
        <f>INDEX(Chapter,MATCH(N1584,[1]Chapter!$A$1:$A$681,0),8)</f>
        <v>תרבות</v>
      </c>
      <c r="P1584" s="18" t="str">
        <f t="shared" si="194"/>
        <v>829</v>
      </c>
      <c r="Q1584" s="18" t="str">
        <f>INDEX(Chapter,MATCH(P1584,[1]Chapter!$A$1:$A$681,0),8)</f>
        <v>ספורט</v>
      </c>
      <c r="R1584" s="18" t="str">
        <f t="shared" si="195"/>
        <v>8292</v>
      </c>
      <c r="S1584" s="18" t="e">
        <f>INDEX(Chapter,MATCH(R1584,[1]Chapter!$A$1:$A$681,0),8)</f>
        <v>#N/A</v>
      </c>
      <c r="T1584" s="18"/>
      <c r="U1584" s="18" t="str">
        <f t="shared" si="196"/>
        <v>7</v>
      </c>
      <c r="V1584" s="18" t="str">
        <f>IF($L1584&lt;"6",INDEX(Revenue_type,MATCH(U1584*1,[1]type!$A$118:$A$168,0),8),INDEX(Expenditure_type,MATCH(U1584*1,[1]type!$A$2:$A$117,0),8))</f>
        <v>הוצאות לפעולות</v>
      </c>
      <c r="W1584" s="18" t="str">
        <f t="shared" si="197"/>
        <v>72</v>
      </c>
      <c r="X1584" s="18" t="str">
        <f>IF($L1584&lt;"6",INDEX(Revenue_type,MATCH(W1584*1,[1]type!$A$118:$A$168,0),8),INDEX(Expenditure_type,MATCH(W1584*1,[1]type!$A$2:$A$117,0),8))</f>
        <v>חומרים</v>
      </c>
      <c r="Y1584" s="18" t="str">
        <f t="shared" si="198"/>
        <v>720</v>
      </c>
      <c r="Z1584" s="18" t="e">
        <f>IF($L1584&lt;"6",INDEX(Revenue_type,MATCH(Y1584*1,[1]type!$A$118:$A$168,0),8),INDEX(Expenditure_type,MATCH(Y1584*1,[1]type!$A$2:$A$117,0),8))</f>
        <v>#N/A</v>
      </c>
    </row>
    <row r="1585" spans="1:26" ht="15.75" customHeight="1" outlineLevel="2">
      <c r="A1585" s="38">
        <v>740</v>
      </c>
      <c r="B1585" s="39">
        <v>829200</v>
      </c>
      <c r="C1585">
        <v>1</v>
      </c>
      <c r="D1585" t="str">
        <f t="shared" si="199"/>
        <v>1829200.740</v>
      </c>
      <c r="E1585" s="42" t="s">
        <v>50</v>
      </c>
      <c r="F1585" s="16"/>
      <c r="G1585"/>
      <c r="H1585" s="17">
        <v>57000</v>
      </c>
      <c r="I1585" s="17">
        <v>59374.2</v>
      </c>
      <c r="J1585" s="16">
        <v>48083.5</v>
      </c>
      <c r="K1585" s="18" t="e">
        <f>INDEX(תקציב_2013,MATCH(D1585,'[1]תקציב 2015'!$D$3:$D$5960,0),8)</f>
        <v>#N/A</v>
      </c>
      <c r="L1585" s="18" t="str">
        <f t="shared" si="192"/>
        <v>8</v>
      </c>
      <c r="M1585" s="18" t="str">
        <f>INDEX(Chapter,MATCH(L1585,[1]Chapter!$A$1:$A$681,0),8)</f>
        <v>שירותים ממלכתיים</v>
      </c>
      <c r="N1585" s="18" t="str">
        <f t="shared" si="193"/>
        <v>82</v>
      </c>
      <c r="O1585" s="18" t="str">
        <f>INDEX(Chapter,MATCH(N1585,[1]Chapter!$A$1:$A$681,0),8)</f>
        <v>תרבות</v>
      </c>
      <c r="P1585" s="18" t="str">
        <f t="shared" si="194"/>
        <v>829</v>
      </c>
      <c r="Q1585" s="18" t="str">
        <f>INDEX(Chapter,MATCH(P1585,[1]Chapter!$A$1:$A$681,0),8)</f>
        <v>ספורט</v>
      </c>
      <c r="R1585" s="18" t="str">
        <f t="shared" si="195"/>
        <v>8292</v>
      </c>
      <c r="S1585" s="18" t="e">
        <f>INDEX(Chapter,MATCH(R1585,[1]Chapter!$A$1:$A$681,0),8)</f>
        <v>#N/A</v>
      </c>
      <c r="T1585" s="18"/>
      <c r="U1585" s="18" t="str">
        <f t="shared" si="196"/>
        <v>7</v>
      </c>
      <c r="V1585" s="18" t="str">
        <f>IF($L1585&lt;"6",INDEX(Revenue_type,MATCH(U1585*1,[1]type!$A$118:$A$168,0),8),INDEX(Expenditure_type,MATCH(U1585*1,[1]type!$A$2:$A$117,0),8))</f>
        <v>הוצאות לפעולות</v>
      </c>
      <c r="W1585" s="18" t="str">
        <f t="shared" si="197"/>
        <v>74</v>
      </c>
      <c r="X1585" s="18" t="str">
        <f>IF($L1585&lt;"6",INDEX(Revenue_type,MATCH(W1585*1,[1]type!$A$118:$A$168,0),8),INDEX(Expenditure_type,MATCH(W1585*1,[1]type!$A$2:$A$117,0),8))</f>
        <v>כלים, מכשירים וציוד</v>
      </c>
      <c r="Y1585" s="18" t="str">
        <f t="shared" si="198"/>
        <v>740</v>
      </c>
      <c r="Z1585" s="18" t="e">
        <f>IF($L1585&lt;"6",INDEX(Revenue_type,MATCH(Y1585*1,[1]type!$A$118:$A$168,0),8),INDEX(Expenditure_type,MATCH(Y1585*1,[1]type!$A$2:$A$117,0),8))</f>
        <v>#N/A</v>
      </c>
    </row>
    <row r="1586" spans="1:26" ht="15.75" customHeight="1" outlineLevel="2">
      <c r="A1586" s="38">
        <v>750</v>
      </c>
      <c r="B1586" s="39">
        <v>829200</v>
      </c>
      <c r="C1586">
        <v>1</v>
      </c>
      <c r="D1586" t="str">
        <f t="shared" si="199"/>
        <v>1829200.750</v>
      </c>
      <c r="E1586" s="42" t="s">
        <v>542</v>
      </c>
      <c r="F1586" s="16"/>
      <c r="G1586"/>
      <c r="H1586" s="17">
        <v>505000</v>
      </c>
      <c r="I1586" s="17">
        <v>494198.13</v>
      </c>
      <c r="J1586" s="16">
        <v>441674.27</v>
      </c>
      <c r="K1586" s="18" t="e">
        <f>INDEX(תקציב_2013,MATCH(D1586,'[1]תקציב 2015'!$D$3:$D$5960,0),8)</f>
        <v>#N/A</v>
      </c>
      <c r="L1586" s="18" t="str">
        <f t="shared" si="192"/>
        <v>8</v>
      </c>
      <c r="M1586" s="18" t="str">
        <f>INDEX(Chapter,MATCH(L1586,[1]Chapter!$A$1:$A$681,0),8)</f>
        <v>שירותים ממלכתיים</v>
      </c>
      <c r="N1586" s="18" t="str">
        <f t="shared" si="193"/>
        <v>82</v>
      </c>
      <c r="O1586" s="18" t="str">
        <f>INDEX(Chapter,MATCH(N1586,[1]Chapter!$A$1:$A$681,0),8)</f>
        <v>תרבות</v>
      </c>
      <c r="P1586" s="18" t="str">
        <f t="shared" si="194"/>
        <v>829</v>
      </c>
      <c r="Q1586" s="18" t="str">
        <f>INDEX(Chapter,MATCH(P1586,[1]Chapter!$A$1:$A$681,0),8)</f>
        <v>ספורט</v>
      </c>
      <c r="R1586" s="18" t="str">
        <f t="shared" si="195"/>
        <v>8292</v>
      </c>
      <c r="S1586" s="18" t="e">
        <f>INDEX(Chapter,MATCH(R1586,[1]Chapter!$A$1:$A$681,0),8)</f>
        <v>#N/A</v>
      </c>
      <c r="T1586" s="18"/>
      <c r="U1586" s="18" t="str">
        <f t="shared" si="196"/>
        <v>7</v>
      </c>
      <c r="V1586" s="18" t="str">
        <f>IF($L1586&lt;"6",INDEX(Revenue_type,MATCH(U1586*1,[1]type!$A$118:$A$168,0),8),INDEX(Expenditure_type,MATCH(U1586*1,[1]type!$A$2:$A$117,0),8))</f>
        <v>הוצאות לפעולות</v>
      </c>
      <c r="W1586" s="18" t="str">
        <f t="shared" si="197"/>
        <v>75</v>
      </c>
      <c r="X1586" s="18" t="str">
        <f>IF($L1586&lt;"6",INDEX(Revenue_type,MATCH(W1586*1,[1]type!$A$118:$A$168,0),8),INDEX(Expenditure_type,MATCH(W1586*1,[1]type!$A$2:$A$117,0),8))</f>
        <v>עבודות קבלניות</v>
      </c>
      <c r="Y1586" s="18" t="str">
        <f t="shared" si="198"/>
        <v>750</v>
      </c>
      <c r="Z1586" s="18" t="e">
        <f>IF($L1586&lt;"6",INDEX(Revenue_type,MATCH(Y1586*1,[1]type!$A$118:$A$168,0),8),INDEX(Expenditure_type,MATCH(Y1586*1,[1]type!$A$2:$A$117,0),8))</f>
        <v>#N/A</v>
      </c>
    </row>
    <row r="1587" spans="1:26" ht="15.75" customHeight="1" outlineLevel="2">
      <c r="A1587" s="38">
        <v>760</v>
      </c>
      <c r="B1587" s="39">
        <v>829200</v>
      </c>
      <c r="C1587">
        <v>1</v>
      </c>
      <c r="D1587" t="str">
        <f t="shared" si="199"/>
        <v>1829200.760</v>
      </c>
      <c r="E1587" s="42" t="s">
        <v>593</v>
      </c>
      <c r="F1587" s="16"/>
      <c r="G1587"/>
      <c r="H1587" s="17">
        <v>180000</v>
      </c>
      <c r="I1587" s="17">
        <v>128644.65</v>
      </c>
      <c r="J1587" s="16">
        <v>117119.62</v>
      </c>
      <c r="K1587" s="18" t="e">
        <f>INDEX(תקציב_2013,MATCH(D1587,'[1]תקציב 2015'!$D$3:$D$5960,0),8)</f>
        <v>#N/A</v>
      </c>
      <c r="L1587" s="18" t="str">
        <f t="shared" si="192"/>
        <v>8</v>
      </c>
      <c r="M1587" s="18" t="str">
        <f>INDEX(Chapter,MATCH(L1587,[1]Chapter!$A$1:$A$681,0),8)</f>
        <v>שירותים ממלכתיים</v>
      </c>
      <c r="N1587" s="18" t="str">
        <f t="shared" si="193"/>
        <v>82</v>
      </c>
      <c r="O1587" s="18" t="str">
        <f>INDEX(Chapter,MATCH(N1587,[1]Chapter!$A$1:$A$681,0),8)</f>
        <v>תרבות</v>
      </c>
      <c r="P1587" s="18" t="str">
        <f t="shared" si="194"/>
        <v>829</v>
      </c>
      <c r="Q1587" s="18" t="str">
        <f>INDEX(Chapter,MATCH(P1587,[1]Chapter!$A$1:$A$681,0),8)</f>
        <v>ספורט</v>
      </c>
      <c r="R1587" s="18" t="str">
        <f t="shared" si="195"/>
        <v>8292</v>
      </c>
      <c r="S1587" s="18" t="e">
        <f>INDEX(Chapter,MATCH(R1587,[1]Chapter!$A$1:$A$681,0),8)</f>
        <v>#N/A</v>
      </c>
      <c r="T1587" s="18"/>
      <c r="U1587" s="18" t="str">
        <f t="shared" si="196"/>
        <v>7</v>
      </c>
      <c r="V1587" s="18" t="str">
        <f>IF($L1587&lt;"6",INDEX(Revenue_type,MATCH(U1587*1,[1]type!$A$118:$A$168,0),8),INDEX(Expenditure_type,MATCH(U1587*1,[1]type!$A$2:$A$117,0),8))</f>
        <v>הוצאות לפעולות</v>
      </c>
      <c r="W1587" s="18" t="str">
        <f t="shared" si="197"/>
        <v>76</v>
      </c>
      <c r="X1587" s="18" t="str">
        <f>IF($L1587&lt;"6",INDEX(Revenue_type,MATCH(W1587*1,[1]type!$A$118:$A$168,0),8),INDEX(Expenditure_type,MATCH(W1587*1,[1]type!$A$2:$A$117,0),8))</f>
        <v>קניית שירותים מרשויות ומוסדות</v>
      </c>
      <c r="Y1587" s="18" t="str">
        <f t="shared" si="198"/>
        <v>760</v>
      </c>
      <c r="Z1587" s="18" t="e">
        <f>IF($L1587&lt;"6",INDEX(Revenue_type,MATCH(Y1587*1,[1]type!$A$118:$A$168,0),8),INDEX(Expenditure_type,MATCH(Y1587*1,[1]type!$A$2:$A$117,0),8))</f>
        <v>#N/A</v>
      </c>
    </row>
    <row r="1588" spans="1:26" ht="15.75" customHeight="1" outlineLevel="2">
      <c r="A1588" s="38">
        <v>796</v>
      </c>
      <c r="B1588" s="39">
        <v>829200</v>
      </c>
      <c r="C1588">
        <v>1</v>
      </c>
      <c r="D1588" t="str">
        <f t="shared" si="199"/>
        <v>1829200.796</v>
      </c>
      <c r="E1588" s="42" t="s">
        <v>1029</v>
      </c>
      <c r="F1588" s="16"/>
      <c r="G1588"/>
      <c r="H1588" s="17">
        <v>70000</v>
      </c>
      <c r="I1588" s="17">
        <v>68057</v>
      </c>
      <c r="J1588" s="16">
        <v>64435</v>
      </c>
      <c r="K1588" s="18" t="e">
        <f>INDEX(תקציב_2013,MATCH(D1588,'[1]תקציב 2015'!$D$3:$D$5960,0),8)</f>
        <v>#N/A</v>
      </c>
      <c r="L1588" s="18" t="str">
        <f t="shared" si="192"/>
        <v>8</v>
      </c>
      <c r="M1588" s="18" t="str">
        <f>INDEX(Chapter,MATCH(L1588,[1]Chapter!$A$1:$A$681,0),8)</f>
        <v>שירותים ממלכתיים</v>
      </c>
      <c r="N1588" s="18" t="str">
        <f t="shared" si="193"/>
        <v>82</v>
      </c>
      <c r="O1588" s="18" t="str">
        <f>INDEX(Chapter,MATCH(N1588,[1]Chapter!$A$1:$A$681,0),8)</f>
        <v>תרבות</v>
      </c>
      <c r="P1588" s="18" t="str">
        <f t="shared" si="194"/>
        <v>829</v>
      </c>
      <c r="Q1588" s="18" t="str">
        <f>INDEX(Chapter,MATCH(P1588,[1]Chapter!$A$1:$A$681,0),8)</f>
        <v>ספורט</v>
      </c>
      <c r="R1588" s="18" t="str">
        <f t="shared" si="195"/>
        <v>8292</v>
      </c>
      <c r="S1588" s="18" t="e">
        <f>INDEX(Chapter,MATCH(R1588,[1]Chapter!$A$1:$A$681,0),8)</f>
        <v>#N/A</v>
      </c>
      <c r="T1588" s="18"/>
      <c r="U1588" s="18" t="str">
        <f t="shared" si="196"/>
        <v>7</v>
      </c>
      <c r="V1588" s="18" t="str">
        <f>IF($L1588&lt;"6",INDEX(Revenue_type,MATCH(U1588*1,[1]type!$A$118:$A$168,0),8),INDEX(Expenditure_type,MATCH(U1588*1,[1]type!$A$2:$A$117,0),8))</f>
        <v>הוצאות לפעולות</v>
      </c>
      <c r="W1588" s="18" t="str">
        <f t="shared" si="197"/>
        <v>79</v>
      </c>
      <c r="X1588" s="18" t="str">
        <f>IF($L1588&lt;"6",INDEX(Revenue_type,MATCH(W1588*1,[1]type!$A$118:$A$168,0),8),INDEX(Expenditure_type,MATCH(W1588*1,[1]type!$A$2:$A$117,0),8))</f>
        <v>השתתפות בתקציבי עזר 092</v>
      </c>
      <c r="Y1588" s="18" t="str">
        <f t="shared" si="198"/>
        <v>796</v>
      </c>
      <c r="Z1588" s="18" t="str">
        <f>IF($L1588&lt;"6",INDEX(Revenue_type,MATCH(Y1588*1,[1]type!$A$118:$A$168,0),8),INDEX(Expenditure_type,MATCH(Y1588*1,[1]type!$A$2:$A$117,0),8))</f>
        <v>מוסך תקציבי עזר 096</v>
      </c>
    </row>
    <row r="1589" spans="1:26" ht="15.75" customHeight="1" outlineLevel="2">
      <c r="A1589" s="38">
        <v>930</v>
      </c>
      <c r="B1589" s="39">
        <v>829200</v>
      </c>
      <c r="C1589">
        <v>1</v>
      </c>
      <c r="D1589" t="str">
        <f t="shared" si="199"/>
        <v>1829200.930</v>
      </c>
      <c r="E1589" s="42" t="s">
        <v>1030</v>
      </c>
      <c r="F1589" s="16"/>
      <c r="G1589"/>
      <c r="H1589" s="17">
        <v>7000</v>
      </c>
      <c r="I1589" s="17">
        <v>4940.91</v>
      </c>
      <c r="J1589" s="16">
        <v>7000</v>
      </c>
      <c r="K1589" s="18" t="e">
        <f>INDEX(תקציב_2013,MATCH(D1589,'[1]תקציב 2015'!$D$3:$D$5960,0),8)</f>
        <v>#N/A</v>
      </c>
      <c r="L1589" s="18" t="str">
        <f t="shared" si="192"/>
        <v>8</v>
      </c>
      <c r="M1589" s="18" t="str">
        <f>INDEX(Chapter,MATCH(L1589,[1]Chapter!$A$1:$A$681,0),8)</f>
        <v>שירותים ממלכתיים</v>
      </c>
      <c r="N1589" s="18" t="str">
        <f t="shared" si="193"/>
        <v>82</v>
      </c>
      <c r="O1589" s="18" t="str">
        <f>INDEX(Chapter,MATCH(N1589,[1]Chapter!$A$1:$A$681,0),8)</f>
        <v>תרבות</v>
      </c>
      <c r="P1589" s="18" t="str">
        <f t="shared" si="194"/>
        <v>829</v>
      </c>
      <c r="Q1589" s="18" t="str">
        <f>INDEX(Chapter,MATCH(P1589,[1]Chapter!$A$1:$A$681,0),8)</f>
        <v>ספורט</v>
      </c>
      <c r="R1589" s="18" t="str">
        <f t="shared" si="195"/>
        <v>8292</v>
      </c>
      <c r="S1589" s="18" t="e">
        <f>INDEX(Chapter,MATCH(R1589,[1]Chapter!$A$1:$A$681,0),8)</f>
        <v>#N/A</v>
      </c>
      <c r="T1589" s="18"/>
      <c r="U1589" s="18" t="str">
        <f t="shared" si="196"/>
        <v>9</v>
      </c>
      <c r="V1589" s="18" t="str">
        <f>IF($L1589&lt;"6",INDEX(Revenue_type,MATCH(U1589*1,[1]type!$A$118:$A$168,0),8),INDEX(Expenditure_type,MATCH(U1589*1,[1]type!$A$2:$A$117,0),8))</f>
        <v>הוצאות חד פעמיות</v>
      </c>
      <c r="W1589" s="18" t="str">
        <f t="shared" si="197"/>
        <v>93</v>
      </c>
      <c r="X1589" s="18" t="str">
        <f>IF($L1589&lt;"6",INDEX(Revenue_type,MATCH(W1589*1,[1]type!$A$118:$A$168,0),8),INDEX(Expenditure_type,MATCH(W1589*1,[1]type!$A$2:$A$117,0),8))</f>
        <v>רכישת ציוד יסודי</v>
      </c>
      <c r="Y1589" s="18" t="str">
        <f t="shared" si="198"/>
        <v>930</v>
      </c>
      <c r="Z1589" s="18" t="e">
        <f>IF($L1589&lt;"6",INDEX(Revenue_type,MATCH(Y1589*1,[1]type!$A$118:$A$168,0),8),INDEX(Expenditure_type,MATCH(Y1589*1,[1]type!$A$2:$A$117,0),8))</f>
        <v>#N/A</v>
      </c>
    </row>
    <row r="1590" spans="1:26" ht="15.75" customHeight="1" outlineLevel="2">
      <c r="A1590" s="38">
        <v>110</v>
      </c>
      <c r="B1590" s="39">
        <v>829300</v>
      </c>
      <c r="C1590">
        <v>1</v>
      </c>
      <c r="D1590" t="str">
        <f t="shared" si="199"/>
        <v>1829300.110</v>
      </c>
      <c r="E1590" s="42" t="s">
        <v>1031</v>
      </c>
      <c r="F1590" s="16"/>
      <c r="G1590"/>
      <c r="H1590" s="17">
        <v>730000</v>
      </c>
      <c r="I1590" s="17">
        <v>612644.06999999995</v>
      </c>
      <c r="J1590" s="16">
        <v>775500.80000000005</v>
      </c>
      <c r="K1590" s="18"/>
      <c r="L1590" s="18" t="str">
        <f t="shared" si="192"/>
        <v>8</v>
      </c>
      <c r="M1590" s="18" t="str">
        <f>INDEX(Chapter,MATCH(L1590,[1]Chapter!$A$1:$A$681,0),8)</f>
        <v>שירותים ממלכתיים</v>
      </c>
      <c r="N1590" s="18" t="str">
        <f t="shared" si="193"/>
        <v>82</v>
      </c>
      <c r="O1590" s="18" t="str">
        <f>INDEX(Chapter,MATCH(N1590,[1]Chapter!$A$1:$A$681,0),8)</f>
        <v>תרבות</v>
      </c>
      <c r="P1590" s="18" t="str">
        <f t="shared" si="194"/>
        <v>829</v>
      </c>
      <c r="Q1590" s="18" t="str">
        <f>INDEX(Chapter,MATCH(P1590,[1]Chapter!$A$1:$A$681,0),8)</f>
        <v>ספורט</v>
      </c>
      <c r="R1590" s="18" t="str">
        <f t="shared" si="195"/>
        <v>8293</v>
      </c>
      <c r="S1590" s="18" t="e">
        <f>INDEX(Chapter,MATCH(R1590,[1]Chapter!$A$1:$A$681,0),8)</f>
        <v>#N/A</v>
      </c>
      <c r="T1590" s="18"/>
      <c r="U1590" s="18" t="str">
        <f t="shared" si="196"/>
        <v>1</v>
      </c>
      <c r="V1590" s="18" t="str">
        <f>IF($L1590&lt;"6",INDEX(Revenue_type,MATCH(U1590*1,[1]type!$A$118:$A$168,0),8),INDEX(Expenditure_type,MATCH(U1590*1,[1]type!$A$2:$A$117,0),8))</f>
        <v>משכורות וש"ע לעובדים לפי תקן</v>
      </c>
      <c r="W1590" s="18" t="str">
        <f t="shared" si="197"/>
        <v>11</v>
      </c>
      <c r="X1590" s="18" t="str">
        <f>IF($L1590&lt;"6",INDEX(Revenue_type,MATCH(W1590*1,[1]type!$A$118:$A$168,0),8),INDEX(Expenditure_type,MATCH(W1590*1,[1]type!$A$2:$A$117,0),8))</f>
        <v>השכר הקובע</v>
      </c>
      <c r="Y1590" s="18" t="str">
        <f t="shared" si="198"/>
        <v>110</v>
      </c>
      <c r="Z1590" s="18" t="e">
        <f>IF($L1590&lt;"6",INDEX(Revenue_type,MATCH(Y1590*1,[1]type!$A$118:$A$168,0),8),INDEX(Expenditure_type,MATCH(Y1590*1,[1]type!$A$2:$A$117,0),8))</f>
        <v>#N/A</v>
      </c>
    </row>
    <row r="1591" spans="1:26" ht="15.75" customHeight="1" outlineLevel="2">
      <c r="A1591" s="38">
        <v>115</v>
      </c>
      <c r="B1591" s="39">
        <v>829300</v>
      </c>
      <c r="C1591">
        <v>1</v>
      </c>
      <c r="D1591" t="str">
        <f t="shared" si="199"/>
        <v>1829300.115</v>
      </c>
      <c r="E1591" s="54" t="s">
        <v>433</v>
      </c>
      <c r="F1591" s="16"/>
      <c r="G1591"/>
      <c r="H1591" s="17">
        <v>650000</v>
      </c>
      <c r="I1591" s="17">
        <v>543276</v>
      </c>
      <c r="J1591" s="16">
        <v>415971</v>
      </c>
      <c r="K1591" s="18" t="e">
        <f>INDEX(תקציב_2013,MATCH(D1591,'[1]תקציב 2015'!$D$3:$D$5960,0),8)</f>
        <v>#N/A</v>
      </c>
      <c r="L1591" s="18" t="str">
        <f t="shared" si="192"/>
        <v>8</v>
      </c>
      <c r="M1591" s="18" t="str">
        <f>INDEX(Chapter,MATCH(L1591,[1]Chapter!$A$1:$A$681,0),8)</f>
        <v>שירותים ממלכתיים</v>
      </c>
      <c r="N1591" s="18" t="str">
        <f t="shared" si="193"/>
        <v>82</v>
      </c>
      <c r="O1591" s="18" t="str">
        <f>INDEX(Chapter,MATCH(N1591,[1]Chapter!$A$1:$A$681,0),8)</f>
        <v>תרבות</v>
      </c>
      <c r="P1591" s="18" t="str">
        <f t="shared" si="194"/>
        <v>829</v>
      </c>
      <c r="Q1591" s="18" t="str">
        <f>INDEX(Chapter,MATCH(P1591,[1]Chapter!$A$1:$A$681,0),8)</f>
        <v>ספורט</v>
      </c>
      <c r="R1591" s="18" t="str">
        <f t="shared" si="195"/>
        <v>8293</v>
      </c>
      <c r="S1591" s="18" t="e">
        <f>INDEX(Chapter,MATCH(R1591,[1]Chapter!$A$1:$A$681,0),8)</f>
        <v>#N/A</v>
      </c>
      <c r="T1591" s="18"/>
      <c r="U1591" s="18" t="str">
        <f t="shared" si="196"/>
        <v>1</v>
      </c>
      <c r="V1591" s="18" t="str">
        <f>IF($L1591&lt;"6",INDEX(Revenue_type,MATCH(U1591*1,[1]type!$A$118:$A$168,0),8),INDEX(Expenditure_type,MATCH(U1591*1,[1]type!$A$2:$A$117,0),8))</f>
        <v>משכורות וש"ע לעובדים לפי תקן</v>
      </c>
      <c r="W1591" s="18" t="str">
        <f t="shared" si="197"/>
        <v>11</v>
      </c>
      <c r="X1591" s="18" t="str">
        <f>IF($L1591&lt;"6",INDEX(Revenue_type,MATCH(W1591*1,[1]type!$A$118:$A$168,0),8),INDEX(Expenditure_type,MATCH(W1591*1,[1]type!$A$2:$A$117,0),8))</f>
        <v>השכר הקובע</v>
      </c>
      <c r="Y1591" s="18" t="str">
        <f t="shared" si="198"/>
        <v>115</v>
      </c>
      <c r="Z1591" s="18" t="e">
        <f>IF($L1591&lt;"6",INDEX(Revenue_type,MATCH(Y1591*1,[1]type!$A$118:$A$168,0),8),INDEX(Expenditure_type,MATCH(Y1591*1,[1]type!$A$2:$A$117,0),8))</f>
        <v>#N/A</v>
      </c>
    </row>
    <row r="1592" spans="1:26" ht="15.75" customHeight="1" outlineLevel="2">
      <c r="A1592" s="38">
        <v>130</v>
      </c>
      <c r="B1592" s="39">
        <v>829300</v>
      </c>
      <c r="C1592">
        <v>1</v>
      </c>
      <c r="D1592" t="str">
        <f t="shared" si="199"/>
        <v>1829300.130</v>
      </c>
      <c r="E1592" s="42" t="s">
        <v>41</v>
      </c>
      <c r="F1592" s="16"/>
      <c r="G1592"/>
      <c r="H1592" s="17">
        <v>22000</v>
      </c>
      <c r="I1592" s="17">
        <v>35228.400000000001</v>
      </c>
      <c r="J1592" s="16">
        <v>36663.11</v>
      </c>
      <c r="K1592" s="18" t="e">
        <f>INDEX(תקציב_2013,MATCH(D1592,'[1]תקציב 2015'!$D$3:$D$5960,0),8)</f>
        <v>#N/A</v>
      </c>
      <c r="L1592" s="18" t="str">
        <f t="shared" si="192"/>
        <v>8</v>
      </c>
      <c r="M1592" s="18" t="str">
        <f>INDEX(Chapter,MATCH(L1592,[1]Chapter!$A$1:$A$681,0),8)</f>
        <v>שירותים ממלכתיים</v>
      </c>
      <c r="N1592" s="18" t="str">
        <f t="shared" si="193"/>
        <v>82</v>
      </c>
      <c r="O1592" s="18" t="str">
        <f>INDEX(Chapter,MATCH(N1592,[1]Chapter!$A$1:$A$681,0),8)</f>
        <v>תרבות</v>
      </c>
      <c r="P1592" s="18" t="str">
        <f t="shared" si="194"/>
        <v>829</v>
      </c>
      <c r="Q1592" s="18" t="str">
        <f>INDEX(Chapter,MATCH(P1592,[1]Chapter!$A$1:$A$681,0),8)</f>
        <v>ספורט</v>
      </c>
      <c r="R1592" s="18" t="str">
        <f t="shared" si="195"/>
        <v>8293</v>
      </c>
      <c r="S1592" s="18" t="e">
        <f>INDEX(Chapter,MATCH(R1592,[1]Chapter!$A$1:$A$681,0),8)</f>
        <v>#N/A</v>
      </c>
      <c r="T1592" s="18"/>
      <c r="U1592" s="18" t="str">
        <f t="shared" si="196"/>
        <v>1</v>
      </c>
      <c r="V1592" s="18" t="str">
        <f>IF($L1592&lt;"6",INDEX(Revenue_type,MATCH(U1592*1,[1]type!$A$118:$A$168,0),8),INDEX(Expenditure_type,MATCH(U1592*1,[1]type!$A$2:$A$117,0),8))</f>
        <v>משכורות וש"ע לעובדים לפי תקן</v>
      </c>
      <c r="W1592" s="18" t="str">
        <f t="shared" si="197"/>
        <v>13</v>
      </c>
      <c r="X1592" s="18" t="str">
        <f>IF($L1592&lt;"6",INDEX(Revenue_type,MATCH(W1592*1,[1]type!$A$118:$A$168,0),8),INDEX(Expenditure_type,MATCH(W1592*1,[1]type!$A$2:$A$117,0),8))</f>
        <v>שעות נוספות</v>
      </c>
      <c r="Y1592" s="18" t="str">
        <f t="shared" si="198"/>
        <v>130</v>
      </c>
      <c r="Z1592" s="18" t="e">
        <f>IF($L1592&lt;"6",INDEX(Revenue_type,MATCH(Y1592*1,[1]type!$A$118:$A$168,0),8),INDEX(Expenditure_type,MATCH(Y1592*1,[1]type!$A$2:$A$117,0),8))</f>
        <v>#N/A</v>
      </c>
    </row>
    <row r="1593" spans="1:26" ht="15.75" customHeight="1" outlineLevel="2">
      <c r="A1593" s="38">
        <v>140</v>
      </c>
      <c r="B1593" s="39">
        <v>829300</v>
      </c>
      <c r="C1593">
        <v>1</v>
      </c>
      <c r="D1593" t="str">
        <f t="shared" si="199"/>
        <v>1829300.140</v>
      </c>
      <c r="E1593" s="42" t="s">
        <v>56</v>
      </c>
      <c r="F1593" s="16"/>
      <c r="G1593"/>
      <c r="H1593" s="17">
        <v>50000</v>
      </c>
      <c r="I1593" s="17">
        <v>47639.44</v>
      </c>
      <c r="J1593" s="16">
        <v>52888.56</v>
      </c>
      <c r="K1593" s="18" t="e">
        <f>INDEX(תקציב_2013,MATCH(D1593,'[1]תקציב 2015'!$D$3:$D$5960,0),8)</f>
        <v>#N/A</v>
      </c>
      <c r="L1593" s="18" t="str">
        <f t="shared" si="192"/>
        <v>8</v>
      </c>
      <c r="M1593" s="18" t="str">
        <f>INDEX(Chapter,MATCH(L1593,[1]Chapter!$A$1:$A$681,0),8)</f>
        <v>שירותים ממלכתיים</v>
      </c>
      <c r="N1593" s="18" t="str">
        <f t="shared" si="193"/>
        <v>82</v>
      </c>
      <c r="O1593" s="18" t="str">
        <f>INDEX(Chapter,MATCH(N1593,[1]Chapter!$A$1:$A$681,0),8)</f>
        <v>תרבות</v>
      </c>
      <c r="P1593" s="18" t="str">
        <f t="shared" si="194"/>
        <v>829</v>
      </c>
      <c r="Q1593" s="18" t="str">
        <f>INDEX(Chapter,MATCH(P1593,[1]Chapter!$A$1:$A$681,0),8)</f>
        <v>ספורט</v>
      </c>
      <c r="R1593" s="18" t="str">
        <f t="shared" si="195"/>
        <v>8293</v>
      </c>
      <c r="S1593" s="18" t="e">
        <f>INDEX(Chapter,MATCH(R1593,[1]Chapter!$A$1:$A$681,0),8)</f>
        <v>#N/A</v>
      </c>
      <c r="T1593" s="18"/>
      <c r="U1593" s="18" t="str">
        <f t="shared" si="196"/>
        <v>1</v>
      </c>
      <c r="V1593" s="18" t="str">
        <f>IF($L1593&lt;"6",INDEX(Revenue_type,MATCH(U1593*1,[1]type!$A$118:$A$168,0),8),INDEX(Expenditure_type,MATCH(U1593*1,[1]type!$A$2:$A$117,0),8))</f>
        <v>משכורות וש"ע לעובדים לפי תקן</v>
      </c>
      <c r="W1593" s="18" t="str">
        <f t="shared" si="197"/>
        <v>14</v>
      </c>
      <c r="X1593" s="18" t="str">
        <f>IF($L1593&lt;"6",INDEX(Revenue_type,MATCH(W1593*1,[1]type!$A$118:$A$168,0),8),INDEX(Expenditure_type,MATCH(W1593*1,[1]type!$A$2:$A$117,0),8))</f>
        <v>החזר הוצאות</v>
      </c>
      <c r="Y1593" s="18" t="str">
        <f t="shared" si="198"/>
        <v>140</v>
      </c>
      <c r="Z1593" s="18" t="e">
        <f>IF($L1593&lt;"6",INDEX(Revenue_type,MATCH(Y1593*1,[1]type!$A$118:$A$168,0),8),INDEX(Expenditure_type,MATCH(Y1593*1,[1]type!$A$2:$A$117,0),8))</f>
        <v>#N/A</v>
      </c>
    </row>
    <row r="1594" spans="1:26" ht="15.75" customHeight="1" outlineLevel="2">
      <c r="A1594" s="38">
        <v>210</v>
      </c>
      <c r="B1594" s="39">
        <v>829300</v>
      </c>
      <c r="C1594">
        <v>1</v>
      </c>
      <c r="D1594" t="str">
        <f t="shared" si="199"/>
        <v>1829300.210</v>
      </c>
      <c r="E1594" s="42" t="s">
        <v>441</v>
      </c>
      <c r="F1594" s="16"/>
      <c r="G1594"/>
      <c r="H1594" s="17">
        <v>1470000</v>
      </c>
      <c r="I1594" s="17">
        <v>1244915.98</v>
      </c>
      <c r="J1594" s="16">
        <v>1474748.78</v>
      </c>
      <c r="K1594" s="18" t="e">
        <f>INDEX(תקציב_2013,MATCH(D1594,'[1]תקציב 2015'!$D$3:$D$5960,0),8)</f>
        <v>#N/A</v>
      </c>
      <c r="L1594" s="18" t="str">
        <f t="shared" si="192"/>
        <v>8</v>
      </c>
      <c r="M1594" s="18" t="str">
        <f>INDEX(Chapter,MATCH(L1594,[1]Chapter!$A$1:$A$681,0),8)</f>
        <v>שירותים ממלכתיים</v>
      </c>
      <c r="N1594" s="18" t="str">
        <f t="shared" si="193"/>
        <v>82</v>
      </c>
      <c r="O1594" s="18" t="str">
        <f>INDEX(Chapter,MATCH(N1594,[1]Chapter!$A$1:$A$681,0),8)</f>
        <v>תרבות</v>
      </c>
      <c r="P1594" s="18" t="str">
        <f t="shared" si="194"/>
        <v>829</v>
      </c>
      <c r="Q1594" s="18" t="str">
        <f>INDEX(Chapter,MATCH(P1594,[1]Chapter!$A$1:$A$681,0),8)</f>
        <v>ספורט</v>
      </c>
      <c r="R1594" s="18" t="str">
        <f t="shared" si="195"/>
        <v>8293</v>
      </c>
      <c r="S1594" s="18" t="e">
        <f>INDEX(Chapter,MATCH(R1594,[1]Chapter!$A$1:$A$681,0),8)</f>
        <v>#N/A</v>
      </c>
      <c r="T1594" s="18"/>
      <c r="U1594" s="18" t="str">
        <f t="shared" si="196"/>
        <v>2</v>
      </c>
      <c r="V1594" s="18" t="str">
        <f>IF($L1594&lt;"6",INDEX(Revenue_type,MATCH(U1594*1,[1]type!$A$118:$A$168,0),8),INDEX(Expenditure_type,MATCH(U1594*1,[1]type!$A$2:$A$117,0),8))</f>
        <v>משכורות וש"ע לעובדים בלי תקן</v>
      </c>
      <c r="W1594" s="18" t="str">
        <f t="shared" si="197"/>
        <v>21</v>
      </c>
      <c r="X1594" s="18" t="str">
        <f>IF($L1594&lt;"6",INDEX(Revenue_type,MATCH(W1594*1,[1]type!$A$118:$A$168,0),8),INDEX(Expenditure_type,MATCH(W1594*1,[1]type!$A$2:$A$117,0),8))</f>
        <v>השכר הקובע</v>
      </c>
      <c r="Y1594" s="18" t="str">
        <f t="shared" si="198"/>
        <v>210</v>
      </c>
      <c r="Z1594" s="18" t="e">
        <f>IF($L1594&lt;"6",INDEX(Revenue_type,MATCH(Y1594*1,[1]type!$A$118:$A$168,0),8),INDEX(Expenditure_type,MATCH(Y1594*1,[1]type!$A$2:$A$117,0),8))</f>
        <v>#N/A</v>
      </c>
    </row>
    <row r="1595" spans="1:26" ht="15.75" customHeight="1" outlineLevel="2">
      <c r="A1595" s="38">
        <v>430</v>
      </c>
      <c r="B1595" s="39">
        <v>829300</v>
      </c>
      <c r="C1595">
        <v>1</v>
      </c>
      <c r="D1595" t="str">
        <f t="shared" si="199"/>
        <v>1829300.430</v>
      </c>
      <c r="E1595" s="42" t="s">
        <v>593</v>
      </c>
      <c r="F1595" s="16"/>
      <c r="G1595"/>
      <c r="H1595" s="17">
        <v>72000</v>
      </c>
      <c r="I1595" s="17">
        <v>84447.25</v>
      </c>
      <c r="J1595" s="16">
        <v>72142.25</v>
      </c>
      <c r="K1595" s="18" t="e">
        <f>INDEX(תקציב_2013,MATCH(D1595,'[1]תקציב 2015'!$D$3:$D$5960,0),8)</f>
        <v>#N/A</v>
      </c>
      <c r="L1595" s="18" t="str">
        <f t="shared" si="192"/>
        <v>8</v>
      </c>
      <c r="M1595" s="18" t="str">
        <f>INDEX(Chapter,MATCH(L1595,[1]Chapter!$A$1:$A$681,0),8)</f>
        <v>שירותים ממלכתיים</v>
      </c>
      <c r="N1595" s="18" t="str">
        <f t="shared" si="193"/>
        <v>82</v>
      </c>
      <c r="O1595" s="18" t="str">
        <f>INDEX(Chapter,MATCH(N1595,[1]Chapter!$A$1:$A$681,0),8)</f>
        <v>תרבות</v>
      </c>
      <c r="P1595" s="18" t="str">
        <f t="shared" si="194"/>
        <v>829</v>
      </c>
      <c r="Q1595" s="18" t="str">
        <f>INDEX(Chapter,MATCH(P1595,[1]Chapter!$A$1:$A$681,0),8)</f>
        <v>ספורט</v>
      </c>
      <c r="R1595" s="18" t="str">
        <f t="shared" si="195"/>
        <v>8293</v>
      </c>
      <c r="S1595" s="18" t="e">
        <f>INDEX(Chapter,MATCH(R1595,[1]Chapter!$A$1:$A$681,0),8)</f>
        <v>#N/A</v>
      </c>
      <c r="T1595" s="18"/>
      <c r="U1595" s="18" t="str">
        <f t="shared" si="196"/>
        <v>4</v>
      </c>
      <c r="V1595" s="18" t="str">
        <f>IF($L1595&lt;"6",INDEX(Revenue_type,MATCH(U1595*1,[1]type!$A$118:$A$168,0),8),INDEX(Expenditure_type,MATCH(U1595*1,[1]type!$A$2:$A$117,0),8))</f>
        <v>אחזקת בינים ואספקת ציוד</v>
      </c>
      <c r="W1595" s="18" t="str">
        <f t="shared" si="197"/>
        <v>43</v>
      </c>
      <c r="X1595" s="18" t="str">
        <f>IF($L1595&lt;"6",INDEX(Revenue_type,MATCH(W1595*1,[1]type!$A$118:$A$168,0),8),INDEX(Expenditure_type,MATCH(W1595*1,[1]type!$A$2:$A$117,0),8))</f>
        <v>חשמל, מים וחומרי ניקיון</v>
      </c>
      <c r="Y1595" s="18" t="str">
        <f t="shared" si="198"/>
        <v>430</v>
      </c>
      <c r="Z1595" s="18" t="e">
        <f>IF($L1595&lt;"6",INDEX(Revenue_type,MATCH(Y1595*1,[1]type!$A$118:$A$168,0),8),INDEX(Expenditure_type,MATCH(Y1595*1,[1]type!$A$2:$A$117,0),8))</f>
        <v>#N/A</v>
      </c>
    </row>
    <row r="1596" spans="1:26" ht="15.75" customHeight="1" outlineLevel="2">
      <c r="A1596" s="38">
        <v>440</v>
      </c>
      <c r="B1596" s="39">
        <v>829300</v>
      </c>
      <c r="C1596">
        <v>1</v>
      </c>
      <c r="D1596" t="str">
        <f t="shared" si="199"/>
        <v>1829300.440</v>
      </c>
      <c r="E1596" s="42" t="s">
        <v>500</v>
      </c>
      <c r="F1596" s="16"/>
      <c r="G1596"/>
      <c r="H1596" s="17">
        <v>64000</v>
      </c>
      <c r="I1596" s="17">
        <v>68490.3</v>
      </c>
      <c r="J1596" s="16">
        <v>60535</v>
      </c>
      <c r="K1596" s="18">
        <f>INDEX(תקציב_2013,MATCH(D1596,'[1]תקציב 2015'!$D$3:$D$5960,0),8)</f>
        <v>49100</v>
      </c>
      <c r="L1596" s="18" t="str">
        <f t="shared" si="192"/>
        <v>8</v>
      </c>
      <c r="M1596" s="18" t="str">
        <f>INDEX(Chapter,MATCH(L1596,[1]Chapter!$A$1:$A$681,0),8)</f>
        <v>שירותים ממלכתיים</v>
      </c>
      <c r="N1596" s="18" t="str">
        <f t="shared" si="193"/>
        <v>82</v>
      </c>
      <c r="O1596" s="18" t="str">
        <f>INDEX(Chapter,MATCH(N1596,[1]Chapter!$A$1:$A$681,0),8)</f>
        <v>תרבות</v>
      </c>
      <c r="P1596" s="18" t="str">
        <f t="shared" si="194"/>
        <v>829</v>
      </c>
      <c r="Q1596" s="18" t="str">
        <f>INDEX(Chapter,MATCH(P1596,[1]Chapter!$A$1:$A$681,0),8)</f>
        <v>ספורט</v>
      </c>
      <c r="R1596" s="18" t="str">
        <f t="shared" si="195"/>
        <v>8293</v>
      </c>
      <c r="S1596" s="18" t="e">
        <f>INDEX(Chapter,MATCH(R1596,[1]Chapter!$A$1:$A$681,0),8)</f>
        <v>#N/A</v>
      </c>
      <c r="T1596" s="18"/>
      <c r="U1596" s="18" t="str">
        <f t="shared" si="196"/>
        <v>4</v>
      </c>
      <c r="V1596" s="18" t="str">
        <f>IF($L1596&lt;"6",INDEX(Revenue_type,MATCH(U1596*1,[1]type!$A$118:$A$168,0),8),INDEX(Expenditure_type,MATCH(U1596*1,[1]type!$A$2:$A$117,0),8))</f>
        <v>אחזקת בינים ואספקת ציוד</v>
      </c>
      <c r="W1596" s="18" t="str">
        <f t="shared" si="197"/>
        <v>44</v>
      </c>
      <c r="X1596" s="18" t="str">
        <f>IF($L1596&lt;"6",INDEX(Revenue_type,MATCH(W1596*1,[1]type!$A$118:$A$168,0),8),INDEX(Expenditure_type,MATCH(W1596*1,[1]type!$A$2:$A$117,0),8))</f>
        <v>ביטוח</v>
      </c>
      <c r="Y1596" s="18" t="str">
        <f t="shared" si="198"/>
        <v>440</v>
      </c>
      <c r="Z1596" s="18" t="e">
        <f>IF($L1596&lt;"6",INDEX(Revenue_type,MATCH(Y1596*1,[1]type!$A$118:$A$168,0),8),INDEX(Expenditure_type,MATCH(Y1596*1,[1]type!$A$2:$A$117,0),8))</f>
        <v>#N/A</v>
      </c>
    </row>
    <row r="1597" spans="1:26" ht="15.75" customHeight="1" outlineLevel="2">
      <c r="A1597" s="38">
        <v>441</v>
      </c>
      <c r="B1597" s="39">
        <v>829300</v>
      </c>
      <c r="C1597">
        <v>1</v>
      </c>
      <c r="D1597" t="str">
        <f t="shared" si="199"/>
        <v>1829300.441</v>
      </c>
      <c r="E1597" s="42" t="s">
        <v>1032</v>
      </c>
      <c r="F1597" s="16"/>
      <c r="G1597"/>
      <c r="H1597" s="17">
        <v>135000</v>
      </c>
      <c r="I1597" s="17">
        <v>134358</v>
      </c>
      <c r="J1597" s="16">
        <v>102838</v>
      </c>
      <c r="K1597" s="18" t="e">
        <f>INDEX(תקציב_2013,MATCH(D1597,'[1]תקציב 2015'!$D$3:$D$5960,0),8)</f>
        <v>#N/A</v>
      </c>
      <c r="L1597" s="18" t="str">
        <f t="shared" si="192"/>
        <v>8</v>
      </c>
      <c r="M1597" s="18" t="str">
        <f>INDEX(Chapter,MATCH(L1597,[1]Chapter!$A$1:$A$681,0),8)</f>
        <v>שירותים ממלכתיים</v>
      </c>
      <c r="N1597" s="18" t="str">
        <f t="shared" si="193"/>
        <v>82</v>
      </c>
      <c r="O1597" s="18" t="str">
        <f>INDEX(Chapter,MATCH(N1597,[1]Chapter!$A$1:$A$681,0),8)</f>
        <v>תרבות</v>
      </c>
      <c r="P1597" s="18" t="str">
        <f t="shared" si="194"/>
        <v>829</v>
      </c>
      <c r="Q1597" s="18" t="str">
        <f>INDEX(Chapter,MATCH(P1597,[1]Chapter!$A$1:$A$681,0),8)</f>
        <v>ספורט</v>
      </c>
      <c r="R1597" s="18" t="str">
        <f t="shared" si="195"/>
        <v>8293</v>
      </c>
      <c r="S1597" s="18" t="e">
        <f>INDEX(Chapter,MATCH(R1597,[1]Chapter!$A$1:$A$681,0),8)</f>
        <v>#N/A</v>
      </c>
      <c r="T1597" s="18"/>
      <c r="U1597" s="18" t="str">
        <f t="shared" si="196"/>
        <v>4</v>
      </c>
      <c r="V1597" s="18" t="str">
        <f>IF($L1597&lt;"6",INDEX(Revenue_type,MATCH(U1597*1,[1]type!$A$118:$A$168,0),8),INDEX(Expenditure_type,MATCH(U1597*1,[1]type!$A$2:$A$117,0),8))</f>
        <v>אחזקת בינים ואספקת ציוד</v>
      </c>
      <c r="W1597" s="18" t="str">
        <f t="shared" si="197"/>
        <v>44</v>
      </c>
      <c r="X1597" s="18" t="str">
        <f>IF($L1597&lt;"6",INDEX(Revenue_type,MATCH(W1597*1,[1]type!$A$118:$A$168,0),8),INDEX(Expenditure_type,MATCH(W1597*1,[1]type!$A$2:$A$117,0),8))</f>
        <v>ביטוח</v>
      </c>
      <c r="Y1597" s="18" t="str">
        <f t="shared" si="198"/>
        <v>441</v>
      </c>
      <c r="Z1597" s="18" t="str">
        <f>IF($L1597&lt;"6",INDEX(Revenue_type,MATCH(Y1597*1,[1]type!$A$118:$A$168,0),8),INDEX(Expenditure_type,MATCH(Y1597*1,[1]type!$A$2:$A$117,0),8))</f>
        <v>ביטוח</v>
      </c>
    </row>
    <row r="1598" spans="1:26" ht="15.75" customHeight="1" outlineLevel="2">
      <c r="A1598" s="38">
        <v>740</v>
      </c>
      <c r="B1598" s="39">
        <v>829300</v>
      </c>
      <c r="C1598">
        <v>1</v>
      </c>
      <c r="D1598" t="str">
        <f t="shared" si="199"/>
        <v>1829300.740</v>
      </c>
      <c r="E1598" s="42" t="s">
        <v>614</v>
      </c>
      <c r="F1598" s="16"/>
      <c r="G1598"/>
      <c r="H1598" s="17">
        <v>56000</v>
      </c>
      <c r="I1598" s="17">
        <v>55996.3</v>
      </c>
      <c r="J1598" s="16">
        <v>52689</v>
      </c>
      <c r="K1598" s="18" t="e">
        <f>INDEX(תקציב_2013,MATCH(D1598,'[1]תקציב 2015'!$D$3:$D$5960,0),8)</f>
        <v>#N/A</v>
      </c>
      <c r="L1598" s="18" t="str">
        <f t="shared" si="192"/>
        <v>8</v>
      </c>
      <c r="M1598" s="18" t="str">
        <f>INDEX(Chapter,MATCH(L1598,[1]Chapter!$A$1:$A$681,0),8)</f>
        <v>שירותים ממלכתיים</v>
      </c>
      <c r="N1598" s="18" t="str">
        <f t="shared" si="193"/>
        <v>82</v>
      </c>
      <c r="O1598" s="18" t="str">
        <f>INDEX(Chapter,MATCH(N1598,[1]Chapter!$A$1:$A$681,0),8)</f>
        <v>תרבות</v>
      </c>
      <c r="P1598" s="18" t="str">
        <f t="shared" si="194"/>
        <v>829</v>
      </c>
      <c r="Q1598" s="18" t="str">
        <f>INDEX(Chapter,MATCH(P1598,[1]Chapter!$A$1:$A$681,0),8)</f>
        <v>ספורט</v>
      </c>
      <c r="R1598" s="18" t="str">
        <f t="shared" si="195"/>
        <v>8293</v>
      </c>
      <c r="S1598" s="18" t="e">
        <f>INDEX(Chapter,MATCH(R1598,[1]Chapter!$A$1:$A$681,0),8)</f>
        <v>#N/A</v>
      </c>
      <c r="T1598" s="18"/>
      <c r="U1598" s="18" t="str">
        <f t="shared" si="196"/>
        <v>7</v>
      </c>
      <c r="V1598" s="18" t="str">
        <f>IF($L1598&lt;"6",INDEX(Revenue_type,MATCH(U1598*1,[1]type!$A$118:$A$168,0),8),INDEX(Expenditure_type,MATCH(U1598*1,[1]type!$A$2:$A$117,0),8))</f>
        <v>הוצאות לפעולות</v>
      </c>
      <c r="W1598" s="18" t="str">
        <f t="shared" si="197"/>
        <v>74</v>
      </c>
      <c r="X1598" s="18" t="str">
        <f>IF($L1598&lt;"6",INDEX(Revenue_type,MATCH(W1598*1,[1]type!$A$118:$A$168,0),8),INDEX(Expenditure_type,MATCH(W1598*1,[1]type!$A$2:$A$117,0),8))</f>
        <v>כלים, מכשירים וציוד</v>
      </c>
      <c r="Y1598" s="18" t="str">
        <f t="shared" si="198"/>
        <v>740</v>
      </c>
      <c r="Z1598" s="18" t="e">
        <f>IF($L1598&lt;"6",INDEX(Revenue_type,MATCH(Y1598*1,[1]type!$A$118:$A$168,0),8),INDEX(Expenditure_type,MATCH(Y1598*1,[1]type!$A$2:$A$117,0),8))</f>
        <v>#N/A</v>
      </c>
    </row>
    <row r="1599" spans="1:26" ht="15.75" customHeight="1" outlineLevel="2">
      <c r="A1599" s="38">
        <v>750</v>
      </c>
      <c r="B1599" s="39">
        <v>829300</v>
      </c>
      <c r="C1599">
        <v>1</v>
      </c>
      <c r="D1599" t="str">
        <f t="shared" si="199"/>
        <v>1829300.750</v>
      </c>
      <c r="E1599" s="42" t="s">
        <v>1033</v>
      </c>
      <c r="F1599" s="16"/>
      <c r="G1599"/>
      <c r="H1599" s="17">
        <v>134500</v>
      </c>
      <c r="I1599" s="17">
        <v>124839.52</v>
      </c>
      <c r="J1599" s="16">
        <v>133632.20000000001</v>
      </c>
      <c r="K1599" s="18"/>
      <c r="L1599" s="18" t="str">
        <f t="shared" si="192"/>
        <v>8</v>
      </c>
      <c r="M1599" s="18" t="str">
        <f>INDEX(Chapter,MATCH(L1599,[1]Chapter!$A$1:$A$681,0),8)</f>
        <v>שירותים ממלכתיים</v>
      </c>
      <c r="N1599" s="18" t="str">
        <f t="shared" si="193"/>
        <v>82</v>
      </c>
      <c r="O1599" s="18" t="str">
        <f>INDEX(Chapter,MATCH(N1599,[1]Chapter!$A$1:$A$681,0),8)</f>
        <v>תרבות</v>
      </c>
      <c r="P1599" s="18" t="str">
        <f t="shared" si="194"/>
        <v>829</v>
      </c>
      <c r="Q1599" s="18" t="str">
        <f>INDEX(Chapter,MATCH(P1599,[1]Chapter!$A$1:$A$681,0),8)</f>
        <v>ספורט</v>
      </c>
      <c r="R1599" s="18" t="str">
        <f t="shared" si="195"/>
        <v>8293</v>
      </c>
      <c r="S1599" s="18" t="e">
        <f>INDEX(Chapter,MATCH(R1599,[1]Chapter!$A$1:$A$681,0),8)</f>
        <v>#N/A</v>
      </c>
      <c r="T1599" s="18"/>
      <c r="U1599" s="18" t="str">
        <f t="shared" si="196"/>
        <v>7</v>
      </c>
      <c r="V1599" s="18" t="str">
        <f>IF($L1599&lt;"6",INDEX(Revenue_type,MATCH(U1599*1,[1]type!$A$118:$A$168,0),8),INDEX(Expenditure_type,MATCH(U1599*1,[1]type!$A$2:$A$117,0),8))</f>
        <v>הוצאות לפעולות</v>
      </c>
      <c r="W1599" s="18" t="str">
        <f t="shared" si="197"/>
        <v>75</v>
      </c>
      <c r="X1599" s="18" t="str">
        <f>IF($L1599&lt;"6",INDEX(Revenue_type,MATCH(W1599*1,[1]type!$A$118:$A$168,0),8),INDEX(Expenditure_type,MATCH(W1599*1,[1]type!$A$2:$A$117,0),8))</f>
        <v>עבודות קבלניות</v>
      </c>
      <c r="Y1599" s="18" t="str">
        <f t="shared" si="198"/>
        <v>750</v>
      </c>
      <c r="Z1599" s="18" t="e">
        <f>IF($L1599&lt;"6",INDEX(Revenue_type,MATCH(Y1599*1,[1]type!$A$118:$A$168,0),8),INDEX(Expenditure_type,MATCH(Y1599*1,[1]type!$A$2:$A$117,0),8))</f>
        <v>#N/A</v>
      </c>
    </row>
    <row r="1600" spans="1:26" ht="15.75" customHeight="1" outlineLevel="2">
      <c r="A1600" s="38">
        <v>751</v>
      </c>
      <c r="B1600" s="39">
        <v>829300</v>
      </c>
      <c r="C1600">
        <v>1</v>
      </c>
      <c r="D1600" t="str">
        <f t="shared" si="199"/>
        <v>1829300.751</v>
      </c>
      <c r="E1600" s="66" t="s">
        <v>74</v>
      </c>
      <c r="F1600" s="16"/>
      <c r="G1600"/>
      <c r="H1600" s="17">
        <v>55000</v>
      </c>
      <c r="I1600" s="17">
        <v>64049</v>
      </c>
      <c r="J1600" s="16">
        <v>47067.22</v>
      </c>
      <c r="K1600" s="18" t="e">
        <f>INDEX(תקציב_2013,MATCH(D1600,'[1]תקציב 2015'!$D$3:$D$5960,0),8)</f>
        <v>#N/A</v>
      </c>
      <c r="L1600" s="18" t="str">
        <f t="shared" si="192"/>
        <v>8</v>
      </c>
      <c r="M1600" s="18" t="str">
        <f>INDEX(Chapter,MATCH(L1600,[1]Chapter!$A$1:$A$681,0),8)</f>
        <v>שירותים ממלכתיים</v>
      </c>
      <c r="N1600" s="18" t="str">
        <f t="shared" si="193"/>
        <v>82</v>
      </c>
      <c r="O1600" s="18" t="str">
        <f>INDEX(Chapter,MATCH(N1600,[1]Chapter!$A$1:$A$681,0),8)</f>
        <v>תרבות</v>
      </c>
      <c r="P1600" s="18" t="str">
        <f t="shared" si="194"/>
        <v>829</v>
      </c>
      <c r="Q1600" s="18" t="str">
        <f>INDEX(Chapter,MATCH(P1600,[1]Chapter!$A$1:$A$681,0),8)</f>
        <v>ספורט</v>
      </c>
      <c r="R1600" s="18" t="str">
        <f t="shared" si="195"/>
        <v>8293</v>
      </c>
      <c r="S1600" s="18" t="e">
        <f>INDEX(Chapter,MATCH(R1600,[1]Chapter!$A$1:$A$681,0),8)</f>
        <v>#N/A</v>
      </c>
      <c r="T1600" s="18"/>
      <c r="U1600" s="18" t="str">
        <f t="shared" si="196"/>
        <v>7</v>
      </c>
      <c r="V1600" s="18" t="str">
        <f>IF($L1600&lt;"6",INDEX(Revenue_type,MATCH(U1600*1,[1]type!$A$118:$A$168,0),8),INDEX(Expenditure_type,MATCH(U1600*1,[1]type!$A$2:$A$117,0),8))</f>
        <v>הוצאות לפעולות</v>
      </c>
      <c r="W1600" s="18" t="str">
        <f t="shared" si="197"/>
        <v>75</v>
      </c>
      <c r="X1600" s="18" t="str">
        <f>IF($L1600&lt;"6",INDEX(Revenue_type,MATCH(W1600*1,[1]type!$A$118:$A$168,0),8),INDEX(Expenditure_type,MATCH(W1600*1,[1]type!$A$2:$A$117,0),8))</f>
        <v>עבודות קבלניות</v>
      </c>
      <c r="Y1600" s="18" t="str">
        <f t="shared" si="198"/>
        <v>751</v>
      </c>
      <c r="Z1600" s="18" t="e">
        <f>IF($L1600&lt;"6",INDEX(Revenue_type,MATCH(Y1600*1,[1]type!$A$118:$A$168,0),8),INDEX(Expenditure_type,MATCH(Y1600*1,[1]type!$A$2:$A$117,0),8))</f>
        <v>#N/A</v>
      </c>
    </row>
    <row r="1601" spans="1:26" ht="15.75" customHeight="1" outlineLevel="2">
      <c r="A1601" s="38">
        <v>780</v>
      </c>
      <c r="B1601" s="39">
        <v>829300</v>
      </c>
      <c r="C1601">
        <v>1</v>
      </c>
      <c r="D1601" t="str">
        <f t="shared" si="199"/>
        <v>1829300.780</v>
      </c>
      <c r="E1601" s="42" t="s">
        <v>1034</v>
      </c>
      <c r="F1601" s="16"/>
      <c r="G1601"/>
      <c r="H1601" s="17">
        <v>570000</v>
      </c>
      <c r="I1601" s="17">
        <v>547687</v>
      </c>
      <c r="J1601" s="16">
        <v>531334.73</v>
      </c>
      <c r="K1601" s="18">
        <f>INDEX(תקציב_2013,MATCH(D1601,'[1]תקציב 2015'!$D$3:$D$5960,0),8)</f>
        <v>3000</v>
      </c>
      <c r="L1601" s="18" t="str">
        <f t="shared" si="192"/>
        <v>8</v>
      </c>
      <c r="M1601" s="18" t="str">
        <f>INDEX(Chapter,MATCH(L1601,[1]Chapter!$A$1:$A$681,0),8)</f>
        <v>שירותים ממלכתיים</v>
      </c>
      <c r="N1601" s="18" t="str">
        <f t="shared" si="193"/>
        <v>82</v>
      </c>
      <c r="O1601" s="18" t="str">
        <f>INDEX(Chapter,MATCH(N1601,[1]Chapter!$A$1:$A$681,0),8)</f>
        <v>תרבות</v>
      </c>
      <c r="P1601" s="18" t="str">
        <f t="shared" si="194"/>
        <v>829</v>
      </c>
      <c r="Q1601" s="18" t="str">
        <f>INDEX(Chapter,MATCH(P1601,[1]Chapter!$A$1:$A$681,0),8)</f>
        <v>ספורט</v>
      </c>
      <c r="R1601" s="18" t="str">
        <f t="shared" si="195"/>
        <v>8293</v>
      </c>
      <c r="S1601" s="18" t="e">
        <f>INDEX(Chapter,MATCH(R1601,[1]Chapter!$A$1:$A$681,0),8)</f>
        <v>#N/A</v>
      </c>
      <c r="T1601" s="18"/>
      <c r="U1601" s="18" t="str">
        <f t="shared" si="196"/>
        <v>7</v>
      </c>
      <c r="V1601" s="18" t="str">
        <f>IF($L1601&lt;"6",INDEX(Revenue_type,MATCH(U1601*1,[1]type!$A$118:$A$168,0),8),INDEX(Expenditure_type,MATCH(U1601*1,[1]type!$A$2:$A$117,0),8))</f>
        <v>הוצאות לפעולות</v>
      </c>
      <c r="W1601" s="18" t="str">
        <f t="shared" si="197"/>
        <v>78</v>
      </c>
      <c r="X1601" s="18" t="str">
        <f>IF($L1601&lt;"6",INDEX(Revenue_type,MATCH(W1601*1,[1]type!$A$118:$A$168,0),8),INDEX(Expenditure_type,MATCH(W1601*1,[1]type!$A$2:$A$117,0),8))</f>
        <v>הוצאות שונות</v>
      </c>
      <c r="Y1601" s="18" t="str">
        <f t="shared" si="198"/>
        <v>780</v>
      </c>
      <c r="Z1601" s="18" t="e">
        <f>IF($L1601&lt;"6",INDEX(Revenue_type,MATCH(Y1601*1,[1]type!$A$118:$A$168,0),8),INDEX(Expenditure_type,MATCH(Y1601*1,[1]type!$A$2:$A$117,0),8))</f>
        <v>#N/A</v>
      </c>
    </row>
    <row r="1602" spans="1:26" ht="15.75" customHeight="1" outlineLevel="2">
      <c r="A1602" s="38">
        <v>782</v>
      </c>
      <c r="B1602" s="39">
        <v>829300</v>
      </c>
      <c r="C1602">
        <v>1</v>
      </c>
      <c r="D1602" t="str">
        <f t="shared" si="199"/>
        <v>1829300.782</v>
      </c>
      <c r="E1602" s="42" t="s">
        <v>1035</v>
      </c>
      <c r="F1602" s="16"/>
      <c r="G1602"/>
      <c r="H1602" s="17">
        <v>110000</v>
      </c>
      <c r="I1602" s="17">
        <v>101374</v>
      </c>
      <c r="J1602" s="16">
        <v>106498.42</v>
      </c>
      <c r="K1602" s="18">
        <f>INDEX(תקציב_2013,MATCH(D1602,'[1]תקציב 2015'!$D$3:$D$5960,0),8)</f>
        <v>0</v>
      </c>
      <c r="L1602" s="18" t="str">
        <f t="shared" si="192"/>
        <v>8</v>
      </c>
      <c r="M1602" s="18" t="str">
        <f>INDEX(Chapter,MATCH(L1602,[1]Chapter!$A$1:$A$681,0),8)</f>
        <v>שירותים ממלכתיים</v>
      </c>
      <c r="N1602" s="18" t="str">
        <f t="shared" si="193"/>
        <v>82</v>
      </c>
      <c r="O1602" s="18" t="str">
        <f>INDEX(Chapter,MATCH(N1602,[1]Chapter!$A$1:$A$681,0),8)</f>
        <v>תרבות</v>
      </c>
      <c r="P1602" s="18" t="str">
        <f t="shared" si="194"/>
        <v>829</v>
      </c>
      <c r="Q1602" s="18" t="str">
        <f>INDEX(Chapter,MATCH(P1602,[1]Chapter!$A$1:$A$681,0),8)</f>
        <v>ספורט</v>
      </c>
      <c r="R1602" s="18" t="str">
        <f t="shared" si="195"/>
        <v>8293</v>
      </c>
      <c r="S1602" s="18" t="e">
        <f>INDEX(Chapter,MATCH(R1602,[1]Chapter!$A$1:$A$681,0),8)</f>
        <v>#N/A</v>
      </c>
      <c r="T1602" s="18"/>
      <c r="U1602" s="18" t="str">
        <f t="shared" si="196"/>
        <v>7</v>
      </c>
      <c r="V1602" s="18" t="str">
        <f>IF($L1602&lt;"6",INDEX(Revenue_type,MATCH(U1602*1,[1]type!$A$118:$A$168,0),8),INDEX(Expenditure_type,MATCH(U1602*1,[1]type!$A$2:$A$117,0),8))</f>
        <v>הוצאות לפעולות</v>
      </c>
      <c r="W1602" s="18" t="str">
        <f t="shared" si="197"/>
        <v>78</v>
      </c>
      <c r="X1602" s="18" t="str">
        <f>IF($L1602&lt;"6",INDEX(Revenue_type,MATCH(W1602*1,[1]type!$A$118:$A$168,0),8),INDEX(Expenditure_type,MATCH(W1602*1,[1]type!$A$2:$A$117,0),8))</f>
        <v>הוצאות שונות</v>
      </c>
      <c r="Y1602" s="18" t="str">
        <f t="shared" si="198"/>
        <v>782</v>
      </c>
      <c r="Z1602" s="18" t="e">
        <f>IF($L1602&lt;"6",INDEX(Revenue_type,MATCH(Y1602*1,[1]type!$A$118:$A$168,0),8),INDEX(Expenditure_type,MATCH(Y1602*1,[1]type!$A$2:$A$117,0),8))</f>
        <v>#N/A</v>
      </c>
    </row>
    <row r="1603" spans="1:26" ht="15.75" customHeight="1" outlineLevel="2">
      <c r="A1603" s="38">
        <v>783</v>
      </c>
      <c r="B1603" s="39">
        <v>829300</v>
      </c>
      <c r="C1603">
        <v>1</v>
      </c>
      <c r="D1603" t="str">
        <f t="shared" si="199"/>
        <v>1829300.783</v>
      </c>
      <c r="E1603" s="42" t="s">
        <v>1036</v>
      </c>
      <c r="F1603" s="16"/>
      <c r="G1603"/>
      <c r="H1603" s="17">
        <v>60000</v>
      </c>
      <c r="I1603" s="17">
        <v>23826</v>
      </c>
      <c r="J1603" s="16"/>
      <c r="K1603" s="18">
        <f>INDEX(תקציב_2013,MATCH(D1603,'[1]תקציב 2015'!$D$3:$D$5960,0),8)</f>
        <v>270000</v>
      </c>
      <c r="L1603" s="18" t="str">
        <f t="shared" ref="L1603:L1666" si="200">IF(LEFT($B1603,1)*1=0,LEFT($B1603,2),LEFT($B1603,1))</f>
        <v>8</v>
      </c>
      <c r="M1603" s="18" t="str">
        <f>INDEX(Chapter,MATCH(L1603,[1]Chapter!$A$1:$A$681,0),8)</f>
        <v>שירותים ממלכתיים</v>
      </c>
      <c r="N1603" s="18" t="str">
        <f t="shared" ref="N1603:N1666" si="201">IF(LEFT($B1603,1)*1=0,LEFT($B1603,3),LEFT($B1603,2))</f>
        <v>82</v>
      </c>
      <c r="O1603" s="18" t="str">
        <f>INDEX(Chapter,MATCH(N1603,[1]Chapter!$A$1:$A$681,0),8)</f>
        <v>תרבות</v>
      </c>
      <c r="P1603" s="18" t="str">
        <f t="shared" ref="P1603:P1666" si="202">IF(LEFT($B1603,1)*1=0,LEFT($B1603,4),LEFT($B1603,3))</f>
        <v>829</v>
      </c>
      <c r="Q1603" s="18" t="str">
        <f>INDEX(Chapter,MATCH(P1603,[1]Chapter!$A$1:$A$681,0),8)</f>
        <v>ספורט</v>
      </c>
      <c r="R1603" s="18" t="str">
        <f t="shared" ref="R1603:R1666" si="203">LEFT($B1603,4)</f>
        <v>8293</v>
      </c>
      <c r="S1603" s="18" t="e">
        <f>INDEX(Chapter,MATCH(R1603,[1]Chapter!$A$1:$A$681,0),8)</f>
        <v>#N/A</v>
      </c>
      <c r="T1603" s="18"/>
      <c r="U1603" s="18" t="str">
        <f t="shared" ref="U1603:U1666" si="204">LEFT($A1603,1)</f>
        <v>7</v>
      </c>
      <c r="V1603" s="18" t="str">
        <f>IF($L1603&lt;"6",INDEX(Revenue_type,MATCH(U1603*1,[1]type!$A$118:$A$168,0),8),INDEX(Expenditure_type,MATCH(U1603*1,[1]type!$A$2:$A$117,0),8))</f>
        <v>הוצאות לפעולות</v>
      </c>
      <c r="W1603" s="18" t="str">
        <f t="shared" ref="W1603:W1666" si="205">LEFT($A1603,2)</f>
        <v>78</v>
      </c>
      <c r="X1603" s="18" t="str">
        <f>IF($L1603&lt;"6",INDEX(Revenue_type,MATCH(W1603*1,[1]type!$A$118:$A$168,0),8),INDEX(Expenditure_type,MATCH(W1603*1,[1]type!$A$2:$A$117,0),8))</f>
        <v>הוצאות שונות</v>
      </c>
      <c r="Y1603" s="18" t="str">
        <f t="shared" ref="Y1603:Y1666" si="206">LEFT($A1603,3)</f>
        <v>783</v>
      </c>
      <c r="Z1603" s="18" t="e">
        <f>IF($L1603&lt;"6",INDEX(Revenue_type,MATCH(Y1603*1,[1]type!$A$118:$A$168,0),8),INDEX(Expenditure_type,MATCH(Y1603*1,[1]type!$A$2:$A$117,0),8))</f>
        <v>#N/A</v>
      </c>
    </row>
    <row r="1604" spans="1:26" ht="15.75" customHeight="1" outlineLevel="2">
      <c r="A1604" s="38">
        <v>795</v>
      </c>
      <c r="B1604" s="39">
        <v>829300</v>
      </c>
      <c r="C1604">
        <v>1</v>
      </c>
      <c r="D1604" t="str">
        <f t="shared" ref="D1604:D1667" si="207">C1604&amp;B1604&amp;"."&amp;A1604</f>
        <v>1829300.795</v>
      </c>
      <c r="E1604" s="42" t="s">
        <v>785</v>
      </c>
      <c r="F1604" s="16"/>
      <c r="G1604"/>
      <c r="H1604" s="17">
        <v>90000</v>
      </c>
      <c r="I1604" s="17">
        <v>79043</v>
      </c>
      <c r="J1604" s="16">
        <v>82666</v>
      </c>
      <c r="K1604" s="18" t="e">
        <f>INDEX(תקציב_2013,MATCH(D1604,'[1]תקציב 2015'!$D$3:$D$5960,0),8)</f>
        <v>#N/A</v>
      </c>
      <c r="L1604" s="18" t="str">
        <f t="shared" si="200"/>
        <v>8</v>
      </c>
      <c r="M1604" s="18" t="str">
        <f>INDEX(Chapter,MATCH(L1604,[1]Chapter!$A$1:$A$681,0),8)</f>
        <v>שירותים ממלכתיים</v>
      </c>
      <c r="N1604" s="18" t="str">
        <f t="shared" si="201"/>
        <v>82</v>
      </c>
      <c r="O1604" s="18" t="str">
        <f>INDEX(Chapter,MATCH(N1604,[1]Chapter!$A$1:$A$681,0),8)</f>
        <v>תרבות</v>
      </c>
      <c r="P1604" s="18" t="str">
        <f t="shared" si="202"/>
        <v>829</v>
      </c>
      <c r="Q1604" s="18" t="str">
        <f>INDEX(Chapter,MATCH(P1604,[1]Chapter!$A$1:$A$681,0),8)</f>
        <v>ספורט</v>
      </c>
      <c r="R1604" s="18" t="str">
        <f t="shared" si="203"/>
        <v>8293</v>
      </c>
      <c r="S1604" s="18" t="e">
        <f>INDEX(Chapter,MATCH(R1604,[1]Chapter!$A$1:$A$681,0),8)</f>
        <v>#N/A</v>
      </c>
      <c r="T1604" s="18"/>
      <c r="U1604" s="18" t="str">
        <f t="shared" si="204"/>
        <v>7</v>
      </c>
      <c r="V1604" s="18" t="str">
        <f>IF($L1604&lt;"6",INDEX(Revenue_type,MATCH(U1604*1,[1]type!$A$118:$A$168,0),8),INDEX(Expenditure_type,MATCH(U1604*1,[1]type!$A$2:$A$117,0),8))</f>
        <v>הוצאות לפעולות</v>
      </c>
      <c r="W1604" s="18" t="str">
        <f t="shared" si="205"/>
        <v>79</v>
      </c>
      <c r="X1604" s="18" t="str">
        <f>IF($L1604&lt;"6",INDEX(Revenue_type,MATCH(W1604*1,[1]type!$A$118:$A$168,0),8),INDEX(Expenditure_type,MATCH(W1604*1,[1]type!$A$2:$A$117,0),8))</f>
        <v>השתתפות בתקציבי עזר 092</v>
      </c>
      <c r="Y1604" s="18" t="str">
        <f t="shared" si="206"/>
        <v>795</v>
      </c>
      <c r="Z1604" s="18" t="str">
        <f>IF($L1604&lt;"6",INDEX(Revenue_type,MATCH(Y1604*1,[1]type!$A$118:$A$168,0),8),INDEX(Expenditure_type,MATCH(Y1604*1,[1]type!$A$2:$A$117,0),8))</f>
        <v>בתי מלאכה ת"ע 095</v>
      </c>
    </row>
    <row r="1605" spans="1:26" ht="15.75" customHeight="1" outlineLevel="2">
      <c r="A1605" s="38">
        <v>798</v>
      </c>
      <c r="B1605" s="39">
        <v>829300</v>
      </c>
      <c r="C1605">
        <v>1</v>
      </c>
      <c r="D1605" t="str">
        <f t="shared" si="207"/>
        <v>1829300.798</v>
      </c>
      <c r="E1605" s="42" t="s">
        <v>713</v>
      </c>
      <c r="F1605" s="16"/>
      <c r="G1605"/>
      <c r="H1605" s="17">
        <v>167000</v>
      </c>
      <c r="I1605" s="17">
        <v>176623</v>
      </c>
      <c r="J1605" s="16">
        <v>171326</v>
      </c>
      <c r="K1605" s="18" t="e">
        <f>INDEX(תקציב_2013,MATCH(D1605,'[1]תקציב 2015'!$D$3:$D$5960,0),8)</f>
        <v>#N/A</v>
      </c>
      <c r="L1605" s="18" t="str">
        <f t="shared" si="200"/>
        <v>8</v>
      </c>
      <c r="M1605" s="18" t="str">
        <f>INDEX(Chapter,MATCH(L1605,[1]Chapter!$A$1:$A$681,0),8)</f>
        <v>שירותים ממלכתיים</v>
      </c>
      <c r="N1605" s="18" t="str">
        <f t="shared" si="201"/>
        <v>82</v>
      </c>
      <c r="O1605" s="18" t="str">
        <f>INDEX(Chapter,MATCH(N1605,[1]Chapter!$A$1:$A$681,0),8)</f>
        <v>תרבות</v>
      </c>
      <c r="P1605" s="18" t="str">
        <f t="shared" si="202"/>
        <v>829</v>
      </c>
      <c r="Q1605" s="18" t="str">
        <f>INDEX(Chapter,MATCH(P1605,[1]Chapter!$A$1:$A$681,0),8)</f>
        <v>ספורט</v>
      </c>
      <c r="R1605" s="18" t="str">
        <f t="shared" si="203"/>
        <v>8293</v>
      </c>
      <c r="S1605" s="18" t="e">
        <f>INDEX(Chapter,MATCH(R1605,[1]Chapter!$A$1:$A$681,0),8)</f>
        <v>#N/A</v>
      </c>
      <c r="T1605" s="18"/>
      <c r="U1605" s="18" t="str">
        <f t="shared" si="204"/>
        <v>7</v>
      </c>
      <c r="V1605" s="18" t="str">
        <f>IF($L1605&lt;"6",INDEX(Revenue_type,MATCH(U1605*1,[1]type!$A$118:$A$168,0),8),INDEX(Expenditure_type,MATCH(U1605*1,[1]type!$A$2:$A$117,0),8))</f>
        <v>הוצאות לפעולות</v>
      </c>
      <c r="W1605" s="18" t="str">
        <f t="shared" si="205"/>
        <v>79</v>
      </c>
      <c r="X1605" s="18" t="str">
        <f>IF($L1605&lt;"6",INDEX(Revenue_type,MATCH(W1605*1,[1]type!$A$118:$A$168,0),8),INDEX(Expenditure_type,MATCH(W1605*1,[1]type!$A$2:$A$117,0),8))</f>
        <v>השתתפות בתקציבי עזר 092</v>
      </c>
      <c r="Y1605" s="18" t="str">
        <f t="shared" si="206"/>
        <v>798</v>
      </c>
      <c r="Z1605" s="18" t="e">
        <f>IF($L1605&lt;"6",INDEX(Revenue_type,MATCH(Y1605*1,[1]type!$A$118:$A$168,0),8),INDEX(Expenditure_type,MATCH(Y1605*1,[1]type!$A$2:$A$117,0),8))</f>
        <v>#N/A</v>
      </c>
    </row>
    <row r="1606" spans="1:26" ht="15.75" customHeight="1" outlineLevel="2">
      <c r="A1606" s="38">
        <v>810</v>
      </c>
      <c r="B1606" s="39">
        <v>829300</v>
      </c>
      <c r="C1606">
        <v>1</v>
      </c>
      <c r="D1606" t="str">
        <f t="shared" si="207"/>
        <v>1829300.810</v>
      </c>
      <c r="E1606" s="42" t="s">
        <v>1037</v>
      </c>
      <c r="F1606" s="16"/>
      <c r="G1606"/>
      <c r="H1606" s="17">
        <v>0</v>
      </c>
      <c r="I1606" s="17">
        <v>0</v>
      </c>
      <c r="J1606" s="16">
        <v>0</v>
      </c>
      <c r="K1606" s="18" t="e">
        <f>INDEX(תקציב_2013,MATCH(D1606,'[1]תקציב 2015'!$D$3:$D$5960,0),8)</f>
        <v>#N/A</v>
      </c>
      <c r="L1606" s="18" t="str">
        <f t="shared" si="200"/>
        <v>8</v>
      </c>
      <c r="M1606" s="18" t="str">
        <f>INDEX(Chapter,MATCH(L1606,[1]Chapter!$A$1:$A$681,0),8)</f>
        <v>שירותים ממלכתיים</v>
      </c>
      <c r="N1606" s="18" t="str">
        <f t="shared" si="201"/>
        <v>82</v>
      </c>
      <c r="O1606" s="18" t="str">
        <f>INDEX(Chapter,MATCH(N1606,[1]Chapter!$A$1:$A$681,0),8)</f>
        <v>תרבות</v>
      </c>
      <c r="P1606" s="18" t="str">
        <f t="shared" si="202"/>
        <v>829</v>
      </c>
      <c r="Q1606" s="18" t="str">
        <f>INDEX(Chapter,MATCH(P1606,[1]Chapter!$A$1:$A$681,0),8)</f>
        <v>ספורט</v>
      </c>
      <c r="R1606" s="18" t="str">
        <f t="shared" si="203"/>
        <v>8293</v>
      </c>
      <c r="S1606" s="18" t="e">
        <f>INDEX(Chapter,MATCH(R1606,[1]Chapter!$A$1:$A$681,0),8)</f>
        <v>#N/A</v>
      </c>
      <c r="T1606" s="18"/>
      <c r="U1606" s="18" t="str">
        <f t="shared" si="204"/>
        <v>8</v>
      </c>
      <c r="V1606" s="18" t="str">
        <f>IF($L1606&lt;"6",INDEX(Revenue_type,MATCH(U1606*1,[1]type!$A$118:$A$168,0),8),INDEX(Expenditure_type,MATCH(U1606*1,[1]type!$A$2:$A$117,0),8))</f>
        <v>השתתפויות תמיכות ותרומות</v>
      </c>
      <c r="W1606" s="18" t="str">
        <f t="shared" si="205"/>
        <v>81</v>
      </c>
      <c r="X1606" s="18" t="str">
        <f>IF($L1606&lt;"6",INDEX(Revenue_type,MATCH(W1606*1,[1]type!$A$118:$A$168,0),8),INDEX(Expenditure_type,MATCH(W1606*1,[1]type!$A$2:$A$117,0),8))</f>
        <v>השתתפויות ותרומות למוסדות עפ"י חוק והסכמים</v>
      </c>
      <c r="Y1606" s="18" t="str">
        <f t="shared" si="206"/>
        <v>810</v>
      </c>
      <c r="Z1606" s="18" t="e">
        <f>IF($L1606&lt;"6",INDEX(Revenue_type,MATCH(Y1606*1,[1]type!$A$118:$A$168,0),8),INDEX(Expenditure_type,MATCH(Y1606*1,[1]type!$A$2:$A$117,0),8))</f>
        <v>#N/A</v>
      </c>
    </row>
    <row r="1607" spans="1:26" ht="15.75" customHeight="1" outlineLevel="2">
      <c r="A1607" s="38">
        <v>110</v>
      </c>
      <c r="B1607" s="39">
        <v>829310</v>
      </c>
      <c r="C1607">
        <v>1</v>
      </c>
      <c r="D1607" t="str">
        <f t="shared" si="207"/>
        <v>1829310.110</v>
      </c>
      <c r="E1607" s="42" t="s">
        <v>40</v>
      </c>
      <c r="F1607" s="16"/>
      <c r="G1607"/>
      <c r="H1607" s="17">
        <v>4000</v>
      </c>
      <c r="I1607" s="17">
        <v>121458.56</v>
      </c>
      <c r="J1607" s="16">
        <v>97639.06</v>
      </c>
      <c r="K1607" s="18" t="e">
        <f>INDEX(תקציב_2013,MATCH(D1607,'[1]תקציב 2015'!$D$3:$D$5960,0),8)</f>
        <v>#N/A</v>
      </c>
      <c r="L1607" s="18" t="str">
        <f t="shared" si="200"/>
        <v>8</v>
      </c>
      <c r="M1607" s="18" t="str">
        <f>INDEX(Chapter,MATCH(L1607,[1]Chapter!$A$1:$A$681,0),8)</f>
        <v>שירותים ממלכתיים</v>
      </c>
      <c r="N1607" s="18" t="str">
        <f t="shared" si="201"/>
        <v>82</v>
      </c>
      <c r="O1607" s="18" t="str">
        <f>INDEX(Chapter,MATCH(N1607,[1]Chapter!$A$1:$A$681,0),8)</f>
        <v>תרבות</v>
      </c>
      <c r="P1607" s="18" t="str">
        <f t="shared" si="202"/>
        <v>829</v>
      </c>
      <c r="Q1607" s="18" t="str">
        <f>INDEX(Chapter,MATCH(P1607,[1]Chapter!$A$1:$A$681,0),8)</f>
        <v>ספורט</v>
      </c>
      <c r="R1607" s="18" t="str">
        <f t="shared" si="203"/>
        <v>8293</v>
      </c>
      <c r="S1607" s="18" t="e">
        <f>INDEX(Chapter,MATCH(R1607,[1]Chapter!$A$1:$A$681,0),8)</f>
        <v>#N/A</v>
      </c>
      <c r="T1607" s="18"/>
      <c r="U1607" s="18" t="str">
        <f t="shared" si="204"/>
        <v>1</v>
      </c>
      <c r="V1607" s="18" t="str">
        <f>IF($L1607&lt;"6",INDEX(Revenue_type,MATCH(U1607*1,[1]type!$A$118:$A$168,0),8),INDEX(Expenditure_type,MATCH(U1607*1,[1]type!$A$2:$A$117,0),8))</f>
        <v>משכורות וש"ע לעובדים לפי תקן</v>
      </c>
      <c r="W1607" s="18" t="str">
        <f t="shared" si="205"/>
        <v>11</v>
      </c>
      <c r="X1607" s="18" t="str">
        <f>IF($L1607&lt;"6",INDEX(Revenue_type,MATCH(W1607*1,[1]type!$A$118:$A$168,0),8),INDEX(Expenditure_type,MATCH(W1607*1,[1]type!$A$2:$A$117,0),8))</f>
        <v>השכר הקובע</v>
      </c>
      <c r="Y1607" s="18" t="str">
        <f t="shared" si="206"/>
        <v>110</v>
      </c>
      <c r="Z1607" s="18" t="e">
        <f>IF($L1607&lt;"6",INDEX(Revenue_type,MATCH(Y1607*1,[1]type!$A$118:$A$168,0),8),INDEX(Expenditure_type,MATCH(Y1607*1,[1]type!$A$2:$A$117,0),8))</f>
        <v>#N/A</v>
      </c>
    </row>
    <row r="1608" spans="1:26" ht="15.75" customHeight="1" outlineLevel="2">
      <c r="A1608" s="38">
        <v>130</v>
      </c>
      <c r="B1608" s="39">
        <v>829310</v>
      </c>
      <c r="C1608">
        <v>1</v>
      </c>
      <c r="D1608" t="str">
        <f t="shared" si="207"/>
        <v>1829310.130</v>
      </c>
      <c r="E1608" s="42" t="s">
        <v>1038</v>
      </c>
      <c r="F1608" s="16"/>
      <c r="G1608"/>
      <c r="H1608" s="17">
        <v>14000</v>
      </c>
      <c r="I1608" s="17">
        <v>15096.59</v>
      </c>
      <c r="J1608" s="16">
        <v>9638.6200000000008</v>
      </c>
      <c r="K1608" s="18" t="e">
        <f>INDEX(תקציב_2013,MATCH(D1608,'[1]תקציב 2015'!$D$3:$D$5960,0),8)</f>
        <v>#N/A</v>
      </c>
      <c r="L1608" s="18" t="str">
        <f t="shared" si="200"/>
        <v>8</v>
      </c>
      <c r="M1608" s="18" t="str">
        <f>INDEX(Chapter,MATCH(L1608,[1]Chapter!$A$1:$A$681,0),8)</f>
        <v>שירותים ממלכתיים</v>
      </c>
      <c r="N1608" s="18" t="str">
        <f t="shared" si="201"/>
        <v>82</v>
      </c>
      <c r="O1608" s="18" t="str">
        <f>INDEX(Chapter,MATCH(N1608,[1]Chapter!$A$1:$A$681,0),8)</f>
        <v>תרבות</v>
      </c>
      <c r="P1608" s="18" t="str">
        <f t="shared" si="202"/>
        <v>829</v>
      </c>
      <c r="Q1608" s="18" t="str">
        <f>INDEX(Chapter,MATCH(P1608,[1]Chapter!$A$1:$A$681,0),8)</f>
        <v>ספורט</v>
      </c>
      <c r="R1608" s="18" t="str">
        <f t="shared" si="203"/>
        <v>8293</v>
      </c>
      <c r="S1608" s="18" t="e">
        <f>INDEX(Chapter,MATCH(R1608,[1]Chapter!$A$1:$A$681,0),8)</f>
        <v>#N/A</v>
      </c>
      <c r="T1608" s="18"/>
      <c r="U1608" s="18" t="str">
        <f t="shared" si="204"/>
        <v>1</v>
      </c>
      <c r="V1608" s="18" t="str">
        <f>IF($L1608&lt;"6",INDEX(Revenue_type,MATCH(U1608*1,[1]type!$A$118:$A$168,0),8),INDEX(Expenditure_type,MATCH(U1608*1,[1]type!$A$2:$A$117,0),8))</f>
        <v>משכורות וש"ע לעובדים לפי תקן</v>
      </c>
      <c r="W1608" s="18" t="str">
        <f t="shared" si="205"/>
        <v>13</v>
      </c>
      <c r="X1608" s="18" t="str">
        <f>IF($L1608&lt;"6",INDEX(Revenue_type,MATCH(W1608*1,[1]type!$A$118:$A$168,0),8),INDEX(Expenditure_type,MATCH(W1608*1,[1]type!$A$2:$A$117,0),8))</f>
        <v>שעות נוספות</v>
      </c>
      <c r="Y1608" s="18" t="str">
        <f t="shared" si="206"/>
        <v>130</v>
      </c>
      <c r="Z1608" s="18" t="e">
        <f>IF($L1608&lt;"6",INDEX(Revenue_type,MATCH(Y1608*1,[1]type!$A$118:$A$168,0),8),INDEX(Expenditure_type,MATCH(Y1608*1,[1]type!$A$2:$A$117,0),8))</f>
        <v>#N/A</v>
      </c>
    </row>
    <row r="1609" spans="1:26" ht="15.75" customHeight="1" outlineLevel="2">
      <c r="A1609" s="38">
        <v>210</v>
      </c>
      <c r="B1609" s="39">
        <v>829310</v>
      </c>
      <c r="C1609">
        <v>1</v>
      </c>
      <c r="D1609" t="str">
        <f t="shared" si="207"/>
        <v>1829310.210</v>
      </c>
      <c r="E1609" s="42" t="s">
        <v>1039</v>
      </c>
      <c r="F1609" s="16"/>
      <c r="G1609"/>
      <c r="H1609" s="17">
        <v>150000</v>
      </c>
      <c r="I1609" s="17">
        <v>180266.41</v>
      </c>
      <c r="J1609" s="16">
        <v>144423.04000000001</v>
      </c>
      <c r="K1609" s="18" t="e">
        <f>INDEX(תקציב_2013,MATCH(D1609,'[1]תקציב 2015'!$D$3:$D$5960,0),8)</f>
        <v>#N/A</v>
      </c>
      <c r="L1609" s="18" t="str">
        <f t="shared" si="200"/>
        <v>8</v>
      </c>
      <c r="M1609" s="18" t="str">
        <f>INDEX(Chapter,MATCH(L1609,[1]Chapter!$A$1:$A$681,0),8)</f>
        <v>שירותים ממלכתיים</v>
      </c>
      <c r="N1609" s="18" t="str">
        <f t="shared" si="201"/>
        <v>82</v>
      </c>
      <c r="O1609" s="18" t="str">
        <f>INDEX(Chapter,MATCH(N1609,[1]Chapter!$A$1:$A$681,0),8)</f>
        <v>תרבות</v>
      </c>
      <c r="P1609" s="18" t="str">
        <f t="shared" si="202"/>
        <v>829</v>
      </c>
      <c r="Q1609" s="18" t="str">
        <f>INDEX(Chapter,MATCH(P1609,[1]Chapter!$A$1:$A$681,0),8)</f>
        <v>ספורט</v>
      </c>
      <c r="R1609" s="18" t="str">
        <f t="shared" si="203"/>
        <v>8293</v>
      </c>
      <c r="S1609" s="18" t="e">
        <f>INDEX(Chapter,MATCH(R1609,[1]Chapter!$A$1:$A$681,0),8)</f>
        <v>#N/A</v>
      </c>
      <c r="T1609" s="18"/>
      <c r="U1609" s="18" t="str">
        <f t="shared" si="204"/>
        <v>2</v>
      </c>
      <c r="V1609" s="18" t="str">
        <f>IF($L1609&lt;"6",INDEX(Revenue_type,MATCH(U1609*1,[1]type!$A$118:$A$168,0),8),INDEX(Expenditure_type,MATCH(U1609*1,[1]type!$A$2:$A$117,0),8))</f>
        <v>משכורות וש"ע לעובדים בלי תקן</v>
      </c>
      <c r="W1609" s="18" t="str">
        <f t="shared" si="205"/>
        <v>21</v>
      </c>
      <c r="X1609" s="18" t="str">
        <f>IF($L1609&lt;"6",INDEX(Revenue_type,MATCH(W1609*1,[1]type!$A$118:$A$168,0),8),INDEX(Expenditure_type,MATCH(W1609*1,[1]type!$A$2:$A$117,0),8))</f>
        <v>השכר הקובע</v>
      </c>
      <c r="Y1609" s="18" t="str">
        <f t="shared" si="206"/>
        <v>210</v>
      </c>
      <c r="Z1609" s="18" t="e">
        <f>IF($L1609&lt;"6",INDEX(Revenue_type,MATCH(Y1609*1,[1]type!$A$118:$A$168,0),8),INDEX(Expenditure_type,MATCH(Y1609*1,[1]type!$A$2:$A$117,0),8))</f>
        <v>#N/A</v>
      </c>
    </row>
    <row r="1610" spans="1:26" ht="15.75" customHeight="1" outlineLevel="2">
      <c r="A1610" s="38">
        <v>750</v>
      </c>
      <c r="B1610" s="39">
        <v>829310</v>
      </c>
      <c r="C1610">
        <v>1</v>
      </c>
      <c r="D1610" t="str">
        <f t="shared" si="207"/>
        <v>1829310.750</v>
      </c>
      <c r="E1610" s="42" t="s">
        <v>1040</v>
      </c>
      <c r="F1610" s="16"/>
      <c r="G1610"/>
      <c r="H1610" s="17">
        <v>280000</v>
      </c>
      <c r="I1610" s="17">
        <v>229996.7</v>
      </c>
      <c r="J1610" s="16">
        <v>199999.7</v>
      </c>
      <c r="K1610" s="18" t="e">
        <f>INDEX(תקציב_2013,MATCH(D1610,'[1]תקציב 2015'!$D$3:$D$5960,0),8)</f>
        <v>#N/A</v>
      </c>
      <c r="L1610" s="18" t="str">
        <f t="shared" si="200"/>
        <v>8</v>
      </c>
      <c r="M1610" s="18" t="str">
        <f>INDEX(Chapter,MATCH(L1610,[1]Chapter!$A$1:$A$681,0),8)</f>
        <v>שירותים ממלכתיים</v>
      </c>
      <c r="N1610" s="18" t="str">
        <f t="shared" si="201"/>
        <v>82</v>
      </c>
      <c r="O1610" s="18" t="str">
        <f>INDEX(Chapter,MATCH(N1610,[1]Chapter!$A$1:$A$681,0),8)</f>
        <v>תרבות</v>
      </c>
      <c r="P1610" s="18" t="str">
        <f t="shared" si="202"/>
        <v>829</v>
      </c>
      <c r="Q1610" s="18" t="str">
        <f>INDEX(Chapter,MATCH(P1610,[1]Chapter!$A$1:$A$681,0),8)</f>
        <v>ספורט</v>
      </c>
      <c r="R1610" s="18" t="str">
        <f t="shared" si="203"/>
        <v>8293</v>
      </c>
      <c r="S1610" s="18" t="e">
        <f>INDEX(Chapter,MATCH(R1610,[1]Chapter!$A$1:$A$681,0),8)</f>
        <v>#N/A</v>
      </c>
      <c r="T1610" s="18"/>
      <c r="U1610" s="18" t="str">
        <f t="shared" si="204"/>
        <v>7</v>
      </c>
      <c r="V1610" s="18" t="str">
        <f>IF($L1610&lt;"6",INDEX(Revenue_type,MATCH(U1610*1,[1]type!$A$118:$A$168,0),8),INDEX(Expenditure_type,MATCH(U1610*1,[1]type!$A$2:$A$117,0),8))</f>
        <v>הוצאות לפעולות</v>
      </c>
      <c r="W1610" s="18" t="str">
        <f t="shared" si="205"/>
        <v>75</v>
      </c>
      <c r="X1610" s="18" t="str">
        <f>IF($L1610&lt;"6",INDEX(Revenue_type,MATCH(W1610*1,[1]type!$A$118:$A$168,0),8),INDEX(Expenditure_type,MATCH(W1610*1,[1]type!$A$2:$A$117,0),8))</f>
        <v>עבודות קבלניות</v>
      </c>
      <c r="Y1610" s="18" t="str">
        <f t="shared" si="206"/>
        <v>750</v>
      </c>
      <c r="Z1610" s="18" t="e">
        <f>IF($L1610&lt;"6",INDEX(Revenue_type,MATCH(Y1610*1,[1]type!$A$118:$A$168,0),8),INDEX(Expenditure_type,MATCH(Y1610*1,[1]type!$A$2:$A$117,0),8))</f>
        <v>#N/A</v>
      </c>
    </row>
    <row r="1611" spans="1:26" ht="15.75" customHeight="1" outlineLevel="2">
      <c r="A1611" s="38">
        <v>751</v>
      </c>
      <c r="B1611" s="39">
        <v>829310</v>
      </c>
      <c r="C1611">
        <v>1</v>
      </c>
      <c r="D1611" t="str">
        <f t="shared" si="207"/>
        <v>1829310.751</v>
      </c>
      <c r="E1611" s="42" t="s">
        <v>1041</v>
      </c>
      <c r="F1611" s="16"/>
      <c r="G1611"/>
      <c r="H1611" s="17">
        <v>1789000</v>
      </c>
      <c r="I1611" s="17">
        <v>1421643.67</v>
      </c>
      <c r="J1611" s="16">
        <v>485657.04</v>
      </c>
      <c r="K1611" s="18" t="e">
        <f>INDEX(תקציב_2013,MATCH(D1611,'[1]תקציב 2015'!$D$3:$D$5960,0),8)</f>
        <v>#N/A</v>
      </c>
      <c r="L1611" s="18" t="str">
        <f t="shared" si="200"/>
        <v>8</v>
      </c>
      <c r="M1611" s="18" t="str">
        <f>INDEX(Chapter,MATCH(L1611,[1]Chapter!$A$1:$A$681,0),8)</f>
        <v>שירותים ממלכתיים</v>
      </c>
      <c r="N1611" s="18" t="str">
        <f t="shared" si="201"/>
        <v>82</v>
      </c>
      <c r="O1611" s="18" t="str">
        <f>INDEX(Chapter,MATCH(N1611,[1]Chapter!$A$1:$A$681,0),8)</f>
        <v>תרבות</v>
      </c>
      <c r="P1611" s="18" t="str">
        <f t="shared" si="202"/>
        <v>829</v>
      </c>
      <c r="Q1611" s="18" t="str">
        <f>INDEX(Chapter,MATCH(P1611,[1]Chapter!$A$1:$A$681,0),8)</f>
        <v>ספורט</v>
      </c>
      <c r="R1611" s="18" t="str">
        <f t="shared" si="203"/>
        <v>8293</v>
      </c>
      <c r="S1611" s="18" t="e">
        <f>INDEX(Chapter,MATCH(R1611,[1]Chapter!$A$1:$A$681,0),8)</f>
        <v>#N/A</v>
      </c>
      <c r="T1611" s="18"/>
      <c r="U1611" s="18" t="str">
        <f t="shared" si="204"/>
        <v>7</v>
      </c>
      <c r="V1611" s="18" t="str">
        <f>IF($L1611&lt;"6",INDEX(Revenue_type,MATCH(U1611*1,[1]type!$A$118:$A$168,0),8),INDEX(Expenditure_type,MATCH(U1611*1,[1]type!$A$2:$A$117,0),8))</f>
        <v>הוצאות לפעולות</v>
      </c>
      <c r="W1611" s="18" t="str">
        <f t="shared" si="205"/>
        <v>75</v>
      </c>
      <c r="X1611" s="18" t="str">
        <f>IF($L1611&lt;"6",INDEX(Revenue_type,MATCH(W1611*1,[1]type!$A$118:$A$168,0),8),INDEX(Expenditure_type,MATCH(W1611*1,[1]type!$A$2:$A$117,0),8))</f>
        <v>עבודות קבלניות</v>
      </c>
      <c r="Y1611" s="18" t="str">
        <f t="shared" si="206"/>
        <v>751</v>
      </c>
      <c r="Z1611" s="18" t="e">
        <f>IF($L1611&lt;"6",INDEX(Revenue_type,MATCH(Y1611*1,[1]type!$A$118:$A$168,0),8),INDEX(Expenditure_type,MATCH(Y1611*1,[1]type!$A$2:$A$117,0),8))</f>
        <v>#N/A</v>
      </c>
    </row>
    <row r="1612" spans="1:26" ht="15.75" customHeight="1" outlineLevel="2">
      <c r="A1612" s="38">
        <v>780</v>
      </c>
      <c r="B1612" s="39">
        <v>829310</v>
      </c>
      <c r="C1612">
        <v>1</v>
      </c>
      <c r="D1612" t="str">
        <f t="shared" si="207"/>
        <v>1829310.780</v>
      </c>
      <c r="E1612" s="42" t="s">
        <v>1042</v>
      </c>
      <c r="F1612" s="16"/>
      <c r="G1612"/>
      <c r="H1612" s="17">
        <v>318000</v>
      </c>
      <c r="I1612" s="17">
        <v>346425.3</v>
      </c>
      <c r="J1612" s="16">
        <v>286773.52</v>
      </c>
      <c r="K1612" s="18" t="e">
        <f>INDEX(תקציב_2013,MATCH(D1612,'[1]תקציב 2015'!$D$3:$D$5960,0),8)</f>
        <v>#N/A</v>
      </c>
      <c r="L1612" s="18" t="str">
        <f t="shared" si="200"/>
        <v>8</v>
      </c>
      <c r="M1612" s="18" t="str">
        <f>INDEX(Chapter,MATCH(L1612,[1]Chapter!$A$1:$A$681,0),8)</f>
        <v>שירותים ממלכתיים</v>
      </c>
      <c r="N1612" s="18" t="str">
        <f t="shared" si="201"/>
        <v>82</v>
      </c>
      <c r="O1612" s="18" t="str">
        <f>INDEX(Chapter,MATCH(N1612,[1]Chapter!$A$1:$A$681,0),8)</f>
        <v>תרבות</v>
      </c>
      <c r="P1612" s="18" t="str">
        <f t="shared" si="202"/>
        <v>829</v>
      </c>
      <c r="Q1612" s="18" t="str">
        <f>INDEX(Chapter,MATCH(P1612,[1]Chapter!$A$1:$A$681,0),8)</f>
        <v>ספורט</v>
      </c>
      <c r="R1612" s="18" t="str">
        <f t="shared" si="203"/>
        <v>8293</v>
      </c>
      <c r="S1612" s="18" t="e">
        <f>INDEX(Chapter,MATCH(R1612,[1]Chapter!$A$1:$A$681,0),8)</f>
        <v>#N/A</v>
      </c>
      <c r="T1612" s="18"/>
      <c r="U1612" s="18" t="str">
        <f t="shared" si="204"/>
        <v>7</v>
      </c>
      <c r="V1612" s="18" t="str">
        <f>IF($L1612&lt;"6",INDEX(Revenue_type,MATCH(U1612*1,[1]type!$A$118:$A$168,0),8),INDEX(Expenditure_type,MATCH(U1612*1,[1]type!$A$2:$A$117,0),8))</f>
        <v>הוצאות לפעולות</v>
      </c>
      <c r="W1612" s="18" t="str">
        <f t="shared" si="205"/>
        <v>78</v>
      </c>
      <c r="X1612" s="18" t="str">
        <f>IF($L1612&lt;"6",INDEX(Revenue_type,MATCH(W1612*1,[1]type!$A$118:$A$168,0),8),INDEX(Expenditure_type,MATCH(W1612*1,[1]type!$A$2:$A$117,0),8))</f>
        <v>הוצאות שונות</v>
      </c>
      <c r="Y1612" s="18" t="str">
        <f t="shared" si="206"/>
        <v>780</v>
      </c>
      <c r="Z1612" s="18" t="e">
        <f>IF($L1612&lt;"6",INDEX(Revenue_type,MATCH(Y1612*1,[1]type!$A$118:$A$168,0),8),INDEX(Expenditure_type,MATCH(Y1612*1,[1]type!$A$2:$A$117,0),8))</f>
        <v>#N/A</v>
      </c>
    </row>
    <row r="1613" spans="1:26" ht="15.75" customHeight="1" outlineLevel="2">
      <c r="A1613" s="38">
        <v>781</v>
      </c>
      <c r="B1613" s="39">
        <v>829310</v>
      </c>
      <c r="C1613">
        <v>1</v>
      </c>
      <c r="D1613" t="str">
        <f t="shared" si="207"/>
        <v>1829310.781</v>
      </c>
      <c r="E1613" s="42" t="s">
        <v>1043</v>
      </c>
      <c r="F1613" s="16"/>
      <c r="G1613"/>
      <c r="H1613" s="17">
        <v>35000</v>
      </c>
      <c r="I1613" s="17">
        <v>31054</v>
      </c>
      <c r="J1613" s="16">
        <v>19984</v>
      </c>
      <c r="K1613" s="18" t="e">
        <f>INDEX(תקציב_2013,MATCH(D1613,'[1]תקציב 2015'!$D$3:$D$5960,0),8)</f>
        <v>#N/A</v>
      </c>
      <c r="L1613" s="18" t="str">
        <f t="shared" si="200"/>
        <v>8</v>
      </c>
      <c r="M1613" s="18" t="str">
        <f>INDEX(Chapter,MATCH(L1613,[1]Chapter!$A$1:$A$681,0),8)</f>
        <v>שירותים ממלכתיים</v>
      </c>
      <c r="N1613" s="18" t="str">
        <f t="shared" si="201"/>
        <v>82</v>
      </c>
      <c r="O1613" s="18" t="str">
        <f>INDEX(Chapter,MATCH(N1613,[1]Chapter!$A$1:$A$681,0),8)</f>
        <v>תרבות</v>
      </c>
      <c r="P1613" s="18" t="str">
        <f t="shared" si="202"/>
        <v>829</v>
      </c>
      <c r="Q1613" s="18" t="str">
        <f>INDEX(Chapter,MATCH(P1613,[1]Chapter!$A$1:$A$681,0),8)</f>
        <v>ספורט</v>
      </c>
      <c r="R1613" s="18" t="str">
        <f t="shared" si="203"/>
        <v>8293</v>
      </c>
      <c r="S1613" s="18" t="e">
        <f>INDEX(Chapter,MATCH(R1613,[1]Chapter!$A$1:$A$681,0),8)</f>
        <v>#N/A</v>
      </c>
      <c r="T1613" s="18"/>
      <c r="U1613" s="18" t="str">
        <f t="shared" si="204"/>
        <v>7</v>
      </c>
      <c r="V1613" s="18" t="str">
        <f>IF($L1613&lt;"6",INDEX(Revenue_type,MATCH(U1613*1,[1]type!$A$118:$A$168,0),8),INDEX(Expenditure_type,MATCH(U1613*1,[1]type!$A$2:$A$117,0),8))</f>
        <v>הוצאות לפעולות</v>
      </c>
      <c r="W1613" s="18" t="str">
        <f t="shared" si="205"/>
        <v>78</v>
      </c>
      <c r="X1613" s="18" t="str">
        <f>IF($L1613&lt;"6",INDEX(Revenue_type,MATCH(W1613*1,[1]type!$A$118:$A$168,0),8),INDEX(Expenditure_type,MATCH(W1613*1,[1]type!$A$2:$A$117,0),8))</f>
        <v>הוצאות שונות</v>
      </c>
      <c r="Y1613" s="18" t="str">
        <f t="shared" si="206"/>
        <v>781</v>
      </c>
      <c r="Z1613" s="18" t="e">
        <f>IF($L1613&lt;"6",INDEX(Revenue_type,MATCH(Y1613*1,[1]type!$A$118:$A$168,0),8),INDEX(Expenditure_type,MATCH(Y1613*1,[1]type!$A$2:$A$117,0),8))</f>
        <v>#N/A</v>
      </c>
    </row>
    <row r="1614" spans="1:26" ht="15.75" customHeight="1" outlineLevel="2">
      <c r="A1614" s="38">
        <v>750</v>
      </c>
      <c r="B1614" s="39">
        <v>829320</v>
      </c>
      <c r="C1614">
        <v>1</v>
      </c>
      <c r="D1614" t="str">
        <f t="shared" si="207"/>
        <v>1829320.750</v>
      </c>
      <c r="E1614" s="42" t="s">
        <v>1044</v>
      </c>
      <c r="F1614" s="16"/>
      <c r="G1614"/>
      <c r="H1614" s="17">
        <v>135000</v>
      </c>
      <c r="I1614" s="17">
        <v>122190</v>
      </c>
      <c r="J1614" s="16">
        <v>97000</v>
      </c>
      <c r="K1614" s="18" t="e">
        <f>INDEX(תקציב_2013,MATCH(D1614,'[1]תקציב 2015'!$D$3:$D$5960,0),8)</f>
        <v>#N/A</v>
      </c>
      <c r="L1614" s="18" t="str">
        <f t="shared" si="200"/>
        <v>8</v>
      </c>
      <c r="M1614" s="18" t="str">
        <f>INDEX(Chapter,MATCH(L1614,[1]Chapter!$A$1:$A$681,0),8)</f>
        <v>שירותים ממלכתיים</v>
      </c>
      <c r="N1614" s="18" t="str">
        <f t="shared" si="201"/>
        <v>82</v>
      </c>
      <c r="O1614" s="18" t="str">
        <f>INDEX(Chapter,MATCH(N1614,[1]Chapter!$A$1:$A$681,0),8)</f>
        <v>תרבות</v>
      </c>
      <c r="P1614" s="18" t="str">
        <f t="shared" si="202"/>
        <v>829</v>
      </c>
      <c r="Q1614" s="18" t="str">
        <f>INDEX(Chapter,MATCH(P1614,[1]Chapter!$A$1:$A$681,0),8)</f>
        <v>ספורט</v>
      </c>
      <c r="R1614" s="18" t="str">
        <f t="shared" si="203"/>
        <v>8293</v>
      </c>
      <c r="S1614" s="18" t="e">
        <f>INDEX(Chapter,MATCH(R1614,[1]Chapter!$A$1:$A$681,0),8)</f>
        <v>#N/A</v>
      </c>
      <c r="T1614" s="18"/>
      <c r="U1614" s="18" t="str">
        <f t="shared" si="204"/>
        <v>7</v>
      </c>
      <c r="V1614" s="18" t="str">
        <f>IF($L1614&lt;"6",INDEX(Revenue_type,MATCH(U1614*1,[1]type!$A$118:$A$168,0),8),INDEX(Expenditure_type,MATCH(U1614*1,[1]type!$A$2:$A$117,0),8))</f>
        <v>הוצאות לפעולות</v>
      </c>
      <c r="W1614" s="18" t="str">
        <f t="shared" si="205"/>
        <v>75</v>
      </c>
      <c r="X1614" s="18" t="str">
        <f>IF($L1614&lt;"6",INDEX(Revenue_type,MATCH(W1614*1,[1]type!$A$118:$A$168,0),8),INDEX(Expenditure_type,MATCH(W1614*1,[1]type!$A$2:$A$117,0),8))</f>
        <v>עבודות קבלניות</v>
      </c>
      <c r="Y1614" s="18" t="str">
        <f t="shared" si="206"/>
        <v>750</v>
      </c>
      <c r="Z1614" s="18" t="e">
        <f>IF($L1614&lt;"6",INDEX(Revenue_type,MATCH(Y1614*1,[1]type!$A$118:$A$168,0),8),INDEX(Expenditure_type,MATCH(Y1614*1,[1]type!$A$2:$A$117,0),8))</f>
        <v>#N/A</v>
      </c>
    </row>
    <row r="1615" spans="1:26" ht="15.75" customHeight="1" outlineLevel="2">
      <c r="A1615" s="38">
        <v>751</v>
      </c>
      <c r="B1615" s="39">
        <v>829320</v>
      </c>
      <c r="C1615">
        <v>1</v>
      </c>
      <c r="D1615" t="str">
        <f t="shared" si="207"/>
        <v>1829320.751</v>
      </c>
      <c r="E1615" s="42" t="s">
        <v>1045</v>
      </c>
      <c r="F1615" s="16"/>
      <c r="G1615"/>
      <c r="H1615" s="17">
        <v>25000</v>
      </c>
      <c r="I1615" s="17">
        <v>25000</v>
      </c>
      <c r="J1615" s="16"/>
      <c r="K1615" s="18" t="e">
        <f>INDEX(תקציב_2013,MATCH(D1615,'[1]תקציב 2015'!$D$3:$D$5960,0),8)</f>
        <v>#N/A</v>
      </c>
      <c r="L1615" s="18" t="str">
        <f t="shared" si="200"/>
        <v>8</v>
      </c>
      <c r="M1615" s="18" t="str">
        <f>INDEX(Chapter,MATCH(L1615,[1]Chapter!$A$1:$A$681,0),8)</f>
        <v>שירותים ממלכתיים</v>
      </c>
      <c r="N1615" s="18" t="str">
        <f t="shared" si="201"/>
        <v>82</v>
      </c>
      <c r="O1615" s="18" t="str">
        <f>INDEX(Chapter,MATCH(N1615,[1]Chapter!$A$1:$A$681,0),8)</f>
        <v>תרבות</v>
      </c>
      <c r="P1615" s="18" t="str">
        <f t="shared" si="202"/>
        <v>829</v>
      </c>
      <c r="Q1615" s="18" t="str">
        <f>INDEX(Chapter,MATCH(P1615,[1]Chapter!$A$1:$A$681,0),8)</f>
        <v>ספורט</v>
      </c>
      <c r="R1615" s="18" t="str">
        <f t="shared" si="203"/>
        <v>8293</v>
      </c>
      <c r="S1615" s="18" t="e">
        <f>INDEX(Chapter,MATCH(R1615,[1]Chapter!$A$1:$A$681,0),8)</f>
        <v>#N/A</v>
      </c>
      <c r="T1615" s="18"/>
      <c r="U1615" s="18" t="str">
        <f t="shared" si="204"/>
        <v>7</v>
      </c>
      <c r="V1615" s="18" t="str">
        <f>IF($L1615&lt;"6",INDEX(Revenue_type,MATCH(U1615*1,[1]type!$A$118:$A$168,0),8),INDEX(Expenditure_type,MATCH(U1615*1,[1]type!$A$2:$A$117,0),8))</f>
        <v>הוצאות לפעולות</v>
      </c>
      <c r="W1615" s="18" t="str">
        <f t="shared" si="205"/>
        <v>75</v>
      </c>
      <c r="X1615" s="18" t="str">
        <f>IF($L1615&lt;"6",INDEX(Revenue_type,MATCH(W1615*1,[1]type!$A$118:$A$168,0),8),INDEX(Expenditure_type,MATCH(W1615*1,[1]type!$A$2:$A$117,0),8))</f>
        <v>עבודות קבלניות</v>
      </c>
      <c r="Y1615" s="18" t="str">
        <f t="shared" si="206"/>
        <v>751</v>
      </c>
      <c r="Z1615" s="18" t="e">
        <f>IF($L1615&lt;"6",INDEX(Revenue_type,MATCH(Y1615*1,[1]type!$A$118:$A$168,0),8),INDEX(Expenditure_type,MATCH(Y1615*1,[1]type!$A$2:$A$117,0),8))</f>
        <v>#N/A</v>
      </c>
    </row>
    <row r="1616" spans="1:26" ht="15.75" customHeight="1" outlineLevel="2">
      <c r="A1616" s="38">
        <v>760</v>
      </c>
      <c r="B1616" s="39">
        <v>829320</v>
      </c>
      <c r="C1616">
        <v>1</v>
      </c>
      <c r="D1616" t="str">
        <f t="shared" si="207"/>
        <v>1829320.760</v>
      </c>
      <c r="E1616" s="45" t="s">
        <v>593</v>
      </c>
      <c r="F1616" s="16"/>
      <c r="G1616"/>
      <c r="H1616" s="17">
        <v>73800</v>
      </c>
      <c r="I1616" s="17">
        <v>62051.19</v>
      </c>
      <c r="J1616" s="16">
        <v>76543.28</v>
      </c>
      <c r="K1616" s="18" t="e">
        <f>INDEX(תקציב_2013,MATCH(D1616,'[1]תקציב 2015'!$D$3:$D$5960,0),8)</f>
        <v>#N/A</v>
      </c>
      <c r="L1616" s="18" t="str">
        <f t="shared" si="200"/>
        <v>8</v>
      </c>
      <c r="M1616" s="18" t="str">
        <f>INDEX(Chapter,MATCH(L1616,[1]Chapter!$A$1:$A$681,0),8)</f>
        <v>שירותים ממלכתיים</v>
      </c>
      <c r="N1616" s="18" t="str">
        <f t="shared" si="201"/>
        <v>82</v>
      </c>
      <c r="O1616" s="18" t="str">
        <f>INDEX(Chapter,MATCH(N1616,[1]Chapter!$A$1:$A$681,0),8)</f>
        <v>תרבות</v>
      </c>
      <c r="P1616" s="18" t="str">
        <f t="shared" si="202"/>
        <v>829</v>
      </c>
      <c r="Q1616" s="18" t="str">
        <f>INDEX(Chapter,MATCH(P1616,[1]Chapter!$A$1:$A$681,0),8)</f>
        <v>ספורט</v>
      </c>
      <c r="R1616" s="18" t="str">
        <f t="shared" si="203"/>
        <v>8293</v>
      </c>
      <c r="S1616" s="18" t="e">
        <f>INDEX(Chapter,MATCH(R1616,[1]Chapter!$A$1:$A$681,0),8)</f>
        <v>#N/A</v>
      </c>
      <c r="T1616" s="18"/>
      <c r="U1616" s="18" t="str">
        <f t="shared" si="204"/>
        <v>7</v>
      </c>
      <c r="V1616" s="18" t="str">
        <f>IF($L1616&lt;"6",INDEX(Revenue_type,MATCH(U1616*1,[1]type!$A$118:$A$168,0),8),INDEX(Expenditure_type,MATCH(U1616*1,[1]type!$A$2:$A$117,0),8))</f>
        <v>הוצאות לפעולות</v>
      </c>
      <c r="W1616" s="18" t="str">
        <f t="shared" si="205"/>
        <v>76</v>
      </c>
      <c r="X1616" s="18" t="str">
        <f>IF($L1616&lt;"6",INDEX(Revenue_type,MATCH(W1616*1,[1]type!$A$118:$A$168,0),8),INDEX(Expenditure_type,MATCH(W1616*1,[1]type!$A$2:$A$117,0),8))</f>
        <v>קניית שירותים מרשויות ומוסדות</v>
      </c>
      <c r="Y1616" s="18" t="str">
        <f t="shared" si="206"/>
        <v>760</v>
      </c>
      <c r="Z1616" s="18" t="e">
        <f>IF($L1616&lt;"6",INDEX(Revenue_type,MATCH(Y1616*1,[1]type!$A$118:$A$168,0),8),INDEX(Expenditure_type,MATCH(Y1616*1,[1]type!$A$2:$A$117,0),8))</f>
        <v>#N/A</v>
      </c>
    </row>
    <row r="1617" spans="1:26" ht="15.75" customHeight="1" outlineLevel="2">
      <c r="A1617" s="38">
        <v>780</v>
      </c>
      <c r="B1617" s="39">
        <v>829320</v>
      </c>
      <c r="C1617">
        <v>1</v>
      </c>
      <c r="D1617" t="str">
        <f t="shared" si="207"/>
        <v>1829320.780</v>
      </c>
      <c r="E1617" s="42" t="s">
        <v>50</v>
      </c>
      <c r="F1617" s="16"/>
      <c r="G1617"/>
      <c r="H1617" s="17">
        <v>10000</v>
      </c>
      <c r="I1617" s="17">
        <v>9109</v>
      </c>
      <c r="J1617" s="16">
        <v>9730</v>
      </c>
      <c r="K1617" s="18" t="e">
        <f>INDEX(תקציב_2013,MATCH(D1617,'[1]תקציב 2015'!$D$3:$D$5960,0),8)</f>
        <v>#N/A</v>
      </c>
      <c r="L1617" s="18" t="str">
        <f t="shared" si="200"/>
        <v>8</v>
      </c>
      <c r="M1617" s="18" t="str">
        <f>INDEX(Chapter,MATCH(L1617,[1]Chapter!$A$1:$A$681,0),8)</f>
        <v>שירותים ממלכתיים</v>
      </c>
      <c r="N1617" s="18" t="str">
        <f t="shared" si="201"/>
        <v>82</v>
      </c>
      <c r="O1617" s="18" t="str">
        <f>INDEX(Chapter,MATCH(N1617,[1]Chapter!$A$1:$A$681,0),8)</f>
        <v>תרבות</v>
      </c>
      <c r="P1617" s="18" t="str">
        <f t="shared" si="202"/>
        <v>829</v>
      </c>
      <c r="Q1617" s="18" t="str">
        <f>INDEX(Chapter,MATCH(P1617,[1]Chapter!$A$1:$A$681,0),8)</f>
        <v>ספורט</v>
      </c>
      <c r="R1617" s="18" t="str">
        <f t="shared" si="203"/>
        <v>8293</v>
      </c>
      <c r="S1617" s="18" t="e">
        <f>INDEX(Chapter,MATCH(R1617,[1]Chapter!$A$1:$A$681,0),8)</f>
        <v>#N/A</v>
      </c>
      <c r="T1617" s="18"/>
      <c r="U1617" s="18" t="str">
        <f t="shared" si="204"/>
        <v>7</v>
      </c>
      <c r="V1617" s="18" t="str">
        <f>IF($L1617&lt;"6",INDEX(Revenue_type,MATCH(U1617*1,[1]type!$A$118:$A$168,0),8),INDEX(Expenditure_type,MATCH(U1617*1,[1]type!$A$2:$A$117,0),8))</f>
        <v>הוצאות לפעולות</v>
      </c>
      <c r="W1617" s="18" t="str">
        <f t="shared" si="205"/>
        <v>78</v>
      </c>
      <c r="X1617" s="18" t="str">
        <f>IF($L1617&lt;"6",INDEX(Revenue_type,MATCH(W1617*1,[1]type!$A$118:$A$168,0),8),INDEX(Expenditure_type,MATCH(W1617*1,[1]type!$A$2:$A$117,0),8))</f>
        <v>הוצאות שונות</v>
      </c>
      <c r="Y1617" s="18" t="str">
        <f t="shared" si="206"/>
        <v>780</v>
      </c>
      <c r="Z1617" s="18" t="e">
        <f>IF($L1617&lt;"6",INDEX(Revenue_type,MATCH(Y1617*1,[1]type!$A$118:$A$168,0),8),INDEX(Expenditure_type,MATCH(Y1617*1,[1]type!$A$2:$A$117,0),8))</f>
        <v>#N/A</v>
      </c>
    </row>
    <row r="1618" spans="1:26" ht="15.75" customHeight="1" outlineLevel="2">
      <c r="A1618" s="38">
        <v>115</v>
      </c>
      <c r="B1618" s="39">
        <v>829900</v>
      </c>
      <c r="C1618">
        <v>1</v>
      </c>
      <c r="D1618" t="str">
        <f t="shared" si="207"/>
        <v>1829900.115</v>
      </c>
      <c r="E1618" s="42" t="s">
        <v>433</v>
      </c>
      <c r="F1618" s="16"/>
      <c r="G1618"/>
      <c r="H1618" s="17">
        <v>650000</v>
      </c>
      <c r="I1618" s="17">
        <v>447743</v>
      </c>
      <c r="J1618" s="16">
        <v>415024.13</v>
      </c>
      <c r="K1618" s="18" t="e">
        <f>INDEX(תקציב_2013,MATCH(D1618,'[1]תקציב 2015'!$D$3:$D$5960,0),8)</f>
        <v>#N/A</v>
      </c>
      <c r="L1618" s="18" t="str">
        <f t="shared" si="200"/>
        <v>8</v>
      </c>
      <c r="M1618" s="18" t="str">
        <f>INDEX(Chapter,MATCH(L1618,[1]Chapter!$A$1:$A$681,0),8)</f>
        <v>שירותים ממלכתיים</v>
      </c>
      <c r="N1618" s="18" t="str">
        <f t="shared" si="201"/>
        <v>82</v>
      </c>
      <c r="O1618" s="18" t="str">
        <f>INDEX(Chapter,MATCH(N1618,[1]Chapter!$A$1:$A$681,0),8)</f>
        <v>תרבות</v>
      </c>
      <c r="P1618" s="18" t="str">
        <f t="shared" si="202"/>
        <v>829</v>
      </c>
      <c r="Q1618" s="18" t="str">
        <f>INDEX(Chapter,MATCH(P1618,[1]Chapter!$A$1:$A$681,0),8)</f>
        <v>ספורט</v>
      </c>
      <c r="R1618" s="18" t="str">
        <f t="shared" si="203"/>
        <v>8299</v>
      </c>
      <c r="S1618" s="18" t="e">
        <f>INDEX(Chapter,MATCH(R1618,[1]Chapter!$A$1:$A$681,0),8)</f>
        <v>#N/A</v>
      </c>
      <c r="T1618" s="18"/>
      <c r="U1618" s="18" t="str">
        <f t="shared" si="204"/>
        <v>1</v>
      </c>
      <c r="V1618" s="18" t="str">
        <f>IF($L1618&lt;"6",INDEX(Revenue_type,MATCH(U1618*1,[1]type!$A$118:$A$168,0),8),INDEX(Expenditure_type,MATCH(U1618*1,[1]type!$A$2:$A$117,0),8))</f>
        <v>משכורות וש"ע לעובדים לפי תקן</v>
      </c>
      <c r="W1618" s="18" t="str">
        <f t="shared" si="205"/>
        <v>11</v>
      </c>
      <c r="X1618" s="18" t="str">
        <f>IF($L1618&lt;"6",INDEX(Revenue_type,MATCH(W1618*1,[1]type!$A$118:$A$168,0),8),INDEX(Expenditure_type,MATCH(W1618*1,[1]type!$A$2:$A$117,0),8))</f>
        <v>השכר הקובע</v>
      </c>
      <c r="Y1618" s="18" t="str">
        <f t="shared" si="206"/>
        <v>115</v>
      </c>
      <c r="Z1618" s="18" t="e">
        <f>IF($L1618&lt;"6",INDEX(Revenue_type,MATCH(Y1618*1,[1]type!$A$118:$A$168,0),8),INDEX(Expenditure_type,MATCH(Y1618*1,[1]type!$A$2:$A$117,0),8))</f>
        <v>#N/A</v>
      </c>
    </row>
    <row r="1619" spans="1:26" ht="15.75" customHeight="1" outlineLevel="2">
      <c r="A1619" s="38">
        <v>760</v>
      </c>
      <c r="B1619" s="39">
        <v>829900</v>
      </c>
      <c r="C1619">
        <v>1</v>
      </c>
      <c r="D1619" t="str">
        <f t="shared" si="207"/>
        <v>1829900.760</v>
      </c>
      <c r="E1619" s="42" t="s">
        <v>1046</v>
      </c>
      <c r="F1619" s="16"/>
      <c r="G1619"/>
      <c r="H1619" s="17">
        <v>12000</v>
      </c>
      <c r="I1619" s="17">
        <v>12000</v>
      </c>
      <c r="J1619" s="16">
        <v>12000</v>
      </c>
      <c r="K1619" s="18" t="e">
        <f>INDEX(תקציב_2013,MATCH(D1619,'[1]תקציב 2015'!$D$3:$D$5960,0),8)</f>
        <v>#N/A</v>
      </c>
      <c r="L1619" s="18" t="str">
        <f t="shared" si="200"/>
        <v>8</v>
      </c>
      <c r="M1619" s="18" t="str">
        <f>INDEX(Chapter,MATCH(L1619,[1]Chapter!$A$1:$A$681,0),8)</f>
        <v>שירותים ממלכתיים</v>
      </c>
      <c r="N1619" s="18" t="str">
        <f t="shared" si="201"/>
        <v>82</v>
      </c>
      <c r="O1619" s="18" t="str">
        <f>INDEX(Chapter,MATCH(N1619,[1]Chapter!$A$1:$A$681,0),8)</f>
        <v>תרבות</v>
      </c>
      <c r="P1619" s="18" t="str">
        <f t="shared" si="202"/>
        <v>829</v>
      </c>
      <c r="Q1619" s="18" t="str">
        <f>INDEX(Chapter,MATCH(P1619,[1]Chapter!$A$1:$A$681,0),8)</f>
        <v>ספורט</v>
      </c>
      <c r="R1619" s="18" t="str">
        <f t="shared" si="203"/>
        <v>8299</v>
      </c>
      <c r="S1619" s="18" t="e">
        <f>INDEX(Chapter,MATCH(R1619,[1]Chapter!$A$1:$A$681,0),8)</f>
        <v>#N/A</v>
      </c>
      <c r="T1619" s="18"/>
      <c r="U1619" s="18" t="str">
        <f t="shared" si="204"/>
        <v>7</v>
      </c>
      <c r="V1619" s="18" t="str">
        <f>IF($L1619&lt;"6",INDEX(Revenue_type,MATCH(U1619*1,[1]type!$A$118:$A$168,0),8),INDEX(Expenditure_type,MATCH(U1619*1,[1]type!$A$2:$A$117,0),8))</f>
        <v>הוצאות לפעולות</v>
      </c>
      <c r="W1619" s="18" t="str">
        <f t="shared" si="205"/>
        <v>76</v>
      </c>
      <c r="X1619" s="18" t="str">
        <f>IF($L1619&lt;"6",INDEX(Revenue_type,MATCH(W1619*1,[1]type!$A$118:$A$168,0),8),INDEX(Expenditure_type,MATCH(W1619*1,[1]type!$A$2:$A$117,0),8))</f>
        <v>קניית שירותים מרשויות ומוסדות</v>
      </c>
      <c r="Y1619" s="18" t="str">
        <f t="shared" si="206"/>
        <v>760</v>
      </c>
      <c r="Z1619" s="18" t="e">
        <f>IF($L1619&lt;"6",INDEX(Revenue_type,MATCH(Y1619*1,[1]type!$A$118:$A$168,0),8),INDEX(Expenditure_type,MATCH(Y1619*1,[1]type!$A$2:$A$117,0),8))</f>
        <v>#N/A</v>
      </c>
    </row>
    <row r="1620" spans="1:26" ht="15.75" customHeight="1" outlineLevel="2">
      <c r="A1620" s="38">
        <v>780</v>
      </c>
      <c r="B1620" s="39">
        <v>829900</v>
      </c>
      <c r="C1620">
        <v>1</v>
      </c>
      <c r="D1620" t="str">
        <f t="shared" si="207"/>
        <v>1829900.780</v>
      </c>
      <c r="E1620" s="70" t="s">
        <v>1047</v>
      </c>
      <c r="F1620" s="16"/>
      <c r="G1620"/>
      <c r="H1620" s="17">
        <v>100000</v>
      </c>
      <c r="I1620" s="17">
        <v>88888.4</v>
      </c>
      <c r="J1620" s="16">
        <v>88963</v>
      </c>
      <c r="K1620" s="18" t="e">
        <f>INDEX(תקציב_2013,MATCH(D1620,'[1]תקציב 2015'!$D$3:$D$5960,0),8)</f>
        <v>#N/A</v>
      </c>
      <c r="L1620" s="18" t="str">
        <f t="shared" si="200"/>
        <v>8</v>
      </c>
      <c r="M1620" s="18" t="str">
        <f>INDEX(Chapter,MATCH(L1620,[1]Chapter!$A$1:$A$681,0),8)</f>
        <v>שירותים ממלכתיים</v>
      </c>
      <c r="N1620" s="18" t="str">
        <f t="shared" si="201"/>
        <v>82</v>
      </c>
      <c r="O1620" s="18" t="str">
        <f>INDEX(Chapter,MATCH(N1620,[1]Chapter!$A$1:$A$681,0),8)</f>
        <v>תרבות</v>
      </c>
      <c r="P1620" s="18" t="str">
        <f t="shared" si="202"/>
        <v>829</v>
      </c>
      <c r="Q1620" s="18" t="str">
        <f>INDEX(Chapter,MATCH(P1620,[1]Chapter!$A$1:$A$681,0),8)</f>
        <v>ספורט</v>
      </c>
      <c r="R1620" s="18" t="str">
        <f t="shared" si="203"/>
        <v>8299</v>
      </c>
      <c r="S1620" s="18" t="e">
        <f>INDEX(Chapter,MATCH(R1620,[1]Chapter!$A$1:$A$681,0),8)</f>
        <v>#N/A</v>
      </c>
      <c r="T1620" s="18"/>
      <c r="U1620" s="18" t="str">
        <f t="shared" si="204"/>
        <v>7</v>
      </c>
      <c r="V1620" s="18" t="str">
        <f>IF($L1620&lt;"6",INDEX(Revenue_type,MATCH(U1620*1,[1]type!$A$118:$A$168,0),8),INDEX(Expenditure_type,MATCH(U1620*1,[1]type!$A$2:$A$117,0),8))</f>
        <v>הוצאות לפעולות</v>
      </c>
      <c r="W1620" s="18" t="str">
        <f t="shared" si="205"/>
        <v>78</v>
      </c>
      <c r="X1620" s="18" t="str">
        <f>IF($L1620&lt;"6",INDEX(Revenue_type,MATCH(W1620*1,[1]type!$A$118:$A$168,0),8),INDEX(Expenditure_type,MATCH(W1620*1,[1]type!$A$2:$A$117,0),8))</f>
        <v>הוצאות שונות</v>
      </c>
      <c r="Y1620" s="18" t="str">
        <f t="shared" si="206"/>
        <v>780</v>
      </c>
      <c r="Z1620" s="18" t="e">
        <f>IF($L1620&lt;"6",INDEX(Revenue_type,MATCH(Y1620*1,[1]type!$A$118:$A$168,0),8),INDEX(Expenditure_type,MATCH(Y1620*1,[1]type!$A$2:$A$117,0),8))</f>
        <v>#N/A</v>
      </c>
    </row>
    <row r="1621" spans="1:26" ht="15.75" customHeight="1" outlineLevel="2">
      <c r="A1621" s="38">
        <v>781</v>
      </c>
      <c r="B1621" s="39">
        <v>829900</v>
      </c>
      <c r="C1621">
        <v>1</v>
      </c>
      <c r="D1621" t="str">
        <f t="shared" si="207"/>
        <v>1829900.781</v>
      </c>
      <c r="E1621" s="71" t="s">
        <v>1048</v>
      </c>
      <c r="F1621" s="16"/>
      <c r="G1621"/>
      <c r="H1621" s="17">
        <v>180000</v>
      </c>
      <c r="I1621" s="17">
        <v>171620</v>
      </c>
      <c r="J1621" s="16">
        <v>191326</v>
      </c>
      <c r="K1621" s="18" t="e">
        <f>INDEX(תקציב_2013,MATCH(D1621,'[1]תקציב 2015'!$D$3:$D$5960,0),8)</f>
        <v>#N/A</v>
      </c>
      <c r="L1621" s="18" t="str">
        <f t="shared" si="200"/>
        <v>8</v>
      </c>
      <c r="M1621" s="18" t="str">
        <f>INDEX(Chapter,MATCH(L1621,[1]Chapter!$A$1:$A$681,0),8)</f>
        <v>שירותים ממלכתיים</v>
      </c>
      <c r="N1621" s="18" t="str">
        <f t="shared" si="201"/>
        <v>82</v>
      </c>
      <c r="O1621" s="18" t="str">
        <f>INDEX(Chapter,MATCH(N1621,[1]Chapter!$A$1:$A$681,0),8)</f>
        <v>תרבות</v>
      </c>
      <c r="P1621" s="18" t="str">
        <f t="shared" si="202"/>
        <v>829</v>
      </c>
      <c r="Q1621" s="18" t="str">
        <f>INDEX(Chapter,MATCH(P1621,[1]Chapter!$A$1:$A$681,0),8)</f>
        <v>ספורט</v>
      </c>
      <c r="R1621" s="18" t="str">
        <f t="shared" si="203"/>
        <v>8299</v>
      </c>
      <c r="S1621" s="18" t="e">
        <f>INDEX(Chapter,MATCH(R1621,[1]Chapter!$A$1:$A$681,0),8)</f>
        <v>#N/A</v>
      </c>
      <c r="T1621" s="18"/>
      <c r="U1621" s="18" t="str">
        <f t="shared" si="204"/>
        <v>7</v>
      </c>
      <c r="V1621" s="18" t="str">
        <f>IF($L1621&lt;"6",INDEX(Revenue_type,MATCH(U1621*1,[1]type!$A$118:$A$168,0),8),INDEX(Expenditure_type,MATCH(U1621*1,[1]type!$A$2:$A$117,0),8))</f>
        <v>הוצאות לפעולות</v>
      </c>
      <c r="W1621" s="18" t="str">
        <f t="shared" si="205"/>
        <v>78</v>
      </c>
      <c r="X1621" s="18" t="str">
        <f>IF($L1621&lt;"6",INDEX(Revenue_type,MATCH(W1621*1,[1]type!$A$118:$A$168,0),8),INDEX(Expenditure_type,MATCH(W1621*1,[1]type!$A$2:$A$117,0),8))</f>
        <v>הוצאות שונות</v>
      </c>
      <c r="Y1621" s="18" t="str">
        <f t="shared" si="206"/>
        <v>781</v>
      </c>
      <c r="Z1621" s="18" t="e">
        <f>IF($L1621&lt;"6",INDEX(Revenue_type,MATCH(Y1621*1,[1]type!$A$118:$A$168,0),8),INDEX(Expenditure_type,MATCH(Y1621*1,[1]type!$A$2:$A$117,0),8))</f>
        <v>#N/A</v>
      </c>
    </row>
    <row r="1622" spans="1:26" ht="15.75" customHeight="1" outlineLevel="2">
      <c r="A1622" s="38">
        <v>782</v>
      </c>
      <c r="B1622" s="39">
        <v>829900</v>
      </c>
      <c r="C1622">
        <v>1</v>
      </c>
      <c r="D1622" t="str">
        <f t="shared" si="207"/>
        <v>1829900.782</v>
      </c>
      <c r="E1622" s="70" t="s">
        <v>349</v>
      </c>
      <c r="F1622" s="16"/>
      <c r="G1622"/>
      <c r="H1622" s="17">
        <v>223500</v>
      </c>
      <c r="I1622" s="17">
        <v>148385.5</v>
      </c>
      <c r="J1622" s="16"/>
      <c r="K1622" s="18" t="e">
        <f>INDEX(תקציב_2013,MATCH(D1622,'[1]תקציב 2015'!$D$3:$D$5960,0),8)</f>
        <v>#N/A</v>
      </c>
      <c r="L1622" s="18" t="str">
        <f t="shared" si="200"/>
        <v>8</v>
      </c>
      <c r="M1622" s="18" t="str">
        <f>INDEX(Chapter,MATCH(L1622,[1]Chapter!$A$1:$A$681,0),8)</f>
        <v>שירותים ממלכתיים</v>
      </c>
      <c r="N1622" s="18" t="str">
        <f t="shared" si="201"/>
        <v>82</v>
      </c>
      <c r="O1622" s="18" t="str">
        <f>INDEX(Chapter,MATCH(N1622,[1]Chapter!$A$1:$A$681,0),8)</f>
        <v>תרבות</v>
      </c>
      <c r="P1622" s="18" t="str">
        <f t="shared" si="202"/>
        <v>829</v>
      </c>
      <c r="Q1622" s="18" t="str">
        <f>INDEX(Chapter,MATCH(P1622,[1]Chapter!$A$1:$A$681,0),8)</f>
        <v>ספורט</v>
      </c>
      <c r="R1622" s="18" t="str">
        <f t="shared" si="203"/>
        <v>8299</v>
      </c>
      <c r="S1622" s="18" t="e">
        <f>INDEX(Chapter,MATCH(R1622,[1]Chapter!$A$1:$A$681,0),8)</f>
        <v>#N/A</v>
      </c>
      <c r="T1622" s="18"/>
      <c r="U1622" s="18" t="str">
        <f t="shared" si="204"/>
        <v>7</v>
      </c>
      <c r="V1622" s="18" t="str">
        <f>IF($L1622&lt;"6",INDEX(Revenue_type,MATCH(U1622*1,[1]type!$A$118:$A$168,0),8),INDEX(Expenditure_type,MATCH(U1622*1,[1]type!$A$2:$A$117,0),8))</f>
        <v>הוצאות לפעולות</v>
      </c>
      <c r="W1622" s="18" t="str">
        <f t="shared" si="205"/>
        <v>78</v>
      </c>
      <c r="X1622" s="18" t="str">
        <f>IF($L1622&lt;"6",INDEX(Revenue_type,MATCH(W1622*1,[1]type!$A$118:$A$168,0),8),INDEX(Expenditure_type,MATCH(W1622*1,[1]type!$A$2:$A$117,0),8))</f>
        <v>הוצאות שונות</v>
      </c>
      <c r="Y1622" s="18" t="str">
        <f t="shared" si="206"/>
        <v>782</v>
      </c>
      <c r="Z1622" s="18" t="e">
        <f>IF($L1622&lt;"6",INDEX(Revenue_type,MATCH(Y1622*1,[1]type!$A$118:$A$168,0),8),INDEX(Expenditure_type,MATCH(Y1622*1,[1]type!$A$2:$A$117,0),8))</f>
        <v>#N/A</v>
      </c>
    </row>
    <row r="1623" spans="1:26" ht="15.75" customHeight="1" outlineLevel="2">
      <c r="A1623" s="38">
        <v>784</v>
      </c>
      <c r="B1623" s="39">
        <v>829900</v>
      </c>
      <c r="C1623">
        <v>1</v>
      </c>
      <c r="D1623" t="str">
        <f t="shared" si="207"/>
        <v>1829900.784</v>
      </c>
      <c r="E1623" s="47" t="s">
        <v>347</v>
      </c>
      <c r="F1623" s="16"/>
      <c r="G1623"/>
      <c r="H1623" s="17">
        <v>79000</v>
      </c>
      <c r="I1623" s="17">
        <v>376472</v>
      </c>
      <c r="J1623" s="16"/>
      <c r="K1623" s="18" t="e">
        <f>INDEX(תקציב_2013,MATCH(D1623,'[1]תקציב 2015'!$D$3:$D$5960,0),8)</f>
        <v>#N/A</v>
      </c>
      <c r="L1623" s="18" t="str">
        <f t="shared" si="200"/>
        <v>8</v>
      </c>
      <c r="M1623" s="18" t="str">
        <f>INDEX(Chapter,MATCH(L1623,[1]Chapter!$A$1:$A$681,0),8)</f>
        <v>שירותים ממלכתיים</v>
      </c>
      <c r="N1623" s="18" t="str">
        <f t="shared" si="201"/>
        <v>82</v>
      </c>
      <c r="O1623" s="18" t="str">
        <f>INDEX(Chapter,MATCH(N1623,[1]Chapter!$A$1:$A$681,0),8)</f>
        <v>תרבות</v>
      </c>
      <c r="P1623" s="18" t="str">
        <f t="shared" si="202"/>
        <v>829</v>
      </c>
      <c r="Q1623" s="18" t="str">
        <f>INDEX(Chapter,MATCH(P1623,[1]Chapter!$A$1:$A$681,0),8)</f>
        <v>ספורט</v>
      </c>
      <c r="R1623" s="18" t="str">
        <f t="shared" si="203"/>
        <v>8299</v>
      </c>
      <c r="S1623" s="18" t="e">
        <f>INDEX(Chapter,MATCH(R1623,[1]Chapter!$A$1:$A$681,0),8)</f>
        <v>#N/A</v>
      </c>
      <c r="T1623" s="18"/>
      <c r="U1623" s="18" t="str">
        <f t="shared" si="204"/>
        <v>7</v>
      </c>
      <c r="V1623" s="18" t="str">
        <f>IF($L1623&lt;"6",INDEX(Revenue_type,MATCH(U1623*1,[1]type!$A$118:$A$168,0),8),INDEX(Expenditure_type,MATCH(U1623*1,[1]type!$A$2:$A$117,0),8))</f>
        <v>הוצאות לפעולות</v>
      </c>
      <c r="W1623" s="18" t="str">
        <f t="shared" si="205"/>
        <v>78</v>
      </c>
      <c r="X1623" s="18" t="str">
        <f>IF($L1623&lt;"6",INDEX(Revenue_type,MATCH(W1623*1,[1]type!$A$118:$A$168,0),8),INDEX(Expenditure_type,MATCH(W1623*1,[1]type!$A$2:$A$117,0),8))</f>
        <v>הוצאות שונות</v>
      </c>
      <c r="Y1623" s="18" t="str">
        <f t="shared" si="206"/>
        <v>784</v>
      </c>
      <c r="Z1623" s="18" t="e">
        <f>IF($L1623&lt;"6",INDEX(Revenue_type,MATCH(Y1623*1,[1]type!$A$118:$A$168,0),8),INDEX(Expenditure_type,MATCH(Y1623*1,[1]type!$A$2:$A$117,0),8))</f>
        <v>#N/A</v>
      </c>
    </row>
    <row r="1624" spans="1:26" ht="15.75" customHeight="1" outlineLevel="2">
      <c r="A1624" s="38">
        <v>795</v>
      </c>
      <c r="B1624" s="39">
        <v>829900</v>
      </c>
      <c r="C1624">
        <v>1</v>
      </c>
      <c r="D1624" t="str">
        <f t="shared" si="207"/>
        <v>1829900.795</v>
      </c>
      <c r="E1624" s="47" t="s">
        <v>785</v>
      </c>
      <c r="F1624" s="16"/>
      <c r="G1624"/>
      <c r="H1624" s="17">
        <v>64000</v>
      </c>
      <c r="I1624" s="17">
        <v>44706.83</v>
      </c>
      <c r="J1624" s="16">
        <v>82667.19</v>
      </c>
      <c r="K1624" s="18" t="e">
        <f>INDEX(תקציב_2013,MATCH(D1624,'[1]תקציב 2015'!$D$3:$D$5960,0),8)</f>
        <v>#N/A</v>
      </c>
      <c r="L1624" s="18" t="str">
        <f t="shared" si="200"/>
        <v>8</v>
      </c>
      <c r="M1624" s="18" t="str">
        <f>INDEX(Chapter,MATCH(L1624,[1]Chapter!$A$1:$A$681,0),8)</f>
        <v>שירותים ממלכתיים</v>
      </c>
      <c r="N1624" s="18" t="str">
        <f t="shared" si="201"/>
        <v>82</v>
      </c>
      <c r="O1624" s="18" t="str">
        <f>INDEX(Chapter,MATCH(N1624,[1]Chapter!$A$1:$A$681,0),8)</f>
        <v>תרבות</v>
      </c>
      <c r="P1624" s="18" t="str">
        <f t="shared" si="202"/>
        <v>829</v>
      </c>
      <c r="Q1624" s="18" t="str">
        <f>INDEX(Chapter,MATCH(P1624,[1]Chapter!$A$1:$A$681,0),8)</f>
        <v>ספורט</v>
      </c>
      <c r="R1624" s="18" t="str">
        <f t="shared" si="203"/>
        <v>8299</v>
      </c>
      <c r="S1624" s="18" t="e">
        <f>INDEX(Chapter,MATCH(R1624,[1]Chapter!$A$1:$A$681,0),8)</f>
        <v>#N/A</v>
      </c>
      <c r="T1624" s="18"/>
      <c r="U1624" s="18" t="str">
        <f t="shared" si="204"/>
        <v>7</v>
      </c>
      <c r="V1624" s="18" t="str">
        <f>IF($L1624&lt;"6",INDEX(Revenue_type,MATCH(U1624*1,[1]type!$A$118:$A$168,0),8),INDEX(Expenditure_type,MATCH(U1624*1,[1]type!$A$2:$A$117,0),8))</f>
        <v>הוצאות לפעולות</v>
      </c>
      <c r="W1624" s="18" t="str">
        <f t="shared" si="205"/>
        <v>79</v>
      </c>
      <c r="X1624" s="18" t="str">
        <f>IF($L1624&lt;"6",INDEX(Revenue_type,MATCH(W1624*1,[1]type!$A$118:$A$168,0),8),INDEX(Expenditure_type,MATCH(W1624*1,[1]type!$A$2:$A$117,0),8))</f>
        <v>השתתפות בתקציבי עזר 092</v>
      </c>
      <c r="Y1624" s="18" t="str">
        <f t="shared" si="206"/>
        <v>795</v>
      </c>
      <c r="Z1624" s="18" t="str">
        <f>IF($L1624&lt;"6",INDEX(Revenue_type,MATCH(Y1624*1,[1]type!$A$118:$A$168,0),8),INDEX(Expenditure_type,MATCH(Y1624*1,[1]type!$A$2:$A$117,0),8))</f>
        <v>בתי מלאכה ת"ע 095</v>
      </c>
    </row>
    <row r="1625" spans="1:26" ht="15.75" customHeight="1" outlineLevel="2">
      <c r="A1625" s="38">
        <v>820</v>
      </c>
      <c r="B1625" s="39">
        <v>829900</v>
      </c>
      <c r="C1625">
        <v>1</v>
      </c>
      <c r="D1625" t="str">
        <f t="shared" si="207"/>
        <v>1829900.820</v>
      </c>
      <c r="E1625" s="47" t="s">
        <v>1049</v>
      </c>
      <c r="F1625" s="16"/>
      <c r="G1625"/>
      <c r="H1625" s="17">
        <v>4900000</v>
      </c>
      <c r="I1625" s="17">
        <v>4706400</v>
      </c>
      <c r="J1625" s="16">
        <v>4342508</v>
      </c>
      <c r="K1625" s="18" t="e">
        <f>INDEX(תקציב_2013,MATCH(D1625,'[1]תקציב 2015'!$D$3:$D$5960,0),8)</f>
        <v>#N/A</v>
      </c>
      <c r="L1625" s="18" t="str">
        <f t="shared" si="200"/>
        <v>8</v>
      </c>
      <c r="M1625" s="18" t="str">
        <f>INDEX(Chapter,MATCH(L1625,[1]Chapter!$A$1:$A$681,0),8)</f>
        <v>שירותים ממלכתיים</v>
      </c>
      <c r="N1625" s="18" t="str">
        <f t="shared" si="201"/>
        <v>82</v>
      </c>
      <c r="O1625" s="18" t="str">
        <f>INDEX(Chapter,MATCH(N1625,[1]Chapter!$A$1:$A$681,0),8)</f>
        <v>תרבות</v>
      </c>
      <c r="P1625" s="18" t="str">
        <f t="shared" si="202"/>
        <v>829</v>
      </c>
      <c r="Q1625" s="18" t="str">
        <f>INDEX(Chapter,MATCH(P1625,[1]Chapter!$A$1:$A$681,0),8)</f>
        <v>ספורט</v>
      </c>
      <c r="R1625" s="18" t="str">
        <f t="shared" si="203"/>
        <v>8299</v>
      </c>
      <c r="S1625" s="18" t="e">
        <f>INDEX(Chapter,MATCH(R1625,[1]Chapter!$A$1:$A$681,0),8)</f>
        <v>#N/A</v>
      </c>
      <c r="T1625" s="18"/>
      <c r="U1625" s="18" t="str">
        <f t="shared" si="204"/>
        <v>8</v>
      </c>
      <c r="V1625" s="18" t="str">
        <f>IF($L1625&lt;"6",INDEX(Revenue_type,MATCH(U1625*1,[1]type!$A$118:$A$168,0),8),INDEX(Expenditure_type,MATCH(U1625*1,[1]type!$A$2:$A$117,0),8))</f>
        <v>השתתפויות תמיכות ותרומות</v>
      </c>
      <c r="W1625" s="18" t="str">
        <f t="shared" si="205"/>
        <v>82</v>
      </c>
      <c r="X1625" s="18" t="str">
        <f>IF($L1625&lt;"6",INDEX(Revenue_type,MATCH(W1625*1,[1]type!$A$118:$A$168,0),8),INDEX(Expenditure_type,MATCH(W1625*1,[1]type!$A$2:$A$117,0),8))</f>
        <v>הקצבות בהמלצת ועדת הקצבות</v>
      </c>
      <c r="Y1625" s="18" t="str">
        <f t="shared" si="206"/>
        <v>820</v>
      </c>
      <c r="Z1625" s="18" t="e">
        <f>IF($L1625&lt;"6",INDEX(Revenue_type,MATCH(Y1625*1,[1]type!$A$118:$A$168,0),8),INDEX(Expenditure_type,MATCH(Y1625*1,[1]type!$A$2:$A$117,0),8))</f>
        <v>#N/A</v>
      </c>
    </row>
    <row r="1626" spans="1:26" ht="15.75" customHeight="1" outlineLevel="2">
      <c r="A1626" s="38">
        <v>760</v>
      </c>
      <c r="B1626" s="39">
        <v>836200</v>
      </c>
      <c r="C1626">
        <v>1</v>
      </c>
      <c r="D1626" t="str">
        <f t="shared" si="207"/>
        <v>1836200.760</v>
      </c>
      <c r="E1626" s="47" t="s">
        <v>1050</v>
      </c>
      <c r="F1626" s="16"/>
      <c r="G1626"/>
      <c r="H1626" s="17">
        <v>168000</v>
      </c>
      <c r="I1626" s="17">
        <v>160305</v>
      </c>
      <c r="J1626" s="16">
        <v>156818</v>
      </c>
      <c r="K1626" s="18">
        <f>INDEX(תקציב_2013,MATCH(D1626,'[1]תקציב 2015'!$D$3:$D$5960,0),8)</f>
        <v>720000</v>
      </c>
      <c r="L1626" s="18" t="str">
        <f t="shared" si="200"/>
        <v>8</v>
      </c>
      <c r="M1626" s="18" t="str">
        <f>INDEX(Chapter,MATCH(L1626,[1]Chapter!$A$1:$A$681,0),8)</f>
        <v>שירותים ממלכתיים</v>
      </c>
      <c r="N1626" s="18" t="str">
        <f t="shared" si="201"/>
        <v>83</v>
      </c>
      <c r="O1626" s="18" t="str">
        <f>INDEX(Chapter,MATCH(N1626,[1]Chapter!$A$1:$A$681,0),8)</f>
        <v>בריאות</v>
      </c>
      <c r="P1626" s="18" t="str">
        <f t="shared" si="202"/>
        <v>836</v>
      </c>
      <c r="Q1626" s="18" t="str">
        <f>INDEX(Chapter,MATCH(P1626,[1]Chapter!$A$1:$A$681,0),8)</f>
        <v>שירותי חירום ריפואים</v>
      </c>
      <c r="R1626" s="18" t="str">
        <f t="shared" si="203"/>
        <v>8362</v>
      </c>
      <c r="S1626" s="18" t="str">
        <f>INDEX(Chapter,MATCH(R1626,[1]Chapter!$A$1:$A$681,0),8)</f>
        <v>נט״ן</v>
      </c>
      <c r="T1626" s="18"/>
      <c r="U1626" s="18" t="str">
        <f t="shared" si="204"/>
        <v>7</v>
      </c>
      <c r="V1626" s="18" t="str">
        <f>IF($L1626&lt;"6",INDEX(Revenue_type,MATCH(U1626*1,[1]type!$A$118:$A$168,0),8),INDEX(Expenditure_type,MATCH(U1626*1,[1]type!$A$2:$A$117,0),8))</f>
        <v>הוצאות לפעולות</v>
      </c>
      <c r="W1626" s="18" t="str">
        <f t="shared" si="205"/>
        <v>76</v>
      </c>
      <c r="X1626" s="18" t="str">
        <f>IF($L1626&lt;"6",INDEX(Revenue_type,MATCH(W1626*1,[1]type!$A$118:$A$168,0),8),INDEX(Expenditure_type,MATCH(W1626*1,[1]type!$A$2:$A$117,0),8))</f>
        <v>קניית שירותים מרשויות ומוסדות</v>
      </c>
      <c r="Y1626" s="18" t="str">
        <f t="shared" si="206"/>
        <v>760</v>
      </c>
      <c r="Z1626" s="18" t="e">
        <f>IF($L1626&lt;"6",INDEX(Revenue_type,MATCH(Y1626*1,[1]type!$A$118:$A$168,0),8),INDEX(Expenditure_type,MATCH(Y1626*1,[1]type!$A$2:$A$117,0),8))</f>
        <v>#N/A</v>
      </c>
    </row>
    <row r="1627" spans="1:26" ht="15.75" customHeight="1" outlineLevel="2">
      <c r="A1627" s="38">
        <v>300</v>
      </c>
      <c r="B1627" s="39">
        <v>840000</v>
      </c>
      <c r="C1627">
        <v>1</v>
      </c>
      <c r="D1627" t="str">
        <f t="shared" si="207"/>
        <v>1840000.300</v>
      </c>
      <c r="E1627" s="47" t="s">
        <v>431</v>
      </c>
      <c r="F1627" s="16"/>
      <c r="G1627"/>
      <c r="H1627" s="17">
        <v>0</v>
      </c>
      <c r="I1627" s="17">
        <v>4744.76</v>
      </c>
      <c r="J1627" s="16">
        <v>0</v>
      </c>
      <c r="K1627" s="18" t="e">
        <f>INDEX(תקציב_2013,MATCH(D1627,'[1]תקציב 2015'!$D$3:$D$5960,0),8)</f>
        <v>#N/A</v>
      </c>
      <c r="L1627" s="18" t="str">
        <f t="shared" si="200"/>
        <v>8</v>
      </c>
      <c r="M1627" s="18" t="str">
        <f>INDEX(Chapter,MATCH(L1627,[1]Chapter!$A$1:$A$681,0),8)</f>
        <v>שירותים ממלכתיים</v>
      </c>
      <c r="N1627" s="18" t="str">
        <f t="shared" si="201"/>
        <v>84</v>
      </c>
      <c r="O1627" s="18" t="str">
        <f>INDEX(Chapter,MATCH(N1627,[1]Chapter!$A$1:$A$681,0),8)</f>
        <v>רווחה</v>
      </c>
      <c r="P1627" s="18" t="str">
        <f t="shared" si="202"/>
        <v>840</v>
      </c>
      <c r="Q1627" s="18" t="e">
        <f>INDEX(Chapter,MATCH(P1627,[1]Chapter!$A$1:$A$681,0),8)</f>
        <v>#N/A</v>
      </c>
      <c r="R1627" s="18" t="str">
        <f t="shared" si="203"/>
        <v>8400</v>
      </c>
      <c r="S1627" s="18" t="e">
        <f>INDEX(Chapter,MATCH(R1627,[1]Chapter!$A$1:$A$681,0),8)</f>
        <v>#N/A</v>
      </c>
      <c r="T1627" s="18"/>
      <c r="U1627" s="18" t="str">
        <f t="shared" si="204"/>
        <v>3</v>
      </c>
      <c r="V1627" s="18" t="str">
        <f>IF($L1627&lt;"6",INDEX(Revenue_type,MATCH(U1627*1,[1]type!$A$118:$A$168,0),8),INDEX(Expenditure_type,MATCH(U1627*1,[1]type!$A$2:$A$117,0),8))</f>
        <v>פנסיה ופיצויים</v>
      </c>
      <c r="W1627" s="18" t="str">
        <f t="shared" si="205"/>
        <v>30</v>
      </c>
      <c r="X1627" s="18" t="e">
        <f>IF($L1627&lt;"6",INDEX(Revenue_type,MATCH(W1627*1,[1]type!$A$118:$A$168,0),8),INDEX(Expenditure_type,MATCH(W1627*1,[1]type!$A$2:$A$117,0),8))</f>
        <v>#N/A</v>
      </c>
      <c r="Y1627" s="18" t="str">
        <f t="shared" si="206"/>
        <v>300</v>
      </c>
      <c r="Z1627" s="18" t="e">
        <f>IF($L1627&lt;"6",INDEX(Revenue_type,MATCH(Y1627*1,[1]type!$A$118:$A$168,0),8),INDEX(Expenditure_type,MATCH(Y1627*1,[1]type!$A$2:$A$117,0),8))</f>
        <v>#N/A</v>
      </c>
    </row>
    <row r="1628" spans="1:26" ht="15.75" customHeight="1" outlineLevel="2">
      <c r="A1628" s="38">
        <v>110</v>
      </c>
      <c r="B1628" s="39">
        <v>841000</v>
      </c>
      <c r="C1628">
        <v>1</v>
      </c>
      <c r="D1628" t="str">
        <f t="shared" si="207"/>
        <v>1841000.110</v>
      </c>
      <c r="E1628" s="47" t="s">
        <v>1051</v>
      </c>
      <c r="F1628" s="16"/>
      <c r="G1628"/>
      <c r="H1628" s="17">
        <v>12120000</v>
      </c>
      <c r="I1628" s="17">
        <v>11915044.880000001</v>
      </c>
      <c r="J1628" s="16">
        <v>11764847.07</v>
      </c>
      <c r="K1628" s="18">
        <f>INDEX(תקציב_2013,MATCH(D1628,'[1]תקציב 2015'!$D$3:$D$5960,0),8)</f>
        <v>834980</v>
      </c>
      <c r="L1628" s="18" t="str">
        <f t="shared" si="200"/>
        <v>8</v>
      </c>
      <c r="M1628" s="18" t="str">
        <f>INDEX(Chapter,MATCH(L1628,[1]Chapter!$A$1:$A$681,0),8)</f>
        <v>שירותים ממלכתיים</v>
      </c>
      <c r="N1628" s="18" t="str">
        <f t="shared" si="201"/>
        <v>84</v>
      </c>
      <c r="O1628" s="18" t="str">
        <f>INDEX(Chapter,MATCH(N1628,[1]Chapter!$A$1:$A$681,0),8)</f>
        <v>רווחה</v>
      </c>
      <c r="P1628" s="18" t="str">
        <f t="shared" si="202"/>
        <v>841</v>
      </c>
      <c r="Q1628" s="18" t="str">
        <f>INDEX(Chapter,MATCH(P1628,[1]Chapter!$A$1:$A$681,0),8)</f>
        <v>מינהל הרווחה</v>
      </c>
      <c r="R1628" s="18" t="str">
        <f t="shared" si="203"/>
        <v>8410</v>
      </c>
      <c r="S1628" s="18" t="e">
        <f>INDEX(Chapter,MATCH(R1628,[1]Chapter!$A$1:$A$681,0),8)</f>
        <v>#N/A</v>
      </c>
      <c r="T1628" s="18"/>
      <c r="U1628" s="18" t="str">
        <f t="shared" si="204"/>
        <v>1</v>
      </c>
      <c r="V1628" s="18" t="str">
        <f>IF($L1628&lt;"6",INDEX(Revenue_type,MATCH(U1628*1,[1]type!$A$118:$A$168,0),8),INDEX(Expenditure_type,MATCH(U1628*1,[1]type!$A$2:$A$117,0),8))</f>
        <v>משכורות וש"ע לעובדים לפי תקן</v>
      </c>
      <c r="W1628" s="18" t="str">
        <f t="shared" si="205"/>
        <v>11</v>
      </c>
      <c r="X1628" s="18" t="str">
        <f>IF($L1628&lt;"6",INDEX(Revenue_type,MATCH(W1628*1,[1]type!$A$118:$A$168,0),8),INDEX(Expenditure_type,MATCH(W1628*1,[1]type!$A$2:$A$117,0),8))</f>
        <v>השכר הקובע</v>
      </c>
      <c r="Y1628" s="18" t="str">
        <f t="shared" si="206"/>
        <v>110</v>
      </c>
      <c r="Z1628" s="18" t="e">
        <f>IF($L1628&lt;"6",INDEX(Revenue_type,MATCH(Y1628*1,[1]type!$A$118:$A$168,0),8),INDEX(Expenditure_type,MATCH(Y1628*1,[1]type!$A$2:$A$117,0),8))</f>
        <v>#N/A</v>
      </c>
    </row>
    <row r="1629" spans="1:26" ht="15.75" customHeight="1" outlineLevel="2">
      <c r="A1629" s="38">
        <v>130</v>
      </c>
      <c r="B1629" s="39">
        <v>841000</v>
      </c>
      <c r="C1629">
        <v>1</v>
      </c>
      <c r="D1629" t="str">
        <f t="shared" si="207"/>
        <v>1841000.130</v>
      </c>
      <c r="E1629" s="47" t="s">
        <v>41</v>
      </c>
      <c r="F1629" s="16"/>
      <c r="G1629"/>
      <c r="H1629" s="17">
        <v>600000</v>
      </c>
      <c r="I1629" s="17">
        <v>691197.47</v>
      </c>
      <c r="J1629" s="16">
        <v>670781.85</v>
      </c>
      <c r="K1629" s="18">
        <f>INDEX(תקציב_2013,MATCH(D1629,'[1]תקציב 2015'!$D$3:$D$5960,0),8)</f>
        <v>17907</v>
      </c>
      <c r="L1629" s="18" t="str">
        <f t="shared" si="200"/>
        <v>8</v>
      </c>
      <c r="M1629" s="18" t="str">
        <f>INDEX(Chapter,MATCH(L1629,[1]Chapter!$A$1:$A$681,0),8)</f>
        <v>שירותים ממלכתיים</v>
      </c>
      <c r="N1629" s="18" t="str">
        <f t="shared" si="201"/>
        <v>84</v>
      </c>
      <c r="O1629" s="18" t="str">
        <f>INDEX(Chapter,MATCH(N1629,[1]Chapter!$A$1:$A$681,0),8)</f>
        <v>רווחה</v>
      </c>
      <c r="P1629" s="18" t="str">
        <f t="shared" si="202"/>
        <v>841</v>
      </c>
      <c r="Q1629" s="18" t="str">
        <f>INDEX(Chapter,MATCH(P1629,[1]Chapter!$A$1:$A$681,0),8)</f>
        <v>מינהל הרווחה</v>
      </c>
      <c r="R1629" s="18" t="str">
        <f t="shared" si="203"/>
        <v>8410</v>
      </c>
      <c r="S1629" s="18" t="e">
        <f>INDEX(Chapter,MATCH(R1629,[1]Chapter!$A$1:$A$681,0),8)</f>
        <v>#N/A</v>
      </c>
      <c r="T1629" s="18"/>
      <c r="U1629" s="18" t="str">
        <f t="shared" si="204"/>
        <v>1</v>
      </c>
      <c r="V1629" s="18" t="str">
        <f>IF($L1629&lt;"6",INDEX(Revenue_type,MATCH(U1629*1,[1]type!$A$118:$A$168,0),8),INDEX(Expenditure_type,MATCH(U1629*1,[1]type!$A$2:$A$117,0),8))</f>
        <v>משכורות וש"ע לעובדים לפי תקן</v>
      </c>
      <c r="W1629" s="18" t="str">
        <f t="shared" si="205"/>
        <v>13</v>
      </c>
      <c r="X1629" s="18" t="str">
        <f>IF($L1629&lt;"6",INDEX(Revenue_type,MATCH(W1629*1,[1]type!$A$118:$A$168,0),8),INDEX(Expenditure_type,MATCH(W1629*1,[1]type!$A$2:$A$117,0),8))</f>
        <v>שעות נוספות</v>
      </c>
      <c r="Y1629" s="18" t="str">
        <f t="shared" si="206"/>
        <v>130</v>
      </c>
      <c r="Z1629" s="18" t="e">
        <f>IF($L1629&lt;"6",INDEX(Revenue_type,MATCH(Y1629*1,[1]type!$A$118:$A$168,0),8),INDEX(Expenditure_type,MATCH(Y1629*1,[1]type!$A$2:$A$117,0),8))</f>
        <v>#N/A</v>
      </c>
    </row>
    <row r="1630" spans="1:26" ht="15.75" customHeight="1" outlineLevel="2">
      <c r="A1630" s="38">
        <v>140</v>
      </c>
      <c r="B1630" s="39">
        <v>841000</v>
      </c>
      <c r="C1630">
        <v>1</v>
      </c>
      <c r="D1630" t="str">
        <f t="shared" si="207"/>
        <v>1841000.140</v>
      </c>
      <c r="E1630" s="47" t="s">
        <v>56</v>
      </c>
      <c r="F1630" s="16"/>
      <c r="G1630"/>
      <c r="H1630" s="17">
        <v>1030000</v>
      </c>
      <c r="I1630" s="17">
        <v>1068190.8</v>
      </c>
      <c r="J1630" s="16">
        <v>1026268.46</v>
      </c>
      <c r="K1630" s="18">
        <f>INDEX(תקציב_2013,MATCH(D1630,'[1]תקציב 2015'!$D$3:$D$5960,0),8)</f>
        <v>606443</v>
      </c>
      <c r="L1630" s="18" t="str">
        <f t="shared" si="200"/>
        <v>8</v>
      </c>
      <c r="M1630" s="18" t="str">
        <f>INDEX(Chapter,MATCH(L1630,[1]Chapter!$A$1:$A$681,0),8)</f>
        <v>שירותים ממלכתיים</v>
      </c>
      <c r="N1630" s="18" t="str">
        <f t="shared" si="201"/>
        <v>84</v>
      </c>
      <c r="O1630" s="18" t="str">
        <f>INDEX(Chapter,MATCH(N1630,[1]Chapter!$A$1:$A$681,0),8)</f>
        <v>רווחה</v>
      </c>
      <c r="P1630" s="18" t="str">
        <f t="shared" si="202"/>
        <v>841</v>
      </c>
      <c r="Q1630" s="18" t="str">
        <f>INDEX(Chapter,MATCH(P1630,[1]Chapter!$A$1:$A$681,0),8)</f>
        <v>מינהל הרווחה</v>
      </c>
      <c r="R1630" s="18" t="str">
        <f t="shared" si="203"/>
        <v>8410</v>
      </c>
      <c r="S1630" s="18" t="e">
        <f>INDEX(Chapter,MATCH(R1630,[1]Chapter!$A$1:$A$681,0),8)</f>
        <v>#N/A</v>
      </c>
      <c r="T1630" s="18"/>
      <c r="U1630" s="18" t="str">
        <f t="shared" si="204"/>
        <v>1</v>
      </c>
      <c r="V1630" s="18" t="str">
        <f>IF($L1630&lt;"6",INDEX(Revenue_type,MATCH(U1630*1,[1]type!$A$118:$A$168,0),8),INDEX(Expenditure_type,MATCH(U1630*1,[1]type!$A$2:$A$117,0),8))</f>
        <v>משכורות וש"ע לעובדים לפי תקן</v>
      </c>
      <c r="W1630" s="18" t="str">
        <f t="shared" si="205"/>
        <v>14</v>
      </c>
      <c r="X1630" s="18" t="str">
        <f>IF($L1630&lt;"6",INDEX(Revenue_type,MATCH(W1630*1,[1]type!$A$118:$A$168,0),8),INDEX(Expenditure_type,MATCH(W1630*1,[1]type!$A$2:$A$117,0),8))</f>
        <v>החזר הוצאות</v>
      </c>
      <c r="Y1630" s="18" t="str">
        <f t="shared" si="206"/>
        <v>140</v>
      </c>
      <c r="Z1630" s="18" t="e">
        <f>IF($L1630&lt;"6",INDEX(Revenue_type,MATCH(Y1630*1,[1]type!$A$118:$A$168,0),8),INDEX(Expenditure_type,MATCH(Y1630*1,[1]type!$A$2:$A$117,0),8))</f>
        <v>#N/A</v>
      </c>
    </row>
    <row r="1631" spans="1:26" ht="15.75" customHeight="1" outlineLevel="2">
      <c r="A1631" s="38">
        <v>210</v>
      </c>
      <c r="B1631" s="39">
        <v>841000</v>
      </c>
      <c r="C1631">
        <v>1</v>
      </c>
      <c r="D1631" t="str">
        <f t="shared" si="207"/>
        <v>1841000.210</v>
      </c>
      <c r="E1631" s="47" t="s">
        <v>476</v>
      </c>
      <c r="F1631" s="16"/>
      <c r="G1631"/>
      <c r="H1631" s="17">
        <v>260000</v>
      </c>
      <c r="I1631" s="17">
        <v>365212.8</v>
      </c>
      <c r="J1631" s="16">
        <v>219891.99</v>
      </c>
      <c r="K1631" s="18"/>
      <c r="L1631" s="18" t="str">
        <f t="shared" si="200"/>
        <v>8</v>
      </c>
      <c r="M1631" s="18" t="str">
        <f>INDEX(Chapter,MATCH(L1631,[1]Chapter!$A$1:$A$681,0),8)</f>
        <v>שירותים ממלכתיים</v>
      </c>
      <c r="N1631" s="18" t="str">
        <f t="shared" si="201"/>
        <v>84</v>
      </c>
      <c r="O1631" s="18" t="str">
        <f>INDEX(Chapter,MATCH(N1631,[1]Chapter!$A$1:$A$681,0),8)</f>
        <v>רווחה</v>
      </c>
      <c r="P1631" s="18" t="str">
        <f t="shared" si="202"/>
        <v>841</v>
      </c>
      <c r="Q1631" s="18" t="str">
        <f>INDEX(Chapter,MATCH(P1631,[1]Chapter!$A$1:$A$681,0),8)</f>
        <v>מינהל הרווחה</v>
      </c>
      <c r="R1631" s="18" t="str">
        <f t="shared" si="203"/>
        <v>8410</v>
      </c>
      <c r="S1631" s="18" t="e">
        <f>INDEX(Chapter,MATCH(R1631,[1]Chapter!$A$1:$A$681,0),8)</f>
        <v>#N/A</v>
      </c>
      <c r="T1631" s="18"/>
      <c r="U1631" s="18" t="str">
        <f t="shared" si="204"/>
        <v>2</v>
      </c>
      <c r="V1631" s="18" t="str">
        <f>IF($L1631&lt;"6",INDEX(Revenue_type,MATCH(U1631*1,[1]type!$A$118:$A$168,0),8),INDEX(Expenditure_type,MATCH(U1631*1,[1]type!$A$2:$A$117,0),8))</f>
        <v>משכורות וש"ע לעובדים בלי תקן</v>
      </c>
      <c r="W1631" s="18" t="str">
        <f t="shared" si="205"/>
        <v>21</v>
      </c>
      <c r="X1631" s="18" t="str">
        <f>IF($L1631&lt;"6",INDEX(Revenue_type,MATCH(W1631*1,[1]type!$A$118:$A$168,0),8),INDEX(Expenditure_type,MATCH(W1631*1,[1]type!$A$2:$A$117,0),8))</f>
        <v>השכר הקובע</v>
      </c>
      <c r="Y1631" s="18" t="str">
        <f t="shared" si="206"/>
        <v>210</v>
      </c>
      <c r="Z1631" s="18" t="e">
        <f>IF($L1631&lt;"6",INDEX(Revenue_type,MATCH(Y1631*1,[1]type!$A$118:$A$168,0),8),INDEX(Expenditure_type,MATCH(Y1631*1,[1]type!$A$2:$A$117,0),8))</f>
        <v>#N/A</v>
      </c>
    </row>
    <row r="1632" spans="1:26" ht="15.75" customHeight="1" outlineLevel="2">
      <c r="A1632" s="38">
        <v>310</v>
      </c>
      <c r="B1632" s="39">
        <v>841000</v>
      </c>
      <c r="C1632">
        <v>1</v>
      </c>
      <c r="D1632" t="str">
        <f t="shared" si="207"/>
        <v>1841000.310</v>
      </c>
      <c r="E1632" s="47" t="s">
        <v>733</v>
      </c>
      <c r="F1632" s="16"/>
      <c r="G1632"/>
      <c r="H1632" s="17">
        <v>0</v>
      </c>
      <c r="I1632" s="17">
        <v>0</v>
      </c>
      <c r="J1632" s="16">
        <v>0</v>
      </c>
      <c r="K1632" s="18" t="e">
        <f>INDEX(תקציב_2013,MATCH(D1632,'[1]תקציב 2015'!$D$3:$D$5960,0),8)</f>
        <v>#N/A</v>
      </c>
      <c r="L1632" s="18" t="str">
        <f t="shared" si="200"/>
        <v>8</v>
      </c>
      <c r="M1632" s="18" t="str">
        <f>INDEX(Chapter,MATCH(L1632,[1]Chapter!$A$1:$A$681,0),8)</f>
        <v>שירותים ממלכתיים</v>
      </c>
      <c r="N1632" s="18" t="str">
        <f t="shared" si="201"/>
        <v>84</v>
      </c>
      <c r="O1632" s="18" t="str">
        <f>INDEX(Chapter,MATCH(N1632,[1]Chapter!$A$1:$A$681,0),8)</f>
        <v>רווחה</v>
      </c>
      <c r="P1632" s="18" t="str">
        <f t="shared" si="202"/>
        <v>841</v>
      </c>
      <c r="Q1632" s="18" t="str">
        <f>INDEX(Chapter,MATCH(P1632,[1]Chapter!$A$1:$A$681,0),8)</f>
        <v>מינהל הרווחה</v>
      </c>
      <c r="R1632" s="18" t="str">
        <f t="shared" si="203"/>
        <v>8410</v>
      </c>
      <c r="S1632" s="18" t="e">
        <f>INDEX(Chapter,MATCH(R1632,[1]Chapter!$A$1:$A$681,0),8)</f>
        <v>#N/A</v>
      </c>
      <c r="T1632" s="18"/>
      <c r="U1632" s="18" t="str">
        <f t="shared" si="204"/>
        <v>3</v>
      </c>
      <c r="V1632" s="18" t="str">
        <f>IF($L1632&lt;"6",INDEX(Revenue_type,MATCH(U1632*1,[1]type!$A$118:$A$168,0),8),INDEX(Expenditure_type,MATCH(U1632*1,[1]type!$A$2:$A$117,0),8))</f>
        <v>פנסיה ופיצויים</v>
      </c>
      <c r="W1632" s="18" t="str">
        <f t="shared" si="205"/>
        <v>31</v>
      </c>
      <c r="X1632" s="18" t="str">
        <f>IF($L1632&lt;"6",INDEX(Revenue_type,MATCH(W1632*1,[1]type!$A$118:$A$168,0),8),INDEX(Expenditure_type,MATCH(W1632*1,[1]type!$A$2:$A$117,0),8))</f>
        <v>פנסיה</v>
      </c>
      <c r="Y1632" s="18" t="str">
        <f t="shared" si="206"/>
        <v>310</v>
      </c>
      <c r="Z1632" s="18" t="e">
        <f>IF($L1632&lt;"6",INDEX(Revenue_type,MATCH(Y1632*1,[1]type!$A$118:$A$168,0),8),INDEX(Expenditure_type,MATCH(Y1632*1,[1]type!$A$2:$A$117,0),8))</f>
        <v>#N/A</v>
      </c>
    </row>
    <row r="1633" spans="1:26" ht="15.75" customHeight="1" outlineLevel="2">
      <c r="A1633" s="38">
        <v>440</v>
      </c>
      <c r="B1633" s="39">
        <v>841000</v>
      </c>
      <c r="C1633">
        <v>1</v>
      </c>
      <c r="D1633" t="str">
        <f t="shared" si="207"/>
        <v>1841000.440</v>
      </c>
      <c r="E1633" s="47" t="s">
        <v>1052</v>
      </c>
      <c r="F1633" s="16"/>
      <c r="G1633"/>
      <c r="H1633" s="17">
        <v>6600</v>
      </c>
      <c r="I1633" s="17">
        <v>7063.1</v>
      </c>
      <c r="J1633" s="16">
        <v>6580</v>
      </c>
      <c r="K1633" s="18">
        <f>INDEX(תקציב_2013,MATCH(D1633,'[1]תקציב 2015'!$D$3:$D$5960,0),8)</f>
        <v>17700</v>
      </c>
      <c r="L1633" s="18" t="str">
        <f t="shared" si="200"/>
        <v>8</v>
      </c>
      <c r="M1633" s="18" t="str">
        <f>INDEX(Chapter,MATCH(L1633,[1]Chapter!$A$1:$A$681,0),8)</f>
        <v>שירותים ממלכתיים</v>
      </c>
      <c r="N1633" s="18" t="str">
        <f t="shared" si="201"/>
        <v>84</v>
      </c>
      <c r="O1633" s="18" t="str">
        <f>INDEX(Chapter,MATCH(N1633,[1]Chapter!$A$1:$A$681,0),8)</f>
        <v>רווחה</v>
      </c>
      <c r="P1633" s="18" t="str">
        <f t="shared" si="202"/>
        <v>841</v>
      </c>
      <c r="Q1633" s="18" t="str">
        <f>INDEX(Chapter,MATCH(P1633,[1]Chapter!$A$1:$A$681,0),8)</f>
        <v>מינהל הרווחה</v>
      </c>
      <c r="R1633" s="18" t="str">
        <f t="shared" si="203"/>
        <v>8410</v>
      </c>
      <c r="S1633" s="18" t="e">
        <f>INDEX(Chapter,MATCH(R1633,[1]Chapter!$A$1:$A$681,0),8)</f>
        <v>#N/A</v>
      </c>
      <c r="T1633" s="18"/>
      <c r="U1633" s="18" t="str">
        <f t="shared" si="204"/>
        <v>4</v>
      </c>
      <c r="V1633" s="18" t="str">
        <f>IF($L1633&lt;"6",INDEX(Revenue_type,MATCH(U1633*1,[1]type!$A$118:$A$168,0),8),INDEX(Expenditure_type,MATCH(U1633*1,[1]type!$A$2:$A$117,0),8))</f>
        <v>אחזקת בינים ואספקת ציוד</v>
      </c>
      <c r="W1633" s="18" t="str">
        <f t="shared" si="205"/>
        <v>44</v>
      </c>
      <c r="X1633" s="18" t="str">
        <f>IF($L1633&lt;"6",INDEX(Revenue_type,MATCH(W1633*1,[1]type!$A$118:$A$168,0),8),INDEX(Expenditure_type,MATCH(W1633*1,[1]type!$A$2:$A$117,0),8))</f>
        <v>ביטוח</v>
      </c>
      <c r="Y1633" s="18" t="str">
        <f t="shared" si="206"/>
        <v>440</v>
      </c>
      <c r="Z1633" s="18" t="e">
        <f>IF($L1633&lt;"6",INDEX(Revenue_type,MATCH(Y1633*1,[1]type!$A$118:$A$168,0),8),INDEX(Expenditure_type,MATCH(Y1633*1,[1]type!$A$2:$A$117,0),8))</f>
        <v>#N/A</v>
      </c>
    </row>
    <row r="1634" spans="1:26" ht="15.75" customHeight="1" outlineLevel="2">
      <c r="A1634" s="38">
        <v>115</v>
      </c>
      <c r="B1634" s="39">
        <v>841300</v>
      </c>
      <c r="C1634">
        <v>1</v>
      </c>
      <c r="D1634" t="str">
        <f t="shared" si="207"/>
        <v>1841300.115</v>
      </c>
      <c r="E1634" s="47" t="s">
        <v>433</v>
      </c>
      <c r="F1634" s="16"/>
      <c r="G1634"/>
      <c r="H1634" s="17">
        <v>60000</v>
      </c>
      <c r="I1634" s="17">
        <v>55719</v>
      </c>
      <c r="J1634" s="16">
        <v>52472.32</v>
      </c>
      <c r="K1634" s="18" t="e">
        <f>INDEX(תקציב_2013,MATCH(D1634,'[1]תקציב 2015'!$D$3:$D$5960,0),8)</f>
        <v>#N/A</v>
      </c>
      <c r="L1634" s="18" t="str">
        <f t="shared" si="200"/>
        <v>8</v>
      </c>
      <c r="M1634" s="18" t="str">
        <f>INDEX(Chapter,MATCH(L1634,[1]Chapter!$A$1:$A$681,0),8)</f>
        <v>שירותים ממלכתיים</v>
      </c>
      <c r="N1634" s="18" t="str">
        <f t="shared" si="201"/>
        <v>84</v>
      </c>
      <c r="O1634" s="18" t="str">
        <f>INDEX(Chapter,MATCH(N1634,[1]Chapter!$A$1:$A$681,0),8)</f>
        <v>רווחה</v>
      </c>
      <c r="P1634" s="18" t="str">
        <f t="shared" si="202"/>
        <v>841</v>
      </c>
      <c r="Q1634" s="18" t="str">
        <f>INDEX(Chapter,MATCH(P1634,[1]Chapter!$A$1:$A$681,0),8)</f>
        <v>מינהל הרווחה</v>
      </c>
      <c r="R1634" s="18" t="str">
        <f t="shared" si="203"/>
        <v>8413</v>
      </c>
      <c r="S1634" s="18" t="e">
        <f>INDEX(Chapter,MATCH(R1634,[1]Chapter!$A$1:$A$681,0),8)</f>
        <v>#N/A</v>
      </c>
      <c r="T1634" s="18"/>
      <c r="U1634" s="18" t="str">
        <f t="shared" si="204"/>
        <v>1</v>
      </c>
      <c r="V1634" s="18" t="str">
        <f>IF($L1634&lt;"6",INDEX(Revenue_type,MATCH(U1634*1,[1]type!$A$118:$A$168,0),8),INDEX(Expenditure_type,MATCH(U1634*1,[1]type!$A$2:$A$117,0),8))</f>
        <v>משכורות וש"ע לעובדים לפי תקן</v>
      </c>
      <c r="W1634" s="18" t="str">
        <f t="shared" si="205"/>
        <v>11</v>
      </c>
      <c r="X1634" s="18" t="str">
        <f>IF($L1634&lt;"6",INDEX(Revenue_type,MATCH(W1634*1,[1]type!$A$118:$A$168,0),8),INDEX(Expenditure_type,MATCH(W1634*1,[1]type!$A$2:$A$117,0),8))</f>
        <v>השכר הקובע</v>
      </c>
      <c r="Y1634" s="18" t="str">
        <f t="shared" si="206"/>
        <v>115</v>
      </c>
      <c r="Z1634" s="18" t="e">
        <f>IF($L1634&lt;"6",INDEX(Revenue_type,MATCH(Y1634*1,[1]type!$A$118:$A$168,0),8),INDEX(Expenditure_type,MATCH(Y1634*1,[1]type!$A$2:$A$117,0),8))</f>
        <v>#N/A</v>
      </c>
    </row>
    <row r="1635" spans="1:26" ht="15.75" customHeight="1" outlineLevel="2">
      <c r="A1635" s="38">
        <v>430</v>
      </c>
      <c r="B1635" s="39">
        <v>841300</v>
      </c>
      <c r="C1635">
        <v>1</v>
      </c>
      <c r="D1635" t="str">
        <f t="shared" si="207"/>
        <v>1841300.430</v>
      </c>
      <c r="E1635" s="47" t="s">
        <v>593</v>
      </c>
      <c r="F1635" s="16"/>
      <c r="G1635"/>
      <c r="H1635" s="17">
        <v>230000</v>
      </c>
      <c r="I1635" s="17">
        <v>205968.42</v>
      </c>
      <c r="J1635" s="16">
        <v>218144.14</v>
      </c>
      <c r="K1635" s="18" t="e">
        <f>INDEX(תקציב_2013,MATCH(D1635,'[1]תקציב 2015'!$D$3:$D$5960,0),8)</f>
        <v>#N/A</v>
      </c>
      <c r="L1635" s="18" t="str">
        <f t="shared" si="200"/>
        <v>8</v>
      </c>
      <c r="M1635" s="18" t="str">
        <f>INDEX(Chapter,MATCH(L1635,[1]Chapter!$A$1:$A$681,0),8)</f>
        <v>שירותים ממלכתיים</v>
      </c>
      <c r="N1635" s="18" t="str">
        <f t="shared" si="201"/>
        <v>84</v>
      </c>
      <c r="O1635" s="18" t="str">
        <f>INDEX(Chapter,MATCH(N1635,[1]Chapter!$A$1:$A$681,0),8)</f>
        <v>רווחה</v>
      </c>
      <c r="P1635" s="18" t="str">
        <f t="shared" si="202"/>
        <v>841</v>
      </c>
      <c r="Q1635" s="18" t="str">
        <f>INDEX(Chapter,MATCH(P1635,[1]Chapter!$A$1:$A$681,0),8)</f>
        <v>מינהל הרווחה</v>
      </c>
      <c r="R1635" s="18" t="str">
        <f t="shared" si="203"/>
        <v>8413</v>
      </c>
      <c r="S1635" s="18" t="e">
        <f>INDEX(Chapter,MATCH(R1635,[1]Chapter!$A$1:$A$681,0),8)</f>
        <v>#N/A</v>
      </c>
      <c r="T1635" s="18"/>
      <c r="U1635" s="18" t="str">
        <f t="shared" si="204"/>
        <v>4</v>
      </c>
      <c r="V1635" s="18" t="str">
        <f>IF($L1635&lt;"6",INDEX(Revenue_type,MATCH(U1635*1,[1]type!$A$118:$A$168,0),8),INDEX(Expenditure_type,MATCH(U1635*1,[1]type!$A$2:$A$117,0),8))</f>
        <v>אחזקת בינים ואספקת ציוד</v>
      </c>
      <c r="W1635" s="18" t="str">
        <f t="shared" si="205"/>
        <v>43</v>
      </c>
      <c r="X1635" s="18" t="str">
        <f>IF($L1635&lt;"6",INDEX(Revenue_type,MATCH(W1635*1,[1]type!$A$118:$A$168,0),8),INDEX(Expenditure_type,MATCH(W1635*1,[1]type!$A$2:$A$117,0),8))</f>
        <v>חשמל, מים וחומרי ניקיון</v>
      </c>
      <c r="Y1635" s="18" t="str">
        <f t="shared" si="206"/>
        <v>430</v>
      </c>
      <c r="Z1635" s="18" t="e">
        <f>IF($L1635&lt;"6",INDEX(Revenue_type,MATCH(Y1635*1,[1]type!$A$118:$A$168,0),8),INDEX(Expenditure_type,MATCH(Y1635*1,[1]type!$A$2:$A$117,0),8))</f>
        <v>#N/A</v>
      </c>
    </row>
    <row r="1636" spans="1:26" ht="15.75" customHeight="1" outlineLevel="2">
      <c r="A1636" s="38">
        <v>440</v>
      </c>
      <c r="B1636" s="39">
        <v>841300</v>
      </c>
      <c r="C1636">
        <v>1</v>
      </c>
      <c r="D1636" t="str">
        <f t="shared" si="207"/>
        <v>1841300.440</v>
      </c>
      <c r="E1636" s="47" t="s">
        <v>1052</v>
      </c>
      <c r="F1636" s="16"/>
      <c r="G1636"/>
      <c r="H1636" s="17">
        <v>6200</v>
      </c>
      <c r="I1636" s="17">
        <v>6635</v>
      </c>
      <c r="J1636" s="16">
        <v>6252</v>
      </c>
      <c r="K1636" s="18" t="e">
        <f>INDEX(תקציב_2013,MATCH(D1636,'[1]תקציב 2015'!$D$3:$D$5960,0),8)</f>
        <v>#N/A</v>
      </c>
      <c r="L1636" s="18" t="str">
        <f t="shared" si="200"/>
        <v>8</v>
      </c>
      <c r="M1636" s="18" t="str">
        <f>INDEX(Chapter,MATCH(L1636,[1]Chapter!$A$1:$A$681,0),8)</f>
        <v>שירותים ממלכתיים</v>
      </c>
      <c r="N1636" s="18" t="str">
        <f t="shared" si="201"/>
        <v>84</v>
      </c>
      <c r="O1636" s="18" t="str">
        <f>INDEX(Chapter,MATCH(N1636,[1]Chapter!$A$1:$A$681,0),8)</f>
        <v>רווחה</v>
      </c>
      <c r="P1636" s="18" t="str">
        <f t="shared" si="202"/>
        <v>841</v>
      </c>
      <c r="Q1636" s="18" t="str">
        <f>INDEX(Chapter,MATCH(P1636,[1]Chapter!$A$1:$A$681,0),8)</f>
        <v>מינהל הרווחה</v>
      </c>
      <c r="R1636" s="18" t="str">
        <f t="shared" si="203"/>
        <v>8413</v>
      </c>
      <c r="S1636" s="18" t="e">
        <f>INDEX(Chapter,MATCH(R1636,[1]Chapter!$A$1:$A$681,0),8)</f>
        <v>#N/A</v>
      </c>
      <c r="T1636" s="18"/>
      <c r="U1636" s="18" t="str">
        <f t="shared" si="204"/>
        <v>4</v>
      </c>
      <c r="V1636" s="18" t="str">
        <f>IF($L1636&lt;"6",INDEX(Revenue_type,MATCH(U1636*1,[1]type!$A$118:$A$168,0),8),INDEX(Expenditure_type,MATCH(U1636*1,[1]type!$A$2:$A$117,0),8))</f>
        <v>אחזקת בינים ואספקת ציוד</v>
      </c>
      <c r="W1636" s="18" t="str">
        <f t="shared" si="205"/>
        <v>44</v>
      </c>
      <c r="X1636" s="18" t="str">
        <f>IF($L1636&lt;"6",INDEX(Revenue_type,MATCH(W1636*1,[1]type!$A$118:$A$168,0),8),INDEX(Expenditure_type,MATCH(W1636*1,[1]type!$A$2:$A$117,0),8))</f>
        <v>ביטוח</v>
      </c>
      <c r="Y1636" s="18" t="str">
        <f t="shared" si="206"/>
        <v>440</v>
      </c>
      <c r="Z1636" s="18" t="e">
        <f>IF($L1636&lt;"6",INDEX(Revenue_type,MATCH(Y1636*1,[1]type!$A$118:$A$168,0),8),INDEX(Expenditure_type,MATCH(Y1636*1,[1]type!$A$2:$A$117,0),8))</f>
        <v>#N/A</v>
      </c>
    </row>
    <row r="1637" spans="1:26" ht="15.75" customHeight="1" outlineLevel="2">
      <c r="A1637" s="38">
        <v>450</v>
      </c>
      <c r="B1637" s="39">
        <v>841300</v>
      </c>
      <c r="C1637">
        <v>1</v>
      </c>
      <c r="D1637" t="str">
        <f t="shared" si="207"/>
        <v>1841300.450</v>
      </c>
      <c r="E1637" s="47" t="s">
        <v>470</v>
      </c>
      <c r="F1637" s="16"/>
      <c r="G1637"/>
      <c r="H1637" s="17">
        <v>5000</v>
      </c>
      <c r="I1637" s="17">
        <v>1317.4</v>
      </c>
      <c r="J1637" s="16">
        <v>1416</v>
      </c>
      <c r="K1637" s="18" t="e">
        <f>INDEX(תקציב_2013,MATCH(D1637,'[1]תקציב 2015'!$D$3:$D$5960,0),8)</f>
        <v>#N/A</v>
      </c>
      <c r="L1637" s="18" t="str">
        <f t="shared" si="200"/>
        <v>8</v>
      </c>
      <c r="M1637" s="18" t="str">
        <f>INDEX(Chapter,MATCH(L1637,[1]Chapter!$A$1:$A$681,0),8)</f>
        <v>שירותים ממלכתיים</v>
      </c>
      <c r="N1637" s="18" t="str">
        <f t="shared" si="201"/>
        <v>84</v>
      </c>
      <c r="O1637" s="18" t="str">
        <f>INDEX(Chapter,MATCH(N1637,[1]Chapter!$A$1:$A$681,0),8)</f>
        <v>רווחה</v>
      </c>
      <c r="P1637" s="18" t="str">
        <f t="shared" si="202"/>
        <v>841</v>
      </c>
      <c r="Q1637" s="18" t="str">
        <f>INDEX(Chapter,MATCH(P1637,[1]Chapter!$A$1:$A$681,0),8)</f>
        <v>מינהל הרווחה</v>
      </c>
      <c r="R1637" s="18" t="str">
        <f t="shared" si="203"/>
        <v>8413</v>
      </c>
      <c r="S1637" s="18" t="e">
        <f>INDEX(Chapter,MATCH(R1637,[1]Chapter!$A$1:$A$681,0),8)</f>
        <v>#N/A</v>
      </c>
      <c r="T1637" s="18"/>
      <c r="U1637" s="18" t="str">
        <f t="shared" si="204"/>
        <v>4</v>
      </c>
      <c r="V1637" s="18" t="str">
        <f>IF($L1637&lt;"6",INDEX(Revenue_type,MATCH(U1637*1,[1]type!$A$118:$A$168,0),8),INDEX(Expenditure_type,MATCH(U1637*1,[1]type!$A$2:$A$117,0),8))</f>
        <v>אחזקת בינים ואספקת ציוד</v>
      </c>
      <c r="W1637" s="18" t="str">
        <f t="shared" si="205"/>
        <v>45</v>
      </c>
      <c r="X1637" s="18" t="str">
        <f>IF($L1637&lt;"6",INDEX(Revenue_type,MATCH(W1637*1,[1]type!$A$118:$A$168,0),8),INDEX(Expenditure_type,MATCH(W1637*1,[1]type!$A$2:$A$117,0),8))</f>
        <v>ריהוט והחזקתו</v>
      </c>
      <c r="Y1637" s="18" t="str">
        <f t="shared" si="206"/>
        <v>450</v>
      </c>
      <c r="Z1637" s="18" t="e">
        <f>IF($L1637&lt;"6",INDEX(Revenue_type,MATCH(Y1637*1,[1]type!$A$118:$A$168,0),8),INDEX(Expenditure_type,MATCH(Y1637*1,[1]type!$A$2:$A$117,0),8))</f>
        <v>#N/A</v>
      </c>
    </row>
    <row r="1638" spans="1:26" ht="15.75" customHeight="1" outlineLevel="2">
      <c r="A1638" s="38">
        <v>492</v>
      </c>
      <c r="B1638" s="39">
        <v>841300</v>
      </c>
      <c r="C1638">
        <v>1</v>
      </c>
      <c r="D1638" t="str">
        <f t="shared" si="207"/>
        <v>1841300.492</v>
      </c>
      <c r="E1638" s="43" t="s">
        <v>443</v>
      </c>
      <c r="F1638" s="16"/>
      <c r="G1638"/>
      <c r="H1638" s="17">
        <v>245000</v>
      </c>
      <c r="I1638" s="17">
        <v>264540</v>
      </c>
      <c r="J1638" s="16">
        <v>406555</v>
      </c>
      <c r="K1638" s="18" t="e">
        <f>INDEX(תקציב_2013,MATCH(D1638,'[1]תקציב 2015'!$D$3:$D$5960,0),8)</f>
        <v>#N/A</v>
      </c>
      <c r="L1638" s="18" t="str">
        <f t="shared" si="200"/>
        <v>8</v>
      </c>
      <c r="M1638" s="18" t="str">
        <f>INDEX(Chapter,MATCH(L1638,[1]Chapter!$A$1:$A$681,0),8)</f>
        <v>שירותים ממלכתיים</v>
      </c>
      <c r="N1638" s="18" t="str">
        <f t="shared" si="201"/>
        <v>84</v>
      </c>
      <c r="O1638" s="18" t="str">
        <f>INDEX(Chapter,MATCH(N1638,[1]Chapter!$A$1:$A$681,0),8)</f>
        <v>רווחה</v>
      </c>
      <c r="P1638" s="18" t="str">
        <f t="shared" si="202"/>
        <v>841</v>
      </c>
      <c r="Q1638" s="18" t="str">
        <f>INDEX(Chapter,MATCH(P1638,[1]Chapter!$A$1:$A$681,0),8)</f>
        <v>מינהל הרווחה</v>
      </c>
      <c r="R1638" s="18" t="str">
        <f t="shared" si="203"/>
        <v>8413</v>
      </c>
      <c r="S1638" s="18" t="e">
        <f>INDEX(Chapter,MATCH(R1638,[1]Chapter!$A$1:$A$681,0),8)</f>
        <v>#N/A</v>
      </c>
      <c r="T1638" s="18"/>
      <c r="U1638" s="18" t="str">
        <f t="shared" si="204"/>
        <v>4</v>
      </c>
      <c r="V1638" s="18" t="str">
        <f>IF($L1638&lt;"6",INDEX(Revenue_type,MATCH(U1638*1,[1]type!$A$118:$A$168,0),8),INDEX(Expenditure_type,MATCH(U1638*1,[1]type!$A$2:$A$117,0),8))</f>
        <v>אחזקת בינים ואספקת ציוד</v>
      </c>
      <c r="W1638" s="18" t="str">
        <f t="shared" si="205"/>
        <v>49</v>
      </c>
      <c r="X1638" s="18" t="e">
        <f>IF($L1638&lt;"6",INDEX(Revenue_type,MATCH(W1638*1,[1]type!$A$118:$A$168,0),8),INDEX(Expenditure_type,MATCH(W1638*1,[1]type!$A$2:$A$117,0),8))</f>
        <v>#N/A</v>
      </c>
      <c r="Y1638" s="18" t="str">
        <f t="shared" si="206"/>
        <v>492</v>
      </c>
      <c r="Z1638" s="18" t="str">
        <f>IF($L1638&lt;"6",INDEX(Revenue_type,MATCH(Y1638*1,[1]type!$A$118:$A$168,0),8),INDEX(Expenditure_type,MATCH(Y1638*1,[1]type!$A$2:$A$117,0),8))</f>
        <v>השתתפות בתקציבי עזר 092</v>
      </c>
    </row>
    <row r="1639" spans="1:26" ht="15.75" customHeight="1" outlineLevel="2">
      <c r="A1639" s="38">
        <v>593</v>
      </c>
      <c r="B1639" s="39">
        <v>841300</v>
      </c>
      <c r="C1639">
        <v>1</v>
      </c>
      <c r="D1639" t="str">
        <f t="shared" si="207"/>
        <v>1841300.593</v>
      </c>
      <c r="E1639" s="51" t="s">
        <v>505</v>
      </c>
      <c r="F1639" s="16"/>
      <c r="G1639"/>
      <c r="H1639" s="17">
        <v>214000</v>
      </c>
      <c r="I1639" s="17">
        <v>211812.2</v>
      </c>
      <c r="J1639" s="16">
        <v>324871.57</v>
      </c>
      <c r="K1639" s="18" t="e">
        <f>INDEX(תקציב_2013,MATCH(D1639,'[1]תקציב 2015'!$D$3:$D$5960,0),8)</f>
        <v>#N/A</v>
      </c>
      <c r="L1639" s="18" t="str">
        <f t="shared" si="200"/>
        <v>8</v>
      </c>
      <c r="M1639" s="18" t="str">
        <f>INDEX(Chapter,MATCH(L1639,[1]Chapter!$A$1:$A$681,0),8)</f>
        <v>שירותים ממלכתיים</v>
      </c>
      <c r="N1639" s="18" t="str">
        <f t="shared" si="201"/>
        <v>84</v>
      </c>
      <c r="O1639" s="18" t="str">
        <f>INDEX(Chapter,MATCH(N1639,[1]Chapter!$A$1:$A$681,0),8)</f>
        <v>רווחה</v>
      </c>
      <c r="P1639" s="18" t="str">
        <f t="shared" si="202"/>
        <v>841</v>
      </c>
      <c r="Q1639" s="18" t="str">
        <f>INDEX(Chapter,MATCH(P1639,[1]Chapter!$A$1:$A$681,0),8)</f>
        <v>מינהל הרווחה</v>
      </c>
      <c r="R1639" s="18" t="str">
        <f t="shared" si="203"/>
        <v>8413</v>
      </c>
      <c r="S1639" s="18" t="e">
        <f>INDEX(Chapter,MATCH(R1639,[1]Chapter!$A$1:$A$681,0),8)</f>
        <v>#N/A</v>
      </c>
      <c r="T1639" s="18"/>
      <c r="U1639" s="18" t="str">
        <f t="shared" si="204"/>
        <v>5</v>
      </c>
      <c r="V1639" s="18" t="str">
        <f>IF($L1639&lt;"6",INDEX(Revenue_type,MATCH(U1639*1,[1]type!$A$118:$A$168,0),8),INDEX(Expenditure_type,MATCH(U1639*1,[1]type!$A$2:$A$117,0),8))</f>
        <v>הוצאות מנהליות</v>
      </c>
      <c r="W1639" s="18" t="str">
        <f t="shared" si="205"/>
        <v>59</v>
      </c>
      <c r="X1639" s="18" t="str">
        <f>IF($L1639&lt;"6",INDEX(Revenue_type,MATCH(W1639*1,[1]type!$A$118:$A$168,0),8),INDEX(Expenditure_type,MATCH(W1639*1,[1]type!$A$2:$A$117,0),8))</f>
        <v>השתתפות בתקציבי עזר 092</v>
      </c>
      <c r="Y1639" s="18" t="str">
        <f t="shared" si="206"/>
        <v>593</v>
      </c>
      <c r="Z1639" s="18" t="str">
        <f>IF($L1639&lt;"6",INDEX(Revenue_type,MATCH(Y1639*1,[1]type!$A$118:$A$168,0),8),INDEX(Expenditure_type,MATCH(Y1639*1,[1]type!$A$2:$A$117,0),8))</f>
        <v>מיכון ת"ע 093</v>
      </c>
    </row>
    <row r="1640" spans="1:26" ht="15.75" customHeight="1" outlineLevel="2">
      <c r="A1640" s="38">
        <v>750</v>
      </c>
      <c r="B1640" s="39">
        <v>841300</v>
      </c>
      <c r="C1640">
        <v>1</v>
      </c>
      <c r="D1640" t="str">
        <f t="shared" si="207"/>
        <v>1841300.750</v>
      </c>
      <c r="E1640" s="42" t="s">
        <v>1053</v>
      </c>
      <c r="H1640" s="17">
        <v>0</v>
      </c>
      <c r="I1640" s="17">
        <v>0</v>
      </c>
      <c r="J1640" s="16">
        <v>0</v>
      </c>
      <c r="K1640" s="18" t="e">
        <f>INDEX(תקציב_2013,MATCH(D1640,'[1]תקציב 2015'!$D$3:$D$5960,0),8)</f>
        <v>#N/A</v>
      </c>
      <c r="L1640" s="18" t="str">
        <f t="shared" si="200"/>
        <v>8</v>
      </c>
      <c r="M1640" s="18" t="str">
        <f>INDEX(Chapter,MATCH(L1640,[1]Chapter!$A$1:$A$681,0),8)</f>
        <v>שירותים ממלכתיים</v>
      </c>
      <c r="N1640" s="18" t="str">
        <f t="shared" si="201"/>
        <v>84</v>
      </c>
      <c r="O1640" s="18" t="str">
        <f>INDEX(Chapter,MATCH(N1640,[1]Chapter!$A$1:$A$681,0),8)</f>
        <v>רווחה</v>
      </c>
      <c r="P1640" s="18" t="str">
        <f t="shared" si="202"/>
        <v>841</v>
      </c>
      <c r="Q1640" s="18" t="str">
        <f>INDEX(Chapter,MATCH(P1640,[1]Chapter!$A$1:$A$681,0),8)</f>
        <v>מינהל הרווחה</v>
      </c>
      <c r="R1640" s="18" t="str">
        <f t="shared" si="203"/>
        <v>8413</v>
      </c>
      <c r="S1640" s="18" t="e">
        <f>INDEX(Chapter,MATCH(R1640,[1]Chapter!$A$1:$A$681,0),8)</f>
        <v>#N/A</v>
      </c>
      <c r="T1640" s="18"/>
      <c r="U1640" s="18" t="str">
        <f t="shared" si="204"/>
        <v>7</v>
      </c>
      <c r="V1640" s="18" t="str">
        <f>IF($L1640&lt;"6",INDEX(Revenue_type,MATCH(U1640*1,[1]type!$A$118:$A$168,0),8),INDEX(Expenditure_type,MATCH(U1640*1,[1]type!$A$2:$A$117,0),8))</f>
        <v>הוצאות לפעולות</v>
      </c>
      <c r="W1640" s="18" t="str">
        <f t="shared" si="205"/>
        <v>75</v>
      </c>
      <c r="X1640" s="18" t="str">
        <f>IF($L1640&lt;"6",INDEX(Revenue_type,MATCH(W1640*1,[1]type!$A$118:$A$168,0),8),INDEX(Expenditure_type,MATCH(W1640*1,[1]type!$A$2:$A$117,0),8))</f>
        <v>עבודות קבלניות</v>
      </c>
      <c r="Y1640" s="18" t="str">
        <f t="shared" si="206"/>
        <v>750</v>
      </c>
      <c r="Z1640" s="18" t="e">
        <f>IF($L1640&lt;"6",INDEX(Revenue_type,MATCH(Y1640*1,[1]type!$A$118:$A$168,0),8),INDEX(Expenditure_type,MATCH(Y1640*1,[1]type!$A$2:$A$117,0),8))</f>
        <v>#N/A</v>
      </c>
    </row>
    <row r="1641" spans="1:26" ht="15.75" customHeight="1" outlineLevel="2">
      <c r="A1641" s="38">
        <v>780</v>
      </c>
      <c r="B1641" s="39">
        <v>841300</v>
      </c>
      <c r="C1641">
        <v>1</v>
      </c>
      <c r="D1641" t="str">
        <f t="shared" si="207"/>
        <v>1841300.780</v>
      </c>
      <c r="E1641" s="47" t="s">
        <v>1054</v>
      </c>
      <c r="H1641" s="17">
        <v>500000</v>
      </c>
      <c r="I1641" s="17">
        <v>470896</v>
      </c>
      <c r="J1641" s="16">
        <v>461735.46</v>
      </c>
      <c r="K1641" s="18" t="e">
        <f>INDEX(תקציב_2013,MATCH(D1641,'[1]תקציב 2015'!$D$3:$D$5960,0),8)</f>
        <v>#N/A</v>
      </c>
      <c r="L1641" s="18" t="str">
        <f t="shared" si="200"/>
        <v>8</v>
      </c>
      <c r="M1641" s="18" t="str">
        <f>INDEX(Chapter,MATCH(L1641,[1]Chapter!$A$1:$A$681,0),8)</f>
        <v>שירותים ממלכתיים</v>
      </c>
      <c r="N1641" s="18" t="str">
        <f t="shared" si="201"/>
        <v>84</v>
      </c>
      <c r="O1641" s="18" t="str">
        <f>INDEX(Chapter,MATCH(N1641,[1]Chapter!$A$1:$A$681,0),8)</f>
        <v>רווחה</v>
      </c>
      <c r="P1641" s="18" t="str">
        <f t="shared" si="202"/>
        <v>841</v>
      </c>
      <c r="Q1641" s="18" t="str">
        <f>INDEX(Chapter,MATCH(P1641,[1]Chapter!$A$1:$A$681,0),8)</f>
        <v>מינהל הרווחה</v>
      </c>
      <c r="R1641" s="18" t="str">
        <f t="shared" si="203"/>
        <v>8413</v>
      </c>
      <c r="S1641" s="18" t="e">
        <f>INDEX(Chapter,MATCH(R1641,[1]Chapter!$A$1:$A$681,0),8)</f>
        <v>#N/A</v>
      </c>
      <c r="T1641" s="18"/>
      <c r="U1641" s="18" t="str">
        <f t="shared" si="204"/>
        <v>7</v>
      </c>
      <c r="V1641" s="18" t="str">
        <f>IF($L1641&lt;"6",INDEX(Revenue_type,MATCH(U1641*1,[1]type!$A$118:$A$168,0),8),INDEX(Expenditure_type,MATCH(U1641*1,[1]type!$A$2:$A$117,0),8))</f>
        <v>הוצאות לפעולות</v>
      </c>
      <c r="W1641" s="18" t="str">
        <f t="shared" si="205"/>
        <v>78</v>
      </c>
      <c r="X1641" s="18" t="str">
        <f>IF($L1641&lt;"6",INDEX(Revenue_type,MATCH(W1641*1,[1]type!$A$118:$A$168,0),8),INDEX(Expenditure_type,MATCH(W1641*1,[1]type!$A$2:$A$117,0),8))</f>
        <v>הוצאות שונות</v>
      </c>
      <c r="Y1641" s="18" t="str">
        <f t="shared" si="206"/>
        <v>780</v>
      </c>
      <c r="Z1641" s="18" t="e">
        <f>IF($L1641&lt;"6",INDEX(Revenue_type,MATCH(Y1641*1,[1]type!$A$118:$A$168,0),8),INDEX(Expenditure_type,MATCH(Y1641*1,[1]type!$A$2:$A$117,0),8))</f>
        <v>#N/A</v>
      </c>
    </row>
    <row r="1642" spans="1:26" ht="15.75" customHeight="1" outlineLevel="2">
      <c r="A1642" s="38">
        <v>781</v>
      </c>
      <c r="B1642" s="39">
        <v>841300</v>
      </c>
      <c r="C1642">
        <v>1</v>
      </c>
      <c r="D1642" t="str">
        <f t="shared" si="207"/>
        <v>1841300.781</v>
      </c>
      <c r="E1642" s="47" t="s">
        <v>50</v>
      </c>
      <c r="H1642" s="17">
        <v>15000</v>
      </c>
      <c r="I1642" s="17">
        <v>23875.37</v>
      </c>
      <c r="J1642" s="16">
        <v>27771.49</v>
      </c>
      <c r="K1642" s="18" t="e">
        <f>INDEX(תקציב_2013,MATCH(D1642,'[1]תקציב 2015'!$D$3:$D$5960,0),8)</f>
        <v>#N/A</v>
      </c>
      <c r="L1642" s="18" t="str">
        <f t="shared" si="200"/>
        <v>8</v>
      </c>
      <c r="M1642" s="18" t="str">
        <f>INDEX(Chapter,MATCH(L1642,[1]Chapter!$A$1:$A$681,0),8)</f>
        <v>שירותים ממלכתיים</v>
      </c>
      <c r="N1642" s="18" t="str">
        <f t="shared" si="201"/>
        <v>84</v>
      </c>
      <c r="O1642" s="18" t="str">
        <f>INDEX(Chapter,MATCH(N1642,[1]Chapter!$A$1:$A$681,0),8)</f>
        <v>רווחה</v>
      </c>
      <c r="P1642" s="18" t="str">
        <f t="shared" si="202"/>
        <v>841</v>
      </c>
      <c r="Q1642" s="18" t="str">
        <f>INDEX(Chapter,MATCH(P1642,[1]Chapter!$A$1:$A$681,0),8)</f>
        <v>מינהל הרווחה</v>
      </c>
      <c r="R1642" s="18" t="str">
        <f t="shared" si="203"/>
        <v>8413</v>
      </c>
      <c r="S1642" s="18" t="e">
        <f>INDEX(Chapter,MATCH(R1642,[1]Chapter!$A$1:$A$681,0),8)</f>
        <v>#N/A</v>
      </c>
      <c r="T1642" s="18"/>
      <c r="U1642" s="18" t="str">
        <f t="shared" si="204"/>
        <v>7</v>
      </c>
      <c r="V1642" s="18" t="str">
        <f>IF($L1642&lt;"6",INDEX(Revenue_type,MATCH(U1642*1,[1]type!$A$118:$A$168,0),8),INDEX(Expenditure_type,MATCH(U1642*1,[1]type!$A$2:$A$117,0),8))</f>
        <v>הוצאות לפעולות</v>
      </c>
      <c r="W1642" s="18" t="str">
        <f t="shared" si="205"/>
        <v>78</v>
      </c>
      <c r="X1642" s="18" t="str">
        <f>IF($L1642&lt;"6",INDEX(Revenue_type,MATCH(W1642*1,[1]type!$A$118:$A$168,0),8),INDEX(Expenditure_type,MATCH(W1642*1,[1]type!$A$2:$A$117,0),8))</f>
        <v>הוצאות שונות</v>
      </c>
      <c r="Y1642" s="18" t="str">
        <f t="shared" si="206"/>
        <v>781</v>
      </c>
      <c r="Z1642" s="18" t="e">
        <f>IF($L1642&lt;"6",INDEX(Revenue_type,MATCH(Y1642*1,[1]type!$A$118:$A$168,0),8),INDEX(Expenditure_type,MATCH(Y1642*1,[1]type!$A$2:$A$117,0),8))</f>
        <v>#N/A</v>
      </c>
    </row>
    <row r="1643" spans="1:26" ht="15.75" customHeight="1" outlineLevel="2">
      <c r="A1643" s="38">
        <v>840</v>
      </c>
      <c r="B1643" s="39">
        <v>841300</v>
      </c>
      <c r="C1643">
        <v>1</v>
      </c>
      <c r="D1643" t="str">
        <f t="shared" si="207"/>
        <v>1841300.840</v>
      </c>
      <c r="E1643" s="47" t="s">
        <v>1055</v>
      </c>
      <c r="F1643" s="16"/>
      <c r="G1643"/>
      <c r="H1643" s="17">
        <v>3000</v>
      </c>
      <c r="I1643" s="17">
        <v>0</v>
      </c>
      <c r="J1643" s="16">
        <v>0</v>
      </c>
      <c r="K1643" s="18" t="e">
        <f>INDEX(תקציב_2013,MATCH(D1643,'[1]תקציב 2015'!$D$3:$D$5960,0),8)</f>
        <v>#N/A</v>
      </c>
      <c r="L1643" s="18" t="str">
        <f t="shared" si="200"/>
        <v>8</v>
      </c>
      <c r="M1643" s="18" t="str">
        <f>INDEX(Chapter,MATCH(L1643,[1]Chapter!$A$1:$A$681,0),8)</f>
        <v>שירותים ממלכתיים</v>
      </c>
      <c r="N1643" s="18" t="str">
        <f t="shared" si="201"/>
        <v>84</v>
      </c>
      <c r="O1643" s="18" t="str">
        <f>INDEX(Chapter,MATCH(N1643,[1]Chapter!$A$1:$A$681,0),8)</f>
        <v>רווחה</v>
      </c>
      <c r="P1643" s="18" t="str">
        <f t="shared" si="202"/>
        <v>841</v>
      </c>
      <c r="Q1643" s="18" t="str">
        <f>INDEX(Chapter,MATCH(P1643,[1]Chapter!$A$1:$A$681,0),8)</f>
        <v>מינהל הרווחה</v>
      </c>
      <c r="R1643" s="18" t="str">
        <f t="shared" si="203"/>
        <v>8413</v>
      </c>
      <c r="S1643" s="18" t="e">
        <f>INDEX(Chapter,MATCH(R1643,[1]Chapter!$A$1:$A$681,0),8)</f>
        <v>#N/A</v>
      </c>
      <c r="T1643" s="18"/>
      <c r="U1643" s="18" t="str">
        <f t="shared" si="204"/>
        <v>8</v>
      </c>
      <c r="V1643" s="18" t="str">
        <f>IF($L1643&lt;"6",INDEX(Revenue_type,MATCH(U1643*1,[1]type!$A$118:$A$168,0),8),INDEX(Expenditure_type,MATCH(U1643*1,[1]type!$A$2:$A$117,0),8))</f>
        <v>השתתפויות תמיכות ותרומות</v>
      </c>
      <c r="W1643" s="18" t="str">
        <f t="shared" si="205"/>
        <v>84</v>
      </c>
      <c r="X1643" s="18" t="str">
        <f>IF($L1643&lt;"6",INDEX(Revenue_type,MATCH(W1643*1,[1]type!$A$118:$A$168,0),8),INDEX(Expenditure_type,MATCH(W1643*1,[1]type!$A$2:$A$117,0),8))</f>
        <v>תמיכות רווחה</v>
      </c>
      <c r="Y1643" s="18" t="str">
        <f t="shared" si="206"/>
        <v>840</v>
      </c>
      <c r="Z1643" s="18" t="e">
        <f>IF($L1643&lt;"6",INDEX(Revenue_type,MATCH(Y1643*1,[1]type!$A$118:$A$168,0),8),INDEX(Expenditure_type,MATCH(Y1643*1,[1]type!$A$2:$A$117,0),8))</f>
        <v>#N/A</v>
      </c>
    </row>
    <row r="1644" spans="1:26" ht="15.75" customHeight="1" outlineLevel="2">
      <c r="A1644" s="38">
        <v>930</v>
      </c>
      <c r="B1644" s="39">
        <v>841300</v>
      </c>
      <c r="C1644">
        <v>1</v>
      </c>
      <c r="D1644" t="str">
        <f t="shared" si="207"/>
        <v>1841300.930</v>
      </c>
      <c r="E1644" s="47" t="s">
        <v>94</v>
      </c>
      <c r="F1644" s="16"/>
      <c r="G1644"/>
      <c r="H1644" s="17">
        <v>4000</v>
      </c>
      <c r="I1644" s="17">
        <v>3920.58</v>
      </c>
      <c r="J1644" s="16">
        <v>3197.3</v>
      </c>
      <c r="K1644" s="18" t="e">
        <f>INDEX(תקציב_2013,MATCH(D1644,'[1]תקציב 2015'!$D$3:$D$5960,0),8)</f>
        <v>#N/A</v>
      </c>
      <c r="L1644" s="18" t="str">
        <f t="shared" si="200"/>
        <v>8</v>
      </c>
      <c r="M1644" s="18" t="str">
        <f>INDEX(Chapter,MATCH(L1644,[1]Chapter!$A$1:$A$681,0),8)</f>
        <v>שירותים ממלכתיים</v>
      </c>
      <c r="N1644" s="18" t="str">
        <f t="shared" si="201"/>
        <v>84</v>
      </c>
      <c r="O1644" s="18" t="str">
        <f>INDEX(Chapter,MATCH(N1644,[1]Chapter!$A$1:$A$681,0),8)</f>
        <v>רווחה</v>
      </c>
      <c r="P1644" s="18" t="str">
        <f t="shared" si="202"/>
        <v>841</v>
      </c>
      <c r="Q1644" s="18" t="str">
        <f>INDEX(Chapter,MATCH(P1644,[1]Chapter!$A$1:$A$681,0),8)</f>
        <v>מינהל הרווחה</v>
      </c>
      <c r="R1644" s="18" t="str">
        <f t="shared" si="203"/>
        <v>8413</v>
      </c>
      <c r="S1644" s="18" t="e">
        <f>INDEX(Chapter,MATCH(R1644,[1]Chapter!$A$1:$A$681,0),8)</f>
        <v>#N/A</v>
      </c>
      <c r="T1644" s="18"/>
      <c r="U1644" s="18" t="str">
        <f t="shared" si="204"/>
        <v>9</v>
      </c>
      <c r="V1644" s="18" t="str">
        <f>IF($L1644&lt;"6",INDEX(Revenue_type,MATCH(U1644*1,[1]type!$A$118:$A$168,0),8),INDEX(Expenditure_type,MATCH(U1644*1,[1]type!$A$2:$A$117,0),8))</f>
        <v>הוצאות חד פעמיות</v>
      </c>
      <c r="W1644" s="18" t="str">
        <f t="shared" si="205"/>
        <v>93</v>
      </c>
      <c r="X1644" s="18" t="str">
        <f>IF($L1644&lt;"6",INDEX(Revenue_type,MATCH(W1644*1,[1]type!$A$118:$A$168,0),8),INDEX(Expenditure_type,MATCH(W1644*1,[1]type!$A$2:$A$117,0),8))</f>
        <v>רכישת ציוד יסודי</v>
      </c>
      <c r="Y1644" s="18" t="str">
        <f t="shared" si="206"/>
        <v>930</v>
      </c>
      <c r="Z1644" s="18" t="e">
        <f>IF($L1644&lt;"6",INDEX(Revenue_type,MATCH(Y1644*1,[1]type!$A$118:$A$168,0),8),INDEX(Expenditure_type,MATCH(Y1644*1,[1]type!$A$2:$A$117,0),8))</f>
        <v>#N/A</v>
      </c>
    </row>
    <row r="1645" spans="1:26" ht="15.75" customHeight="1" outlineLevel="2">
      <c r="A1645" s="38">
        <v>440</v>
      </c>
      <c r="B1645" s="39">
        <v>841342</v>
      </c>
      <c r="C1645">
        <v>1</v>
      </c>
      <c r="D1645" t="str">
        <f t="shared" si="207"/>
        <v>1841342.440</v>
      </c>
      <c r="E1645" s="47" t="s">
        <v>500</v>
      </c>
      <c r="F1645" s="16"/>
      <c r="G1645"/>
      <c r="H1645" s="17">
        <v>18500</v>
      </c>
      <c r="I1645" s="17">
        <v>18406.8</v>
      </c>
      <c r="J1645" s="16">
        <v>17108</v>
      </c>
      <c r="K1645" s="18" t="e">
        <f>INDEX(תקציב_2013,MATCH(D1645,'[1]תקציב 2015'!$D$3:$D$5960,0),8)</f>
        <v>#N/A</v>
      </c>
      <c r="L1645" s="18" t="str">
        <f t="shared" si="200"/>
        <v>8</v>
      </c>
      <c r="M1645" s="18" t="str">
        <f>INDEX(Chapter,MATCH(L1645,[1]Chapter!$A$1:$A$681,0),8)</f>
        <v>שירותים ממלכתיים</v>
      </c>
      <c r="N1645" s="18" t="str">
        <f t="shared" si="201"/>
        <v>84</v>
      </c>
      <c r="O1645" s="18" t="str">
        <f>INDEX(Chapter,MATCH(N1645,[1]Chapter!$A$1:$A$681,0),8)</f>
        <v>רווחה</v>
      </c>
      <c r="P1645" s="18" t="str">
        <f t="shared" si="202"/>
        <v>841</v>
      </c>
      <c r="Q1645" s="18" t="str">
        <f>INDEX(Chapter,MATCH(P1645,[1]Chapter!$A$1:$A$681,0),8)</f>
        <v>מינהל הרווחה</v>
      </c>
      <c r="R1645" s="18" t="str">
        <f t="shared" si="203"/>
        <v>8413</v>
      </c>
      <c r="S1645" s="18" t="e">
        <f>INDEX(Chapter,MATCH(R1645,[1]Chapter!$A$1:$A$681,0),8)</f>
        <v>#N/A</v>
      </c>
      <c r="T1645" s="18"/>
      <c r="U1645" s="18" t="str">
        <f t="shared" si="204"/>
        <v>4</v>
      </c>
      <c r="V1645" s="18" t="str">
        <f>IF($L1645&lt;"6",INDEX(Revenue_type,MATCH(U1645*1,[1]type!$A$118:$A$168,0),8),INDEX(Expenditure_type,MATCH(U1645*1,[1]type!$A$2:$A$117,0),8))</f>
        <v>אחזקת בינים ואספקת ציוד</v>
      </c>
      <c r="W1645" s="18" t="str">
        <f t="shared" si="205"/>
        <v>44</v>
      </c>
      <c r="X1645" s="18" t="str">
        <f>IF($L1645&lt;"6",INDEX(Revenue_type,MATCH(W1645*1,[1]type!$A$118:$A$168,0),8),INDEX(Expenditure_type,MATCH(W1645*1,[1]type!$A$2:$A$117,0),8))</f>
        <v>ביטוח</v>
      </c>
      <c r="Y1645" s="18" t="str">
        <f t="shared" si="206"/>
        <v>440</v>
      </c>
      <c r="Z1645" s="18" t="e">
        <f>IF($L1645&lt;"6",INDEX(Revenue_type,MATCH(Y1645*1,[1]type!$A$118:$A$168,0),8),INDEX(Expenditure_type,MATCH(Y1645*1,[1]type!$A$2:$A$117,0),8))</f>
        <v>#N/A</v>
      </c>
    </row>
    <row r="1646" spans="1:26" ht="15.75" customHeight="1" outlineLevel="2">
      <c r="A1646" s="38">
        <v>840</v>
      </c>
      <c r="B1646" s="39">
        <v>842200</v>
      </c>
      <c r="C1646">
        <v>1</v>
      </c>
      <c r="D1646" t="str">
        <f t="shared" si="207"/>
        <v>1842200.840</v>
      </c>
      <c r="E1646" s="47" t="s">
        <v>353</v>
      </c>
      <c r="F1646" s="16"/>
      <c r="G1646"/>
      <c r="H1646" s="17">
        <v>450000</v>
      </c>
      <c r="I1646" s="17">
        <v>376790.3</v>
      </c>
      <c r="J1646" s="16">
        <v>434915.2</v>
      </c>
      <c r="K1646" s="18">
        <f>INDEX(תקציב_2013,MATCH(D1646,'[1]תקציב 2015'!$D$3:$D$5960,0),8)</f>
        <v>659300</v>
      </c>
      <c r="L1646" s="18" t="str">
        <f t="shared" si="200"/>
        <v>8</v>
      </c>
      <c r="M1646" s="18" t="str">
        <f>INDEX(Chapter,MATCH(L1646,[1]Chapter!$A$1:$A$681,0),8)</f>
        <v>שירותים ממלכתיים</v>
      </c>
      <c r="N1646" s="18" t="str">
        <f t="shared" si="201"/>
        <v>84</v>
      </c>
      <c r="O1646" s="18" t="str">
        <f>INDEX(Chapter,MATCH(N1646,[1]Chapter!$A$1:$A$681,0),8)</f>
        <v>רווחה</v>
      </c>
      <c r="P1646" s="18" t="str">
        <f t="shared" si="202"/>
        <v>842</v>
      </c>
      <c r="Q1646" s="18" t="str">
        <f>INDEX(Chapter,MATCH(P1646,[1]Chapter!$A$1:$A$681,0),8)</f>
        <v>רווחת הפרט והמשפחה</v>
      </c>
      <c r="R1646" s="18" t="str">
        <f t="shared" si="203"/>
        <v>8422</v>
      </c>
      <c r="S1646" s="18" t="str">
        <f>INDEX(Chapter,MATCH(R1646,[1]Chapter!$A$1:$A$681,0),8)</f>
        <v>צרכים מיוחדים</v>
      </c>
      <c r="T1646" s="18"/>
      <c r="U1646" s="18" t="str">
        <f t="shared" si="204"/>
        <v>8</v>
      </c>
      <c r="V1646" s="18" t="str">
        <f>IF($L1646&lt;"6",INDEX(Revenue_type,MATCH(U1646*1,[1]type!$A$118:$A$168,0),8),INDEX(Expenditure_type,MATCH(U1646*1,[1]type!$A$2:$A$117,0),8))</f>
        <v>השתתפויות תמיכות ותרומות</v>
      </c>
      <c r="W1646" s="18" t="str">
        <f t="shared" si="205"/>
        <v>84</v>
      </c>
      <c r="X1646" s="18" t="str">
        <f>IF($L1646&lt;"6",INDEX(Revenue_type,MATCH(W1646*1,[1]type!$A$118:$A$168,0),8),INDEX(Expenditure_type,MATCH(W1646*1,[1]type!$A$2:$A$117,0),8))</f>
        <v>תמיכות רווחה</v>
      </c>
      <c r="Y1646" s="18" t="str">
        <f t="shared" si="206"/>
        <v>840</v>
      </c>
      <c r="Z1646" s="18" t="e">
        <f>IF($L1646&lt;"6",INDEX(Revenue_type,MATCH(Y1646*1,[1]type!$A$118:$A$168,0),8),INDEX(Expenditure_type,MATCH(Y1646*1,[1]type!$A$2:$A$117,0),8))</f>
        <v>#N/A</v>
      </c>
    </row>
    <row r="1647" spans="1:26" ht="15.75" customHeight="1" outlineLevel="2">
      <c r="A1647" s="38">
        <v>841</v>
      </c>
      <c r="B1647" s="39">
        <v>842200</v>
      </c>
      <c r="C1647">
        <v>1</v>
      </c>
      <c r="D1647" t="str">
        <f t="shared" si="207"/>
        <v>1842200.841</v>
      </c>
      <c r="E1647" s="47" t="s">
        <v>1056</v>
      </c>
      <c r="F1647" s="16"/>
      <c r="G1647"/>
      <c r="H1647" s="17">
        <v>10000</v>
      </c>
      <c r="I1647" s="17">
        <v>0</v>
      </c>
      <c r="J1647" s="16">
        <v>0</v>
      </c>
      <c r="K1647" s="18"/>
      <c r="L1647" s="18" t="str">
        <f t="shared" si="200"/>
        <v>8</v>
      </c>
      <c r="M1647" s="18" t="str">
        <f>INDEX(Chapter,MATCH(L1647,[1]Chapter!$A$1:$A$681,0),8)</f>
        <v>שירותים ממלכתיים</v>
      </c>
      <c r="N1647" s="18" t="str">
        <f t="shared" si="201"/>
        <v>84</v>
      </c>
      <c r="O1647" s="18" t="str">
        <f>INDEX(Chapter,MATCH(N1647,[1]Chapter!$A$1:$A$681,0),8)</f>
        <v>רווחה</v>
      </c>
      <c r="P1647" s="18" t="str">
        <f t="shared" si="202"/>
        <v>842</v>
      </c>
      <c r="Q1647" s="18" t="str">
        <f>INDEX(Chapter,MATCH(P1647,[1]Chapter!$A$1:$A$681,0),8)</f>
        <v>רווחת הפרט והמשפחה</v>
      </c>
      <c r="R1647" s="18" t="str">
        <f t="shared" si="203"/>
        <v>8422</v>
      </c>
      <c r="S1647" s="18" t="str">
        <f>INDEX(Chapter,MATCH(R1647,[1]Chapter!$A$1:$A$681,0),8)</f>
        <v>צרכים מיוחדים</v>
      </c>
      <c r="T1647" s="18"/>
      <c r="U1647" s="18" t="str">
        <f t="shared" si="204"/>
        <v>8</v>
      </c>
      <c r="V1647" s="18" t="str">
        <f>IF($L1647&lt;"6",INDEX(Revenue_type,MATCH(U1647*1,[1]type!$A$118:$A$168,0),8),INDEX(Expenditure_type,MATCH(U1647*1,[1]type!$A$2:$A$117,0),8))</f>
        <v>השתתפויות תמיכות ותרומות</v>
      </c>
      <c r="W1647" s="18" t="str">
        <f t="shared" si="205"/>
        <v>84</v>
      </c>
      <c r="X1647" s="18" t="str">
        <f>IF($L1647&lt;"6",INDEX(Revenue_type,MATCH(W1647*1,[1]type!$A$118:$A$168,0),8),INDEX(Expenditure_type,MATCH(W1647*1,[1]type!$A$2:$A$117,0),8))</f>
        <v>תמיכות רווחה</v>
      </c>
      <c r="Y1647" s="18" t="str">
        <f t="shared" si="206"/>
        <v>841</v>
      </c>
      <c r="Z1647" s="18" t="e">
        <f>IF($L1647&lt;"6",INDEX(Revenue_type,MATCH(Y1647*1,[1]type!$A$118:$A$168,0),8),INDEX(Expenditure_type,MATCH(Y1647*1,[1]type!$A$2:$A$117,0),8))</f>
        <v>#N/A</v>
      </c>
    </row>
    <row r="1648" spans="1:26" ht="15.75" customHeight="1" outlineLevel="2">
      <c r="A1648" s="38">
        <v>110</v>
      </c>
      <c r="B1648" s="39">
        <v>842400</v>
      </c>
      <c r="C1648">
        <v>1</v>
      </c>
      <c r="D1648" t="str">
        <f t="shared" si="207"/>
        <v>1842400.110</v>
      </c>
      <c r="E1648" s="47" t="s">
        <v>1057</v>
      </c>
      <c r="F1648" s="16"/>
      <c r="G1648"/>
      <c r="H1648" s="17">
        <v>599000</v>
      </c>
      <c r="I1648" s="17">
        <v>597983.04</v>
      </c>
      <c r="J1648" s="16">
        <v>541070.85</v>
      </c>
      <c r="K1648" s="18">
        <f>INDEX(תקציב_2013,MATCH(D1648,'[1]תקציב 2015'!$D$3:$D$5960,0),8)</f>
        <v>82866</v>
      </c>
      <c r="L1648" s="18" t="str">
        <f t="shared" si="200"/>
        <v>8</v>
      </c>
      <c r="M1648" s="18" t="str">
        <f>INDEX(Chapter,MATCH(L1648,[1]Chapter!$A$1:$A$681,0),8)</f>
        <v>שירותים ממלכתיים</v>
      </c>
      <c r="N1648" s="18" t="str">
        <f t="shared" si="201"/>
        <v>84</v>
      </c>
      <c r="O1648" s="18" t="str">
        <f>INDEX(Chapter,MATCH(N1648,[1]Chapter!$A$1:$A$681,0),8)</f>
        <v>רווחה</v>
      </c>
      <c r="P1648" s="18" t="str">
        <f t="shared" si="202"/>
        <v>842</v>
      </c>
      <c r="Q1648" s="18" t="str">
        <f>INDEX(Chapter,MATCH(P1648,[1]Chapter!$A$1:$A$681,0),8)</f>
        <v>רווחת הפרט והמשפחה</v>
      </c>
      <c r="R1648" s="18" t="str">
        <f t="shared" si="203"/>
        <v>8424</v>
      </c>
      <c r="S1648" s="18" t="str">
        <f>INDEX(Chapter,MATCH(R1648,[1]Chapter!$A$1:$A$681,0),8)</f>
        <v>הדרכת משפחות</v>
      </c>
      <c r="T1648" s="18"/>
      <c r="U1648" s="18" t="str">
        <f t="shared" si="204"/>
        <v>1</v>
      </c>
      <c r="V1648" s="18" t="str">
        <f>IF($L1648&lt;"6",INDEX(Revenue_type,MATCH(U1648*1,[1]type!$A$118:$A$168,0),8),INDEX(Expenditure_type,MATCH(U1648*1,[1]type!$A$2:$A$117,0),8))</f>
        <v>משכורות וש"ע לעובדים לפי תקן</v>
      </c>
      <c r="W1648" s="18" t="str">
        <f t="shared" si="205"/>
        <v>11</v>
      </c>
      <c r="X1648" s="18" t="str">
        <f>IF($L1648&lt;"6",INDEX(Revenue_type,MATCH(W1648*1,[1]type!$A$118:$A$168,0),8),INDEX(Expenditure_type,MATCH(W1648*1,[1]type!$A$2:$A$117,0),8))</f>
        <v>השכר הקובע</v>
      </c>
      <c r="Y1648" s="18" t="str">
        <f t="shared" si="206"/>
        <v>110</v>
      </c>
      <c r="Z1648" s="18" t="e">
        <f>IF($L1648&lt;"6",INDEX(Revenue_type,MATCH(Y1648*1,[1]type!$A$118:$A$168,0),8),INDEX(Expenditure_type,MATCH(Y1648*1,[1]type!$A$2:$A$117,0),8))</f>
        <v>#N/A</v>
      </c>
    </row>
    <row r="1649" spans="1:26" ht="15.75" customHeight="1" outlineLevel="2">
      <c r="A1649" s="38">
        <v>130</v>
      </c>
      <c r="B1649" s="39">
        <v>842400</v>
      </c>
      <c r="C1649">
        <v>1</v>
      </c>
      <c r="D1649" t="str">
        <f t="shared" si="207"/>
        <v>1842400.130</v>
      </c>
      <c r="E1649" s="47" t="s">
        <v>41</v>
      </c>
      <c r="F1649" s="16"/>
      <c r="G1649"/>
      <c r="H1649" s="17">
        <v>20000</v>
      </c>
      <c r="I1649" s="17">
        <v>25317.74</v>
      </c>
      <c r="J1649" s="16">
        <v>27184.49</v>
      </c>
      <c r="K1649" s="18" t="e">
        <f>INDEX(תקציב_2013,MATCH(D1649,'[1]תקציב 2015'!$D$3:$D$5960,0),8)</f>
        <v>#N/A</v>
      </c>
      <c r="L1649" s="18" t="str">
        <f t="shared" si="200"/>
        <v>8</v>
      </c>
      <c r="M1649" s="18" t="str">
        <f>INDEX(Chapter,MATCH(L1649,[1]Chapter!$A$1:$A$681,0),8)</f>
        <v>שירותים ממלכתיים</v>
      </c>
      <c r="N1649" s="18" t="str">
        <f t="shared" si="201"/>
        <v>84</v>
      </c>
      <c r="O1649" s="18" t="str">
        <f>INDEX(Chapter,MATCH(N1649,[1]Chapter!$A$1:$A$681,0),8)</f>
        <v>רווחה</v>
      </c>
      <c r="P1649" s="18" t="str">
        <f t="shared" si="202"/>
        <v>842</v>
      </c>
      <c r="Q1649" s="18" t="str">
        <f>INDEX(Chapter,MATCH(P1649,[1]Chapter!$A$1:$A$681,0),8)</f>
        <v>רווחת הפרט והמשפחה</v>
      </c>
      <c r="R1649" s="18" t="str">
        <f t="shared" si="203"/>
        <v>8424</v>
      </c>
      <c r="S1649" s="18" t="str">
        <f>INDEX(Chapter,MATCH(R1649,[1]Chapter!$A$1:$A$681,0),8)</f>
        <v>הדרכת משפחות</v>
      </c>
      <c r="T1649" s="18"/>
      <c r="U1649" s="18" t="str">
        <f t="shared" si="204"/>
        <v>1</v>
      </c>
      <c r="V1649" s="18" t="str">
        <f>IF($L1649&lt;"6",INDEX(Revenue_type,MATCH(U1649*1,[1]type!$A$118:$A$168,0),8),INDEX(Expenditure_type,MATCH(U1649*1,[1]type!$A$2:$A$117,0),8))</f>
        <v>משכורות וש"ע לעובדים לפי תקן</v>
      </c>
      <c r="W1649" s="18" t="str">
        <f t="shared" si="205"/>
        <v>13</v>
      </c>
      <c r="X1649" s="18" t="str">
        <f>IF($L1649&lt;"6",INDEX(Revenue_type,MATCH(W1649*1,[1]type!$A$118:$A$168,0),8),INDEX(Expenditure_type,MATCH(W1649*1,[1]type!$A$2:$A$117,0),8))</f>
        <v>שעות נוספות</v>
      </c>
      <c r="Y1649" s="18" t="str">
        <f t="shared" si="206"/>
        <v>130</v>
      </c>
      <c r="Z1649" s="18" t="e">
        <f>IF($L1649&lt;"6",INDEX(Revenue_type,MATCH(Y1649*1,[1]type!$A$118:$A$168,0),8),INDEX(Expenditure_type,MATCH(Y1649*1,[1]type!$A$2:$A$117,0),8))</f>
        <v>#N/A</v>
      </c>
    </row>
    <row r="1650" spans="1:26" ht="15.75" customHeight="1" outlineLevel="2">
      <c r="A1650" s="38">
        <v>140</v>
      </c>
      <c r="B1650" s="39">
        <v>842400</v>
      </c>
      <c r="C1650">
        <v>1</v>
      </c>
      <c r="D1650" t="str">
        <f t="shared" si="207"/>
        <v>1842400.140</v>
      </c>
      <c r="E1650" s="47" t="s">
        <v>1058</v>
      </c>
      <c r="F1650" s="16"/>
      <c r="G1650"/>
      <c r="H1650" s="17">
        <v>37000</v>
      </c>
      <c r="I1650" s="17">
        <v>41783.11</v>
      </c>
      <c r="J1650" s="16">
        <v>37190.04</v>
      </c>
      <c r="K1650" s="18">
        <f>INDEX(תקציב_2013,MATCH(D1650,'[1]תקציב 2015'!$D$3:$D$5960,0),8)</f>
        <v>35266</v>
      </c>
      <c r="L1650" s="18" t="str">
        <f t="shared" si="200"/>
        <v>8</v>
      </c>
      <c r="M1650" s="18" t="str">
        <f>INDEX(Chapter,MATCH(L1650,[1]Chapter!$A$1:$A$681,0),8)</f>
        <v>שירותים ממלכתיים</v>
      </c>
      <c r="N1650" s="18" t="str">
        <f t="shared" si="201"/>
        <v>84</v>
      </c>
      <c r="O1650" s="18" t="str">
        <f>INDEX(Chapter,MATCH(N1650,[1]Chapter!$A$1:$A$681,0),8)</f>
        <v>רווחה</v>
      </c>
      <c r="P1650" s="18" t="str">
        <f t="shared" si="202"/>
        <v>842</v>
      </c>
      <c r="Q1650" s="18" t="str">
        <f>INDEX(Chapter,MATCH(P1650,[1]Chapter!$A$1:$A$681,0),8)</f>
        <v>רווחת הפרט והמשפחה</v>
      </c>
      <c r="R1650" s="18" t="str">
        <f t="shared" si="203"/>
        <v>8424</v>
      </c>
      <c r="S1650" s="18" t="str">
        <f>INDEX(Chapter,MATCH(R1650,[1]Chapter!$A$1:$A$681,0),8)</f>
        <v>הדרכת משפחות</v>
      </c>
      <c r="T1650" s="18"/>
      <c r="U1650" s="18" t="str">
        <f t="shared" si="204"/>
        <v>1</v>
      </c>
      <c r="V1650" s="18" t="str">
        <f>IF($L1650&lt;"6",INDEX(Revenue_type,MATCH(U1650*1,[1]type!$A$118:$A$168,0),8),INDEX(Expenditure_type,MATCH(U1650*1,[1]type!$A$2:$A$117,0),8))</f>
        <v>משכורות וש"ע לעובדים לפי תקן</v>
      </c>
      <c r="W1650" s="18" t="str">
        <f t="shared" si="205"/>
        <v>14</v>
      </c>
      <c r="X1650" s="18" t="str">
        <f>IF($L1650&lt;"6",INDEX(Revenue_type,MATCH(W1650*1,[1]type!$A$118:$A$168,0),8),INDEX(Expenditure_type,MATCH(W1650*1,[1]type!$A$2:$A$117,0),8))</f>
        <v>החזר הוצאות</v>
      </c>
      <c r="Y1650" s="18" t="str">
        <f t="shared" si="206"/>
        <v>140</v>
      </c>
      <c r="Z1650" s="18" t="e">
        <f>IF($L1650&lt;"6",INDEX(Revenue_type,MATCH(Y1650*1,[1]type!$A$118:$A$168,0),8),INDEX(Expenditure_type,MATCH(Y1650*1,[1]type!$A$2:$A$117,0),8))</f>
        <v>#N/A</v>
      </c>
    </row>
    <row r="1651" spans="1:26" ht="15.75" customHeight="1" outlineLevel="2">
      <c r="A1651" s="38">
        <v>840</v>
      </c>
      <c r="B1651" s="39">
        <v>842400</v>
      </c>
      <c r="C1651">
        <v>1</v>
      </c>
      <c r="D1651" t="str">
        <f t="shared" si="207"/>
        <v>1842400.840</v>
      </c>
      <c r="E1651" s="47" t="s">
        <v>1059</v>
      </c>
      <c r="F1651" s="16"/>
      <c r="G1651"/>
      <c r="H1651" s="17">
        <v>10000</v>
      </c>
      <c r="I1651" s="17">
        <v>6071.03</v>
      </c>
      <c r="J1651" s="16">
        <v>2993.56</v>
      </c>
      <c r="K1651" s="18">
        <f>INDEX(תקציב_2013,MATCH(D1651,'[1]תקציב 2015'!$D$3:$D$5960,0),8)</f>
        <v>50003</v>
      </c>
      <c r="L1651" s="18" t="str">
        <f t="shared" si="200"/>
        <v>8</v>
      </c>
      <c r="M1651" s="18" t="str">
        <f>INDEX(Chapter,MATCH(L1651,[1]Chapter!$A$1:$A$681,0),8)</f>
        <v>שירותים ממלכתיים</v>
      </c>
      <c r="N1651" s="18" t="str">
        <f t="shared" si="201"/>
        <v>84</v>
      </c>
      <c r="O1651" s="18" t="str">
        <f>INDEX(Chapter,MATCH(N1651,[1]Chapter!$A$1:$A$681,0),8)</f>
        <v>רווחה</v>
      </c>
      <c r="P1651" s="18" t="str">
        <f t="shared" si="202"/>
        <v>842</v>
      </c>
      <c r="Q1651" s="18" t="str">
        <f>INDEX(Chapter,MATCH(P1651,[1]Chapter!$A$1:$A$681,0),8)</f>
        <v>רווחת הפרט והמשפחה</v>
      </c>
      <c r="R1651" s="18" t="str">
        <f t="shared" si="203"/>
        <v>8424</v>
      </c>
      <c r="S1651" s="18" t="str">
        <f>INDEX(Chapter,MATCH(R1651,[1]Chapter!$A$1:$A$681,0),8)</f>
        <v>הדרכת משפחות</v>
      </c>
      <c r="T1651" s="18"/>
      <c r="U1651" s="18" t="str">
        <f t="shared" si="204"/>
        <v>8</v>
      </c>
      <c r="V1651" s="18" t="str">
        <f>IF($L1651&lt;"6",INDEX(Revenue_type,MATCH(U1651*1,[1]type!$A$118:$A$168,0),8),INDEX(Expenditure_type,MATCH(U1651*1,[1]type!$A$2:$A$117,0),8))</f>
        <v>השתתפויות תמיכות ותרומות</v>
      </c>
      <c r="W1651" s="18" t="str">
        <f t="shared" si="205"/>
        <v>84</v>
      </c>
      <c r="X1651" s="18" t="str">
        <f>IF($L1651&lt;"6",INDEX(Revenue_type,MATCH(W1651*1,[1]type!$A$118:$A$168,0),8),INDEX(Expenditure_type,MATCH(W1651*1,[1]type!$A$2:$A$117,0),8))</f>
        <v>תמיכות רווחה</v>
      </c>
      <c r="Y1651" s="18" t="str">
        <f t="shared" si="206"/>
        <v>840</v>
      </c>
      <c r="Z1651" s="18" t="e">
        <f>IF($L1651&lt;"6",INDEX(Revenue_type,MATCH(Y1651*1,[1]type!$A$118:$A$168,0),8),INDEX(Expenditure_type,MATCH(Y1651*1,[1]type!$A$2:$A$117,0),8))</f>
        <v>#N/A</v>
      </c>
    </row>
    <row r="1652" spans="1:26" ht="15.75" customHeight="1" outlineLevel="2">
      <c r="A1652" s="38">
        <v>110</v>
      </c>
      <c r="B1652" s="39">
        <v>842410</v>
      </c>
      <c r="C1652">
        <v>1</v>
      </c>
      <c r="D1652" t="str">
        <f t="shared" si="207"/>
        <v>1842410.110</v>
      </c>
      <c r="E1652" s="47" t="s">
        <v>566</v>
      </c>
      <c r="H1652" s="17">
        <v>198500</v>
      </c>
      <c r="I1652" s="17">
        <v>264743.61</v>
      </c>
      <c r="J1652" s="16">
        <v>238043.07</v>
      </c>
      <c r="K1652" s="18" t="e">
        <f>INDEX(תקציב_2013,MATCH(D1652,'[1]תקציב 2015'!$D$3:$D$5960,0),8)</f>
        <v>#N/A</v>
      </c>
      <c r="L1652" s="18" t="str">
        <f t="shared" si="200"/>
        <v>8</v>
      </c>
      <c r="M1652" s="18" t="str">
        <f>INDEX(Chapter,MATCH(L1652,[1]Chapter!$A$1:$A$681,0),8)</f>
        <v>שירותים ממלכתיים</v>
      </c>
      <c r="N1652" s="18" t="str">
        <f t="shared" si="201"/>
        <v>84</v>
      </c>
      <c r="O1652" s="18" t="str">
        <f>INDEX(Chapter,MATCH(N1652,[1]Chapter!$A$1:$A$681,0),8)</f>
        <v>רווחה</v>
      </c>
      <c r="P1652" s="18" t="str">
        <f t="shared" si="202"/>
        <v>842</v>
      </c>
      <c r="Q1652" s="18" t="str">
        <f>INDEX(Chapter,MATCH(P1652,[1]Chapter!$A$1:$A$681,0),8)</f>
        <v>רווחת הפרט והמשפחה</v>
      </c>
      <c r="R1652" s="18" t="str">
        <f t="shared" si="203"/>
        <v>8424</v>
      </c>
      <c r="S1652" s="18" t="str">
        <f>INDEX(Chapter,MATCH(R1652,[1]Chapter!$A$1:$A$681,0),8)</f>
        <v>הדרכת משפחות</v>
      </c>
      <c r="T1652" s="18"/>
      <c r="U1652" s="18" t="str">
        <f t="shared" si="204"/>
        <v>1</v>
      </c>
      <c r="V1652" s="18" t="str">
        <f>IF($L1652&lt;"6",INDEX(Revenue_type,MATCH(U1652*1,[1]type!$A$118:$A$168,0),8),INDEX(Expenditure_type,MATCH(U1652*1,[1]type!$A$2:$A$117,0),8))</f>
        <v>משכורות וש"ע לעובדים לפי תקן</v>
      </c>
      <c r="W1652" s="18" t="str">
        <f t="shared" si="205"/>
        <v>11</v>
      </c>
      <c r="X1652" s="18" t="str">
        <f>IF($L1652&lt;"6",INDEX(Revenue_type,MATCH(W1652*1,[1]type!$A$118:$A$168,0),8),INDEX(Expenditure_type,MATCH(W1652*1,[1]type!$A$2:$A$117,0),8))</f>
        <v>השכר הקובע</v>
      </c>
      <c r="Y1652" s="18" t="str">
        <f t="shared" si="206"/>
        <v>110</v>
      </c>
      <c r="Z1652" s="18" t="e">
        <f>IF($L1652&lt;"6",INDEX(Revenue_type,MATCH(Y1652*1,[1]type!$A$118:$A$168,0),8),INDEX(Expenditure_type,MATCH(Y1652*1,[1]type!$A$2:$A$117,0),8))</f>
        <v>#N/A</v>
      </c>
    </row>
    <row r="1653" spans="1:26" ht="15.75" customHeight="1" outlineLevel="2">
      <c r="A1653" s="38">
        <v>780</v>
      </c>
      <c r="B1653" s="39">
        <v>842410</v>
      </c>
      <c r="C1653">
        <v>1</v>
      </c>
      <c r="D1653" t="str">
        <f t="shared" si="207"/>
        <v>1842410.780</v>
      </c>
      <c r="E1653" s="47" t="s">
        <v>907</v>
      </c>
      <c r="H1653" s="17">
        <v>0</v>
      </c>
      <c r="I1653" s="17">
        <v>18884</v>
      </c>
      <c r="J1653" s="16">
        <v>0</v>
      </c>
      <c r="K1653" s="18" t="e">
        <f>INDEX(תקציב_2013,MATCH(D1653,'[1]תקציב 2015'!$D$3:$D$5960,0),8)</f>
        <v>#N/A</v>
      </c>
      <c r="L1653" s="18" t="str">
        <f t="shared" si="200"/>
        <v>8</v>
      </c>
      <c r="M1653" s="18" t="str">
        <f>INDEX(Chapter,MATCH(L1653,[1]Chapter!$A$1:$A$681,0),8)</f>
        <v>שירותים ממלכתיים</v>
      </c>
      <c r="N1653" s="18" t="str">
        <f t="shared" si="201"/>
        <v>84</v>
      </c>
      <c r="O1653" s="18" t="str">
        <f>INDEX(Chapter,MATCH(N1653,[1]Chapter!$A$1:$A$681,0),8)</f>
        <v>רווחה</v>
      </c>
      <c r="P1653" s="18" t="str">
        <f t="shared" si="202"/>
        <v>842</v>
      </c>
      <c r="Q1653" s="18" t="str">
        <f>INDEX(Chapter,MATCH(P1653,[1]Chapter!$A$1:$A$681,0),8)</f>
        <v>רווחת הפרט והמשפחה</v>
      </c>
      <c r="R1653" s="18" t="str">
        <f t="shared" si="203"/>
        <v>8424</v>
      </c>
      <c r="S1653" s="18" t="str">
        <f>INDEX(Chapter,MATCH(R1653,[1]Chapter!$A$1:$A$681,0),8)</f>
        <v>הדרכת משפחות</v>
      </c>
      <c r="T1653" s="18"/>
      <c r="U1653" s="18" t="str">
        <f t="shared" si="204"/>
        <v>7</v>
      </c>
      <c r="V1653" s="18" t="str">
        <f>IF($L1653&lt;"6",INDEX(Revenue_type,MATCH(U1653*1,[1]type!$A$118:$A$168,0),8),INDEX(Expenditure_type,MATCH(U1653*1,[1]type!$A$2:$A$117,0),8))</f>
        <v>הוצאות לפעולות</v>
      </c>
      <c r="W1653" s="18" t="str">
        <f t="shared" si="205"/>
        <v>78</v>
      </c>
      <c r="X1653" s="18" t="str">
        <f>IF($L1653&lt;"6",INDEX(Revenue_type,MATCH(W1653*1,[1]type!$A$118:$A$168,0),8),INDEX(Expenditure_type,MATCH(W1653*1,[1]type!$A$2:$A$117,0),8))</f>
        <v>הוצאות שונות</v>
      </c>
      <c r="Y1653" s="18" t="str">
        <f t="shared" si="206"/>
        <v>780</v>
      </c>
      <c r="Z1653" s="18" t="e">
        <f>IF($L1653&lt;"6",INDEX(Revenue_type,MATCH(Y1653*1,[1]type!$A$118:$A$168,0),8),INDEX(Expenditure_type,MATCH(Y1653*1,[1]type!$A$2:$A$117,0),8))</f>
        <v>#N/A</v>
      </c>
    </row>
    <row r="1654" spans="1:26" ht="15.75" customHeight="1" outlineLevel="2">
      <c r="A1654" s="38">
        <v>110</v>
      </c>
      <c r="B1654" s="39">
        <v>843500</v>
      </c>
      <c r="C1654">
        <v>1</v>
      </c>
      <c r="D1654" t="str">
        <f t="shared" si="207"/>
        <v>1843500.110</v>
      </c>
      <c r="E1654" s="47" t="s">
        <v>1060</v>
      </c>
      <c r="H1654" s="17">
        <v>537000</v>
      </c>
      <c r="I1654" s="17">
        <v>536444.15</v>
      </c>
      <c r="J1654" s="16">
        <v>511510.91</v>
      </c>
      <c r="K1654" s="18">
        <f>INDEX(תקציב_2013,MATCH(D1654,'[1]תקציב 2015'!$D$3:$D$5960,0),8)</f>
        <v>359705</v>
      </c>
      <c r="L1654" s="18" t="str">
        <f t="shared" si="200"/>
        <v>8</v>
      </c>
      <c r="M1654" s="18" t="str">
        <f>INDEX(Chapter,MATCH(L1654,[1]Chapter!$A$1:$A$681,0),8)</f>
        <v>שירותים ממלכתיים</v>
      </c>
      <c r="N1654" s="18" t="str">
        <f t="shared" si="201"/>
        <v>84</v>
      </c>
      <c r="O1654" s="18" t="str">
        <f>INDEX(Chapter,MATCH(N1654,[1]Chapter!$A$1:$A$681,0),8)</f>
        <v>רווחה</v>
      </c>
      <c r="P1654" s="18" t="str">
        <f t="shared" si="202"/>
        <v>843</v>
      </c>
      <c r="Q1654" s="18" t="str">
        <f>INDEX(Chapter,MATCH(P1654,[1]Chapter!$A$1:$A$681,0),8)</f>
        <v>שירותים לילד ולנוער</v>
      </c>
      <c r="R1654" s="18" t="str">
        <f t="shared" si="203"/>
        <v>8435</v>
      </c>
      <c r="S1654" s="18" t="str">
        <f>INDEX(Chapter,MATCH(R1654,[1]Chapter!$A$1:$A$681,0),8)</f>
        <v>פעולות קהילתיות</v>
      </c>
      <c r="T1654" s="18"/>
      <c r="U1654" s="18" t="str">
        <f t="shared" si="204"/>
        <v>1</v>
      </c>
      <c r="V1654" s="18" t="str">
        <f>IF($L1654&lt;"6",INDEX(Revenue_type,MATCH(U1654*1,[1]type!$A$118:$A$168,0),8),INDEX(Expenditure_type,MATCH(U1654*1,[1]type!$A$2:$A$117,0),8))</f>
        <v>משכורות וש"ע לעובדים לפי תקן</v>
      </c>
      <c r="W1654" s="18" t="str">
        <f t="shared" si="205"/>
        <v>11</v>
      </c>
      <c r="X1654" s="18" t="str">
        <f>IF($L1654&lt;"6",INDEX(Revenue_type,MATCH(W1654*1,[1]type!$A$118:$A$168,0),8),INDEX(Expenditure_type,MATCH(W1654*1,[1]type!$A$2:$A$117,0),8))</f>
        <v>השכר הקובע</v>
      </c>
      <c r="Y1654" s="18" t="str">
        <f t="shared" si="206"/>
        <v>110</v>
      </c>
      <c r="Z1654" s="18" t="e">
        <f>IF($L1654&lt;"6",INDEX(Revenue_type,MATCH(Y1654*1,[1]type!$A$118:$A$168,0),8),INDEX(Expenditure_type,MATCH(Y1654*1,[1]type!$A$2:$A$117,0),8))</f>
        <v>#N/A</v>
      </c>
    </row>
    <row r="1655" spans="1:26" ht="15.75" customHeight="1" outlineLevel="2">
      <c r="A1655" s="38">
        <v>130</v>
      </c>
      <c r="B1655" s="39">
        <v>843500</v>
      </c>
      <c r="C1655">
        <v>1</v>
      </c>
      <c r="D1655" t="str">
        <f t="shared" si="207"/>
        <v>1843500.130</v>
      </c>
      <c r="E1655" s="47" t="s">
        <v>41</v>
      </c>
      <c r="H1655" s="17">
        <v>1000</v>
      </c>
      <c r="I1655" s="17">
        <v>136.52000000000001</v>
      </c>
      <c r="J1655" s="16">
        <v>0</v>
      </c>
      <c r="K1655" s="18">
        <f>INDEX(תקציב_2013,MATCH(D1655,'[1]תקציב 2015'!$D$3:$D$5960,0),8)</f>
        <v>3457</v>
      </c>
      <c r="L1655" s="18" t="str">
        <f t="shared" si="200"/>
        <v>8</v>
      </c>
      <c r="M1655" s="18" t="str">
        <f>INDEX(Chapter,MATCH(L1655,[1]Chapter!$A$1:$A$681,0),8)</f>
        <v>שירותים ממלכתיים</v>
      </c>
      <c r="N1655" s="18" t="str">
        <f t="shared" si="201"/>
        <v>84</v>
      </c>
      <c r="O1655" s="18" t="str">
        <f>INDEX(Chapter,MATCH(N1655,[1]Chapter!$A$1:$A$681,0),8)</f>
        <v>רווחה</v>
      </c>
      <c r="P1655" s="18" t="str">
        <f t="shared" si="202"/>
        <v>843</v>
      </c>
      <c r="Q1655" s="18" t="str">
        <f>INDEX(Chapter,MATCH(P1655,[1]Chapter!$A$1:$A$681,0),8)</f>
        <v>שירותים לילד ולנוער</v>
      </c>
      <c r="R1655" s="18" t="str">
        <f t="shared" si="203"/>
        <v>8435</v>
      </c>
      <c r="S1655" s="18" t="str">
        <f>INDEX(Chapter,MATCH(R1655,[1]Chapter!$A$1:$A$681,0),8)</f>
        <v>פעולות קהילתיות</v>
      </c>
      <c r="T1655" s="18"/>
      <c r="U1655" s="18" t="str">
        <f t="shared" si="204"/>
        <v>1</v>
      </c>
      <c r="V1655" s="18" t="str">
        <f>IF($L1655&lt;"6",INDEX(Revenue_type,MATCH(U1655*1,[1]type!$A$118:$A$168,0),8),INDEX(Expenditure_type,MATCH(U1655*1,[1]type!$A$2:$A$117,0),8))</f>
        <v>משכורות וש"ע לעובדים לפי תקן</v>
      </c>
      <c r="W1655" s="18" t="str">
        <f t="shared" si="205"/>
        <v>13</v>
      </c>
      <c r="X1655" s="18" t="str">
        <f>IF($L1655&lt;"6",INDEX(Revenue_type,MATCH(W1655*1,[1]type!$A$118:$A$168,0),8),INDEX(Expenditure_type,MATCH(W1655*1,[1]type!$A$2:$A$117,0),8))</f>
        <v>שעות נוספות</v>
      </c>
      <c r="Y1655" s="18" t="str">
        <f t="shared" si="206"/>
        <v>130</v>
      </c>
      <c r="Z1655" s="18" t="e">
        <f>IF($L1655&lt;"6",INDEX(Revenue_type,MATCH(Y1655*1,[1]type!$A$118:$A$168,0),8),INDEX(Expenditure_type,MATCH(Y1655*1,[1]type!$A$2:$A$117,0),8))</f>
        <v>#N/A</v>
      </c>
    </row>
    <row r="1656" spans="1:26" ht="15.75" customHeight="1" outlineLevel="2">
      <c r="A1656" s="38">
        <v>140</v>
      </c>
      <c r="B1656" s="39">
        <v>843500</v>
      </c>
      <c r="C1656">
        <v>1</v>
      </c>
      <c r="D1656" t="str">
        <f t="shared" si="207"/>
        <v>1843500.140</v>
      </c>
      <c r="E1656" s="47" t="s">
        <v>56</v>
      </c>
      <c r="H1656" s="17">
        <v>0</v>
      </c>
      <c r="I1656" s="17">
        <v>0</v>
      </c>
      <c r="J1656" s="16">
        <v>0</v>
      </c>
      <c r="K1656" s="18">
        <f>INDEX(תקציב_2013,MATCH(D1656,'[1]תקציב 2015'!$D$3:$D$5960,0),8)</f>
        <v>118747</v>
      </c>
      <c r="L1656" s="18" t="str">
        <f t="shared" si="200"/>
        <v>8</v>
      </c>
      <c r="M1656" s="18" t="str">
        <f>INDEX(Chapter,MATCH(L1656,[1]Chapter!$A$1:$A$681,0),8)</f>
        <v>שירותים ממלכתיים</v>
      </c>
      <c r="N1656" s="18" t="str">
        <f t="shared" si="201"/>
        <v>84</v>
      </c>
      <c r="O1656" s="18" t="str">
        <f>INDEX(Chapter,MATCH(N1656,[1]Chapter!$A$1:$A$681,0),8)</f>
        <v>רווחה</v>
      </c>
      <c r="P1656" s="18" t="str">
        <f t="shared" si="202"/>
        <v>843</v>
      </c>
      <c r="Q1656" s="18" t="str">
        <f>INDEX(Chapter,MATCH(P1656,[1]Chapter!$A$1:$A$681,0),8)</f>
        <v>שירותים לילד ולנוער</v>
      </c>
      <c r="R1656" s="18" t="str">
        <f t="shared" si="203"/>
        <v>8435</v>
      </c>
      <c r="S1656" s="18" t="str">
        <f>INDEX(Chapter,MATCH(R1656,[1]Chapter!$A$1:$A$681,0),8)</f>
        <v>פעולות קהילתיות</v>
      </c>
      <c r="T1656" s="18"/>
      <c r="U1656" s="18" t="str">
        <f t="shared" si="204"/>
        <v>1</v>
      </c>
      <c r="V1656" s="18" t="str">
        <f>IF($L1656&lt;"6",INDEX(Revenue_type,MATCH(U1656*1,[1]type!$A$118:$A$168,0),8),INDEX(Expenditure_type,MATCH(U1656*1,[1]type!$A$2:$A$117,0),8))</f>
        <v>משכורות וש"ע לעובדים לפי תקן</v>
      </c>
      <c r="W1656" s="18" t="str">
        <f t="shared" si="205"/>
        <v>14</v>
      </c>
      <c r="X1656" s="18" t="str">
        <f>IF($L1656&lt;"6",INDEX(Revenue_type,MATCH(W1656*1,[1]type!$A$118:$A$168,0),8),INDEX(Expenditure_type,MATCH(W1656*1,[1]type!$A$2:$A$117,0),8))</f>
        <v>החזר הוצאות</v>
      </c>
      <c r="Y1656" s="18" t="str">
        <f t="shared" si="206"/>
        <v>140</v>
      </c>
      <c r="Z1656" s="18" t="e">
        <f>IF($L1656&lt;"6",INDEX(Revenue_type,MATCH(Y1656*1,[1]type!$A$118:$A$168,0),8),INDEX(Expenditure_type,MATCH(Y1656*1,[1]type!$A$2:$A$117,0),8))</f>
        <v>#N/A</v>
      </c>
    </row>
    <row r="1657" spans="1:26" ht="15.75" customHeight="1" outlineLevel="2">
      <c r="A1657" s="38">
        <v>210</v>
      </c>
      <c r="B1657" s="39">
        <v>843500</v>
      </c>
      <c r="C1657">
        <v>1</v>
      </c>
      <c r="D1657" t="str">
        <f t="shared" si="207"/>
        <v>1843500.210</v>
      </c>
      <c r="E1657" s="47" t="s">
        <v>476</v>
      </c>
      <c r="H1657" s="17">
        <v>12000</v>
      </c>
      <c r="I1657" s="17">
        <v>7103.24</v>
      </c>
      <c r="J1657" s="16">
        <v>7328.52</v>
      </c>
      <c r="K1657" s="18" t="e">
        <f>INDEX(תקציב_2013,MATCH(D1657,'[1]תקציב 2015'!$D$3:$D$5960,0),8)</f>
        <v>#N/A</v>
      </c>
      <c r="L1657" s="18" t="str">
        <f t="shared" si="200"/>
        <v>8</v>
      </c>
      <c r="M1657" s="18" t="str">
        <f>INDEX(Chapter,MATCH(L1657,[1]Chapter!$A$1:$A$681,0),8)</f>
        <v>שירותים ממלכתיים</v>
      </c>
      <c r="N1657" s="18" t="str">
        <f t="shared" si="201"/>
        <v>84</v>
      </c>
      <c r="O1657" s="18" t="str">
        <f>INDEX(Chapter,MATCH(N1657,[1]Chapter!$A$1:$A$681,0),8)</f>
        <v>רווחה</v>
      </c>
      <c r="P1657" s="18" t="str">
        <f t="shared" si="202"/>
        <v>843</v>
      </c>
      <c r="Q1657" s="18" t="str">
        <f>INDEX(Chapter,MATCH(P1657,[1]Chapter!$A$1:$A$681,0),8)</f>
        <v>שירותים לילד ולנוער</v>
      </c>
      <c r="R1657" s="18" t="str">
        <f t="shared" si="203"/>
        <v>8435</v>
      </c>
      <c r="S1657" s="18" t="str">
        <f>INDEX(Chapter,MATCH(R1657,[1]Chapter!$A$1:$A$681,0),8)</f>
        <v>פעולות קהילתיות</v>
      </c>
      <c r="T1657" s="18"/>
      <c r="U1657" s="18" t="str">
        <f t="shared" si="204"/>
        <v>2</v>
      </c>
      <c r="V1657" s="18" t="str">
        <f>IF($L1657&lt;"6",INDEX(Revenue_type,MATCH(U1657*1,[1]type!$A$118:$A$168,0),8),INDEX(Expenditure_type,MATCH(U1657*1,[1]type!$A$2:$A$117,0),8))</f>
        <v>משכורות וש"ע לעובדים בלי תקן</v>
      </c>
      <c r="W1657" s="18" t="str">
        <f t="shared" si="205"/>
        <v>21</v>
      </c>
      <c r="X1657" s="18" t="str">
        <f>IF($L1657&lt;"6",INDEX(Revenue_type,MATCH(W1657*1,[1]type!$A$118:$A$168,0),8),INDEX(Expenditure_type,MATCH(W1657*1,[1]type!$A$2:$A$117,0),8))</f>
        <v>השכר הקובע</v>
      </c>
      <c r="Y1657" s="18" t="str">
        <f t="shared" si="206"/>
        <v>210</v>
      </c>
      <c r="Z1657" s="18" t="e">
        <f>IF($L1657&lt;"6",INDEX(Revenue_type,MATCH(Y1657*1,[1]type!$A$118:$A$168,0),8),INDEX(Expenditure_type,MATCH(Y1657*1,[1]type!$A$2:$A$117,0),8))</f>
        <v>#N/A</v>
      </c>
    </row>
    <row r="1658" spans="1:26" ht="15.75" customHeight="1" outlineLevel="2">
      <c r="A1658" s="38">
        <v>840</v>
      </c>
      <c r="B1658" s="39">
        <v>843500</v>
      </c>
      <c r="C1658">
        <v>1</v>
      </c>
      <c r="D1658" t="str">
        <f t="shared" si="207"/>
        <v>1843500.840</v>
      </c>
      <c r="E1658" s="47" t="s">
        <v>1061</v>
      </c>
      <c r="H1658" s="17">
        <v>1415000</v>
      </c>
      <c r="I1658" s="17">
        <v>1211788.95</v>
      </c>
      <c r="J1658" s="16">
        <v>1059080.47</v>
      </c>
      <c r="K1658" s="18">
        <f>INDEX(תקציב_2013,MATCH(D1658,'[1]תקציב 2015'!$D$3:$D$5960,0),8)</f>
        <v>2089464</v>
      </c>
      <c r="L1658" s="18" t="str">
        <f t="shared" si="200"/>
        <v>8</v>
      </c>
      <c r="M1658" s="18" t="str">
        <f>INDEX(Chapter,MATCH(L1658,[1]Chapter!$A$1:$A$681,0),8)</f>
        <v>שירותים ממלכתיים</v>
      </c>
      <c r="N1658" s="18" t="str">
        <f t="shared" si="201"/>
        <v>84</v>
      </c>
      <c r="O1658" s="18" t="str">
        <f>INDEX(Chapter,MATCH(N1658,[1]Chapter!$A$1:$A$681,0),8)</f>
        <v>רווחה</v>
      </c>
      <c r="P1658" s="18" t="str">
        <f t="shared" si="202"/>
        <v>843</v>
      </c>
      <c r="Q1658" s="18" t="str">
        <f>INDEX(Chapter,MATCH(P1658,[1]Chapter!$A$1:$A$681,0),8)</f>
        <v>שירותים לילד ולנוער</v>
      </c>
      <c r="R1658" s="18" t="str">
        <f t="shared" si="203"/>
        <v>8435</v>
      </c>
      <c r="S1658" s="18" t="str">
        <f>INDEX(Chapter,MATCH(R1658,[1]Chapter!$A$1:$A$681,0),8)</f>
        <v>פעולות קהילתיות</v>
      </c>
      <c r="T1658" s="18"/>
      <c r="U1658" s="18" t="str">
        <f t="shared" si="204"/>
        <v>8</v>
      </c>
      <c r="V1658" s="18" t="str">
        <f>IF($L1658&lt;"6",INDEX(Revenue_type,MATCH(U1658*1,[1]type!$A$118:$A$168,0),8),INDEX(Expenditure_type,MATCH(U1658*1,[1]type!$A$2:$A$117,0),8))</f>
        <v>השתתפויות תמיכות ותרומות</v>
      </c>
      <c r="W1658" s="18" t="str">
        <f t="shared" si="205"/>
        <v>84</v>
      </c>
      <c r="X1658" s="18" t="str">
        <f>IF($L1658&lt;"6",INDEX(Revenue_type,MATCH(W1658*1,[1]type!$A$118:$A$168,0),8),INDEX(Expenditure_type,MATCH(W1658*1,[1]type!$A$2:$A$117,0),8))</f>
        <v>תמיכות רווחה</v>
      </c>
      <c r="Y1658" s="18" t="str">
        <f t="shared" si="206"/>
        <v>840</v>
      </c>
      <c r="Z1658" s="18" t="e">
        <f>IF($L1658&lt;"6",INDEX(Revenue_type,MATCH(Y1658*1,[1]type!$A$118:$A$168,0),8),INDEX(Expenditure_type,MATCH(Y1658*1,[1]type!$A$2:$A$117,0),8))</f>
        <v>#N/A</v>
      </c>
    </row>
    <row r="1659" spans="1:26" ht="15.75" customHeight="1" outlineLevel="2">
      <c r="A1659" s="38">
        <v>841</v>
      </c>
      <c r="B1659" s="39">
        <v>843500</v>
      </c>
      <c r="C1659">
        <v>1</v>
      </c>
      <c r="D1659" t="str">
        <f t="shared" si="207"/>
        <v>1843500.841</v>
      </c>
      <c r="E1659" s="42" t="s">
        <v>1062</v>
      </c>
      <c r="H1659" s="17">
        <v>50000</v>
      </c>
      <c r="I1659" s="17">
        <v>27200</v>
      </c>
      <c r="J1659" s="16">
        <v>5840</v>
      </c>
      <c r="K1659" s="18">
        <f>INDEX(תקציב_2013,MATCH(D1659,'[1]תקציב 2015'!$D$3:$D$5960,0),8)</f>
        <v>2396333</v>
      </c>
      <c r="L1659" s="18" t="str">
        <f t="shared" si="200"/>
        <v>8</v>
      </c>
      <c r="M1659" s="18" t="str">
        <f>INDEX(Chapter,MATCH(L1659,[1]Chapter!$A$1:$A$681,0),8)</f>
        <v>שירותים ממלכתיים</v>
      </c>
      <c r="N1659" s="18" t="str">
        <f t="shared" si="201"/>
        <v>84</v>
      </c>
      <c r="O1659" s="18" t="str">
        <f>INDEX(Chapter,MATCH(N1659,[1]Chapter!$A$1:$A$681,0),8)</f>
        <v>רווחה</v>
      </c>
      <c r="P1659" s="18" t="str">
        <f t="shared" si="202"/>
        <v>843</v>
      </c>
      <c r="Q1659" s="18" t="str">
        <f>INDEX(Chapter,MATCH(P1659,[1]Chapter!$A$1:$A$681,0),8)</f>
        <v>שירותים לילד ולנוער</v>
      </c>
      <c r="R1659" s="18" t="str">
        <f t="shared" si="203"/>
        <v>8435</v>
      </c>
      <c r="S1659" s="18" t="str">
        <f>INDEX(Chapter,MATCH(R1659,[1]Chapter!$A$1:$A$681,0),8)</f>
        <v>פעולות קהילתיות</v>
      </c>
      <c r="T1659" s="18"/>
      <c r="U1659" s="18" t="str">
        <f t="shared" si="204"/>
        <v>8</v>
      </c>
      <c r="V1659" s="18" t="str">
        <f>IF($L1659&lt;"6",INDEX(Revenue_type,MATCH(U1659*1,[1]type!$A$118:$A$168,0),8),INDEX(Expenditure_type,MATCH(U1659*1,[1]type!$A$2:$A$117,0),8))</f>
        <v>השתתפויות תמיכות ותרומות</v>
      </c>
      <c r="W1659" s="18" t="str">
        <f t="shared" si="205"/>
        <v>84</v>
      </c>
      <c r="X1659" s="18" t="str">
        <f>IF($L1659&lt;"6",INDEX(Revenue_type,MATCH(W1659*1,[1]type!$A$118:$A$168,0),8),INDEX(Expenditure_type,MATCH(W1659*1,[1]type!$A$2:$A$117,0),8))</f>
        <v>תמיכות רווחה</v>
      </c>
      <c r="Y1659" s="18" t="str">
        <f t="shared" si="206"/>
        <v>841</v>
      </c>
      <c r="Z1659" s="18" t="e">
        <f>IF($L1659&lt;"6",INDEX(Revenue_type,MATCH(Y1659*1,[1]type!$A$118:$A$168,0),8),INDEX(Expenditure_type,MATCH(Y1659*1,[1]type!$A$2:$A$117,0),8))</f>
        <v>#N/A</v>
      </c>
    </row>
    <row r="1660" spans="1:26" ht="15.75" customHeight="1" outlineLevel="2">
      <c r="A1660" s="38">
        <v>840</v>
      </c>
      <c r="B1660" s="39">
        <v>843800</v>
      </c>
      <c r="C1660">
        <v>1</v>
      </c>
      <c r="D1660" t="str">
        <f t="shared" si="207"/>
        <v>1843800.840</v>
      </c>
      <c r="E1660" s="42" t="s">
        <v>1063</v>
      </c>
      <c r="H1660" s="17">
        <v>7850000</v>
      </c>
      <c r="I1660" s="17">
        <v>7475164.3399999999</v>
      </c>
      <c r="J1660" s="16">
        <v>7304356.3600000003</v>
      </c>
      <c r="K1660" s="18">
        <f>INDEX(תקציב_2013,MATCH(D1660,'[1]תקציב 2015'!$D$3:$D$5960,0),8)</f>
        <v>1333333</v>
      </c>
      <c r="L1660" s="18" t="str">
        <f t="shared" si="200"/>
        <v>8</v>
      </c>
      <c r="M1660" s="18" t="str">
        <f>INDEX(Chapter,MATCH(L1660,[1]Chapter!$A$1:$A$681,0),8)</f>
        <v>שירותים ממלכתיים</v>
      </c>
      <c r="N1660" s="18" t="str">
        <f t="shared" si="201"/>
        <v>84</v>
      </c>
      <c r="O1660" s="18" t="str">
        <f>INDEX(Chapter,MATCH(N1660,[1]Chapter!$A$1:$A$681,0),8)</f>
        <v>רווחה</v>
      </c>
      <c r="P1660" s="18" t="str">
        <f t="shared" si="202"/>
        <v>843</v>
      </c>
      <c r="Q1660" s="18" t="str">
        <f>INDEX(Chapter,MATCH(P1660,[1]Chapter!$A$1:$A$681,0),8)</f>
        <v>שירותים לילד ולנוער</v>
      </c>
      <c r="R1660" s="18" t="str">
        <f t="shared" si="203"/>
        <v>8438</v>
      </c>
      <c r="S1660" s="18" t="str">
        <f>INDEX(Chapter,MATCH(R1660,[1]Chapter!$A$1:$A$681,0),8)</f>
        <v>אחזקת ילדים בפנימיות</v>
      </c>
      <c r="T1660" s="18"/>
      <c r="U1660" s="18" t="str">
        <f t="shared" si="204"/>
        <v>8</v>
      </c>
      <c r="V1660" s="18" t="str">
        <f>IF($L1660&lt;"6",INDEX(Revenue_type,MATCH(U1660*1,[1]type!$A$118:$A$168,0),8),INDEX(Expenditure_type,MATCH(U1660*1,[1]type!$A$2:$A$117,0),8))</f>
        <v>השתתפויות תמיכות ותרומות</v>
      </c>
      <c r="W1660" s="18" t="str">
        <f t="shared" si="205"/>
        <v>84</v>
      </c>
      <c r="X1660" s="18" t="str">
        <f>IF($L1660&lt;"6",INDEX(Revenue_type,MATCH(W1660*1,[1]type!$A$118:$A$168,0),8),INDEX(Expenditure_type,MATCH(W1660*1,[1]type!$A$2:$A$117,0),8))</f>
        <v>תמיכות רווחה</v>
      </c>
      <c r="Y1660" s="18" t="str">
        <f t="shared" si="206"/>
        <v>840</v>
      </c>
      <c r="Z1660" s="18" t="e">
        <f>IF($L1660&lt;"6",INDEX(Revenue_type,MATCH(Y1660*1,[1]type!$A$118:$A$168,0),8),INDEX(Expenditure_type,MATCH(Y1660*1,[1]type!$A$2:$A$117,0),8))</f>
        <v>#N/A</v>
      </c>
    </row>
    <row r="1661" spans="1:26" ht="15.75" customHeight="1" outlineLevel="2">
      <c r="A1661" s="38">
        <v>840</v>
      </c>
      <c r="B1661" s="39">
        <v>843900</v>
      </c>
      <c r="C1661">
        <v>1</v>
      </c>
      <c r="D1661" t="str">
        <f t="shared" si="207"/>
        <v>1843900.840</v>
      </c>
      <c r="E1661" s="47" t="s">
        <v>1064</v>
      </c>
      <c r="H1661" s="17">
        <v>887000</v>
      </c>
      <c r="I1661" s="17">
        <v>777900</v>
      </c>
      <c r="J1661" s="16">
        <v>819091</v>
      </c>
      <c r="K1661" s="18">
        <f>INDEX(תקציב_2013,MATCH(D1661,'[1]תקציב 2015'!$D$3:$D$5960,0),8)</f>
        <v>10835430</v>
      </c>
      <c r="L1661" s="18" t="str">
        <f t="shared" si="200"/>
        <v>8</v>
      </c>
      <c r="M1661" s="18" t="str">
        <f>INDEX(Chapter,MATCH(L1661,[1]Chapter!$A$1:$A$681,0),8)</f>
        <v>שירותים ממלכתיים</v>
      </c>
      <c r="N1661" s="18" t="str">
        <f t="shared" si="201"/>
        <v>84</v>
      </c>
      <c r="O1661" s="18" t="str">
        <f>INDEX(Chapter,MATCH(N1661,[1]Chapter!$A$1:$A$681,0),8)</f>
        <v>רווחה</v>
      </c>
      <c r="P1661" s="18" t="str">
        <f t="shared" si="202"/>
        <v>843</v>
      </c>
      <c r="Q1661" s="18" t="str">
        <f>INDEX(Chapter,MATCH(P1661,[1]Chapter!$A$1:$A$681,0),8)</f>
        <v>שירותים לילד ולנוער</v>
      </c>
      <c r="R1661" s="18" t="str">
        <f t="shared" si="203"/>
        <v>8439</v>
      </c>
      <c r="S1661" s="18" t="str">
        <f>INDEX(Chapter,MATCH(R1661,[1]Chapter!$A$1:$A$681,0),8)</f>
        <v>אחזקת ילדים במעונות יום ואומנות יומיות</v>
      </c>
      <c r="T1661" s="18"/>
      <c r="U1661" s="18" t="str">
        <f t="shared" si="204"/>
        <v>8</v>
      </c>
      <c r="V1661" s="18" t="str">
        <f>IF($L1661&lt;"6",INDEX(Revenue_type,MATCH(U1661*1,[1]type!$A$118:$A$168,0),8),INDEX(Expenditure_type,MATCH(U1661*1,[1]type!$A$2:$A$117,0),8))</f>
        <v>השתתפויות תמיכות ותרומות</v>
      </c>
      <c r="W1661" s="18" t="str">
        <f t="shared" si="205"/>
        <v>84</v>
      </c>
      <c r="X1661" s="18" t="str">
        <f>IF($L1661&lt;"6",INDEX(Revenue_type,MATCH(W1661*1,[1]type!$A$118:$A$168,0),8),INDEX(Expenditure_type,MATCH(W1661*1,[1]type!$A$2:$A$117,0),8))</f>
        <v>תמיכות רווחה</v>
      </c>
      <c r="Y1661" s="18" t="str">
        <f t="shared" si="206"/>
        <v>840</v>
      </c>
      <c r="Z1661" s="18" t="e">
        <f>IF($L1661&lt;"6",INDEX(Revenue_type,MATCH(Y1661*1,[1]type!$A$118:$A$168,0),8),INDEX(Expenditure_type,MATCH(Y1661*1,[1]type!$A$2:$A$117,0),8))</f>
        <v>#N/A</v>
      </c>
    </row>
    <row r="1662" spans="1:26" ht="15.75" customHeight="1" outlineLevel="2">
      <c r="A1662" s="38">
        <v>840</v>
      </c>
      <c r="B1662" s="39">
        <v>844300</v>
      </c>
      <c r="C1662">
        <v>1</v>
      </c>
      <c r="D1662" t="str">
        <f t="shared" si="207"/>
        <v>1844300.840</v>
      </c>
      <c r="E1662" s="42" t="s">
        <v>1065</v>
      </c>
      <c r="H1662" s="17">
        <v>2320000</v>
      </c>
      <c r="I1662" s="17">
        <v>2314000</v>
      </c>
      <c r="J1662" s="16">
        <v>2010159</v>
      </c>
      <c r="K1662" s="18">
        <f>INDEX(תקציב_2013,MATCH(D1662,'[1]תקציב 2015'!$D$3:$D$5960,0),8)</f>
        <v>12158587</v>
      </c>
      <c r="L1662" s="18" t="str">
        <f t="shared" si="200"/>
        <v>8</v>
      </c>
      <c r="M1662" s="18" t="str">
        <f>INDEX(Chapter,MATCH(L1662,[1]Chapter!$A$1:$A$681,0),8)</f>
        <v>שירותים ממלכתיים</v>
      </c>
      <c r="N1662" s="18" t="str">
        <f t="shared" si="201"/>
        <v>84</v>
      </c>
      <c r="O1662" s="18" t="str">
        <f>INDEX(Chapter,MATCH(N1662,[1]Chapter!$A$1:$A$681,0),8)</f>
        <v>רווחה</v>
      </c>
      <c r="P1662" s="18" t="str">
        <f t="shared" si="202"/>
        <v>844</v>
      </c>
      <c r="Q1662" s="18" t="str">
        <f>INDEX(Chapter,MATCH(P1662,[1]Chapter!$A$1:$A$681,0),8)</f>
        <v>שירותים לזקן</v>
      </c>
      <c r="R1662" s="18" t="str">
        <f t="shared" si="203"/>
        <v>8443</v>
      </c>
      <c r="S1662" s="18" t="str">
        <f>INDEX(Chapter,MATCH(R1662,[1]Chapter!$A$1:$A$681,0),8)</f>
        <v>שירותים לזקן - מוסדי</v>
      </c>
      <c r="T1662" s="18"/>
      <c r="U1662" s="18" t="str">
        <f t="shared" si="204"/>
        <v>8</v>
      </c>
      <c r="V1662" s="18" t="str">
        <f>IF($L1662&lt;"6",INDEX(Revenue_type,MATCH(U1662*1,[1]type!$A$118:$A$168,0),8),INDEX(Expenditure_type,MATCH(U1662*1,[1]type!$A$2:$A$117,0),8))</f>
        <v>השתתפויות תמיכות ותרומות</v>
      </c>
      <c r="W1662" s="18" t="str">
        <f t="shared" si="205"/>
        <v>84</v>
      </c>
      <c r="X1662" s="18" t="str">
        <f>IF($L1662&lt;"6",INDEX(Revenue_type,MATCH(W1662*1,[1]type!$A$118:$A$168,0),8),INDEX(Expenditure_type,MATCH(W1662*1,[1]type!$A$2:$A$117,0),8))</f>
        <v>תמיכות רווחה</v>
      </c>
      <c r="Y1662" s="18" t="str">
        <f t="shared" si="206"/>
        <v>840</v>
      </c>
      <c r="Z1662" s="18" t="e">
        <f>IF($L1662&lt;"6",INDEX(Revenue_type,MATCH(Y1662*1,[1]type!$A$118:$A$168,0),8),INDEX(Expenditure_type,MATCH(Y1662*1,[1]type!$A$2:$A$117,0),8))</f>
        <v>#N/A</v>
      </c>
    </row>
    <row r="1663" spans="1:26" ht="15.75" customHeight="1" outlineLevel="2">
      <c r="A1663" s="38">
        <v>110</v>
      </c>
      <c r="B1663" s="39">
        <v>844400</v>
      </c>
      <c r="C1663">
        <v>1</v>
      </c>
      <c r="D1663" t="str">
        <f t="shared" si="207"/>
        <v>1844400.110</v>
      </c>
      <c r="E1663" s="47" t="s">
        <v>1066</v>
      </c>
      <c r="H1663" s="17">
        <v>1291000</v>
      </c>
      <c r="I1663" s="17">
        <v>1285455.8600000001</v>
      </c>
      <c r="J1663" s="16">
        <v>1155379.6599999999</v>
      </c>
      <c r="K1663" s="18">
        <f>INDEX(תקציב_2013,MATCH(D1663,'[1]תקציב 2015'!$D$3:$D$5960,0),8)</f>
        <v>55229</v>
      </c>
      <c r="L1663" s="18" t="str">
        <f t="shared" si="200"/>
        <v>8</v>
      </c>
      <c r="M1663" s="18" t="str">
        <f>INDEX(Chapter,MATCH(L1663,[1]Chapter!$A$1:$A$681,0),8)</f>
        <v>שירותים ממלכתיים</v>
      </c>
      <c r="N1663" s="18" t="str">
        <f t="shared" si="201"/>
        <v>84</v>
      </c>
      <c r="O1663" s="18" t="str">
        <f>INDEX(Chapter,MATCH(N1663,[1]Chapter!$A$1:$A$681,0),8)</f>
        <v>רווחה</v>
      </c>
      <c r="P1663" s="18" t="str">
        <f t="shared" si="202"/>
        <v>844</v>
      </c>
      <c r="Q1663" s="18" t="str">
        <f>INDEX(Chapter,MATCH(P1663,[1]Chapter!$A$1:$A$681,0),8)</f>
        <v>שירותים לזקן</v>
      </c>
      <c r="R1663" s="18" t="str">
        <f t="shared" si="203"/>
        <v>8444</v>
      </c>
      <c r="S1663" s="18" t="str">
        <f>INDEX(Chapter,MATCH(R1663,[1]Chapter!$A$1:$A$681,0),8)</f>
        <v>שירותים לזקן - קהילתי</v>
      </c>
      <c r="T1663" s="18"/>
      <c r="U1663" s="18" t="str">
        <f t="shared" si="204"/>
        <v>1</v>
      </c>
      <c r="V1663" s="18" t="str">
        <f>IF($L1663&lt;"6",INDEX(Revenue_type,MATCH(U1663*1,[1]type!$A$118:$A$168,0),8),INDEX(Expenditure_type,MATCH(U1663*1,[1]type!$A$2:$A$117,0),8))</f>
        <v>משכורות וש"ע לעובדים לפי תקן</v>
      </c>
      <c r="W1663" s="18" t="str">
        <f t="shared" si="205"/>
        <v>11</v>
      </c>
      <c r="X1663" s="18" t="str">
        <f>IF($L1663&lt;"6",INDEX(Revenue_type,MATCH(W1663*1,[1]type!$A$118:$A$168,0),8),INDEX(Expenditure_type,MATCH(W1663*1,[1]type!$A$2:$A$117,0),8))</f>
        <v>השכר הקובע</v>
      </c>
      <c r="Y1663" s="18" t="str">
        <f t="shared" si="206"/>
        <v>110</v>
      </c>
      <c r="Z1663" s="18" t="e">
        <f>IF($L1663&lt;"6",INDEX(Revenue_type,MATCH(Y1663*1,[1]type!$A$118:$A$168,0),8),INDEX(Expenditure_type,MATCH(Y1663*1,[1]type!$A$2:$A$117,0),8))</f>
        <v>#N/A</v>
      </c>
    </row>
    <row r="1664" spans="1:26" ht="15.75" customHeight="1" outlineLevel="2">
      <c r="A1664" s="38">
        <v>115</v>
      </c>
      <c r="B1664" s="39">
        <v>844400</v>
      </c>
      <c r="C1664">
        <v>1</v>
      </c>
      <c r="D1664" t="str">
        <f t="shared" si="207"/>
        <v>1844400.115</v>
      </c>
      <c r="E1664" s="47" t="s">
        <v>433</v>
      </c>
      <c r="H1664" s="17">
        <v>60000</v>
      </c>
      <c r="I1664" s="17">
        <v>24874</v>
      </c>
      <c r="J1664" s="16">
        <v>20233</v>
      </c>
      <c r="K1664" s="18" t="e">
        <f>INDEX(תקציב_2013,MATCH(D1664,'[1]תקציב 2015'!$D$3:$D$5960,0),8)</f>
        <v>#N/A</v>
      </c>
      <c r="L1664" s="18" t="str">
        <f t="shared" si="200"/>
        <v>8</v>
      </c>
      <c r="M1664" s="18" t="str">
        <f>INDEX(Chapter,MATCH(L1664,[1]Chapter!$A$1:$A$681,0),8)</f>
        <v>שירותים ממלכתיים</v>
      </c>
      <c r="N1664" s="18" t="str">
        <f t="shared" si="201"/>
        <v>84</v>
      </c>
      <c r="O1664" s="18" t="str">
        <f>INDEX(Chapter,MATCH(N1664,[1]Chapter!$A$1:$A$681,0),8)</f>
        <v>רווחה</v>
      </c>
      <c r="P1664" s="18" t="str">
        <f t="shared" si="202"/>
        <v>844</v>
      </c>
      <c r="Q1664" s="18" t="str">
        <f>INDEX(Chapter,MATCH(P1664,[1]Chapter!$A$1:$A$681,0),8)</f>
        <v>שירותים לזקן</v>
      </c>
      <c r="R1664" s="18" t="str">
        <f t="shared" si="203"/>
        <v>8444</v>
      </c>
      <c r="S1664" s="18" t="str">
        <f>INDEX(Chapter,MATCH(R1664,[1]Chapter!$A$1:$A$681,0),8)</f>
        <v>שירותים לזקן - קהילתי</v>
      </c>
      <c r="T1664" s="18"/>
      <c r="U1664" s="18" t="str">
        <f t="shared" si="204"/>
        <v>1</v>
      </c>
      <c r="V1664" s="18" t="str">
        <f>IF($L1664&lt;"6",INDEX(Revenue_type,MATCH(U1664*1,[1]type!$A$118:$A$168,0),8),INDEX(Expenditure_type,MATCH(U1664*1,[1]type!$A$2:$A$117,0),8))</f>
        <v>משכורות וש"ע לעובדים לפי תקן</v>
      </c>
      <c r="W1664" s="18" t="str">
        <f t="shared" si="205"/>
        <v>11</v>
      </c>
      <c r="X1664" s="18" t="str">
        <f>IF($L1664&lt;"6",INDEX(Revenue_type,MATCH(W1664*1,[1]type!$A$118:$A$168,0),8),INDEX(Expenditure_type,MATCH(W1664*1,[1]type!$A$2:$A$117,0),8))</f>
        <v>השכר הקובע</v>
      </c>
      <c r="Y1664" s="18" t="str">
        <f t="shared" si="206"/>
        <v>115</v>
      </c>
      <c r="Z1664" s="18" t="e">
        <f>IF($L1664&lt;"6",INDEX(Revenue_type,MATCH(Y1664*1,[1]type!$A$118:$A$168,0),8),INDEX(Expenditure_type,MATCH(Y1664*1,[1]type!$A$2:$A$117,0),8))</f>
        <v>#N/A</v>
      </c>
    </row>
    <row r="1665" spans="1:26" ht="15.75" customHeight="1" outlineLevel="2">
      <c r="A1665" s="38">
        <v>130</v>
      </c>
      <c r="B1665" s="39">
        <v>844400</v>
      </c>
      <c r="C1665">
        <v>1</v>
      </c>
      <c r="D1665" t="str">
        <f t="shared" si="207"/>
        <v>1844400.130</v>
      </c>
      <c r="E1665" s="42" t="s">
        <v>41</v>
      </c>
      <c r="H1665" s="17">
        <v>20000</v>
      </c>
      <c r="I1665" s="17">
        <v>20866.439999999999</v>
      </c>
      <c r="J1665" s="16">
        <v>18447.72</v>
      </c>
      <c r="K1665" s="18">
        <f>INDEX(תקציב_2013,MATCH(D1665,'[1]תקציב 2015'!$D$3:$D$5960,0),8)</f>
        <v>540</v>
      </c>
      <c r="L1665" s="18" t="str">
        <f t="shared" si="200"/>
        <v>8</v>
      </c>
      <c r="M1665" s="18" t="str">
        <f>INDEX(Chapter,MATCH(L1665,[1]Chapter!$A$1:$A$681,0),8)</f>
        <v>שירותים ממלכתיים</v>
      </c>
      <c r="N1665" s="18" t="str">
        <f t="shared" si="201"/>
        <v>84</v>
      </c>
      <c r="O1665" s="18" t="str">
        <f>INDEX(Chapter,MATCH(N1665,[1]Chapter!$A$1:$A$681,0),8)</f>
        <v>רווחה</v>
      </c>
      <c r="P1665" s="18" t="str">
        <f t="shared" si="202"/>
        <v>844</v>
      </c>
      <c r="Q1665" s="18" t="str">
        <f>INDEX(Chapter,MATCH(P1665,[1]Chapter!$A$1:$A$681,0),8)</f>
        <v>שירותים לזקן</v>
      </c>
      <c r="R1665" s="18" t="str">
        <f t="shared" si="203"/>
        <v>8444</v>
      </c>
      <c r="S1665" s="18" t="str">
        <f>INDEX(Chapter,MATCH(R1665,[1]Chapter!$A$1:$A$681,0),8)</f>
        <v>שירותים לזקן - קהילתי</v>
      </c>
      <c r="T1665" s="18"/>
      <c r="U1665" s="18" t="str">
        <f t="shared" si="204"/>
        <v>1</v>
      </c>
      <c r="V1665" s="18" t="str">
        <f>IF($L1665&lt;"6",INDEX(Revenue_type,MATCH(U1665*1,[1]type!$A$118:$A$168,0),8),INDEX(Expenditure_type,MATCH(U1665*1,[1]type!$A$2:$A$117,0),8))</f>
        <v>משכורות וש"ע לעובדים לפי תקן</v>
      </c>
      <c r="W1665" s="18" t="str">
        <f t="shared" si="205"/>
        <v>13</v>
      </c>
      <c r="X1665" s="18" t="str">
        <f>IF($L1665&lt;"6",INDEX(Revenue_type,MATCH(W1665*1,[1]type!$A$118:$A$168,0),8),INDEX(Expenditure_type,MATCH(W1665*1,[1]type!$A$2:$A$117,0),8))</f>
        <v>שעות נוספות</v>
      </c>
      <c r="Y1665" s="18" t="str">
        <f t="shared" si="206"/>
        <v>130</v>
      </c>
      <c r="Z1665" s="18" t="e">
        <f>IF($L1665&lt;"6",INDEX(Revenue_type,MATCH(Y1665*1,[1]type!$A$118:$A$168,0),8),INDEX(Expenditure_type,MATCH(Y1665*1,[1]type!$A$2:$A$117,0),8))</f>
        <v>#N/A</v>
      </c>
    </row>
    <row r="1666" spans="1:26" ht="15.75" customHeight="1" outlineLevel="2">
      <c r="A1666" s="38">
        <v>140</v>
      </c>
      <c r="B1666" s="39">
        <v>844400</v>
      </c>
      <c r="C1666">
        <v>1</v>
      </c>
      <c r="D1666" t="str">
        <f t="shared" si="207"/>
        <v>1844400.140</v>
      </c>
      <c r="E1666" s="47" t="s">
        <v>56</v>
      </c>
      <c r="H1666" s="17">
        <v>45000</v>
      </c>
      <c r="I1666" s="17">
        <v>38794.199999999997</v>
      </c>
      <c r="J1666" s="16">
        <v>45987.78</v>
      </c>
      <c r="K1666" s="18">
        <f>INDEX(תקציב_2013,MATCH(D1666,'[1]תקציב 2015'!$D$3:$D$5960,0),8)</f>
        <v>8786</v>
      </c>
      <c r="L1666" s="18" t="str">
        <f t="shared" si="200"/>
        <v>8</v>
      </c>
      <c r="M1666" s="18" t="str">
        <f>INDEX(Chapter,MATCH(L1666,[1]Chapter!$A$1:$A$681,0),8)</f>
        <v>שירותים ממלכתיים</v>
      </c>
      <c r="N1666" s="18" t="str">
        <f t="shared" si="201"/>
        <v>84</v>
      </c>
      <c r="O1666" s="18" t="str">
        <f>INDEX(Chapter,MATCH(N1666,[1]Chapter!$A$1:$A$681,0),8)</f>
        <v>רווחה</v>
      </c>
      <c r="P1666" s="18" t="str">
        <f t="shared" si="202"/>
        <v>844</v>
      </c>
      <c r="Q1666" s="18" t="str">
        <f>INDEX(Chapter,MATCH(P1666,[1]Chapter!$A$1:$A$681,0),8)</f>
        <v>שירותים לזקן</v>
      </c>
      <c r="R1666" s="18" t="str">
        <f t="shared" si="203"/>
        <v>8444</v>
      </c>
      <c r="S1666" s="18" t="str">
        <f>INDEX(Chapter,MATCH(R1666,[1]Chapter!$A$1:$A$681,0),8)</f>
        <v>שירותים לזקן - קהילתי</v>
      </c>
      <c r="T1666" s="18"/>
      <c r="U1666" s="18" t="str">
        <f t="shared" si="204"/>
        <v>1</v>
      </c>
      <c r="V1666" s="18" t="str">
        <f>IF($L1666&lt;"6",INDEX(Revenue_type,MATCH(U1666*1,[1]type!$A$118:$A$168,0),8),INDEX(Expenditure_type,MATCH(U1666*1,[1]type!$A$2:$A$117,0),8))</f>
        <v>משכורות וש"ע לעובדים לפי תקן</v>
      </c>
      <c r="W1666" s="18" t="str">
        <f t="shared" si="205"/>
        <v>14</v>
      </c>
      <c r="X1666" s="18" t="str">
        <f>IF($L1666&lt;"6",INDEX(Revenue_type,MATCH(W1666*1,[1]type!$A$118:$A$168,0),8),INDEX(Expenditure_type,MATCH(W1666*1,[1]type!$A$2:$A$117,0),8))</f>
        <v>החזר הוצאות</v>
      </c>
      <c r="Y1666" s="18" t="str">
        <f t="shared" si="206"/>
        <v>140</v>
      </c>
      <c r="Z1666" s="18" t="e">
        <f>IF($L1666&lt;"6",INDEX(Revenue_type,MATCH(Y1666*1,[1]type!$A$118:$A$168,0),8),INDEX(Expenditure_type,MATCH(Y1666*1,[1]type!$A$2:$A$117,0),8))</f>
        <v>#N/A</v>
      </c>
    </row>
    <row r="1667" spans="1:26" ht="15.75" customHeight="1" outlineLevel="2">
      <c r="A1667" s="38">
        <v>210</v>
      </c>
      <c r="B1667" s="39">
        <v>844400</v>
      </c>
      <c r="C1667">
        <v>1</v>
      </c>
      <c r="D1667" t="str">
        <f t="shared" si="207"/>
        <v>1844400.210</v>
      </c>
      <c r="E1667" s="53" t="s">
        <v>476</v>
      </c>
      <c r="H1667" s="17">
        <v>250000</v>
      </c>
      <c r="I1667" s="17">
        <v>214986.13</v>
      </c>
      <c r="J1667" s="16">
        <v>244600.25</v>
      </c>
      <c r="K1667" s="18" t="e">
        <f>INDEX(תקציב_2013,MATCH(D1667,'[1]תקציב 2015'!$D$3:$D$5960,0),8)</f>
        <v>#N/A</v>
      </c>
      <c r="L1667" s="18" t="str">
        <f t="shared" ref="L1667:L1730" si="208">IF(LEFT($B1667,1)*1=0,LEFT($B1667,2),LEFT($B1667,1))</f>
        <v>8</v>
      </c>
      <c r="M1667" s="18" t="str">
        <f>INDEX(Chapter,MATCH(L1667,[1]Chapter!$A$1:$A$681,0),8)</f>
        <v>שירותים ממלכתיים</v>
      </c>
      <c r="N1667" s="18" t="str">
        <f t="shared" ref="N1667:N1730" si="209">IF(LEFT($B1667,1)*1=0,LEFT($B1667,3),LEFT($B1667,2))</f>
        <v>84</v>
      </c>
      <c r="O1667" s="18" t="str">
        <f>INDEX(Chapter,MATCH(N1667,[1]Chapter!$A$1:$A$681,0),8)</f>
        <v>רווחה</v>
      </c>
      <c r="P1667" s="18" t="str">
        <f t="shared" ref="P1667:P1730" si="210">IF(LEFT($B1667,1)*1=0,LEFT($B1667,4),LEFT($B1667,3))</f>
        <v>844</v>
      </c>
      <c r="Q1667" s="18" t="str">
        <f>INDEX(Chapter,MATCH(P1667,[1]Chapter!$A$1:$A$681,0),8)</f>
        <v>שירותים לזקן</v>
      </c>
      <c r="R1667" s="18" t="str">
        <f t="shared" ref="R1667:R1730" si="211">LEFT($B1667,4)</f>
        <v>8444</v>
      </c>
      <c r="S1667" s="18" t="str">
        <f>INDEX(Chapter,MATCH(R1667,[1]Chapter!$A$1:$A$681,0),8)</f>
        <v>שירותים לזקן - קהילתי</v>
      </c>
      <c r="T1667" s="18"/>
      <c r="U1667" s="18" t="str">
        <f t="shared" ref="U1667:U1730" si="212">LEFT($A1667,1)</f>
        <v>2</v>
      </c>
      <c r="V1667" s="18" t="str">
        <f>IF($L1667&lt;"6",INDEX(Revenue_type,MATCH(U1667*1,[1]type!$A$118:$A$168,0),8),INDEX(Expenditure_type,MATCH(U1667*1,[1]type!$A$2:$A$117,0),8))</f>
        <v>משכורות וש"ע לעובדים בלי תקן</v>
      </c>
      <c r="W1667" s="18" t="str">
        <f t="shared" ref="W1667:W1730" si="213">LEFT($A1667,2)</f>
        <v>21</v>
      </c>
      <c r="X1667" s="18" t="str">
        <f>IF($L1667&lt;"6",INDEX(Revenue_type,MATCH(W1667*1,[1]type!$A$118:$A$168,0),8),INDEX(Expenditure_type,MATCH(W1667*1,[1]type!$A$2:$A$117,0),8))</f>
        <v>השכר הקובע</v>
      </c>
      <c r="Y1667" s="18" t="str">
        <f t="shared" ref="Y1667:Y1730" si="214">LEFT($A1667,3)</f>
        <v>210</v>
      </c>
      <c r="Z1667" s="18" t="e">
        <f>IF($L1667&lt;"6",INDEX(Revenue_type,MATCH(Y1667*1,[1]type!$A$118:$A$168,0),8),INDEX(Expenditure_type,MATCH(Y1667*1,[1]type!$A$2:$A$117,0),8))</f>
        <v>#N/A</v>
      </c>
    </row>
    <row r="1668" spans="1:26" ht="15.75" customHeight="1" outlineLevel="2">
      <c r="A1668" s="38">
        <v>310</v>
      </c>
      <c r="B1668" s="39">
        <v>844400</v>
      </c>
      <c r="C1668">
        <v>1</v>
      </c>
      <c r="D1668" t="str">
        <f t="shared" ref="D1668:D1731" si="215">C1668&amp;B1668&amp;"."&amp;A1668</f>
        <v>1844400.310</v>
      </c>
      <c r="E1668" s="44" t="s">
        <v>1067</v>
      </c>
      <c r="F1668" s="16"/>
      <c r="G1668"/>
      <c r="H1668" s="17">
        <v>0</v>
      </c>
      <c r="I1668" s="17">
        <v>0</v>
      </c>
      <c r="J1668" s="16">
        <v>0</v>
      </c>
      <c r="K1668" s="18" t="e">
        <f>INDEX(תקציב_2013,MATCH(D1668,'[1]תקציב 2015'!$D$3:$D$5960,0),8)</f>
        <v>#N/A</v>
      </c>
      <c r="L1668" s="18" t="str">
        <f t="shared" si="208"/>
        <v>8</v>
      </c>
      <c r="M1668" s="18" t="str">
        <f>INDEX(Chapter,MATCH(L1668,[1]Chapter!$A$1:$A$681,0),8)</f>
        <v>שירותים ממלכתיים</v>
      </c>
      <c r="N1668" s="18" t="str">
        <f t="shared" si="209"/>
        <v>84</v>
      </c>
      <c r="O1668" s="18" t="str">
        <f>INDEX(Chapter,MATCH(N1668,[1]Chapter!$A$1:$A$681,0),8)</f>
        <v>רווחה</v>
      </c>
      <c r="P1668" s="18" t="str">
        <f t="shared" si="210"/>
        <v>844</v>
      </c>
      <c r="Q1668" s="18" t="str">
        <f>INDEX(Chapter,MATCH(P1668,[1]Chapter!$A$1:$A$681,0),8)</f>
        <v>שירותים לזקן</v>
      </c>
      <c r="R1668" s="18" t="str">
        <f t="shared" si="211"/>
        <v>8444</v>
      </c>
      <c r="S1668" s="18" t="str">
        <f>INDEX(Chapter,MATCH(R1668,[1]Chapter!$A$1:$A$681,0),8)</f>
        <v>שירותים לזקן - קהילתי</v>
      </c>
      <c r="T1668" s="18"/>
      <c r="U1668" s="18" t="str">
        <f t="shared" si="212"/>
        <v>3</v>
      </c>
      <c r="V1668" s="18" t="str">
        <f>IF($L1668&lt;"6",INDEX(Revenue_type,MATCH(U1668*1,[1]type!$A$118:$A$168,0),8),INDEX(Expenditure_type,MATCH(U1668*1,[1]type!$A$2:$A$117,0),8))</f>
        <v>פנסיה ופיצויים</v>
      </c>
      <c r="W1668" s="18" t="str">
        <f t="shared" si="213"/>
        <v>31</v>
      </c>
      <c r="X1668" s="18" t="str">
        <f>IF($L1668&lt;"6",INDEX(Revenue_type,MATCH(W1668*1,[1]type!$A$118:$A$168,0),8),INDEX(Expenditure_type,MATCH(W1668*1,[1]type!$A$2:$A$117,0),8))</f>
        <v>פנסיה</v>
      </c>
      <c r="Y1668" s="18" t="str">
        <f t="shared" si="214"/>
        <v>310</v>
      </c>
      <c r="Z1668" s="18" t="e">
        <f>IF($L1668&lt;"6",INDEX(Revenue_type,MATCH(Y1668*1,[1]type!$A$118:$A$168,0),8),INDEX(Expenditure_type,MATCH(Y1668*1,[1]type!$A$2:$A$117,0),8))</f>
        <v>#N/A</v>
      </c>
    </row>
    <row r="1669" spans="1:26" ht="15.75" customHeight="1" outlineLevel="2">
      <c r="A1669" s="38">
        <v>798</v>
      </c>
      <c r="B1669" s="39">
        <v>844400</v>
      </c>
      <c r="C1669">
        <v>1</v>
      </c>
      <c r="D1669" t="str">
        <f t="shared" si="215"/>
        <v>1844400.798</v>
      </c>
      <c r="E1669" s="44" t="s">
        <v>565</v>
      </c>
      <c r="F1669" s="16"/>
      <c r="G1669"/>
      <c r="H1669" s="17">
        <v>12000</v>
      </c>
      <c r="I1669" s="17">
        <v>11335</v>
      </c>
      <c r="J1669" s="16">
        <v>9880</v>
      </c>
      <c r="K1669" s="18"/>
      <c r="L1669" s="18" t="str">
        <f t="shared" si="208"/>
        <v>8</v>
      </c>
      <c r="M1669" s="18" t="str">
        <f>INDEX(Chapter,MATCH(L1669,[1]Chapter!$A$1:$A$681,0),8)</f>
        <v>שירותים ממלכתיים</v>
      </c>
      <c r="N1669" s="18" t="str">
        <f t="shared" si="209"/>
        <v>84</v>
      </c>
      <c r="O1669" s="18" t="str">
        <f>INDEX(Chapter,MATCH(N1669,[1]Chapter!$A$1:$A$681,0),8)</f>
        <v>רווחה</v>
      </c>
      <c r="P1669" s="18" t="str">
        <f t="shared" si="210"/>
        <v>844</v>
      </c>
      <c r="Q1669" s="18" t="str">
        <f>INDEX(Chapter,MATCH(P1669,[1]Chapter!$A$1:$A$681,0),8)</f>
        <v>שירותים לזקן</v>
      </c>
      <c r="R1669" s="18" t="str">
        <f t="shared" si="211"/>
        <v>8444</v>
      </c>
      <c r="S1669" s="18" t="str">
        <f>INDEX(Chapter,MATCH(R1669,[1]Chapter!$A$1:$A$681,0),8)</f>
        <v>שירותים לזקן - קהילתי</v>
      </c>
      <c r="T1669" s="18"/>
      <c r="U1669" s="18" t="str">
        <f t="shared" si="212"/>
        <v>7</v>
      </c>
      <c r="V1669" s="18" t="str">
        <f>IF($L1669&lt;"6",INDEX(Revenue_type,MATCH(U1669*1,[1]type!$A$118:$A$168,0),8),INDEX(Expenditure_type,MATCH(U1669*1,[1]type!$A$2:$A$117,0),8))</f>
        <v>הוצאות לפעולות</v>
      </c>
      <c r="W1669" s="18" t="str">
        <f t="shared" si="213"/>
        <v>79</v>
      </c>
      <c r="X1669" s="18" t="str">
        <f>IF($L1669&lt;"6",INDEX(Revenue_type,MATCH(W1669*1,[1]type!$A$118:$A$168,0),8),INDEX(Expenditure_type,MATCH(W1669*1,[1]type!$A$2:$A$117,0),8))</f>
        <v>השתתפות בתקציבי עזר 092</v>
      </c>
      <c r="Y1669" s="18" t="str">
        <f t="shared" si="214"/>
        <v>798</v>
      </c>
      <c r="Z1669" s="18" t="e">
        <f>IF($L1669&lt;"6",INDEX(Revenue_type,MATCH(Y1669*1,[1]type!$A$118:$A$168,0),8),INDEX(Expenditure_type,MATCH(Y1669*1,[1]type!$A$2:$A$117,0),8))</f>
        <v>#N/A</v>
      </c>
    </row>
    <row r="1670" spans="1:26" ht="15.75" customHeight="1" outlineLevel="2">
      <c r="A1670" s="38">
        <v>840</v>
      </c>
      <c r="B1670" s="39">
        <v>844400</v>
      </c>
      <c r="C1670">
        <v>1</v>
      </c>
      <c r="D1670" t="str">
        <f t="shared" si="215"/>
        <v>1844400.840</v>
      </c>
      <c r="E1670" s="47" t="s">
        <v>363</v>
      </c>
      <c r="F1670" s="16"/>
      <c r="G1670"/>
      <c r="H1670" s="17">
        <v>749000</v>
      </c>
      <c r="I1670" s="17">
        <v>734745.68</v>
      </c>
      <c r="J1670" s="16">
        <v>622394.62</v>
      </c>
      <c r="K1670" s="18">
        <f>INDEX(תקציב_2013,MATCH(D1670,'[1]תקציב 2015'!$D$3:$D$5960,0),8)</f>
        <v>40000</v>
      </c>
      <c r="L1670" s="18" t="str">
        <f t="shared" si="208"/>
        <v>8</v>
      </c>
      <c r="M1670" s="18" t="str">
        <f>INDEX(Chapter,MATCH(L1670,[1]Chapter!$A$1:$A$681,0),8)</f>
        <v>שירותים ממלכתיים</v>
      </c>
      <c r="N1670" s="18" t="str">
        <f t="shared" si="209"/>
        <v>84</v>
      </c>
      <c r="O1670" s="18" t="str">
        <f>INDEX(Chapter,MATCH(N1670,[1]Chapter!$A$1:$A$681,0),8)</f>
        <v>רווחה</v>
      </c>
      <c r="P1670" s="18" t="str">
        <f t="shared" si="210"/>
        <v>844</v>
      </c>
      <c r="Q1670" s="18" t="str">
        <f>INDEX(Chapter,MATCH(P1670,[1]Chapter!$A$1:$A$681,0),8)</f>
        <v>שירותים לזקן</v>
      </c>
      <c r="R1670" s="18" t="str">
        <f t="shared" si="211"/>
        <v>8444</v>
      </c>
      <c r="S1670" s="18" t="str">
        <f>INDEX(Chapter,MATCH(R1670,[1]Chapter!$A$1:$A$681,0),8)</f>
        <v>שירותים לזקן - קהילתי</v>
      </c>
      <c r="T1670" s="18"/>
      <c r="U1670" s="18" t="str">
        <f t="shared" si="212"/>
        <v>8</v>
      </c>
      <c r="V1670" s="18" t="str">
        <f>IF($L1670&lt;"6",INDEX(Revenue_type,MATCH(U1670*1,[1]type!$A$118:$A$168,0),8),INDEX(Expenditure_type,MATCH(U1670*1,[1]type!$A$2:$A$117,0),8))</f>
        <v>השתתפויות תמיכות ותרומות</v>
      </c>
      <c r="W1670" s="18" t="str">
        <f t="shared" si="213"/>
        <v>84</v>
      </c>
      <c r="X1670" s="18" t="str">
        <f>IF($L1670&lt;"6",INDEX(Revenue_type,MATCH(W1670*1,[1]type!$A$118:$A$168,0),8),INDEX(Expenditure_type,MATCH(W1670*1,[1]type!$A$2:$A$117,0),8))</f>
        <v>תמיכות רווחה</v>
      </c>
      <c r="Y1670" s="18" t="str">
        <f t="shared" si="214"/>
        <v>840</v>
      </c>
      <c r="Z1670" s="18" t="e">
        <f>IF($L1670&lt;"6",INDEX(Revenue_type,MATCH(Y1670*1,[1]type!$A$118:$A$168,0),8),INDEX(Expenditure_type,MATCH(Y1670*1,[1]type!$A$2:$A$117,0),8))</f>
        <v>#N/A</v>
      </c>
    </row>
    <row r="1671" spans="1:26" ht="15.75" customHeight="1" outlineLevel="2">
      <c r="A1671" s="38">
        <v>780</v>
      </c>
      <c r="B1671" s="39">
        <v>844410</v>
      </c>
      <c r="C1671">
        <v>1</v>
      </c>
      <c r="D1671" t="str">
        <f t="shared" si="215"/>
        <v>1844410.780</v>
      </c>
      <c r="E1671" s="47" t="s">
        <v>1068</v>
      </c>
      <c r="F1671" s="16"/>
      <c r="G1671"/>
      <c r="H1671" s="17">
        <v>38000</v>
      </c>
      <c r="I1671" s="17">
        <v>32614.080000000002</v>
      </c>
      <c r="J1671" s="16">
        <v>28045.68</v>
      </c>
      <c r="K1671" s="18" t="e">
        <f>INDEX(תקציב_2013,MATCH(D1671,'[1]תקציב 2015'!$D$3:$D$5960,0),8)</f>
        <v>#N/A</v>
      </c>
      <c r="L1671" s="18" t="str">
        <f t="shared" si="208"/>
        <v>8</v>
      </c>
      <c r="M1671" s="18" t="str">
        <f>INDEX(Chapter,MATCH(L1671,[1]Chapter!$A$1:$A$681,0),8)</f>
        <v>שירותים ממלכתיים</v>
      </c>
      <c r="N1671" s="18" t="str">
        <f t="shared" si="209"/>
        <v>84</v>
      </c>
      <c r="O1671" s="18" t="str">
        <f>INDEX(Chapter,MATCH(N1671,[1]Chapter!$A$1:$A$681,0),8)</f>
        <v>רווחה</v>
      </c>
      <c r="P1671" s="18" t="str">
        <f t="shared" si="210"/>
        <v>844</v>
      </c>
      <c r="Q1671" s="18" t="str">
        <f>INDEX(Chapter,MATCH(P1671,[1]Chapter!$A$1:$A$681,0),8)</f>
        <v>שירותים לזקן</v>
      </c>
      <c r="R1671" s="18" t="str">
        <f t="shared" si="211"/>
        <v>8444</v>
      </c>
      <c r="S1671" s="18" t="str">
        <f>INDEX(Chapter,MATCH(R1671,[1]Chapter!$A$1:$A$681,0),8)</f>
        <v>שירותים לזקן - קהילתי</v>
      </c>
      <c r="T1671" s="18"/>
      <c r="U1671" s="18" t="str">
        <f t="shared" si="212"/>
        <v>7</v>
      </c>
      <c r="V1671" s="18" t="str">
        <f>IF($L1671&lt;"6",INDEX(Revenue_type,MATCH(U1671*1,[1]type!$A$118:$A$168,0),8),INDEX(Expenditure_type,MATCH(U1671*1,[1]type!$A$2:$A$117,0),8))</f>
        <v>הוצאות לפעולות</v>
      </c>
      <c r="W1671" s="18" t="str">
        <f t="shared" si="213"/>
        <v>78</v>
      </c>
      <c r="X1671" s="18" t="str">
        <f>IF($L1671&lt;"6",INDEX(Revenue_type,MATCH(W1671*1,[1]type!$A$118:$A$168,0),8),INDEX(Expenditure_type,MATCH(W1671*1,[1]type!$A$2:$A$117,0),8))</f>
        <v>הוצאות שונות</v>
      </c>
      <c r="Y1671" s="18" t="str">
        <f t="shared" si="214"/>
        <v>780</v>
      </c>
      <c r="Z1671" s="18" t="e">
        <f>IF($L1671&lt;"6",INDEX(Revenue_type,MATCH(Y1671*1,[1]type!$A$118:$A$168,0),8),INDEX(Expenditure_type,MATCH(Y1671*1,[1]type!$A$2:$A$117,0),8))</f>
        <v>#N/A</v>
      </c>
    </row>
    <row r="1672" spans="1:26" ht="15.75" customHeight="1" outlineLevel="2">
      <c r="A1672" s="38">
        <v>820</v>
      </c>
      <c r="B1672" s="39">
        <v>844500</v>
      </c>
      <c r="C1672">
        <v>1</v>
      </c>
      <c r="D1672" t="str">
        <f t="shared" si="215"/>
        <v>1844500.820</v>
      </c>
      <c r="E1672" s="47" t="s">
        <v>366</v>
      </c>
      <c r="F1672" s="16"/>
      <c r="G1672"/>
      <c r="H1672" s="17">
        <v>300000</v>
      </c>
      <c r="I1672" s="17">
        <v>168928</v>
      </c>
      <c r="J1672" s="16">
        <v>188893</v>
      </c>
      <c r="K1672" s="18" t="e">
        <f>INDEX(תקציב_2013,MATCH(D1672,'[1]תקציב 2015'!$D$3:$D$5960,0),8)</f>
        <v>#N/A</v>
      </c>
      <c r="L1672" s="18" t="str">
        <f t="shared" si="208"/>
        <v>8</v>
      </c>
      <c r="M1672" s="18" t="str">
        <f>INDEX(Chapter,MATCH(L1672,[1]Chapter!$A$1:$A$681,0),8)</f>
        <v>שירותים ממלכתיים</v>
      </c>
      <c r="N1672" s="18" t="str">
        <f t="shared" si="209"/>
        <v>84</v>
      </c>
      <c r="O1672" s="18" t="str">
        <f>INDEX(Chapter,MATCH(N1672,[1]Chapter!$A$1:$A$681,0),8)</f>
        <v>רווחה</v>
      </c>
      <c r="P1672" s="18" t="str">
        <f t="shared" si="210"/>
        <v>844</v>
      </c>
      <c r="Q1672" s="18" t="str">
        <f>INDEX(Chapter,MATCH(P1672,[1]Chapter!$A$1:$A$681,0),8)</f>
        <v>שירותים לזקן</v>
      </c>
      <c r="R1672" s="18" t="str">
        <f t="shared" si="211"/>
        <v>8445</v>
      </c>
      <c r="S1672" s="18" t="str">
        <f>INDEX(Chapter,MATCH(R1672,[1]Chapter!$A$1:$A$681,0),8)</f>
        <v>תעסוקה ומרכזי יום לקשיש</v>
      </c>
      <c r="T1672" s="18"/>
      <c r="U1672" s="18" t="str">
        <f t="shared" si="212"/>
        <v>8</v>
      </c>
      <c r="V1672" s="18" t="str">
        <f>IF($L1672&lt;"6",INDEX(Revenue_type,MATCH(U1672*1,[1]type!$A$118:$A$168,0),8),INDEX(Expenditure_type,MATCH(U1672*1,[1]type!$A$2:$A$117,0),8))</f>
        <v>השתתפויות תמיכות ותרומות</v>
      </c>
      <c r="W1672" s="18" t="str">
        <f t="shared" si="213"/>
        <v>82</v>
      </c>
      <c r="X1672" s="18" t="str">
        <f>IF($L1672&lt;"6",INDEX(Revenue_type,MATCH(W1672*1,[1]type!$A$118:$A$168,0),8),INDEX(Expenditure_type,MATCH(W1672*1,[1]type!$A$2:$A$117,0),8))</f>
        <v>הקצבות בהמלצת ועדת הקצבות</v>
      </c>
      <c r="Y1672" s="18" t="str">
        <f t="shared" si="214"/>
        <v>820</v>
      </c>
      <c r="Z1672" s="18" t="e">
        <f>IF($L1672&lt;"6",INDEX(Revenue_type,MATCH(Y1672*1,[1]type!$A$118:$A$168,0),8),INDEX(Expenditure_type,MATCH(Y1672*1,[1]type!$A$2:$A$117,0),8))</f>
        <v>#N/A</v>
      </c>
    </row>
    <row r="1673" spans="1:26" ht="15.75" customHeight="1" outlineLevel="2">
      <c r="A1673" s="38">
        <v>840</v>
      </c>
      <c r="B1673" s="39">
        <v>844500</v>
      </c>
      <c r="C1673">
        <v>1</v>
      </c>
      <c r="D1673" t="str">
        <f t="shared" si="215"/>
        <v>1844500.840</v>
      </c>
      <c r="E1673" s="47" t="s">
        <v>366</v>
      </c>
      <c r="F1673" s="16"/>
      <c r="G1673"/>
      <c r="H1673" s="17">
        <v>1190000</v>
      </c>
      <c r="I1673" s="17">
        <v>717604.75</v>
      </c>
      <c r="J1673" s="16">
        <v>888967.04</v>
      </c>
      <c r="K1673" s="18">
        <f>INDEX(תקציב_2013,MATCH(D1673,'[1]תקציב 2015'!$D$3:$D$5960,0),8)</f>
        <v>1762000</v>
      </c>
      <c r="L1673" s="18" t="str">
        <f t="shared" si="208"/>
        <v>8</v>
      </c>
      <c r="M1673" s="18" t="str">
        <f>INDEX(Chapter,MATCH(L1673,[1]Chapter!$A$1:$A$681,0),8)</f>
        <v>שירותים ממלכתיים</v>
      </c>
      <c r="N1673" s="18" t="str">
        <f t="shared" si="209"/>
        <v>84</v>
      </c>
      <c r="O1673" s="18" t="str">
        <f>INDEX(Chapter,MATCH(N1673,[1]Chapter!$A$1:$A$681,0),8)</f>
        <v>רווחה</v>
      </c>
      <c r="P1673" s="18" t="str">
        <f t="shared" si="210"/>
        <v>844</v>
      </c>
      <c r="Q1673" s="18" t="str">
        <f>INDEX(Chapter,MATCH(P1673,[1]Chapter!$A$1:$A$681,0),8)</f>
        <v>שירותים לזקן</v>
      </c>
      <c r="R1673" s="18" t="str">
        <f t="shared" si="211"/>
        <v>8445</v>
      </c>
      <c r="S1673" s="18" t="str">
        <f>INDEX(Chapter,MATCH(R1673,[1]Chapter!$A$1:$A$681,0),8)</f>
        <v>תעסוקה ומרכזי יום לקשיש</v>
      </c>
      <c r="T1673" s="18"/>
      <c r="U1673" s="18" t="str">
        <f t="shared" si="212"/>
        <v>8</v>
      </c>
      <c r="V1673" s="18" t="str">
        <f>IF($L1673&lt;"6",INDEX(Revenue_type,MATCH(U1673*1,[1]type!$A$118:$A$168,0),8),INDEX(Expenditure_type,MATCH(U1673*1,[1]type!$A$2:$A$117,0),8))</f>
        <v>השתתפויות תמיכות ותרומות</v>
      </c>
      <c r="W1673" s="18" t="str">
        <f t="shared" si="213"/>
        <v>84</v>
      </c>
      <c r="X1673" s="18" t="str">
        <f>IF($L1673&lt;"6",INDEX(Revenue_type,MATCH(W1673*1,[1]type!$A$118:$A$168,0),8),INDEX(Expenditure_type,MATCH(W1673*1,[1]type!$A$2:$A$117,0),8))</f>
        <v>תמיכות רווחה</v>
      </c>
      <c r="Y1673" s="18" t="str">
        <f t="shared" si="214"/>
        <v>840</v>
      </c>
      <c r="Z1673" s="18" t="e">
        <f>IF($L1673&lt;"6",INDEX(Revenue_type,MATCH(Y1673*1,[1]type!$A$118:$A$168,0),8),INDEX(Expenditure_type,MATCH(Y1673*1,[1]type!$A$2:$A$117,0),8))</f>
        <v>#N/A</v>
      </c>
    </row>
    <row r="1674" spans="1:26" ht="15.75" customHeight="1" outlineLevel="2">
      <c r="A1674" s="38">
        <v>840</v>
      </c>
      <c r="B1674" s="39">
        <v>845100</v>
      </c>
      <c r="C1674">
        <v>1</v>
      </c>
      <c r="D1674" t="str">
        <f t="shared" si="215"/>
        <v>1845100.840</v>
      </c>
      <c r="E1674" s="47" t="s">
        <v>1069</v>
      </c>
      <c r="F1674" s="16"/>
      <c r="G1674"/>
      <c r="H1674" s="17">
        <v>23130000</v>
      </c>
      <c r="I1674" s="17">
        <v>23214441</v>
      </c>
      <c r="J1674" s="16">
        <v>22037691</v>
      </c>
      <c r="K1674" s="18">
        <f>INDEX(תקציב_2013,MATCH(D1674,'[1]תקציב 2015'!$D$3:$D$5960,0),8)</f>
        <v>29918376</v>
      </c>
      <c r="L1674" s="18" t="str">
        <f t="shared" si="208"/>
        <v>8</v>
      </c>
      <c r="M1674" s="18" t="str">
        <f>INDEX(Chapter,MATCH(L1674,[1]Chapter!$A$1:$A$681,0),8)</f>
        <v>שירותים ממלכתיים</v>
      </c>
      <c r="N1674" s="18" t="str">
        <f t="shared" si="209"/>
        <v>84</v>
      </c>
      <c r="O1674" s="18" t="str">
        <f>INDEX(Chapter,MATCH(N1674,[1]Chapter!$A$1:$A$681,0),8)</f>
        <v>רווחה</v>
      </c>
      <c r="P1674" s="18" t="str">
        <f t="shared" si="210"/>
        <v>845</v>
      </c>
      <c r="Q1674" s="18" t="str">
        <f>INDEX(Chapter,MATCH(P1674,[1]Chapter!$A$1:$A$681,0),8)</f>
        <v>שירותים למפגר</v>
      </c>
      <c r="R1674" s="18" t="str">
        <f t="shared" si="211"/>
        <v>8451</v>
      </c>
      <c r="S1674" s="18" t="str">
        <f>INDEX(Chapter,MATCH(R1674,[1]Chapter!$A$1:$A$681,0),8)</f>
        <v>סידור מפגרים במוסדות</v>
      </c>
      <c r="T1674" s="18"/>
      <c r="U1674" s="18" t="str">
        <f t="shared" si="212"/>
        <v>8</v>
      </c>
      <c r="V1674" s="18" t="str">
        <f>IF($L1674&lt;"6",INDEX(Revenue_type,MATCH(U1674*1,[1]type!$A$118:$A$168,0),8),INDEX(Expenditure_type,MATCH(U1674*1,[1]type!$A$2:$A$117,0),8))</f>
        <v>השתתפויות תמיכות ותרומות</v>
      </c>
      <c r="W1674" s="18" t="str">
        <f t="shared" si="213"/>
        <v>84</v>
      </c>
      <c r="X1674" s="18" t="str">
        <f>IF($L1674&lt;"6",INDEX(Revenue_type,MATCH(W1674*1,[1]type!$A$118:$A$168,0),8),INDEX(Expenditure_type,MATCH(W1674*1,[1]type!$A$2:$A$117,0),8))</f>
        <v>תמיכות רווחה</v>
      </c>
      <c r="Y1674" s="18" t="str">
        <f t="shared" si="214"/>
        <v>840</v>
      </c>
      <c r="Z1674" s="18" t="e">
        <f>IF($L1674&lt;"6",INDEX(Revenue_type,MATCH(Y1674*1,[1]type!$A$118:$A$168,0),8),INDEX(Expenditure_type,MATCH(Y1674*1,[1]type!$A$2:$A$117,0),8))</f>
        <v>#N/A</v>
      </c>
    </row>
    <row r="1675" spans="1:26" ht="15.75" customHeight="1" outlineLevel="2">
      <c r="A1675" s="38">
        <v>440</v>
      </c>
      <c r="B1675" s="39">
        <v>845200</v>
      </c>
      <c r="C1675">
        <v>1</v>
      </c>
      <c r="D1675" t="str">
        <f t="shared" si="215"/>
        <v>1845200.440</v>
      </c>
      <c r="E1675" s="47" t="s">
        <v>1070</v>
      </c>
      <c r="F1675" s="16"/>
      <c r="G1675"/>
      <c r="H1675" s="17">
        <v>49000</v>
      </c>
      <c r="I1675" s="17">
        <v>48157.2</v>
      </c>
      <c r="J1675" s="16">
        <v>42221</v>
      </c>
      <c r="K1675" s="18" t="e">
        <f>INDEX(תקציב_2013,MATCH(D1675,'[1]תקציב 2015'!$D$3:$D$5960,0),8)</f>
        <v>#N/A</v>
      </c>
      <c r="L1675" s="18" t="str">
        <f t="shared" si="208"/>
        <v>8</v>
      </c>
      <c r="M1675" s="18" t="str">
        <f>INDEX(Chapter,MATCH(L1675,[1]Chapter!$A$1:$A$681,0),8)</f>
        <v>שירותים ממלכתיים</v>
      </c>
      <c r="N1675" s="18" t="str">
        <f t="shared" si="209"/>
        <v>84</v>
      </c>
      <c r="O1675" s="18" t="str">
        <f>INDEX(Chapter,MATCH(N1675,[1]Chapter!$A$1:$A$681,0),8)</f>
        <v>רווחה</v>
      </c>
      <c r="P1675" s="18" t="str">
        <f t="shared" si="210"/>
        <v>845</v>
      </c>
      <c r="Q1675" s="18" t="str">
        <f>INDEX(Chapter,MATCH(P1675,[1]Chapter!$A$1:$A$681,0),8)</f>
        <v>שירותים למפגר</v>
      </c>
      <c r="R1675" s="18" t="str">
        <f t="shared" si="211"/>
        <v>8452</v>
      </c>
      <c r="S1675" s="18" t="str">
        <f>INDEX(Chapter,MATCH(R1675,[1]Chapter!$A$1:$A$681,0),8)</f>
        <v>סידור מפגרים במסגרות</v>
      </c>
      <c r="T1675" s="18"/>
      <c r="U1675" s="18" t="str">
        <f t="shared" si="212"/>
        <v>4</v>
      </c>
      <c r="V1675" s="18" t="str">
        <f>IF($L1675&lt;"6",INDEX(Revenue_type,MATCH(U1675*1,[1]type!$A$118:$A$168,0),8),INDEX(Expenditure_type,MATCH(U1675*1,[1]type!$A$2:$A$117,0),8))</f>
        <v>אחזקת בינים ואספקת ציוד</v>
      </c>
      <c r="W1675" s="18" t="str">
        <f t="shared" si="213"/>
        <v>44</v>
      </c>
      <c r="X1675" s="18" t="str">
        <f>IF($L1675&lt;"6",INDEX(Revenue_type,MATCH(W1675*1,[1]type!$A$118:$A$168,0),8),INDEX(Expenditure_type,MATCH(W1675*1,[1]type!$A$2:$A$117,0),8))</f>
        <v>ביטוח</v>
      </c>
      <c r="Y1675" s="18" t="str">
        <f t="shared" si="214"/>
        <v>440</v>
      </c>
      <c r="Z1675" s="18" t="e">
        <f>IF($L1675&lt;"6",INDEX(Revenue_type,MATCH(Y1675*1,[1]type!$A$118:$A$168,0),8),INDEX(Expenditure_type,MATCH(Y1675*1,[1]type!$A$2:$A$117,0),8))</f>
        <v>#N/A</v>
      </c>
    </row>
    <row r="1676" spans="1:26" ht="15.75" customHeight="1" outlineLevel="2">
      <c r="A1676" s="38">
        <v>840</v>
      </c>
      <c r="B1676" s="39">
        <v>845200</v>
      </c>
      <c r="C1676">
        <v>1</v>
      </c>
      <c r="D1676" t="str">
        <f t="shared" si="215"/>
        <v>1845200.840</v>
      </c>
      <c r="E1676" s="47" t="s">
        <v>1071</v>
      </c>
      <c r="F1676" s="16"/>
      <c r="G1676"/>
      <c r="H1676" s="17">
        <v>1951000</v>
      </c>
      <c r="I1676" s="17">
        <v>1913490</v>
      </c>
      <c r="J1676" s="16">
        <v>1663679</v>
      </c>
      <c r="K1676" s="18"/>
      <c r="L1676" s="18" t="str">
        <f t="shared" si="208"/>
        <v>8</v>
      </c>
      <c r="M1676" s="18" t="str">
        <f>INDEX(Chapter,MATCH(L1676,[1]Chapter!$A$1:$A$681,0),8)</f>
        <v>שירותים ממלכתיים</v>
      </c>
      <c r="N1676" s="18" t="str">
        <f t="shared" si="209"/>
        <v>84</v>
      </c>
      <c r="O1676" s="18" t="str">
        <f>INDEX(Chapter,MATCH(N1676,[1]Chapter!$A$1:$A$681,0),8)</f>
        <v>רווחה</v>
      </c>
      <c r="P1676" s="18" t="str">
        <f t="shared" si="210"/>
        <v>845</v>
      </c>
      <c r="Q1676" s="18" t="str">
        <f>INDEX(Chapter,MATCH(P1676,[1]Chapter!$A$1:$A$681,0),8)</f>
        <v>שירותים למפגר</v>
      </c>
      <c r="R1676" s="18" t="str">
        <f t="shared" si="211"/>
        <v>8452</v>
      </c>
      <c r="S1676" s="18" t="str">
        <f>INDEX(Chapter,MATCH(R1676,[1]Chapter!$A$1:$A$681,0),8)</f>
        <v>סידור מפגרים במסגרות</v>
      </c>
      <c r="T1676" s="18"/>
      <c r="U1676" s="18" t="str">
        <f t="shared" si="212"/>
        <v>8</v>
      </c>
      <c r="V1676" s="18" t="str">
        <f>IF($L1676&lt;"6",INDEX(Revenue_type,MATCH(U1676*1,[1]type!$A$118:$A$168,0),8),INDEX(Expenditure_type,MATCH(U1676*1,[1]type!$A$2:$A$117,0),8))</f>
        <v>השתתפויות תמיכות ותרומות</v>
      </c>
      <c r="W1676" s="18" t="str">
        <f t="shared" si="213"/>
        <v>84</v>
      </c>
      <c r="X1676" s="18" t="str">
        <f>IF($L1676&lt;"6",INDEX(Revenue_type,MATCH(W1676*1,[1]type!$A$118:$A$168,0),8),INDEX(Expenditure_type,MATCH(W1676*1,[1]type!$A$2:$A$117,0),8))</f>
        <v>תמיכות רווחה</v>
      </c>
      <c r="Y1676" s="18" t="str">
        <f t="shared" si="214"/>
        <v>840</v>
      </c>
      <c r="Z1676" s="18" t="e">
        <f>IF($L1676&lt;"6",INDEX(Revenue_type,MATCH(Y1676*1,[1]type!$A$118:$A$168,0),8),INDEX(Expenditure_type,MATCH(Y1676*1,[1]type!$A$2:$A$117,0),8))</f>
        <v>#N/A</v>
      </c>
    </row>
    <row r="1677" spans="1:26" ht="15.75" customHeight="1" outlineLevel="2">
      <c r="A1677" s="38">
        <v>780</v>
      </c>
      <c r="B1677" s="39">
        <v>845202</v>
      </c>
      <c r="C1677">
        <v>1</v>
      </c>
      <c r="D1677" t="str">
        <f t="shared" si="215"/>
        <v>1845202.780</v>
      </c>
      <c r="E1677" s="47" t="s">
        <v>449</v>
      </c>
      <c r="H1677" s="17">
        <v>0</v>
      </c>
      <c r="I1677" s="17">
        <v>0</v>
      </c>
      <c r="J1677" s="16">
        <v>0</v>
      </c>
      <c r="K1677" s="18" t="e">
        <f>INDEX(תקציב_2013,MATCH(D1677,'[1]תקציב 2015'!$D$3:$D$5960,0),8)</f>
        <v>#N/A</v>
      </c>
      <c r="L1677" s="18" t="str">
        <f t="shared" si="208"/>
        <v>8</v>
      </c>
      <c r="M1677" s="18" t="str">
        <f>INDEX(Chapter,MATCH(L1677,[1]Chapter!$A$1:$A$681,0),8)</f>
        <v>שירותים ממלכתיים</v>
      </c>
      <c r="N1677" s="18" t="str">
        <f t="shared" si="209"/>
        <v>84</v>
      </c>
      <c r="O1677" s="18" t="str">
        <f>INDEX(Chapter,MATCH(N1677,[1]Chapter!$A$1:$A$681,0),8)</f>
        <v>רווחה</v>
      </c>
      <c r="P1677" s="18" t="str">
        <f t="shared" si="210"/>
        <v>845</v>
      </c>
      <c r="Q1677" s="18" t="str">
        <f>INDEX(Chapter,MATCH(P1677,[1]Chapter!$A$1:$A$681,0),8)</f>
        <v>שירותים למפגר</v>
      </c>
      <c r="R1677" s="18" t="str">
        <f t="shared" si="211"/>
        <v>8452</v>
      </c>
      <c r="S1677" s="18" t="str">
        <f>INDEX(Chapter,MATCH(R1677,[1]Chapter!$A$1:$A$681,0),8)</f>
        <v>סידור מפגרים במסגרות</v>
      </c>
      <c r="T1677" s="18"/>
      <c r="U1677" s="18" t="str">
        <f t="shared" si="212"/>
        <v>7</v>
      </c>
      <c r="V1677" s="18" t="str">
        <f>IF($L1677&lt;"6",INDEX(Revenue_type,MATCH(U1677*1,[1]type!$A$118:$A$168,0),8),INDEX(Expenditure_type,MATCH(U1677*1,[1]type!$A$2:$A$117,0),8))</f>
        <v>הוצאות לפעולות</v>
      </c>
      <c r="W1677" s="18" t="str">
        <f t="shared" si="213"/>
        <v>78</v>
      </c>
      <c r="X1677" s="18" t="str">
        <f>IF($L1677&lt;"6",INDEX(Revenue_type,MATCH(W1677*1,[1]type!$A$118:$A$168,0),8),INDEX(Expenditure_type,MATCH(W1677*1,[1]type!$A$2:$A$117,0),8))</f>
        <v>הוצאות שונות</v>
      </c>
      <c r="Y1677" s="18" t="str">
        <f t="shared" si="214"/>
        <v>780</v>
      </c>
      <c r="Z1677" s="18" t="e">
        <f>IF($L1677&lt;"6",INDEX(Revenue_type,MATCH(Y1677*1,[1]type!$A$118:$A$168,0),8),INDEX(Expenditure_type,MATCH(Y1677*1,[1]type!$A$2:$A$117,0),8))</f>
        <v>#N/A</v>
      </c>
    </row>
    <row r="1678" spans="1:26" ht="15.75" customHeight="1" outlineLevel="2">
      <c r="A1678" s="38">
        <v>840</v>
      </c>
      <c r="B1678" s="39">
        <v>845202</v>
      </c>
      <c r="C1678">
        <v>1</v>
      </c>
      <c r="D1678" t="str">
        <f t="shared" si="215"/>
        <v>1845202.840</v>
      </c>
      <c r="E1678" s="47" t="s">
        <v>373</v>
      </c>
      <c r="H1678" s="17">
        <v>867000</v>
      </c>
      <c r="I1678" s="17">
        <v>901399</v>
      </c>
      <c r="J1678" s="16">
        <v>775637.94</v>
      </c>
      <c r="K1678" s="18" t="e">
        <f>INDEX(תקציב_2013,MATCH(D1678,'[1]תקציב 2015'!$D$3:$D$5960,0),8)</f>
        <v>#N/A</v>
      </c>
      <c r="L1678" s="18" t="str">
        <f t="shared" si="208"/>
        <v>8</v>
      </c>
      <c r="M1678" s="18" t="str">
        <f>INDEX(Chapter,MATCH(L1678,[1]Chapter!$A$1:$A$681,0),8)</f>
        <v>שירותים ממלכתיים</v>
      </c>
      <c r="N1678" s="18" t="str">
        <f t="shared" si="209"/>
        <v>84</v>
      </c>
      <c r="O1678" s="18" t="str">
        <f>INDEX(Chapter,MATCH(N1678,[1]Chapter!$A$1:$A$681,0),8)</f>
        <v>רווחה</v>
      </c>
      <c r="P1678" s="18" t="str">
        <f t="shared" si="210"/>
        <v>845</v>
      </c>
      <c r="Q1678" s="18" t="str">
        <f>INDEX(Chapter,MATCH(P1678,[1]Chapter!$A$1:$A$681,0),8)</f>
        <v>שירותים למפגר</v>
      </c>
      <c r="R1678" s="18" t="str">
        <f t="shared" si="211"/>
        <v>8452</v>
      </c>
      <c r="S1678" s="18" t="str">
        <f>INDEX(Chapter,MATCH(R1678,[1]Chapter!$A$1:$A$681,0),8)</f>
        <v>סידור מפגרים במסגרות</v>
      </c>
      <c r="T1678" s="18"/>
      <c r="U1678" s="18" t="str">
        <f t="shared" si="212"/>
        <v>8</v>
      </c>
      <c r="V1678" s="18" t="str">
        <f>IF($L1678&lt;"6",INDEX(Revenue_type,MATCH(U1678*1,[1]type!$A$118:$A$168,0),8),INDEX(Expenditure_type,MATCH(U1678*1,[1]type!$A$2:$A$117,0),8))</f>
        <v>השתתפויות תמיכות ותרומות</v>
      </c>
      <c r="W1678" s="18" t="str">
        <f t="shared" si="213"/>
        <v>84</v>
      </c>
      <c r="X1678" s="18" t="str">
        <f>IF($L1678&lt;"6",INDEX(Revenue_type,MATCH(W1678*1,[1]type!$A$118:$A$168,0),8),INDEX(Expenditure_type,MATCH(W1678*1,[1]type!$A$2:$A$117,0),8))</f>
        <v>תמיכות רווחה</v>
      </c>
      <c r="Y1678" s="18" t="str">
        <f t="shared" si="214"/>
        <v>840</v>
      </c>
      <c r="Z1678" s="18" t="e">
        <f>IF($L1678&lt;"6",INDEX(Revenue_type,MATCH(Y1678*1,[1]type!$A$118:$A$168,0),8),INDEX(Expenditure_type,MATCH(Y1678*1,[1]type!$A$2:$A$117,0),8))</f>
        <v>#N/A</v>
      </c>
    </row>
    <row r="1679" spans="1:26" ht="15.75" customHeight="1" outlineLevel="2">
      <c r="A1679" s="38">
        <v>110</v>
      </c>
      <c r="B1679" s="39">
        <v>845210</v>
      </c>
      <c r="C1679">
        <v>1</v>
      </c>
      <c r="D1679" t="str">
        <f t="shared" si="215"/>
        <v>1845210.110</v>
      </c>
      <c r="E1679" s="47" t="s">
        <v>1072</v>
      </c>
      <c r="H1679" s="17">
        <v>334000</v>
      </c>
      <c r="I1679" s="17">
        <v>334835.40000000002</v>
      </c>
      <c r="J1679" s="16">
        <v>329098.34999999998</v>
      </c>
      <c r="K1679" s="18" t="e">
        <f>INDEX(תקציב_2013,MATCH(D1679,'[1]תקציב 2015'!$D$3:$D$5960,0),8)</f>
        <v>#N/A</v>
      </c>
      <c r="L1679" s="18" t="str">
        <f t="shared" si="208"/>
        <v>8</v>
      </c>
      <c r="M1679" s="18" t="str">
        <f>INDEX(Chapter,MATCH(L1679,[1]Chapter!$A$1:$A$681,0),8)</f>
        <v>שירותים ממלכתיים</v>
      </c>
      <c r="N1679" s="18" t="str">
        <f t="shared" si="209"/>
        <v>84</v>
      </c>
      <c r="O1679" s="18" t="str">
        <f>INDEX(Chapter,MATCH(N1679,[1]Chapter!$A$1:$A$681,0),8)</f>
        <v>רווחה</v>
      </c>
      <c r="P1679" s="18" t="str">
        <f t="shared" si="210"/>
        <v>845</v>
      </c>
      <c r="Q1679" s="18" t="str">
        <f>INDEX(Chapter,MATCH(P1679,[1]Chapter!$A$1:$A$681,0),8)</f>
        <v>שירותים למפגר</v>
      </c>
      <c r="R1679" s="18" t="str">
        <f t="shared" si="211"/>
        <v>8452</v>
      </c>
      <c r="S1679" s="18" t="str">
        <f>INDEX(Chapter,MATCH(R1679,[1]Chapter!$A$1:$A$681,0),8)</f>
        <v>סידור מפגרים במסגרות</v>
      </c>
      <c r="T1679" s="18"/>
      <c r="U1679" s="18" t="str">
        <f t="shared" si="212"/>
        <v>1</v>
      </c>
      <c r="V1679" s="18" t="str">
        <f>IF($L1679&lt;"6",INDEX(Revenue_type,MATCH(U1679*1,[1]type!$A$118:$A$168,0),8),INDEX(Expenditure_type,MATCH(U1679*1,[1]type!$A$2:$A$117,0),8))</f>
        <v>משכורות וש"ע לעובדים לפי תקן</v>
      </c>
      <c r="W1679" s="18" t="str">
        <f t="shared" si="213"/>
        <v>11</v>
      </c>
      <c r="X1679" s="18" t="str">
        <f>IF($L1679&lt;"6",INDEX(Revenue_type,MATCH(W1679*1,[1]type!$A$118:$A$168,0),8),INDEX(Expenditure_type,MATCH(W1679*1,[1]type!$A$2:$A$117,0),8))</f>
        <v>השכר הקובע</v>
      </c>
      <c r="Y1679" s="18" t="str">
        <f t="shared" si="214"/>
        <v>110</v>
      </c>
      <c r="Z1679" s="18" t="e">
        <f>IF($L1679&lt;"6",INDEX(Revenue_type,MATCH(Y1679*1,[1]type!$A$118:$A$168,0),8),INDEX(Expenditure_type,MATCH(Y1679*1,[1]type!$A$2:$A$117,0),8))</f>
        <v>#N/A</v>
      </c>
    </row>
    <row r="1680" spans="1:26" ht="15.75" customHeight="1" outlineLevel="2">
      <c r="A1680" s="38">
        <v>115</v>
      </c>
      <c r="B1680" s="39">
        <v>845210</v>
      </c>
      <c r="C1680">
        <v>1</v>
      </c>
      <c r="D1680" t="str">
        <f t="shared" si="215"/>
        <v>1845210.115</v>
      </c>
      <c r="E1680" s="47" t="s">
        <v>433</v>
      </c>
      <c r="H1680" s="17">
        <v>70000</v>
      </c>
      <c r="I1680" s="17">
        <v>9950</v>
      </c>
      <c r="J1680" s="16">
        <v>6618</v>
      </c>
      <c r="K1680" s="18" t="e">
        <f>INDEX(תקציב_2013,MATCH(D1680,'[1]תקציב 2015'!$D$3:$D$5960,0),8)</f>
        <v>#N/A</v>
      </c>
      <c r="L1680" s="18" t="str">
        <f t="shared" si="208"/>
        <v>8</v>
      </c>
      <c r="M1680" s="18" t="str">
        <f>INDEX(Chapter,MATCH(L1680,[1]Chapter!$A$1:$A$681,0),8)</f>
        <v>שירותים ממלכתיים</v>
      </c>
      <c r="N1680" s="18" t="str">
        <f t="shared" si="209"/>
        <v>84</v>
      </c>
      <c r="O1680" s="18" t="str">
        <f>INDEX(Chapter,MATCH(N1680,[1]Chapter!$A$1:$A$681,0),8)</f>
        <v>רווחה</v>
      </c>
      <c r="P1680" s="18" t="str">
        <f t="shared" si="210"/>
        <v>845</v>
      </c>
      <c r="Q1680" s="18" t="str">
        <f>INDEX(Chapter,MATCH(P1680,[1]Chapter!$A$1:$A$681,0),8)</f>
        <v>שירותים למפגר</v>
      </c>
      <c r="R1680" s="18" t="str">
        <f t="shared" si="211"/>
        <v>8452</v>
      </c>
      <c r="S1680" s="18" t="str">
        <f>INDEX(Chapter,MATCH(R1680,[1]Chapter!$A$1:$A$681,0),8)</f>
        <v>סידור מפגרים במסגרות</v>
      </c>
      <c r="T1680" s="18"/>
      <c r="U1680" s="18" t="str">
        <f t="shared" si="212"/>
        <v>1</v>
      </c>
      <c r="V1680" s="18" t="str">
        <f>IF($L1680&lt;"6",INDEX(Revenue_type,MATCH(U1680*1,[1]type!$A$118:$A$168,0),8),INDEX(Expenditure_type,MATCH(U1680*1,[1]type!$A$2:$A$117,0),8))</f>
        <v>משכורות וש"ע לעובדים לפי תקן</v>
      </c>
      <c r="W1680" s="18" t="str">
        <f t="shared" si="213"/>
        <v>11</v>
      </c>
      <c r="X1680" s="18" t="str">
        <f>IF($L1680&lt;"6",INDEX(Revenue_type,MATCH(W1680*1,[1]type!$A$118:$A$168,0),8),INDEX(Expenditure_type,MATCH(W1680*1,[1]type!$A$2:$A$117,0),8))</f>
        <v>השכר הקובע</v>
      </c>
      <c r="Y1680" s="18" t="str">
        <f t="shared" si="214"/>
        <v>115</v>
      </c>
      <c r="Z1680" s="18" t="e">
        <f>IF($L1680&lt;"6",INDEX(Revenue_type,MATCH(Y1680*1,[1]type!$A$118:$A$168,0),8),INDEX(Expenditure_type,MATCH(Y1680*1,[1]type!$A$2:$A$117,0),8))</f>
        <v>#N/A</v>
      </c>
    </row>
    <row r="1681" spans="1:26" ht="15.75" customHeight="1" outlineLevel="2">
      <c r="A1681" s="38">
        <v>130</v>
      </c>
      <c r="B1681" s="39">
        <v>845210</v>
      </c>
      <c r="C1681">
        <v>1</v>
      </c>
      <c r="D1681" t="str">
        <f t="shared" si="215"/>
        <v>1845210.130</v>
      </c>
      <c r="E1681" s="47" t="s">
        <v>41</v>
      </c>
      <c r="H1681" s="17">
        <v>11000</v>
      </c>
      <c r="I1681" s="17">
        <v>13929.55</v>
      </c>
      <c r="J1681" s="16">
        <v>6601.12</v>
      </c>
      <c r="K1681" s="18" t="e">
        <f>INDEX(תקציב_2013,MATCH(D1681,'[1]תקציב 2015'!$D$3:$D$5960,0),8)</f>
        <v>#N/A</v>
      </c>
      <c r="L1681" s="18" t="str">
        <f t="shared" si="208"/>
        <v>8</v>
      </c>
      <c r="M1681" s="18" t="str">
        <f>INDEX(Chapter,MATCH(L1681,[1]Chapter!$A$1:$A$681,0),8)</f>
        <v>שירותים ממלכתיים</v>
      </c>
      <c r="N1681" s="18" t="str">
        <f t="shared" si="209"/>
        <v>84</v>
      </c>
      <c r="O1681" s="18" t="str">
        <f>INDEX(Chapter,MATCH(N1681,[1]Chapter!$A$1:$A$681,0),8)</f>
        <v>רווחה</v>
      </c>
      <c r="P1681" s="18" t="str">
        <f t="shared" si="210"/>
        <v>845</v>
      </c>
      <c r="Q1681" s="18" t="str">
        <f>INDEX(Chapter,MATCH(P1681,[1]Chapter!$A$1:$A$681,0),8)</f>
        <v>שירותים למפגר</v>
      </c>
      <c r="R1681" s="18" t="str">
        <f t="shared" si="211"/>
        <v>8452</v>
      </c>
      <c r="S1681" s="18" t="str">
        <f>INDEX(Chapter,MATCH(R1681,[1]Chapter!$A$1:$A$681,0),8)</f>
        <v>סידור מפגרים במסגרות</v>
      </c>
      <c r="T1681" s="18"/>
      <c r="U1681" s="18" t="str">
        <f t="shared" si="212"/>
        <v>1</v>
      </c>
      <c r="V1681" s="18" t="str">
        <f>IF($L1681&lt;"6",INDEX(Revenue_type,MATCH(U1681*1,[1]type!$A$118:$A$168,0),8),INDEX(Expenditure_type,MATCH(U1681*1,[1]type!$A$2:$A$117,0),8))</f>
        <v>משכורות וש"ע לעובדים לפי תקן</v>
      </c>
      <c r="W1681" s="18" t="str">
        <f t="shared" si="213"/>
        <v>13</v>
      </c>
      <c r="X1681" s="18" t="str">
        <f>IF($L1681&lt;"6",INDEX(Revenue_type,MATCH(W1681*1,[1]type!$A$118:$A$168,0),8),INDEX(Expenditure_type,MATCH(W1681*1,[1]type!$A$2:$A$117,0),8))</f>
        <v>שעות נוספות</v>
      </c>
      <c r="Y1681" s="18" t="str">
        <f t="shared" si="214"/>
        <v>130</v>
      </c>
      <c r="Z1681" s="18" t="e">
        <f>IF($L1681&lt;"6",INDEX(Revenue_type,MATCH(Y1681*1,[1]type!$A$118:$A$168,0),8),INDEX(Expenditure_type,MATCH(Y1681*1,[1]type!$A$2:$A$117,0),8))</f>
        <v>#N/A</v>
      </c>
    </row>
    <row r="1682" spans="1:26" ht="15.75" customHeight="1" outlineLevel="2">
      <c r="A1682" s="38">
        <v>140</v>
      </c>
      <c r="B1682" s="39">
        <v>845210</v>
      </c>
      <c r="C1682">
        <v>1</v>
      </c>
      <c r="D1682" t="str">
        <f t="shared" si="215"/>
        <v>1845210.140</v>
      </c>
      <c r="E1682" s="47" t="s">
        <v>42</v>
      </c>
      <c r="H1682" s="17">
        <v>22000</v>
      </c>
      <c r="I1682" s="17">
        <v>20885.36</v>
      </c>
      <c r="J1682" s="16">
        <v>24361.79</v>
      </c>
      <c r="K1682" s="18" t="e">
        <f>INDEX(תקציב_2013,MATCH(D1682,'[1]תקציב 2015'!$D$3:$D$5960,0),8)</f>
        <v>#N/A</v>
      </c>
      <c r="L1682" s="18" t="str">
        <f t="shared" si="208"/>
        <v>8</v>
      </c>
      <c r="M1682" s="18" t="str">
        <f>INDEX(Chapter,MATCH(L1682,[1]Chapter!$A$1:$A$681,0),8)</f>
        <v>שירותים ממלכתיים</v>
      </c>
      <c r="N1682" s="18" t="str">
        <f t="shared" si="209"/>
        <v>84</v>
      </c>
      <c r="O1682" s="18" t="str">
        <f>INDEX(Chapter,MATCH(N1682,[1]Chapter!$A$1:$A$681,0),8)</f>
        <v>רווחה</v>
      </c>
      <c r="P1682" s="18" t="str">
        <f t="shared" si="210"/>
        <v>845</v>
      </c>
      <c r="Q1682" s="18" t="str">
        <f>INDEX(Chapter,MATCH(P1682,[1]Chapter!$A$1:$A$681,0),8)</f>
        <v>שירותים למפגר</v>
      </c>
      <c r="R1682" s="18" t="str">
        <f t="shared" si="211"/>
        <v>8452</v>
      </c>
      <c r="S1682" s="18" t="str">
        <f>INDEX(Chapter,MATCH(R1682,[1]Chapter!$A$1:$A$681,0),8)</f>
        <v>סידור מפגרים במסגרות</v>
      </c>
      <c r="T1682" s="18"/>
      <c r="U1682" s="18" t="str">
        <f t="shared" si="212"/>
        <v>1</v>
      </c>
      <c r="V1682" s="18" t="str">
        <f>IF($L1682&lt;"6",INDEX(Revenue_type,MATCH(U1682*1,[1]type!$A$118:$A$168,0),8),INDEX(Expenditure_type,MATCH(U1682*1,[1]type!$A$2:$A$117,0),8))</f>
        <v>משכורות וש"ע לעובדים לפי תקן</v>
      </c>
      <c r="W1682" s="18" t="str">
        <f t="shared" si="213"/>
        <v>14</v>
      </c>
      <c r="X1682" s="18" t="str">
        <f>IF($L1682&lt;"6",INDEX(Revenue_type,MATCH(W1682*1,[1]type!$A$118:$A$168,0),8),INDEX(Expenditure_type,MATCH(W1682*1,[1]type!$A$2:$A$117,0),8))</f>
        <v>החזר הוצאות</v>
      </c>
      <c r="Y1682" s="18" t="str">
        <f t="shared" si="214"/>
        <v>140</v>
      </c>
      <c r="Z1682" s="18" t="e">
        <f>IF($L1682&lt;"6",INDEX(Revenue_type,MATCH(Y1682*1,[1]type!$A$118:$A$168,0),8),INDEX(Expenditure_type,MATCH(Y1682*1,[1]type!$A$2:$A$117,0),8))</f>
        <v>#N/A</v>
      </c>
    </row>
    <row r="1683" spans="1:26" ht="15.75" customHeight="1" outlineLevel="2">
      <c r="A1683" s="38">
        <v>210</v>
      </c>
      <c r="B1683" s="39">
        <v>845210</v>
      </c>
      <c r="C1683">
        <v>1</v>
      </c>
      <c r="D1683" t="str">
        <f t="shared" si="215"/>
        <v>1845210.210</v>
      </c>
      <c r="E1683" s="51" t="s">
        <v>476</v>
      </c>
      <c r="H1683" s="17">
        <v>110000</v>
      </c>
      <c r="I1683" s="17">
        <v>23413.43</v>
      </c>
      <c r="J1683" s="16">
        <v>11147.4</v>
      </c>
      <c r="K1683" s="18" t="e">
        <f>INDEX(תקציב_2013,MATCH(D1683,'[1]תקציב 2015'!$D$3:$D$5960,0),8)</f>
        <v>#N/A</v>
      </c>
      <c r="L1683" s="18" t="str">
        <f t="shared" si="208"/>
        <v>8</v>
      </c>
      <c r="M1683" s="18" t="str">
        <f>INDEX(Chapter,MATCH(L1683,[1]Chapter!$A$1:$A$681,0),8)</f>
        <v>שירותים ממלכתיים</v>
      </c>
      <c r="N1683" s="18" t="str">
        <f t="shared" si="209"/>
        <v>84</v>
      </c>
      <c r="O1683" s="18" t="str">
        <f>INDEX(Chapter,MATCH(N1683,[1]Chapter!$A$1:$A$681,0),8)</f>
        <v>רווחה</v>
      </c>
      <c r="P1683" s="18" t="str">
        <f t="shared" si="210"/>
        <v>845</v>
      </c>
      <c r="Q1683" s="18" t="str">
        <f>INDEX(Chapter,MATCH(P1683,[1]Chapter!$A$1:$A$681,0),8)</f>
        <v>שירותים למפגר</v>
      </c>
      <c r="R1683" s="18" t="str">
        <f t="shared" si="211"/>
        <v>8452</v>
      </c>
      <c r="S1683" s="18" t="str">
        <f>INDEX(Chapter,MATCH(R1683,[1]Chapter!$A$1:$A$681,0),8)</f>
        <v>סידור מפגרים במסגרות</v>
      </c>
      <c r="T1683" s="18"/>
      <c r="U1683" s="18" t="str">
        <f t="shared" si="212"/>
        <v>2</v>
      </c>
      <c r="V1683" s="18" t="str">
        <f>IF($L1683&lt;"6",INDEX(Revenue_type,MATCH(U1683*1,[1]type!$A$118:$A$168,0),8),INDEX(Expenditure_type,MATCH(U1683*1,[1]type!$A$2:$A$117,0),8))</f>
        <v>משכורות וש"ע לעובדים בלי תקן</v>
      </c>
      <c r="W1683" s="18" t="str">
        <f t="shared" si="213"/>
        <v>21</v>
      </c>
      <c r="X1683" s="18" t="str">
        <f>IF($L1683&lt;"6",INDEX(Revenue_type,MATCH(W1683*1,[1]type!$A$118:$A$168,0),8),INDEX(Expenditure_type,MATCH(W1683*1,[1]type!$A$2:$A$117,0),8))</f>
        <v>השכר הקובע</v>
      </c>
      <c r="Y1683" s="18" t="str">
        <f t="shared" si="214"/>
        <v>210</v>
      </c>
      <c r="Z1683" s="18" t="e">
        <f>IF($L1683&lt;"6",INDEX(Revenue_type,MATCH(Y1683*1,[1]type!$A$118:$A$168,0),8),INDEX(Expenditure_type,MATCH(Y1683*1,[1]type!$A$2:$A$117,0),8))</f>
        <v>#N/A</v>
      </c>
    </row>
    <row r="1684" spans="1:26" ht="15.75" customHeight="1" outlineLevel="2">
      <c r="A1684" s="38">
        <v>430</v>
      </c>
      <c r="B1684" s="39">
        <v>845210</v>
      </c>
      <c r="C1684">
        <v>1</v>
      </c>
      <c r="D1684" t="str">
        <f t="shared" si="215"/>
        <v>1845210.430</v>
      </c>
      <c r="E1684" s="42" t="s">
        <v>593</v>
      </c>
      <c r="H1684" s="17">
        <v>65000</v>
      </c>
      <c r="I1684" s="17">
        <v>47946.75</v>
      </c>
      <c r="J1684" s="16">
        <v>58254.89</v>
      </c>
      <c r="K1684" s="18" t="e">
        <f>INDEX(תקציב_2013,MATCH(D1684,'[1]תקציב 2015'!$D$3:$D$5960,0),8)</f>
        <v>#N/A</v>
      </c>
      <c r="L1684" s="18" t="str">
        <f t="shared" si="208"/>
        <v>8</v>
      </c>
      <c r="M1684" s="18" t="str">
        <f>INDEX(Chapter,MATCH(L1684,[1]Chapter!$A$1:$A$681,0),8)</f>
        <v>שירותים ממלכתיים</v>
      </c>
      <c r="N1684" s="18" t="str">
        <f t="shared" si="209"/>
        <v>84</v>
      </c>
      <c r="O1684" s="18" t="str">
        <f>INDEX(Chapter,MATCH(N1684,[1]Chapter!$A$1:$A$681,0),8)</f>
        <v>רווחה</v>
      </c>
      <c r="P1684" s="18" t="str">
        <f t="shared" si="210"/>
        <v>845</v>
      </c>
      <c r="Q1684" s="18" t="str">
        <f>INDEX(Chapter,MATCH(P1684,[1]Chapter!$A$1:$A$681,0),8)</f>
        <v>שירותים למפגר</v>
      </c>
      <c r="R1684" s="18" t="str">
        <f t="shared" si="211"/>
        <v>8452</v>
      </c>
      <c r="S1684" s="18" t="str">
        <f>INDEX(Chapter,MATCH(R1684,[1]Chapter!$A$1:$A$681,0),8)</f>
        <v>סידור מפגרים במסגרות</v>
      </c>
      <c r="T1684" s="18"/>
      <c r="U1684" s="18" t="str">
        <f t="shared" si="212"/>
        <v>4</v>
      </c>
      <c r="V1684" s="18" t="str">
        <f>IF($L1684&lt;"6",INDEX(Revenue_type,MATCH(U1684*1,[1]type!$A$118:$A$168,0),8),INDEX(Expenditure_type,MATCH(U1684*1,[1]type!$A$2:$A$117,0),8))</f>
        <v>אחזקת בינים ואספקת ציוד</v>
      </c>
      <c r="W1684" s="18" t="str">
        <f t="shared" si="213"/>
        <v>43</v>
      </c>
      <c r="X1684" s="18" t="str">
        <f>IF($L1684&lt;"6",INDEX(Revenue_type,MATCH(W1684*1,[1]type!$A$118:$A$168,0),8),INDEX(Expenditure_type,MATCH(W1684*1,[1]type!$A$2:$A$117,0),8))</f>
        <v>חשמל, מים וחומרי ניקיון</v>
      </c>
      <c r="Y1684" s="18" t="str">
        <f t="shared" si="214"/>
        <v>430</v>
      </c>
      <c r="Z1684" s="18" t="e">
        <f>IF($L1684&lt;"6",INDEX(Revenue_type,MATCH(Y1684*1,[1]type!$A$118:$A$168,0),8),INDEX(Expenditure_type,MATCH(Y1684*1,[1]type!$A$2:$A$117,0),8))</f>
        <v>#N/A</v>
      </c>
    </row>
    <row r="1685" spans="1:26" ht="15.75" customHeight="1" outlineLevel="2">
      <c r="A1685" s="38">
        <v>440</v>
      </c>
      <c r="B1685" s="39">
        <v>845210</v>
      </c>
      <c r="C1685">
        <v>1</v>
      </c>
      <c r="D1685" t="str">
        <f t="shared" si="215"/>
        <v>1845210.440</v>
      </c>
      <c r="E1685" s="42" t="s">
        <v>1073</v>
      </c>
      <c r="H1685" s="17">
        <v>25000</v>
      </c>
      <c r="I1685" s="17">
        <v>24827.7</v>
      </c>
      <c r="J1685" s="16">
        <v>23138</v>
      </c>
      <c r="K1685" s="18" t="e">
        <f>INDEX(תקציב_2013,MATCH(D1685,'[1]תקציב 2015'!$D$3:$D$5960,0),8)</f>
        <v>#N/A</v>
      </c>
      <c r="L1685" s="18" t="str">
        <f t="shared" si="208"/>
        <v>8</v>
      </c>
      <c r="M1685" s="18" t="str">
        <f>INDEX(Chapter,MATCH(L1685,[1]Chapter!$A$1:$A$681,0),8)</f>
        <v>שירותים ממלכתיים</v>
      </c>
      <c r="N1685" s="18" t="str">
        <f t="shared" si="209"/>
        <v>84</v>
      </c>
      <c r="O1685" s="18" t="str">
        <f>INDEX(Chapter,MATCH(N1685,[1]Chapter!$A$1:$A$681,0),8)</f>
        <v>רווחה</v>
      </c>
      <c r="P1685" s="18" t="str">
        <f t="shared" si="210"/>
        <v>845</v>
      </c>
      <c r="Q1685" s="18" t="str">
        <f>INDEX(Chapter,MATCH(P1685,[1]Chapter!$A$1:$A$681,0),8)</f>
        <v>שירותים למפגר</v>
      </c>
      <c r="R1685" s="18" t="str">
        <f t="shared" si="211"/>
        <v>8452</v>
      </c>
      <c r="S1685" s="18" t="str">
        <f>INDEX(Chapter,MATCH(R1685,[1]Chapter!$A$1:$A$681,0),8)</f>
        <v>סידור מפגרים במסגרות</v>
      </c>
      <c r="T1685" s="18"/>
      <c r="U1685" s="18" t="str">
        <f t="shared" si="212"/>
        <v>4</v>
      </c>
      <c r="V1685" s="18" t="str">
        <f>IF($L1685&lt;"6",INDEX(Revenue_type,MATCH(U1685*1,[1]type!$A$118:$A$168,0),8),INDEX(Expenditure_type,MATCH(U1685*1,[1]type!$A$2:$A$117,0),8))</f>
        <v>אחזקת בינים ואספקת ציוד</v>
      </c>
      <c r="W1685" s="18" t="str">
        <f t="shared" si="213"/>
        <v>44</v>
      </c>
      <c r="X1685" s="18" t="str">
        <f>IF($L1685&lt;"6",INDEX(Revenue_type,MATCH(W1685*1,[1]type!$A$118:$A$168,0),8),INDEX(Expenditure_type,MATCH(W1685*1,[1]type!$A$2:$A$117,0),8))</f>
        <v>ביטוח</v>
      </c>
      <c r="Y1685" s="18" t="str">
        <f t="shared" si="214"/>
        <v>440</v>
      </c>
      <c r="Z1685" s="18" t="e">
        <f>IF($L1685&lt;"6",INDEX(Revenue_type,MATCH(Y1685*1,[1]type!$A$118:$A$168,0),8),INDEX(Expenditure_type,MATCH(Y1685*1,[1]type!$A$2:$A$117,0),8))</f>
        <v>#N/A</v>
      </c>
    </row>
    <row r="1686" spans="1:26" ht="15.75" customHeight="1" outlineLevel="2">
      <c r="A1686" s="38">
        <v>750</v>
      </c>
      <c r="B1686" s="39">
        <v>845210</v>
      </c>
      <c r="C1686">
        <v>1</v>
      </c>
      <c r="D1686" t="str">
        <f t="shared" si="215"/>
        <v>1845210.750</v>
      </c>
      <c r="E1686" s="42" t="s">
        <v>1074</v>
      </c>
      <c r="H1686" s="17">
        <v>0</v>
      </c>
      <c r="I1686" s="17">
        <v>49855</v>
      </c>
      <c r="J1686" s="16">
        <v>92040</v>
      </c>
      <c r="K1686" s="18" t="e">
        <f>INDEX(תקציב_2013,MATCH(D1686,'[1]תקציב 2015'!$D$3:$D$5960,0),8)</f>
        <v>#N/A</v>
      </c>
      <c r="L1686" s="18" t="str">
        <f t="shared" si="208"/>
        <v>8</v>
      </c>
      <c r="M1686" s="18" t="str">
        <f>INDEX(Chapter,MATCH(L1686,[1]Chapter!$A$1:$A$681,0),8)</f>
        <v>שירותים ממלכתיים</v>
      </c>
      <c r="N1686" s="18" t="str">
        <f t="shared" si="209"/>
        <v>84</v>
      </c>
      <c r="O1686" s="18" t="str">
        <f>INDEX(Chapter,MATCH(N1686,[1]Chapter!$A$1:$A$681,0),8)</f>
        <v>רווחה</v>
      </c>
      <c r="P1686" s="18" t="str">
        <f t="shared" si="210"/>
        <v>845</v>
      </c>
      <c r="Q1686" s="18" t="str">
        <f>INDEX(Chapter,MATCH(P1686,[1]Chapter!$A$1:$A$681,0),8)</f>
        <v>שירותים למפגר</v>
      </c>
      <c r="R1686" s="18" t="str">
        <f t="shared" si="211"/>
        <v>8452</v>
      </c>
      <c r="S1686" s="18" t="str">
        <f>INDEX(Chapter,MATCH(R1686,[1]Chapter!$A$1:$A$681,0),8)</f>
        <v>סידור מפגרים במסגרות</v>
      </c>
      <c r="T1686" s="18"/>
      <c r="U1686" s="18" t="str">
        <f t="shared" si="212"/>
        <v>7</v>
      </c>
      <c r="V1686" s="18" t="str">
        <f>IF($L1686&lt;"6",INDEX(Revenue_type,MATCH(U1686*1,[1]type!$A$118:$A$168,0),8),INDEX(Expenditure_type,MATCH(U1686*1,[1]type!$A$2:$A$117,0),8))</f>
        <v>הוצאות לפעולות</v>
      </c>
      <c r="W1686" s="18" t="str">
        <f t="shared" si="213"/>
        <v>75</v>
      </c>
      <c r="X1686" s="18" t="str">
        <f>IF($L1686&lt;"6",INDEX(Revenue_type,MATCH(W1686*1,[1]type!$A$118:$A$168,0),8),INDEX(Expenditure_type,MATCH(W1686*1,[1]type!$A$2:$A$117,0),8))</f>
        <v>עבודות קבלניות</v>
      </c>
      <c r="Y1686" s="18" t="str">
        <f t="shared" si="214"/>
        <v>750</v>
      </c>
      <c r="Z1686" s="18" t="e">
        <f>IF($L1686&lt;"6",INDEX(Revenue_type,MATCH(Y1686*1,[1]type!$A$118:$A$168,0),8),INDEX(Expenditure_type,MATCH(Y1686*1,[1]type!$A$2:$A$117,0),8))</f>
        <v>#N/A</v>
      </c>
    </row>
    <row r="1687" spans="1:26" ht="15.75" customHeight="1" outlineLevel="2">
      <c r="A1687" s="38">
        <v>780</v>
      </c>
      <c r="B1687" s="39">
        <v>845210</v>
      </c>
      <c r="C1687">
        <v>1</v>
      </c>
      <c r="D1687" t="str">
        <f t="shared" si="215"/>
        <v>1845210.780</v>
      </c>
      <c r="E1687" s="42" t="s">
        <v>1075</v>
      </c>
      <c r="H1687" s="17">
        <v>35000</v>
      </c>
      <c r="I1687" s="17">
        <v>33447.21</v>
      </c>
      <c r="J1687" s="16">
        <v>31913.4</v>
      </c>
      <c r="K1687" s="18" t="e">
        <f>INDEX(תקציב_2013,MATCH(D1687,'[1]תקציב 2015'!$D$3:$D$5960,0),8)</f>
        <v>#N/A</v>
      </c>
      <c r="L1687" s="18" t="str">
        <f t="shared" si="208"/>
        <v>8</v>
      </c>
      <c r="M1687" s="18" t="str">
        <f>INDEX(Chapter,MATCH(L1687,[1]Chapter!$A$1:$A$681,0),8)</f>
        <v>שירותים ממלכתיים</v>
      </c>
      <c r="N1687" s="18" t="str">
        <f t="shared" si="209"/>
        <v>84</v>
      </c>
      <c r="O1687" s="18" t="str">
        <f>INDEX(Chapter,MATCH(N1687,[1]Chapter!$A$1:$A$681,0),8)</f>
        <v>רווחה</v>
      </c>
      <c r="P1687" s="18" t="str">
        <f t="shared" si="210"/>
        <v>845</v>
      </c>
      <c r="Q1687" s="18" t="str">
        <f>INDEX(Chapter,MATCH(P1687,[1]Chapter!$A$1:$A$681,0),8)</f>
        <v>שירותים למפגר</v>
      </c>
      <c r="R1687" s="18" t="str">
        <f t="shared" si="211"/>
        <v>8452</v>
      </c>
      <c r="S1687" s="18" t="str">
        <f>INDEX(Chapter,MATCH(R1687,[1]Chapter!$A$1:$A$681,0),8)</f>
        <v>סידור מפגרים במסגרות</v>
      </c>
      <c r="T1687" s="18"/>
      <c r="U1687" s="18" t="str">
        <f t="shared" si="212"/>
        <v>7</v>
      </c>
      <c r="V1687" s="18" t="str">
        <f>IF($L1687&lt;"6",INDEX(Revenue_type,MATCH(U1687*1,[1]type!$A$118:$A$168,0),8),INDEX(Expenditure_type,MATCH(U1687*1,[1]type!$A$2:$A$117,0),8))</f>
        <v>הוצאות לפעולות</v>
      </c>
      <c r="W1687" s="18" t="str">
        <f t="shared" si="213"/>
        <v>78</v>
      </c>
      <c r="X1687" s="18" t="str">
        <f>IF($L1687&lt;"6",INDEX(Revenue_type,MATCH(W1687*1,[1]type!$A$118:$A$168,0),8),INDEX(Expenditure_type,MATCH(W1687*1,[1]type!$A$2:$A$117,0),8))</f>
        <v>הוצאות שונות</v>
      </c>
      <c r="Y1687" s="18" t="str">
        <f t="shared" si="214"/>
        <v>780</v>
      </c>
      <c r="Z1687" s="18" t="e">
        <f>IF($L1687&lt;"6",INDEX(Revenue_type,MATCH(Y1687*1,[1]type!$A$118:$A$168,0),8),INDEX(Expenditure_type,MATCH(Y1687*1,[1]type!$A$2:$A$117,0),8))</f>
        <v>#N/A</v>
      </c>
    </row>
    <row r="1688" spans="1:26" ht="15.75" customHeight="1" outlineLevel="2">
      <c r="A1688" s="52">
        <v>798</v>
      </c>
      <c r="B1688" s="68">
        <v>845210</v>
      </c>
      <c r="C1688">
        <v>1</v>
      </c>
      <c r="D1688" t="str">
        <f t="shared" si="215"/>
        <v>1845210.798</v>
      </c>
      <c r="E1688" s="43" t="s">
        <v>713</v>
      </c>
      <c r="H1688" s="17">
        <v>12000</v>
      </c>
      <c r="I1688" s="17">
        <v>11335</v>
      </c>
      <c r="J1688" s="16">
        <v>9880</v>
      </c>
      <c r="K1688" s="18" t="e">
        <f>INDEX(תקציב_2013,MATCH(D1688,'[1]תקציב 2015'!$D$3:$D$5960,0),8)</f>
        <v>#N/A</v>
      </c>
      <c r="L1688" s="18" t="str">
        <f t="shared" si="208"/>
        <v>8</v>
      </c>
      <c r="M1688" s="18" t="str">
        <f>INDEX(Chapter,MATCH(L1688,[1]Chapter!$A$1:$A$681,0),8)</f>
        <v>שירותים ממלכתיים</v>
      </c>
      <c r="N1688" s="18" t="str">
        <f t="shared" si="209"/>
        <v>84</v>
      </c>
      <c r="O1688" s="18" t="str">
        <f>INDEX(Chapter,MATCH(N1688,[1]Chapter!$A$1:$A$681,0),8)</f>
        <v>רווחה</v>
      </c>
      <c r="P1688" s="18" t="str">
        <f t="shared" si="210"/>
        <v>845</v>
      </c>
      <c r="Q1688" s="18" t="str">
        <f>INDEX(Chapter,MATCH(P1688,[1]Chapter!$A$1:$A$681,0),8)</f>
        <v>שירותים למפגר</v>
      </c>
      <c r="R1688" s="18" t="str">
        <f t="shared" si="211"/>
        <v>8452</v>
      </c>
      <c r="S1688" s="18" t="str">
        <f>INDEX(Chapter,MATCH(R1688,[1]Chapter!$A$1:$A$681,0),8)</f>
        <v>סידור מפגרים במסגרות</v>
      </c>
      <c r="T1688" s="18"/>
      <c r="U1688" s="18" t="str">
        <f t="shared" si="212"/>
        <v>7</v>
      </c>
      <c r="V1688" s="18" t="str">
        <f>IF($L1688&lt;"6",INDEX(Revenue_type,MATCH(U1688*1,[1]type!$A$118:$A$168,0),8),INDEX(Expenditure_type,MATCH(U1688*1,[1]type!$A$2:$A$117,0),8))</f>
        <v>הוצאות לפעולות</v>
      </c>
      <c r="W1688" s="18" t="str">
        <f t="shared" si="213"/>
        <v>79</v>
      </c>
      <c r="X1688" s="18" t="str">
        <f>IF($L1688&lt;"6",INDEX(Revenue_type,MATCH(W1688*1,[1]type!$A$118:$A$168,0),8),INDEX(Expenditure_type,MATCH(W1688*1,[1]type!$A$2:$A$117,0),8))</f>
        <v>השתתפות בתקציבי עזר 092</v>
      </c>
      <c r="Y1688" s="18" t="str">
        <f t="shared" si="214"/>
        <v>798</v>
      </c>
      <c r="Z1688" s="18" t="e">
        <f>IF($L1688&lt;"6",INDEX(Revenue_type,MATCH(Y1688*1,[1]type!$A$118:$A$168,0),8),INDEX(Expenditure_type,MATCH(Y1688*1,[1]type!$A$2:$A$117,0),8))</f>
        <v>#N/A</v>
      </c>
    </row>
    <row r="1689" spans="1:26" ht="15.75" customHeight="1" outlineLevel="2">
      <c r="A1689" s="52">
        <v>930</v>
      </c>
      <c r="B1689" s="68">
        <v>845210</v>
      </c>
      <c r="C1689">
        <v>1</v>
      </c>
      <c r="D1689" t="str">
        <f t="shared" si="215"/>
        <v>1845210.930</v>
      </c>
      <c r="E1689" s="43" t="s">
        <v>1076</v>
      </c>
      <c r="H1689" s="17">
        <v>2000</v>
      </c>
      <c r="I1689" s="17">
        <v>750</v>
      </c>
      <c r="J1689" s="16">
        <v>977</v>
      </c>
      <c r="K1689" s="18" t="e">
        <f>INDEX(תקציב_2013,MATCH(D1689,'[1]תקציב 2015'!$D$3:$D$5960,0),8)</f>
        <v>#N/A</v>
      </c>
      <c r="L1689" s="18" t="str">
        <f t="shared" si="208"/>
        <v>8</v>
      </c>
      <c r="M1689" s="18" t="str">
        <f>INDEX(Chapter,MATCH(L1689,[1]Chapter!$A$1:$A$681,0),8)</f>
        <v>שירותים ממלכתיים</v>
      </c>
      <c r="N1689" s="18" t="str">
        <f t="shared" si="209"/>
        <v>84</v>
      </c>
      <c r="O1689" s="18" t="str">
        <f>INDEX(Chapter,MATCH(N1689,[1]Chapter!$A$1:$A$681,0),8)</f>
        <v>רווחה</v>
      </c>
      <c r="P1689" s="18" t="str">
        <f t="shared" si="210"/>
        <v>845</v>
      </c>
      <c r="Q1689" s="18" t="str">
        <f>INDEX(Chapter,MATCH(P1689,[1]Chapter!$A$1:$A$681,0),8)</f>
        <v>שירותים למפגר</v>
      </c>
      <c r="R1689" s="18" t="str">
        <f t="shared" si="211"/>
        <v>8452</v>
      </c>
      <c r="S1689" s="18" t="str">
        <f>INDEX(Chapter,MATCH(R1689,[1]Chapter!$A$1:$A$681,0),8)</f>
        <v>סידור מפגרים במסגרות</v>
      </c>
      <c r="T1689" s="18"/>
      <c r="U1689" s="18" t="str">
        <f t="shared" si="212"/>
        <v>9</v>
      </c>
      <c r="V1689" s="18" t="str">
        <f>IF($L1689&lt;"6",INDEX(Revenue_type,MATCH(U1689*1,[1]type!$A$118:$A$168,0),8),INDEX(Expenditure_type,MATCH(U1689*1,[1]type!$A$2:$A$117,0),8))</f>
        <v>הוצאות חד פעמיות</v>
      </c>
      <c r="W1689" s="18" t="str">
        <f t="shared" si="213"/>
        <v>93</v>
      </c>
      <c r="X1689" s="18" t="str">
        <f>IF($L1689&lt;"6",INDEX(Revenue_type,MATCH(W1689*1,[1]type!$A$118:$A$168,0),8),INDEX(Expenditure_type,MATCH(W1689*1,[1]type!$A$2:$A$117,0),8))</f>
        <v>רכישת ציוד יסודי</v>
      </c>
      <c r="Y1689" s="18" t="str">
        <f t="shared" si="214"/>
        <v>930</v>
      </c>
      <c r="Z1689" s="18" t="e">
        <f>IF($L1689&lt;"6",INDEX(Revenue_type,MATCH(Y1689*1,[1]type!$A$118:$A$168,0),8),INDEX(Expenditure_type,MATCH(Y1689*1,[1]type!$A$2:$A$117,0),8))</f>
        <v>#N/A</v>
      </c>
    </row>
    <row r="1690" spans="1:26" ht="15.75" customHeight="1" outlineLevel="2">
      <c r="A1690" s="38">
        <v>840</v>
      </c>
      <c r="B1690" s="68">
        <v>845300</v>
      </c>
      <c r="C1690">
        <v>1</v>
      </c>
      <c r="D1690" t="str">
        <f t="shared" si="215"/>
        <v>1845300.840</v>
      </c>
      <c r="E1690" s="43" t="s">
        <v>1077</v>
      </c>
      <c r="H1690" s="17">
        <v>785000</v>
      </c>
      <c r="I1690" s="17">
        <v>744670.4</v>
      </c>
      <c r="J1690" s="16">
        <v>618800.53</v>
      </c>
      <c r="K1690" s="18">
        <f>INDEX(תקציב_2013,MATCH(D1690,'[1]תקציב 2015'!$D$3:$D$5960,0),8)</f>
        <v>122000</v>
      </c>
      <c r="L1690" s="18" t="str">
        <f t="shared" si="208"/>
        <v>8</v>
      </c>
      <c r="M1690" s="18" t="str">
        <f>INDEX(Chapter,MATCH(L1690,[1]Chapter!$A$1:$A$681,0),8)</f>
        <v>שירותים ממלכתיים</v>
      </c>
      <c r="N1690" s="18" t="str">
        <f t="shared" si="209"/>
        <v>84</v>
      </c>
      <c r="O1690" s="18" t="str">
        <f>INDEX(Chapter,MATCH(N1690,[1]Chapter!$A$1:$A$681,0),8)</f>
        <v>רווחה</v>
      </c>
      <c r="P1690" s="18" t="str">
        <f t="shared" si="210"/>
        <v>845</v>
      </c>
      <c r="Q1690" s="18" t="str">
        <f>INDEX(Chapter,MATCH(P1690,[1]Chapter!$A$1:$A$681,0),8)</f>
        <v>שירותים למפגר</v>
      </c>
      <c r="R1690" s="18" t="str">
        <f t="shared" si="211"/>
        <v>8453</v>
      </c>
      <c r="S1690" s="18" t="str">
        <f>INDEX(Chapter,MATCH(R1690,[1]Chapter!$A$1:$A$681,0),8)</f>
        <v>יום שירותים למפגר - קהילתי</v>
      </c>
      <c r="T1690" s="18"/>
      <c r="U1690" s="18" t="str">
        <f t="shared" si="212"/>
        <v>8</v>
      </c>
      <c r="V1690" s="18" t="str">
        <f>IF($L1690&lt;"6",INDEX(Revenue_type,MATCH(U1690*1,[1]type!$A$118:$A$168,0),8),INDEX(Expenditure_type,MATCH(U1690*1,[1]type!$A$2:$A$117,0),8))</f>
        <v>השתתפויות תמיכות ותרומות</v>
      </c>
      <c r="W1690" s="18" t="str">
        <f t="shared" si="213"/>
        <v>84</v>
      </c>
      <c r="X1690" s="18" t="str">
        <f>IF($L1690&lt;"6",INDEX(Revenue_type,MATCH(W1690*1,[1]type!$A$118:$A$168,0),8),INDEX(Expenditure_type,MATCH(W1690*1,[1]type!$A$2:$A$117,0),8))</f>
        <v>תמיכות רווחה</v>
      </c>
      <c r="Y1690" s="18" t="str">
        <f t="shared" si="214"/>
        <v>840</v>
      </c>
      <c r="Z1690" s="18" t="e">
        <f>IF($L1690&lt;"6",INDEX(Revenue_type,MATCH(Y1690*1,[1]type!$A$118:$A$168,0),8),INDEX(Expenditure_type,MATCH(Y1690*1,[1]type!$A$2:$A$117,0),8))</f>
        <v>#N/A</v>
      </c>
    </row>
    <row r="1691" spans="1:26" ht="15.75" customHeight="1" outlineLevel="2">
      <c r="A1691" s="38">
        <v>115</v>
      </c>
      <c r="B1691" s="39">
        <v>845400</v>
      </c>
      <c r="C1691">
        <v>1</v>
      </c>
      <c r="D1691" t="str">
        <f t="shared" si="215"/>
        <v>1845400.115</v>
      </c>
      <c r="E1691" s="42" t="s">
        <v>433</v>
      </c>
      <c r="H1691" s="17">
        <v>60000</v>
      </c>
      <c r="I1691" s="17">
        <v>21889</v>
      </c>
      <c r="J1691" s="16">
        <v>12290</v>
      </c>
      <c r="K1691" s="18" t="e">
        <f>INDEX(תקציב_2013,MATCH(D1691,'[1]תקציב 2015'!$D$3:$D$5960,0),8)</f>
        <v>#N/A</v>
      </c>
      <c r="L1691" s="18" t="str">
        <f t="shared" si="208"/>
        <v>8</v>
      </c>
      <c r="M1691" s="18" t="str">
        <f>INDEX(Chapter,MATCH(L1691,[1]Chapter!$A$1:$A$681,0),8)</f>
        <v>שירותים ממלכתיים</v>
      </c>
      <c r="N1691" s="18" t="str">
        <f t="shared" si="209"/>
        <v>84</v>
      </c>
      <c r="O1691" s="18" t="str">
        <f>INDEX(Chapter,MATCH(N1691,[1]Chapter!$A$1:$A$681,0),8)</f>
        <v>רווחה</v>
      </c>
      <c r="P1691" s="18" t="str">
        <f t="shared" si="210"/>
        <v>845</v>
      </c>
      <c r="Q1691" s="18" t="str">
        <f>INDEX(Chapter,MATCH(P1691,[1]Chapter!$A$1:$A$681,0),8)</f>
        <v>שירותים למפגר</v>
      </c>
      <c r="R1691" s="18" t="str">
        <f t="shared" si="211"/>
        <v>8454</v>
      </c>
      <c r="S1691" s="18" t="str">
        <f>INDEX(Chapter,MATCH(R1691,[1]Chapter!$A$1:$A$681,0),8)</f>
        <v>מפעלי תעסוקה למפגר ומע״ש</v>
      </c>
      <c r="T1691" s="18"/>
      <c r="U1691" s="18" t="str">
        <f t="shared" si="212"/>
        <v>1</v>
      </c>
      <c r="V1691" s="18" t="str">
        <f>IF($L1691&lt;"6",INDEX(Revenue_type,MATCH(U1691*1,[1]type!$A$118:$A$168,0),8),INDEX(Expenditure_type,MATCH(U1691*1,[1]type!$A$2:$A$117,0),8))</f>
        <v>משכורות וש"ע לעובדים לפי תקן</v>
      </c>
      <c r="W1691" s="18" t="str">
        <f t="shared" si="213"/>
        <v>11</v>
      </c>
      <c r="X1691" s="18" t="str">
        <f>IF($L1691&lt;"6",INDEX(Revenue_type,MATCH(W1691*1,[1]type!$A$118:$A$168,0),8),INDEX(Expenditure_type,MATCH(W1691*1,[1]type!$A$2:$A$117,0),8))</f>
        <v>השכר הקובע</v>
      </c>
      <c r="Y1691" s="18" t="str">
        <f t="shared" si="214"/>
        <v>115</v>
      </c>
      <c r="Z1691" s="18" t="e">
        <f>IF($L1691&lt;"6",INDEX(Revenue_type,MATCH(Y1691*1,[1]type!$A$118:$A$168,0),8),INDEX(Expenditure_type,MATCH(Y1691*1,[1]type!$A$2:$A$117,0),8))</f>
        <v>#N/A</v>
      </c>
    </row>
    <row r="1692" spans="1:26" ht="15.75" customHeight="1" outlineLevel="2">
      <c r="A1692" s="38">
        <v>798</v>
      </c>
      <c r="B1692" s="39">
        <v>845400</v>
      </c>
      <c r="C1692">
        <v>1</v>
      </c>
      <c r="D1692" t="str">
        <f t="shared" si="215"/>
        <v>1845400.798</v>
      </c>
      <c r="E1692" s="47" t="s">
        <v>1078</v>
      </c>
      <c r="F1692" s="16"/>
      <c r="G1692"/>
      <c r="H1692" s="17">
        <v>12000</v>
      </c>
      <c r="I1692" s="17">
        <v>11335</v>
      </c>
      <c r="J1692" s="16">
        <v>9880</v>
      </c>
      <c r="K1692" s="18" t="e">
        <f>INDEX(תקציב_2013,MATCH(D1692,'[1]תקציב 2015'!$D$3:$D$5960,0),8)</f>
        <v>#N/A</v>
      </c>
      <c r="L1692" s="18" t="str">
        <f t="shared" si="208"/>
        <v>8</v>
      </c>
      <c r="M1692" s="18" t="str">
        <f>INDEX(Chapter,MATCH(L1692,[1]Chapter!$A$1:$A$681,0),8)</f>
        <v>שירותים ממלכתיים</v>
      </c>
      <c r="N1692" s="18" t="str">
        <f t="shared" si="209"/>
        <v>84</v>
      </c>
      <c r="O1692" s="18" t="str">
        <f>INDEX(Chapter,MATCH(N1692,[1]Chapter!$A$1:$A$681,0),8)</f>
        <v>רווחה</v>
      </c>
      <c r="P1692" s="18" t="str">
        <f t="shared" si="210"/>
        <v>845</v>
      </c>
      <c r="Q1692" s="18" t="str">
        <f>INDEX(Chapter,MATCH(P1692,[1]Chapter!$A$1:$A$681,0),8)</f>
        <v>שירותים למפגר</v>
      </c>
      <c r="R1692" s="18" t="str">
        <f t="shared" si="211"/>
        <v>8454</v>
      </c>
      <c r="S1692" s="18" t="str">
        <f>INDEX(Chapter,MATCH(R1692,[1]Chapter!$A$1:$A$681,0),8)</f>
        <v>מפעלי תעסוקה למפגר ומע״ש</v>
      </c>
      <c r="T1692" s="18"/>
      <c r="U1692" s="18" t="str">
        <f t="shared" si="212"/>
        <v>7</v>
      </c>
      <c r="V1692" s="18" t="str">
        <f>IF($L1692&lt;"6",INDEX(Revenue_type,MATCH(U1692*1,[1]type!$A$118:$A$168,0),8),INDEX(Expenditure_type,MATCH(U1692*1,[1]type!$A$2:$A$117,0),8))</f>
        <v>הוצאות לפעולות</v>
      </c>
      <c r="W1692" s="18" t="str">
        <f t="shared" si="213"/>
        <v>79</v>
      </c>
      <c r="X1692" s="18" t="str">
        <f>IF($L1692&lt;"6",INDEX(Revenue_type,MATCH(W1692*1,[1]type!$A$118:$A$168,0),8),INDEX(Expenditure_type,MATCH(W1692*1,[1]type!$A$2:$A$117,0),8))</f>
        <v>השתתפות בתקציבי עזר 092</v>
      </c>
      <c r="Y1692" s="18" t="str">
        <f t="shared" si="214"/>
        <v>798</v>
      </c>
      <c r="Z1692" s="18" t="e">
        <f>IF($L1692&lt;"6",INDEX(Revenue_type,MATCH(Y1692*1,[1]type!$A$118:$A$168,0),8),INDEX(Expenditure_type,MATCH(Y1692*1,[1]type!$A$2:$A$117,0),8))</f>
        <v>#N/A</v>
      </c>
    </row>
    <row r="1693" spans="1:26" ht="15.75" customHeight="1" outlineLevel="2">
      <c r="A1693" s="52">
        <v>840</v>
      </c>
      <c r="B1693" s="39">
        <v>846100</v>
      </c>
      <c r="C1693">
        <v>1</v>
      </c>
      <c r="D1693" t="str">
        <f t="shared" si="215"/>
        <v>1846100.840</v>
      </c>
      <c r="E1693" s="50" t="s">
        <v>1079</v>
      </c>
      <c r="F1693" s="16"/>
      <c r="G1693"/>
      <c r="H1693" s="17">
        <v>20000</v>
      </c>
      <c r="I1693" s="17">
        <v>4165</v>
      </c>
      <c r="J1693" s="16">
        <v>49942</v>
      </c>
      <c r="K1693" s="18">
        <f>INDEX(תקציב_2013,MATCH(D1693,'[1]תקציב 2015'!$D$3:$D$5960,0),8)</f>
        <v>49539</v>
      </c>
      <c r="L1693" s="18" t="str">
        <f t="shared" si="208"/>
        <v>8</v>
      </c>
      <c r="M1693" s="18" t="str">
        <f>INDEX(Chapter,MATCH(L1693,[1]Chapter!$A$1:$A$681,0),8)</f>
        <v>שירותים ממלכתיים</v>
      </c>
      <c r="N1693" s="18" t="str">
        <f t="shared" si="209"/>
        <v>84</v>
      </c>
      <c r="O1693" s="18" t="str">
        <f>INDEX(Chapter,MATCH(N1693,[1]Chapter!$A$1:$A$681,0),8)</f>
        <v>רווחה</v>
      </c>
      <c r="P1693" s="18" t="str">
        <f t="shared" si="210"/>
        <v>846</v>
      </c>
      <c r="Q1693" s="18" t="str">
        <f>INDEX(Chapter,MATCH(P1693,[1]Chapter!$A$1:$A$681,0),8)</f>
        <v>שירותי שיקום</v>
      </c>
      <c r="R1693" s="18" t="str">
        <f t="shared" si="211"/>
        <v>8461</v>
      </c>
      <c r="S1693" s="18" t="str">
        <f>INDEX(Chapter,MATCH(R1693,[1]Chapter!$A$1:$A$681,0),8)</f>
        <v>שיקום העיוור - אחזקה במוסדות</v>
      </c>
      <c r="T1693" s="18"/>
      <c r="U1693" s="18" t="str">
        <f t="shared" si="212"/>
        <v>8</v>
      </c>
      <c r="V1693" s="18" t="str">
        <f>IF($L1693&lt;"6",INDEX(Revenue_type,MATCH(U1693*1,[1]type!$A$118:$A$168,0),8),INDEX(Expenditure_type,MATCH(U1693*1,[1]type!$A$2:$A$117,0),8))</f>
        <v>השתתפויות תמיכות ותרומות</v>
      </c>
      <c r="W1693" s="18" t="str">
        <f t="shared" si="213"/>
        <v>84</v>
      </c>
      <c r="X1693" s="18" t="str">
        <f>IF($L1693&lt;"6",INDEX(Revenue_type,MATCH(W1693*1,[1]type!$A$118:$A$168,0),8),INDEX(Expenditure_type,MATCH(W1693*1,[1]type!$A$2:$A$117,0),8))</f>
        <v>תמיכות רווחה</v>
      </c>
      <c r="Y1693" s="18" t="str">
        <f t="shared" si="214"/>
        <v>840</v>
      </c>
      <c r="Z1693" s="18" t="e">
        <f>IF($L1693&lt;"6",INDEX(Revenue_type,MATCH(Y1693*1,[1]type!$A$118:$A$168,0),8),INDEX(Expenditure_type,MATCH(Y1693*1,[1]type!$A$2:$A$117,0),8))</f>
        <v>#N/A</v>
      </c>
    </row>
    <row r="1694" spans="1:26" ht="15.75" customHeight="1" outlineLevel="2">
      <c r="A1694" s="38">
        <v>840</v>
      </c>
      <c r="B1694" s="39">
        <v>846300</v>
      </c>
      <c r="C1694">
        <v>1</v>
      </c>
      <c r="D1694" t="str">
        <f t="shared" si="215"/>
        <v>1846300.840</v>
      </c>
      <c r="E1694" s="47" t="s">
        <v>1080</v>
      </c>
      <c r="F1694" s="16"/>
      <c r="G1694"/>
      <c r="H1694" s="17">
        <v>105000</v>
      </c>
      <c r="I1694" s="17">
        <v>70133</v>
      </c>
      <c r="J1694" s="16">
        <v>146511</v>
      </c>
      <c r="K1694" s="18" t="e">
        <f>INDEX(תקציב_2013,MATCH(D1694,'[1]תקציב 2015'!$D$3:$D$5960,0),8)</f>
        <v>#N/A</v>
      </c>
      <c r="L1694" s="18" t="str">
        <f t="shared" si="208"/>
        <v>8</v>
      </c>
      <c r="M1694" s="18" t="str">
        <f>INDEX(Chapter,MATCH(L1694,[1]Chapter!$A$1:$A$681,0),8)</f>
        <v>שירותים ממלכתיים</v>
      </c>
      <c r="N1694" s="18" t="str">
        <f t="shared" si="209"/>
        <v>84</v>
      </c>
      <c r="O1694" s="18" t="str">
        <f>INDEX(Chapter,MATCH(N1694,[1]Chapter!$A$1:$A$681,0),8)</f>
        <v>רווחה</v>
      </c>
      <c r="P1694" s="18" t="str">
        <f t="shared" si="210"/>
        <v>846</v>
      </c>
      <c r="Q1694" s="18" t="str">
        <f>INDEX(Chapter,MATCH(P1694,[1]Chapter!$A$1:$A$681,0),8)</f>
        <v>שירותי שיקום</v>
      </c>
      <c r="R1694" s="18" t="str">
        <f t="shared" si="211"/>
        <v>8463</v>
      </c>
      <c r="S1694" s="18" t="str">
        <f>INDEX(Chapter,MATCH(R1694,[1]Chapter!$A$1:$A$681,0),8)</f>
        <v>טיפול בעיוור בקהילה</v>
      </c>
      <c r="T1694" s="18"/>
      <c r="U1694" s="18" t="str">
        <f t="shared" si="212"/>
        <v>8</v>
      </c>
      <c r="V1694" s="18" t="str">
        <f>IF($L1694&lt;"6",INDEX(Revenue_type,MATCH(U1694*1,[1]type!$A$118:$A$168,0),8),INDEX(Expenditure_type,MATCH(U1694*1,[1]type!$A$2:$A$117,0),8))</f>
        <v>השתתפויות תמיכות ותרומות</v>
      </c>
      <c r="W1694" s="18" t="str">
        <f t="shared" si="213"/>
        <v>84</v>
      </c>
      <c r="X1694" s="18" t="str">
        <f>IF($L1694&lt;"6",INDEX(Revenue_type,MATCH(W1694*1,[1]type!$A$118:$A$168,0),8),INDEX(Expenditure_type,MATCH(W1694*1,[1]type!$A$2:$A$117,0),8))</f>
        <v>תמיכות רווחה</v>
      </c>
      <c r="Y1694" s="18" t="str">
        <f t="shared" si="214"/>
        <v>840</v>
      </c>
      <c r="Z1694" s="18" t="e">
        <f>IF($L1694&lt;"6",INDEX(Revenue_type,MATCH(Y1694*1,[1]type!$A$118:$A$168,0),8),INDEX(Expenditure_type,MATCH(Y1694*1,[1]type!$A$2:$A$117,0),8))</f>
        <v>#N/A</v>
      </c>
    </row>
    <row r="1695" spans="1:26" ht="15.75" customHeight="1" outlineLevel="2">
      <c r="A1695" s="38">
        <v>840</v>
      </c>
      <c r="B1695" s="39">
        <v>846400</v>
      </c>
      <c r="C1695">
        <v>1</v>
      </c>
      <c r="D1695" t="str">
        <f t="shared" si="215"/>
        <v>1846400.840</v>
      </c>
      <c r="E1695" s="42" t="s">
        <v>1081</v>
      </c>
      <c r="F1695" s="16"/>
      <c r="G1695"/>
      <c r="H1695" s="17">
        <v>120000</v>
      </c>
      <c r="I1695" s="17">
        <v>139866</v>
      </c>
      <c r="J1695" s="16">
        <v>89771</v>
      </c>
      <c r="K1695" s="18">
        <f>INDEX(תקציב_2013,MATCH(D1695,'[1]תקציב 2015'!$D$3:$D$5960,0),8)</f>
        <v>88000</v>
      </c>
      <c r="L1695" s="18" t="str">
        <f t="shared" si="208"/>
        <v>8</v>
      </c>
      <c r="M1695" s="18" t="str">
        <f>INDEX(Chapter,MATCH(L1695,[1]Chapter!$A$1:$A$681,0),8)</f>
        <v>שירותים ממלכתיים</v>
      </c>
      <c r="N1695" s="18" t="str">
        <f t="shared" si="209"/>
        <v>84</v>
      </c>
      <c r="O1695" s="18" t="str">
        <f>INDEX(Chapter,MATCH(N1695,[1]Chapter!$A$1:$A$681,0),8)</f>
        <v>רווחה</v>
      </c>
      <c r="P1695" s="18" t="str">
        <f t="shared" si="210"/>
        <v>846</v>
      </c>
      <c r="Q1695" s="18" t="str">
        <f>INDEX(Chapter,MATCH(P1695,[1]Chapter!$A$1:$A$681,0),8)</f>
        <v>שירותי שיקום</v>
      </c>
      <c r="R1695" s="18" t="str">
        <f t="shared" si="211"/>
        <v>8464</v>
      </c>
      <c r="S1695" s="18" t="str">
        <f>INDEX(Chapter,MATCH(R1695,[1]Chapter!$A$1:$A$681,0),8)</f>
        <v>מפעלי תעסוקה לעיוורים</v>
      </c>
      <c r="T1695" s="18"/>
      <c r="U1695" s="18" t="str">
        <f t="shared" si="212"/>
        <v>8</v>
      </c>
      <c r="V1695" s="18" t="str">
        <f>IF($L1695&lt;"6",INDEX(Revenue_type,MATCH(U1695*1,[1]type!$A$118:$A$168,0),8),INDEX(Expenditure_type,MATCH(U1695*1,[1]type!$A$2:$A$117,0),8))</f>
        <v>השתתפויות תמיכות ותרומות</v>
      </c>
      <c r="W1695" s="18" t="str">
        <f t="shared" si="213"/>
        <v>84</v>
      </c>
      <c r="X1695" s="18" t="str">
        <f>IF($L1695&lt;"6",INDEX(Revenue_type,MATCH(W1695*1,[1]type!$A$118:$A$168,0),8),INDEX(Expenditure_type,MATCH(W1695*1,[1]type!$A$2:$A$117,0),8))</f>
        <v>תמיכות רווחה</v>
      </c>
      <c r="Y1695" s="18" t="str">
        <f t="shared" si="214"/>
        <v>840</v>
      </c>
      <c r="Z1695" s="18" t="e">
        <f>IF($L1695&lt;"6",INDEX(Revenue_type,MATCH(Y1695*1,[1]type!$A$118:$A$168,0),8),INDEX(Expenditure_type,MATCH(Y1695*1,[1]type!$A$2:$A$117,0),8))</f>
        <v>#N/A</v>
      </c>
    </row>
    <row r="1696" spans="1:26" ht="15.75" customHeight="1" outlineLevel="2">
      <c r="A1696" s="38">
        <v>840</v>
      </c>
      <c r="B1696" s="39">
        <v>846500</v>
      </c>
      <c r="C1696">
        <v>1</v>
      </c>
      <c r="D1696" t="str">
        <f t="shared" si="215"/>
        <v>1846500.840</v>
      </c>
      <c r="E1696" s="42" t="s">
        <v>1082</v>
      </c>
      <c r="F1696" s="16"/>
      <c r="G1696"/>
      <c r="H1696" s="17">
        <v>6470000</v>
      </c>
      <c r="I1696" s="17">
        <v>6518520</v>
      </c>
      <c r="J1696" s="16">
        <v>6300149</v>
      </c>
      <c r="K1696" s="18" t="e">
        <f>INDEX(תקציב_2013,MATCH(D1696,'[1]תקציב 2015'!$D$3:$D$5960,0),8)</f>
        <v>#N/A</v>
      </c>
      <c r="L1696" s="18" t="str">
        <f t="shared" si="208"/>
        <v>8</v>
      </c>
      <c r="M1696" s="18" t="str">
        <f>INDEX(Chapter,MATCH(L1696,[1]Chapter!$A$1:$A$681,0),8)</f>
        <v>שירותים ממלכתיים</v>
      </c>
      <c r="N1696" s="18" t="str">
        <f t="shared" si="209"/>
        <v>84</v>
      </c>
      <c r="O1696" s="18" t="str">
        <f>INDEX(Chapter,MATCH(N1696,[1]Chapter!$A$1:$A$681,0),8)</f>
        <v>רווחה</v>
      </c>
      <c r="P1696" s="18" t="str">
        <f t="shared" si="210"/>
        <v>846</v>
      </c>
      <c r="Q1696" s="18" t="str">
        <f>INDEX(Chapter,MATCH(P1696,[1]Chapter!$A$1:$A$681,0),8)</f>
        <v>שירותי שיקום</v>
      </c>
      <c r="R1696" s="18" t="str">
        <f t="shared" si="211"/>
        <v>8465</v>
      </c>
      <c r="S1696" s="18" t="str">
        <f>INDEX(Chapter,MATCH(R1696,[1]Chapter!$A$1:$A$681,0),8)</f>
        <v>נכים - שיקום במוסדות</v>
      </c>
      <c r="T1696" s="18"/>
      <c r="U1696" s="18" t="str">
        <f t="shared" si="212"/>
        <v>8</v>
      </c>
      <c r="V1696" s="18" t="str">
        <f>IF($L1696&lt;"6",INDEX(Revenue_type,MATCH(U1696*1,[1]type!$A$118:$A$168,0),8),INDEX(Expenditure_type,MATCH(U1696*1,[1]type!$A$2:$A$117,0),8))</f>
        <v>השתתפויות תמיכות ותרומות</v>
      </c>
      <c r="W1696" s="18" t="str">
        <f t="shared" si="213"/>
        <v>84</v>
      </c>
      <c r="X1696" s="18" t="str">
        <f>IF($L1696&lt;"6",INDEX(Revenue_type,MATCH(W1696*1,[1]type!$A$118:$A$168,0),8),INDEX(Expenditure_type,MATCH(W1696*1,[1]type!$A$2:$A$117,0),8))</f>
        <v>תמיכות רווחה</v>
      </c>
      <c r="Y1696" s="18" t="str">
        <f t="shared" si="214"/>
        <v>840</v>
      </c>
      <c r="Z1696" s="18" t="e">
        <f>IF($L1696&lt;"6",INDEX(Revenue_type,MATCH(Y1696*1,[1]type!$A$118:$A$168,0),8),INDEX(Expenditure_type,MATCH(Y1696*1,[1]type!$A$2:$A$117,0),8))</f>
        <v>#N/A</v>
      </c>
    </row>
    <row r="1697" spans="1:26" ht="15.75" customHeight="1" outlineLevel="2">
      <c r="A1697" s="38">
        <v>840</v>
      </c>
      <c r="B1697" s="39">
        <v>846600</v>
      </c>
      <c r="C1697">
        <v>1</v>
      </c>
      <c r="D1697" t="str">
        <f t="shared" si="215"/>
        <v>1846600.840</v>
      </c>
      <c r="E1697" s="42" t="s">
        <v>1083</v>
      </c>
      <c r="F1697" s="16"/>
      <c r="G1697"/>
      <c r="H1697" s="17">
        <v>520000</v>
      </c>
      <c r="I1697" s="17">
        <v>564167</v>
      </c>
      <c r="J1697" s="16">
        <v>446820</v>
      </c>
      <c r="K1697" s="18">
        <f>INDEX(תקציב_2013,MATCH(D1697,'[1]תקציב 2015'!$D$3:$D$5960,0),8)</f>
        <v>258352</v>
      </c>
      <c r="L1697" s="18" t="str">
        <f t="shared" si="208"/>
        <v>8</v>
      </c>
      <c r="M1697" s="18" t="str">
        <f>INDEX(Chapter,MATCH(L1697,[1]Chapter!$A$1:$A$681,0),8)</f>
        <v>שירותים ממלכתיים</v>
      </c>
      <c r="N1697" s="18" t="str">
        <f t="shared" si="209"/>
        <v>84</v>
      </c>
      <c r="O1697" s="18" t="str">
        <f>INDEX(Chapter,MATCH(N1697,[1]Chapter!$A$1:$A$681,0),8)</f>
        <v>רווחה</v>
      </c>
      <c r="P1697" s="18" t="str">
        <f t="shared" si="210"/>
        <v>846</v>
      </c>
      <c r="Q1697" s="18" t="str">
        <f>INDEX(Chapter,MATCH(P1697,[1]Chapter!$A$1:$A$681,0),8)</f>
        <v>שירותי שיקום</v>
      </c>
      <c r="R1697" s="18" t="str">
        <f t="shared" si="211"/>
        <v>8466</v>
      </c>
      <c r="S1697" s="18" t="str">
        <f>INDEX(Chapter,MATCH(R1697,[1]Chapter!$A$1:$A$681,0),8)</f>
        <v>נכים - אחזקה במסגרות</v>
      </c>
      <c r="T1697" s="18"/>
      <c r="U1697" s="18" t="str">
        <f t="shared" si="212"/>
        <v>8</v>
      </c>
      <c r="V1697" s="18" t="str">
        <f>IF($L1697&lt;"6",INDEX(Revenue_type,MATCH(U1697*1,[1]type!$A$118:$A$168,0),8),INDEX(Expenditure_type,MATCH(U1697*1,[1]type!$A$2:$A$117,0),8))</f>
        <v>השתתפויות תמיכות ותרומות</v>
      </c>
      <c r="W1697" s="18" t="str">
        <f t="shared" si="213"/>
        <v>84</v>
      </c>
      <c r="X1697" s="18" t="str">
        <f>IF($L1697&lt;"6",INDEX(Revenue_type,MATCH(W1697*1,[1]type!$A$118:$A$168,0),8),INDEX(Expenditure_type,MATCH(W1697*1,[1]type!$A$2:$A$117,0),8))</f>
        <v>תמיכות רווחה</v>
      </c>
      <c r="Y1697" s="18" t="str">
        <f t="shared" si="214"/>
        <v>840</v>
      </c>
      <c r="Z1697" s="18" t="e">
        <f>IF($L1697&lt;"6",INDEX(Revenue_type,MATCH(Y1697*1,[1]type!$A$118:$A$168,0),8),INDEX(Expenditure_type,MATCH(Y1697*1,[1]type!$A$2:$A$117,0),8))</f>
        <v>#N/A</v>
      </c>
    </row>
    <row r="1698" spans="1:26" ht="15.75" customHeight="1" outlineLevel="2">
      <c r="A1698" s="38">
        <v>840</v>
      </c>
      <c r="B1698" s="39">
        <v>846700</v>
      </c>
      <c r="C1698">
        <v>1</v>
      </c>
      <c r="D1698" t="str">
        <f t="shared" si="215"/>
        <v>1846700.840</v>
      </c>
      <c r="E1698" s="42" t="s">
        <v>1084</v>
      </c>
      <c r="F1698" s="16"/>
      <c r="G1698"/>
      <c r="H1698" s="17">
        <v>540000</v>
      </c>
      <c r="I1698" s="17">
        <v>471709.7</v>
      </c>
      <c r="J1698" s="16">
        <v>562892.04</v>
      </c>
      <c r="K1698" s="18">
        <f>INDEX(תקציב_2013,MATCH(D1698,'[1]תקציב 2015'!$D$3:$D$5960,0),8)</f>
        <v>200000</v>
      </c>
      <c r="L1698" s="18" t="str">
        <f t="shared" si="208"/>
        <v>8</v>
      </c>
      <c r="M1698" s="18" t="str">
        <f>INDEX(Chapter,MATCH(L1698,[1]Chapter!$A$1:$A$681,0),8)</f>
        <v>שירותים ממלכתיים</v>
      </c>
      <c r="N1698" s="18" t="str">
        <f t="shared" si="209"/>
        <v>84</v>
      </c>
      <c r="O1698" s="18" t="str">
        <f>INDEX(Chapter,MATCH(N1698,[1]Chapter!$A$1:$A$681,0),8)</f>
        <v>רווחה</v>
      </c>
      <c r="P1698" s="18" t="str">
        <f t="shared" si="210"/>
        <v>846</v>
      </c>
      <c r="Q1698" s="18" t="str">
        <f>INDEX(Chapter,MATCH(P1698,[1]Chapter!$A$1:$A$681,0),8)</f>
        <v>שירותי שיקום</v>
      </c>
      <c r="R1698" s="18" t="str">
        <f t="shared" si="211"/>
        <v>8467</v>
      </c>
      <c r="S1698" s="18" t="str">
        <f>INDEX(Chapter,MATCH(R1698,[1]Chapter!$A$1:$A$681,0),8)</f>
        <v>יום נכים - טיפול בקהילה</v>
      </c>
      <c r="T1698" s="18"/>
      <c r="U1698" s="18" t="str">
        <f t="shared" si="212"/>
        <v>8</v>
      </c>
      <c r="V1698" s="18" t="str">
        <f>IF($L1698&lt;"6",INDEX(Revenue_type,MATCH(U1698*1,[1]type!$A$118:$A$168,0),8),INDEX(Expenditure_type,MATCH(U1698*1,[1]type!$A$2:$A$117,0),8))</f>
        <v>השתתפויות תמיכות ותרומות</v>
      </c>
      <c r="W1698" s="18" t="str">
        <f t="shared" si="213"/>
        <v>84</v>
      </c>
      <c r="X1698" s="18" t="str">
        <f>IF($L1698&lt;"6",INDEX(Revenue_type,MATCH(W1698*1,[1]type!$A$118:$A$168,0),8),INDEX(Expenditure_type,MATCH(W1698*1,[1]type!$A$2:$A$117,0),8))</f>
        <v>תמיכות רווחה</v>
      </c>
      <c r="Y1698" s="18" t="str">
        <f t="shared" si="214"/>
        <v>840</v>
      </c>
      <c r="Z1698" s="18" t="e">
        <f>IF($L1698&lt;"6",INDEX(Revenue_type,MATCH(Y1698*1,[1]type!$A$118:$A$168,0),8),INDEX(Expenditure_type,MATCH(Y1698*1,[1]type!$A$2:$A$117,0),8))</f>
        <v>#N/A</v>
      </c>
    </row>
    <row r="1699" spans="1:26" ht="15.75" customHeight="1" outlineLevel="2">
      <c r="A1699" s="38">
        <v>115</v>
      </c>
      <c r="B1699" s="39">
        <v>846710</v>
      </c>
      <c r="C1699">
        <v>1</v>
      </c>
      <c r="D1699" t="str">
        <f t="shared" si="215"/>
        <v>1846710.115</v>
      </c>
      <c r="E1699" s="42" t="s">
        <v>433</v>
      </c>
      <c r="F1699" s="16"/>
      <c r="G1699"/>
      <c r="H1699" s="17">
        <v>60000</v>
      </c>
      <c r="I1699" s="17">
        <v>111426</v>
      </c>
      <c r="J1699" s="16">
        <v>10399</v>
      </c>
      <c r="K1699" s="18" t="e">
        <f>INDEX(תקציב_2013,MATCH(D1699,'[1]תקציב 2015'!$D$3:$D$5960,0),8)</f>
        <v>#N/A</v>
      </c>
      <c r="L1699" s="18" t="str">
        <f t="shared" si="208"/>
        <v>8</v>
      </c>
      <c r="M1699" s="18" t="str">
        <f>INDEX(Chapter,MATCH(L1699,[1]Chapter!$A$1:$A$681,0),8)</f>
        <v>שירותים ממלכתיים</v>
      </c>
      <c r="N1699" s="18" t="str">
        <f t="shared" si="209"/>
        <v>84</v>
      </c>
      <c r="O1699" s="18" t="str">
        <f>INDEX(Chapter,MATCH(N1699,[1]Chapter!$A$1:$A$681,0),8)</f>
        <v>רווחה</v>
      </c>
      <c r="P1699" s="18" t="str">
        <f t="shared" si="210"/>
        <v>846</v>
      </c>
      <c r="Q1699" s="18" t="str">
        <f>INDEX(Chapter,MATCH(P1699,[1]Chapter!$A$1:$A$681,0),8)</f>
        <v>שירותי שיקום</v>
      </c>
      <c r="R1699" s="18" t="str">
        <f t="shared" si="211"/>
        <v>8467</v>
      </c>
      <c r="S1699" s="18" t="str">
        <f>INDEX(Chapter,MATCH(R1699,[1]Chapter!$A$1:$A$681,0),8)</f>
        <v>יום נכים - טיפול בקהילה</v>
      </c>
      <c r="T1699" s="18"/>
      <c r="U1699" s="18" t="str">
        <f t="shared" si="212"/>
        <v>1</v>
      </c>
      <c r="V1699" s="18" t="str">
        <f>IF($L1699&lt;"6",INDEX(Revenue_type,MATCH(U1699*1,[1]type!$A$118:$A$168,0),8),INDEX(Expenditure_type,MATCH(U1699*1,[1]type!$A$2:$A$117,0),8))</f>
        <v>משכורות וש"ע לעובדים לפי תקן</v>
      </c>
      <c r="W1699" s="18" t="str">
        <f t="shared" si="213"/>
        <v>11</v>
      </c>
      <c r="X1699" s="18" t="str">
        <f>IF($L1699&lt;"6",INDEX(Revenue_type,MATCH(W1699*1,[1]type!$A$118:$A$168,0),8),INDEX(Expenditure_type,MATCH(W1699*1,[1]type!$A$2:$A$117,0),8))</f>
        <v>השכר הקובע</v>
      </c>
      <c r="Y1699" s="18" t="str">
        <f t="shared" si="214"/>
        <v>115</v>
      </c>
      <c r="Z1699" s="18" t="e">
        <f>IF($L1699&lt;"6",INDEX(Revenue_type,MATCH(Y1699*1,[1]type!$A$118:$A$168,0),8),INDEX(Expenditure_type,MATCH(Y1699*1,[1]type!$A$2:$A$117,0),8))</f>
        <v>#N/A</v>
      </c>
    </row>
    <row r="1700" spans="1:26" ht="15.75" customHeight="1" outlineLevel="2">
      <c r="A1700" s="38">
        <v>750</v>
      </c>
      <c r="B1700" s="39">
        <v>846710</v>
      </c>
      <c r="C1700">
        <v>1</v>
      </c>
      <c r="D1700" t="str">
        <f t="shared" si="215"/>
        <v>1846710.750</v>
      </c>
      <c r="E1700" s="42" t="s">
        <v>542</v>
      </c>
      <c r="F1700" s="16"/>
      <c r="G1700"/>
      <c r="H1700" s="17">
        <v>90000</v>
      </c>
      <c r="I1700" s="17">
        <v>94615</v>
      </c>
      <c r="J1700" s="16">
        <v>78751</v>
      </c>
      <c r="K1700" s="18" t="e">
        <f>INDEX(תקציב_2013,MATCH(D1700,'[1]תקציב 2015'!$D$3:$D$5960,0),8)</f>
        <v>#N/A</v>
      </c>
      <c r="L1700" s="18" t="str">
        <f t="shared" si="208"/>
        <v>8</v>
      </c>
      <c r="M1700" s="18" t="str">
        <f>INDEX(Chapter,MATCH(L1700,[1]Chapter!$A$1:$A$681,0),8)</f>
        <v>שירותים ממלכתיים</v>
      </c>
      <c r="N1700" s="18" t="str">
        <f t="shared" si="209"/>
        <v>84</v>
      </c>
      <c r="O1700" s="18" t="str">
        <f>INDEX(Chapter,MATCH(N1700,[1]Chapter!$A$1:$A$681,0),8)</f>
        <v>רווחה</v>
      </c>
      <c r="P1700" s="18" t="str">
        <f t="shared" si="210"/>
        <v>846</v>
      </c>
      <c r="Q1700" s="18" t="str">
        <f>INDEX(Chapter,MATCH(P1700,[1]Chapter!$A$1:$A$681,0),8)</f>
        <v>שירותי שיקום</v>
      </c>
      <c r="R1700" s="18" t="str">
        <f t="shared" si="211"/>
        <v>8467</v>
      </c>
      <c r="S1700" s="18" t="str">
        <f>INDEX(Chapter,MATCH(R1700,[1]Chapter!$A$1:$A$681,0),8)</f>
        <v>יום נכים - טיפול בקהילה</v>
      </c>
      <c r="T1700" s="18"/>
      <c r="U1700" s="18" t="str">
        <f t="shared" si="212"/>
        <v>7</v>
      </c>
      <c r="V1700" s="18" t="str">
        <f>IF($L1700&lt;"6",INDEX(Revenue_type,MATCH(U1700*1,[1]type!$A$118:$A$168,0),8),INDEX(Expenditure_type,MATCH(U1700*1,[1]type!$A$2:$A$117,0),8))</f>
        <v>הוצאות לפעולות</v>
      </c>
      <c r="W1700" s="18" t="str">
        <f t="shared" si="213"/>
        <v>75</v>
      </c>
      <c r="X1700" s="18" t="str">
        <f>IF($L1700&lt;"6",INDEX(Revenue_type,MATCH(W1700*1,[1]type!$A$118:$A$168,0),8),INDEX(Expenditure_type,MATCH(W1700*1,[1]type!$A$2:$A$117,0),8))</f>
        <v>עבודות קבלניות</v>
      </c>
      <c r="Y1700" s="18" t="str">
        <f t="shared" si="214"/>
        <v>750</v>
      </c>
      <c r="Z1700" s="18" t="e">
        <f>IF($L1700&lt;"6",INDEX(Revenue_type,MATCH(Y1700*1,[1]type!$A$118:$A$168,0),8),INDEX(Expenditure_type,MATCH(Y1700*1,[1]type!$A$2:$A$117,0),8))</f>
        <v>#N/A</v>
      </c>
    </row>
    <row r="1701" spans="1:26" ht="15.75" customHeight="1" outlineLevel="2">
      <c r="A1701" s="38">
        <v>798</v>
      </c>
      <c r="B1701" s="39">
        <v>846710</v>
      </c>
      <c r="C1701">
        <v>1</v>
      </c>
      <c r="D1701" t="str">
        <f t="shared" si="215"/>
        <v>1846710.798</v>
      </c>
      <c r="E1701" s="42" t="s">
        <v>713</v>
      </c>
      <c r="F1701" s="16"/>
      <c r="G1701"/>
      <c r="H1701" s="17">
        <v>12000</v>
      </c>
      <c r="I1701" s="17">
        <v>11335</v>
      </c>
      <c r="J1701" s="16">
        <v>9880</v>
      </c>
      <c r="K1701" s="18" t="e">
        <f>INDEX(תקציב_2013,MATCH(D1701,'[1]תקציב 2015'!$D$3:$D$5960,0),8)</f>
        <v>#N/A</v>
      </c>
      <c r="L1701" s="18" t="str">
        <f t="shared" si="208"/>
        <v>8</v>
      </c>
      <c r="M1701" s="18" t="str">
        <f>INDEX(Chapter,MATCH(L1701,[1]Chapter!$A$1:$A$681,0),8)</f>
        <v>שירותים ממלכתיים</v>
      </c>
      <c r="N1701" s="18" t="str">
        <f t="shared" si="209"/>
        <v>84</v>
      </c>
      <c r="O1701" s="18" t="str">
        <f>INDEX(Chapter,MATCH(N1701,[1]Chapter!$A$1:$A$681,0),8)</f>
        <v>רווחה</v>
      </c>
      <c r="P1701" s="18" t="str">
        <f t="shared" si="210"/>
        <v>846</v>
      </c>
      <c r="Q1701" s="18" t="str">
        <f>INDEX(Chapter,MATCH(P1701,[1]Chapter!$A$1:$A$681,0),8)</f>
        <v>שירותי שיקום</v>
      </c>
      <c r="R1701" s="18" t="str">
        <f t="shared" si="211"/>
        <v>8467</v>
      </c>
      <c r="S1701" s="18" t="str">
        <f>INDEX(Chapter,MATCH(R1701,[1]Chapter!$A$1:$A$681,0),8)</f>
        <v>יום נכים - טיפול בקהילה</v>
      </c>
      <c r="T1701" s="18"/>
      <c r="U1701" s="18" t="str">
        <f t="shared" si="212"/>
        <v>7</v>
      </c>
      <c r="V1701" s="18" t="str">
        <f>IF($L1701&lt;"6",INDEX(Revenue_type,MATCH(U1701*1,[1]type!$A$118:$A$168,0),8),INDEX(Expenditure_type,MATCH(U1701*1,[1]type!$A$2:$A$117,0),8))</f>
        <v>הוצאות לפעולות</v>
      </c>
      <c r="W1701" s="18" t="str">
        <f t="shared" si="213"/>
        <v>79</v>
      </c>
      <c r="X1701" s="18" t="str">
        <f>IF($L1701&lt;"6",INDEX(Revenue_type,MATCH(W1701*1,[1]type!$A$118:$A$168,0),8),INDEX(Expenditure_type,MATCH(W1701*1,[1]type!$A$2:$A$117,0),8))</f>
        <v>השתתפות בתקציבי עזר 092</v>
      </c>
      <c r="Y1701" s="18" t="str">
        <f t="shared" si="214"/>
        <v>798</v>
      </c>
      <c r="Z1701" s="18" t="e">
        <f>IF($L1701&lt;"6",INDEX(Revenue_type,MATCH(Y1701*1,[1]type!$A$118:$A$168,0),8),INDEX(Expenditure_type,MATCH(Y1701*1,[1]type!$A$2:$A$117,0),8))</f>
        <v>#N/A</v>
      </c>
    </row>
    <row r="1702" spans="1:26" ht="15.75" customHeight="1" outlineLevel="2">
      <c r="A1702" s="38">
        <v>840</v>
      </c>
      <c r="B1702" s="39">
        <v>846800</v>
      </c>
      <c r="C1702">
        <v>1</v>
      </c>
      <c r="D1702" t="str">
        <f t="shared" si="215"/>
        <v>1846800.840</v>
      </c>
      <c r="E1702" s="42" t="s">
        <v>1085</v>
      </c>
      <c r="H1702" s="17">
        <v>425000</v>
      </c>
      <c r="I1702" s="17">
        <v>432757</v>
      </c>
      <c r="J1702" s="16">
        <v>328217</v>
      </c>
      <c r="K1702" s="18">
        <f>INDEX(תקציב_2013,MATCH(D1702,'[1]תקציב 2015'!$D$3:$D$5960,0),8)</f>
        <v>1173333</v>
      </c>
      <c r="L1702" s="18" t="str">
        <f t="shared" si="208"/>
        <v>8</v>
      </c>
      <c r="M1702" s="18" t="str">
        <f>INDEX(Chapter,MATCH(L1702,[1]Chapter!$A$1:$A$681,0),8)</f>
        <v>שירותים ממלכתיים</v>
      </c>
      <c r="N1702" s="18" t="str">
        <f t="shared" si="209"/>
        <v>84</v>
      </c>
      <c r="O1702" s="18" t="str">
        <f>INDEX(Chapter,MATCH(N1702,[1]Chapter!$A$1:$A$681,0),8)</f>
        <v>רווחה</v>
      </c>
      <c r="P1702" s="18" t="str">
        <f t="shared" si="210"/>
        <v>846</v>
      </c>
      <c r="Q1702" s="18" t="str">
        <f>INDEX(Chapter,MATCH(P1702,[1]Chapter!$A$1:$A$681,0),8)</f>
        <v>שירותי שיקום</v>
      </c>
      <c r="R1702" s="18" t="str">
        <f t="shared" si="211"/>
        <v>8468</v>
      </c>
      <c r="S1702" s="18" t="str">
        <f>INDEX(Chapter,MATCH(R1702,[1]Chapter!$A$1:$A$681,0),8)</f>
        <v>נכים - שיקום במפעלי תעסוקה</v>
      </c>
      <c r="T1702" s="18"/>
      <c r="U1702" s="18" t="str">
        <f t="shared" si="212"/>
        <v>8</v>
      </c>
      <c r="V1702" s="18" t="str">
        <f>IF($L1702&lt;"6",INDEX(Revenue_type,MATCH(U1702*1,[1]type!$A$118:$A$168,0),8),INDEX(Expenditure_type,MATCH(U1702*1,[1]type!$A$2:$A$117,0),8))</f>
        <v>השתתפויות תמיכות ותרומות</v>
      </c>
      <c r="W1702" s="18" t="str">
        <f t="shared" si="213"/>
        <v>84</v>
      </c>
      <c r="X1702" s="18" t="str">
        <f>IF($L1702&lt;"6",INDEX(Revenue_type,MATCH(W1702*1,[1]type!$A$118:$A$168,0),8),INDEX(Expenditure_type,MATCH(W1702*1,[1]type!$A$2:$A$117,0),8))</f>
        <v>תמיכות רווחה</v>
      </c>
      <c r="Y1702" s="18" t="str">
        <f t="shared" si="214"/>
        <v>840</v>
      </c>
      <c r="Z1702" s="18" t="e">
        <f>IF($L1702&lt;"6",INDEX(Revenue_type,MATCH(Y1702*1,[1]type!$A$118:$A$168,0),8),INDEX(Expenditure_type,MATCH(Y1702*1,[1]type!$A$2:$A$117,0),8))</f>
        <v>#N/A</v>
      </c>
    </row>
    <row r="1703" spans="1:26" ht="15.75" customHeight="1" outlineLevel="2">
      <c r="A1703" s="38">
        <v>110</v>
      </c>
      <c r="B1703" s="39">
        <v>847100</v>
      </c>
      <c r="C1703">
        <v>1</v>
      </c>
      <c r="D1703" t="str">
        <f t="shared" si="215"/>
        <v>1847100.110</v>
      </c>
      <c r="E1703" s="42" t="s">
        <v>1086</v>
      </c>
      <c r="H1703" s="17">
        <v>110000</v>
      </c>
      <c r="I1703" s="17">
        <v>170229.64</v>
      </c>
      <c r="J1703" s="16">
        <v>188129.55</v>
      </c>
      <c r="K1703" s="18">
        <f>INDEX(תקציב_2013,MATCH(D1703,'[1]תקציב 2015'!$D$3:$D$5960,0),8)</f>
        <v>0</v>
      </c>
      <c r="L1703" s="18" t="str">
        <f t="shared" si="208"/>
        <v>8</v>
      </c>
      <c r="M1703" s="18" t="str">
        <f>INDEX(Chapter,MATCH(L1703,[1]Chapter!$A$1:$A$681,0),8)</f>
        <v>שירותים ממלכתיים</v>
      </c>
      <c r="N1703" s="18" t="str">
        <f t="shared" si="209"/>
        <v>84</v>
      </c>
      <c r="O1703" s="18" t="str">
        <f>INDEX(Chapter,MATCH(N1703,[1]Chapter!$A$1:$A$681,0),8)</f>
        <v>רווחה</v>
      </c>
      <c r="P1703" s="18" t="str">
        <f t="shared" si="210"/>
        <v>847</v>
      </c>
      <c r="Q1703" s="18" t="str">
        <f>INDEX(Chapter,MATCH(P1703,[1]Chapter!$A$1:$A$681,0),8)</f>
        <v>שירותי תיקון</v>
      </c>
      <c r="R1703" s="18" t="str">
        <f t="shared" si="211"/>
        <v>8471</v>
      </c>
      <c r="S1703" s="18" t="str">
        <f>INDEX(Chapter,MATCH(R1703,[1]Chapter!$A$1:$A$681,0),8)</f>
        <v>טיפול בחבורות רחוב ונוער במצוקה</v>
      </c>
      <c r="T1703" s="18"/>
      <c r="U1703" s="18" t="str">
        <f t="shared" si="212"/>
        <v>1</v>
      </c>
      <c r="V1703" s="18" t="str">
        <f>IF($L1703&lt;"6",INDEX(Revenue_type,MATCH(U1703*1,[1]type!$A$118:$A$168,0),8),INDEX(Expenditure_type,MATCH(U1703*1,[1]type!$A$2:$A$117,0),8))</f>
        <v>משכורות וש"ע לעובדים לפי תקן</v>
      </c>
      <c r="W1703" s="18" t="str">
        <f t="shared" si="213"/>
        <v>11</v>
      </c>
      <c r="X1703" s="18" t="str">
        <f>IF($L1703&lt;"6",INDEX(Revenue_type,MATCH(W1703*1,[1]type!$A$118:$A$168,0),8),INDEX(Expenditure_type,MATCH(W1703*1,[1]type!$A$2:$A$117,0),8))</f>
        <v>השכר הקובע</v>
      </c>
      <c r="Y1703" s="18" t="str">
        <f t="shared" si="214"/>
        <v>110</v>
      </c>
      <c r="Z1703" s="18" t="e">
        <f>IF($L1703&lt;"6",INDEX(Revenue_type,MATCH(Y1703*1,[1]type!$A$118:$A$168,0),8),INDEX(Expenditure_type,MATCH(Y1703*1,[1]type!$A$2:$A$117,0),8))</f>
        <v>#N/A</v>
      </c>
    </row>
    <row r="1704" spans="1:26" ht="15.75" customHeight="1" outlineLevel="2">
      <c r="A1704" s="38">
        <v>130</v>
      </c>
      <c r="B1704" s="39">
        <v>847100</v>
      </c>
      <c r="C1704">
        <v>1</v>
      </c>
      <c r="D1704" t="str">
        <f t="shared" si="215"/>
        <v>1847100.130</v>
      </c>
      <c r="E1704" s="42" t="s">
        <v>41</v>
      </c>
      <c r="H1704" s="17">
        <v>1000</v>
      </c>
      <c r="I1704" s="17">
        <v>603.11</v>
      </c>
      <c r="J1704" s="16">
        <v>544.20000000000005</v>
      </c>
      <c r="K1704" s="18" t="e">
        <f>INDEX(תקציב_2013,MATCH(D1704,'[1]תקציב 2015'!$D$3:$D$5960,0),8)</f>
        <v>#N/A</v>
      </c>
      <c r="L1704" s="18" t="str">
        <f t="shared" si="208"/>
        <v>8</v>
      </c>
      <c r="M1704" s="18" t="str">
        <f>INDEX(Chapter,MATCH(L1704,[1]Chapter!$A$1:$A$681,0),8)</f>
        <v>שירותים ממלכתיים</v>
      </c>
      <c r="N1704" s="18" t="str">
        <f t="shared" si="209"/>
        <v>84</v>
      </c>
      <c r="O1704" s="18" t="str">
        <f>INDEX(Chapter,MATCH(N1704,[1]Chapter!$A$1:$A$681,0),8)</f>
        <v>רווחה</v>
      </c>
      <c r="P1704" s="18" t="str">
        <f t="shared" si="210"/>
        <v>847</v>
      </c>
      <c r="Q1704" s="18" t="str">
        <f>INDEX(Chapter,MATCH(P1704,[1]Chapter!$A$1:$A$681,0),8)</f>
        <v>שירותי תיקון</v>
      </c>
      <c r="R1704" s="18" t="str">
        <f t="shared" si="211"/>
        <v>8471</v>
      </c>
      <c r="S1704" s="18" t="str">
        <f>INDEX(Chapter,MATCH(R1704,[1]Chapter!$A$1:$A$681,0),8)</f>
        <v>טיפול בחבורות רחוב ונוער במצוקה</v>
      </c>
      <c r="T1704" s="18"/>
      <c r="U1704" s="18" t="str">
        <f t="shared" si="212"/>
        <v>1</v>
      </c>
      <c r="V1704" s="18" t="str">
        <f>IF($L1704&lt;"6",INDEX(Revenue_type,MATCH(U1704*1,[1]type!$A$118:$A$168,0),8),INDEX(Expenditure_type,MATCH(U1704*1,[1]type!$A$2:$A$117,0),8))</f>
        <v>משכורות וש"ע לעובדים לפי תקן</v>
      </c>
      <c r="W1704" s="18" t="str">
        <f t="shared" si="213"/>
        <v>13</v>
      </c>
      <c r="X1704" s="18" t="str">
        <f>IF($L1704&lt;"6",INDEX(Revenue_type,MATCH(W1704*1,[1]type!$A$118:$A$168,0),8),INDEX(Expenditure_type,MATCH(W1704*1,[1]type!$A$2:$A$117,0),8))</f>
        <v>שעות נוספות</v>
      </c>
      <c r="Y1704" s="18" t="str">
        <f t="shared" si="214"/>
        <v>130</v>
      </c>
      <c r="Z1704" s="18" t="e">
        <f>IF($L1704&lt;"6",INDEX(Revenue_type,MATCH(Y1704*1,[1]type!$A$118:$A$168,0),8),INDEX(Expenditure_type,MATCH(Y1704*1,[1]type!$A$2:$A$117,0),8))</f>
        <v>#N/A</v>
      </c>
    </row>
    <row r="1705" spans="1:26" ht="15.75" customHeight="1" outlineLevel="2">
      <c r="A1705" s="38">
        <v>140</v>
      </c>
      <c r="B1705" s="39">
        <v>847100</v>
      </c>
      <c r="C1705">
        <v>1</v>
      </c>
      <c r="D1705" t="str">
        <f t="shared" si="215"/>
        <v>1847100.140</v>
      </c>
      <c r="E1705" s="42" t="s">
        <v>56</v>
      </c>
      <c r="H1705" s="17">
        <v>20000</v>
      </c>
      <c r="I1705" s="17">
        <v>17698.41</v>
      </c>
      <c r="J1705" s="16">
        <v>17805.849999999999</v>
      </c>
      <c r="K1705" s="18">
        <f>INDEX(תקציב_2013,MATCH(D1705,'[1]תקציב 2015'!$D$3:$D$5960,0),8)</f>
        <v>0</v>
      </c>
      <c r="L1705" s="18" t="str">
        <f t="shared" si="208"/>
        <v>8</v>
      </c>
      <c r="M1705" s="18" t="str">
        <f>INDEX(Chapter,MATCH(L1705,[1]Chapter!$A$1:$A$681,0),8)</f>
        <v>שירותים ממלכתיים</v>
      </c>
      <c r="N1705" s="18" t="str">
        <f t="shared" si="209"/>
        <v>84</v>
      </c>
      <c r="O1705" s="18" t="str">
        <f>INDEX(Chapter,MATCH(N1705,[1]Chapter!$A$1:$A$681,0),8)</f>
        <v>רווחה</v>
      </c>
      <c r="P1705" s="18" t="str">
        <f t="shared" si="210"/>
        <v>847</v>
      </c>
      <c r="Q1705" s="18" t="str">
        <f>INDEX(Chapter,MATCH(P1705,[1]Chapter!$A$1:$A$681,0),8)</f>
        <v>שירותי תיקון</v>
      </c>
      <c r="R1705" s="18" t="str">
        <f t="shared" si="211"/>
        <v>8471</v>
      </c>
      <c r="S1705" s="18" t="str">
        <f>INDEX(Chapter,MATCH(R1705,[1]Chapter!$A$1:$A$681,0),8)</f>
        <v>טיפול בחבורות רחוב ונוער במצוקה</v>
      </c>
      <c r="T1705" s="18"/>
      <c r="U1705" s="18" t="str">
        <f t="shared" si="212"/>
        <v>1</v>
      </c>
      <c r="V1705" s="18" t="str">
        <f>IF($L1705&lt;"6",INDEX(Revenue_type,MATCH(U1705*1,[1]type!$A$118:$A$168,0),8),INDEX(Expenditure_type,MATCH(U1705*1,[1]type!$A$2:$A$117,0),8))</f>
        <v>משכורות וש"ע לעובדים לפי תקן</v>
      </c>
      <c r="W1705" s="18" t="str">
        <f t="shared" si="213"/>
        <v>14</v>
      </c>
      <c r="X1705" s="18" t="str">
        <f>IF($L1705&lt;"6",INDEX(Revenue_type,MATCH(W1705*1,[1]type!$A$118:$A$168,0),8),INDEX(Expenditure_type,MATCH(W1705*1,[1]type!$A$2:$A$117,0),8))</f>
        <v>החזר הוצאות</v>
      </c>
      <c r="Y1705" s="18" t="str">
        <f t="shared" si="214"/>
        <v>140</v>
      </c>
      <c r="Z1705" s="18" t="e">
        <f>IF($L1705&lt;"6",INDEX(Revenue_type,MATCH(Y1705*1,[1]type!$A$118:$A$168,0),8),INDEX(Expenditure_type,MATCH(Y1705*1,[1]type!$A$2:$A$117,0),8))</f>
        <v>#N/A</v>
      </c>
    </row>
    <row r="1706" spans="1:26" ht="15.75" customHeight="1" outlineLevel="2">
      <c r="A1706" s="38">
        <v>840</v>
      </c>
      <c r="B1706" s="39">
        <v>847100</v>
      </c>
      <c r="C1706">
        <v>1</v>
      </c>
      <c r="D1706" t="str">
        <f t="shared" si="215"/>
        <v>1847100.840</v>
      </c>
      <c r="E1706" s="45" t="s">
        <v>1087</v>
      </c>
      <c r="H1706" s="17">
        <v>100000</v>
      </c>
      <c r="I1706" s="17">
        <v>57546.65</v>
      </c>
      <c r="J1706" s="16">
        <v>68619.210000000006</v>
      </c>
      <c r="K1706" s="18">
        <f>INDEX(תקציב_2013,MATCH(D1706,'[1]תקציב 2015'!$D$3:$D$5960,0),8)</f>
        <v>290000</v>
      </c>
      <c r="L1706" s="18" t="str">
        <f t="shared" si="208"/>
        <v>8</v>
      </c>
      <c r="M1706" s="18" t="str">
        <f>INDEX(Chapter,MATCH(L1706,[1]Chapter!$A$1:$A$681,0),8)</f>
        <v>שירותים ממלכתיים</v>
      </c>
      <c r="N1706" s="18" t="str">
        <f t="shared" si="209"/>
        <v>84</v>
      </c>
      <c r="O1706" s="18" t="str">
        <f>INDEX(Chapter,MATCH(N1706,[1]Chapter!$A$1:$A$681,0),8)</f>
        <v>רווחה</v>
      </c>
      <c r="P1706" s="18" t="str">
        <f t="shared" si="210"/>
        <v>847</v>
      </c>
      <c r="Q1706" s="18" t="str">
        <f>INDEX(Chapter,MATCH(P1706,[1]Chapter!$A$1:$A$681,0),8)</f>
        <v>שירותי תיקון</v>
      </c>
      <c r="R1706" s="18" t="str">
        <f t="shared" si="211"/>
        <v>8471</v>
      </c>
      <c r="S1706" s="18" t="str">
        <f>INDEX(Chapter,MATCH(R1706,[1]Chapter!$A$1:$A$681,0),8)</f>
        <v>טיפול בחבורות רחוב ונוער במצוקה</v>
      </c>
      <c r="T1706" s="18"/>
      <c r="U1706" s="18" t="str">
        <f t="shared" si="212"/>
        <v>8</v>
      </c>
      <c r="V1706" s="18" t="str">
        <f>IF($L1706&lt;"6",INDEX(Revenue_type,MATCH(U1706*1,[1]type!$A$118:$A$168,0),8),INDEX(Expenditure_type,MATCH(U1706*1,[1]type!$A$2:$A$117,0),8))</f>
        <v>השתתפויות תמיכות ותרומות</v>
      </c>
      <c r="W1706" s="18" t="str">
        <f t="shared" si="213"/>
        <v>84</v>
      </c>
      <c r="X1706" s="18" t="str">
        <f>IF($L1706&lt;"6",INDEX(Revenue_type,MATCH(W1706*1,[1]type!$A$118:$A$168,0),8),INDEX(Expenditure_type,MATCH(W1706*1,[1]type!$A$2:$A$117,0),8))</f>
        <v>תמיכות רווחה</v>
      </c>
      <c r="Y1706" s="18" t="str">
        <f t="shared" si="214"/>
        <v>840</v>
      </c>
      <c r="Z1706" s="18" t="e">
        <f>IF($L1706&lt;"6",INDEX(Revenue_type,MATCH(Y1706*1,[1]type!$A$118:$A$168,0),8),INDEX(Expenditure_type,MATCH(Y1706*1,[1]type!$A$2:$A$117,0),8))</f>
        <v>#N/A</v>
      </c>
    </row>
    <row r="1707" spans="1:26" ht="15.75" customHeight="1" outlineLevel="2">
      <c r="A1707" s="38">
        <v>840</v>
      </c>
      <c r="B1707" s="39">
        <v>847200</v>
      </c>
      <c r="C1707">
        <v>1</v>
      </c>
      <c r="D1707" t="str">
        <f t="shared" si="215"/>
        <v>1847200.840</v>
      </c>
      <c r="E1707" s="42" t="s">
        <v>1088</v>
      </c>
      <c r="H1707" s="17">
        <v>20000</v>
      </c>
      <c r="I1707" s="17">
        <v>0</v>
      </c>
      <c r="J1707" s="16">
        <v>0</v>
      </c>
      <c r="K1707" s="18">
        <f>INDEX(תקציב_2013,MATCH(D1707,'[1]תקציב 2015'!$D$3:$D$5960,0),8)</f>
        <v>0</v>
      </c>
      <c r="L1707" s="18" t="str">
        <f t="shared" si="208"/>
        <v>8</v>
      </c>
      <c r="M1707" s="18" t="str">
        <f>INDEX(Chapter,MATCH(L1707,[1]Chapter!$A$1:$A$681,0),8)</f>
        <v>שירותים ממלכתיים</v>
      </c>
      <c r="N1707" s="18" t="str">
        <f t="shared" si="209"/>
        <v>84</v>
      </c>
      <c r="O1707" s="18" t="str">
        <f>INDEX(Chapter,MATCH(N1707,[1]Chapter!$A$1:$A$681,0),8)</f>
        <v>רווחה</v>
      </c>
      <c r="P1707" s="18" t="str">
        <f t="shared" si="210"/>
        <v>847</v>
      </c>
      <c r="Q1707" s="18" t="str">
        <f>INDEX(Chapter,MATCH(P1707,[1]Chapter!$A$1:$A$681,0),8)</f>
        <v>שירותי תיקון</v>
      </c>
      <c r="R1707" s="18" t="str">
        <f t="shared" si="211"/>
        <v>8472</v>
      </c>
      <c r="S1707" s="18" t="str">
        <f>INDEX(Chapter,MATCH(R1707,[1]Chapter!$A$1:$A$681,0),8)</f>
        <v>חסות נוער</v>
      </c>
      <c r="T1707" s="18"/>
      <c r="U1707" s="18" t="str">
        <f t="shared" si="212"/>
        <v>8</v>
      </c>
      <c r="V1707" s="18" t="str">
        <f>IF($L1707&lt;"6",INDEX(Revenue_type,MATCH(U1707*1,[1]type!$A$118:$A$168,0),8),INDEX(Expenditure_type,MATCH(U1707*1,[1]type!$A$2:$A$117,0),8))</f>
        <v>השתתפויות תמיכות ותרומות</v>
      </c>
      <c r="W1707" s="18" t="str">
        <f t="shared" si="213"/>
        <v>84</v>
      </c>
      <c r="X1707" s="18" t="str">
        <f>IF($L1707&lt;"6",INDEX(Revenue_type,MATCH(W1707*1,[1]type!$A$118:$A$168,0),8),INDEX(Expenditure_type,MATCH(W1707*1,[1]type!$A$2:$A$117,0),8))</f>
        <v>תמיכות רווחה</v>
      </c>
      <c r="Y1707" s="18" t="str">
        <f t="shared" si="214"/>
        <v>840</v>
      </c>
      <c r="Z1707" s="18" t="e">
        <f>IF($L1707&lt;"6",INDEX(Revenue_type,MATCH(Y1707*1,[1]type!$A$118:$A$168,0),8),INDEX(Expenditure_type,MATCH(Y1707*1,[1]type!$A$2:$A$117,0),8))</f>
        <v>#N/A</v>
      </c>
    </row>
    <row r="1708" spans="1:26" ht="15.75" customHeight="1" outlineLevel="2">
      <c r="A1708" s="38">
        <v>110</v>
      </c>
      <c r="B1708" s="39">
        <v>847300</v>
      </c>
      <c r="C1708">
        <v>1</v>
      </c>
      <c r="D1708" t="str">
        <f t="shared" si="215"/>
        <v>1847300.110</v>
      </c>
      <c r="E1708" s="42" t="s">
        <v>1089</v>
      </c>
      <c r="H1708" s="17">
        <v>338000</v>
      </c>
      <c r="I1708" s="17">
        <v>331935.37</v>
      </c>
      <c r="J1708" s="16">
        <v>162745.25</v>
      </c>
      <c r="K1708" s="18">
        <f>INDEX(תקציב_2013,MATCH(D1708,'[1]תקציב 2015'!$D$3:$D$5960,0),8)</f>
        <v>240154</v>
      </c>
      <c r="L1708" s="18" t="str">
        <f t="shared" si="208"/>
        <v>8</v>
      </c>
      <c r="M1708" s="18" t="str">
        <f>INDEX(Chapter,MATCH(L1708,[1]Chapter!$A$1:$A$681,0),8)</f>
        <v>שירותים ממלכתיים</v>
      </c>
      <c r="N1708" s="18" t="str">
        <f t="shared" si="209"/>
        <v>84</v>
      </c>
      <c r="O1708" s="18" t="str">
        <f>INDEX(Chapter,MATCH(N1708,[1]Chapter!$A$1:$A$681,0),8)</f>
        <v>רווחה</v>
      </c>
      <c r="P1708" s="18" t="str">
        <f t="shared" si="210"/>
        <v>847</v>
      </c>
      <c r="Q1708" s="18" t="str">
        <f>INDEX(Chapter,MATCH(P1708,[1]Chapter!$A$1:$A$681,0),8)</f>
        <v>שירותי תיקון</v>
      </c>
      <c r="R1708" s="18" t="str">
        <f t="shared" si="211"/>
        <v>8473</v>
      </c>
      <c r="S1708" s="18" t="str">
        <f>INDEX(Chapter,MATCH(R1708,[1]Chapter!$A$1:$A$681,0),8)</f>
        <v>סמים</v>
      </c>
      <c r="T1708" s="18"/>
      <c r="U1708" s="18" t="str">
        <f t="shared" si="212"/>
        <v>1</v>
      </c>
      <c r="V1708" s="18" t="str">
        <f>IF($L1708&lt;"6",INDEX(Revenue_type,MATCH(U1708*1,[1]type!$A$118:$A$168,0),8),INDEX(Expenditure_type,MATCH(U1708*1,[1]type!$A$2:$A$117,0),8))</f>
        <v>משכורות וש"ע לעובדים לפי תקן</v>
      </c>
      <c r="W1708" s="18" t="str">
        <f t="shared" si="213"/>
        <v>11</v>
      </c>
      <c r="X1708" s="18" t="str">
        <f>IF($L1708&lt;"6",INDEX(Revenue_type,MATCH(W1708*1,[1]type!$A$118:$A$168,0),8),INDEX(Expenditure_type,MATCH(W1708*1,[1]type!$A$2:$A$117,0),8))</f>
        <v>השכר הקובע</v>
      </c>
      <c r="Y1708" s="18" t="str">
        <f t="shared" si="214"/>
        <v>110</v>
      </c>
      <c r="Z1708" s="18" t="e">
        <f>IF($L1708&lt;"6",INDEX(Revenue_type,MATCH(Y1708*1,[1]type!$A$118:$A$168,0),8),INDEX(Expenditure_type,MATCH(Y1708*1,[1]type!$A$2:$A$117,0),8))</f>
        <v>#N/A</v>
      </c>
    </row>
    <row r="1709" spans="1:26" ht="15.75" customHeight="1" outlineLevel="2">
      <c r="A1709" s="38">
        <v>130</v>
      </c>
      <c r="B1709" s="39">
        <v>847300</v>
      </c>
      <c r="C1709">
        <v>1</v>
      </c>
      <c r="D1709" t="str">
        <f t="shared" si="215"/>
        <v>1847300.130</v>
      </c>
      <c r="E1709" s="42" t="s">
        <v>41</v>
      </c>
      <c r="H1709" s="17">
        <v>30000</v>
      </c>
      <c r="I1709" s="17">
        <v>70493.13</v>
      </c>
      <c r="J1709" s="16">
        <v>33872.089999999997</v>
      </c>
      <c r="K1709" s="18" t="e">
        <f>INDEX(תקציב_2013,MATCH(D1709,'[1]תקציב 2015'!$D$3:$D$5960,0),8)</f>
        <v>#N/A</v>
      </c>
      <c r="L1709" s="18" t="str">
        <f t="shared" si="208"/>
        <v>8</v>
      </c>
      <c r="M1709" s="18" t="str">
        <f>INDEX(Chapter,MATCH(L1709,[1]Chapter!$A$1:$A$681,0),8)</f>
        <v>שירותים ממלכתיים</v>
      </c>
      <c r="N1709" s="18" t="str">
        <f t="shared" si="209"/>
        <v>84</v>
      </c>
      <c r="O1709" s="18" t="str">
        <f>INDEX(Chapter,MATCH(N1709,[1]Chapter!$A$1:$A$681,0),8)</f>
        <v>רווחה</v>
      </c>
      <c r="P1709" s="18" t="str">
        <f t="shared" si="210"/>
        <v>847</v>
      </c>
      <c r="Q1709" s="18" t="str">
        <f>INDEX(Chapter,MATCH(P1709,[1]Chapter!$A$1:$A$681,0),8)</f>
        <v>שירותי תיקון</v>
      </c>
      <c r="R1709" s="18" t="str">
        <f t="shared" si="211"/>
        <v>8473</v>
      </c>
      <c r="S1709" s="18" t="str">
        <f>INDEX(Chapter,MATCH(R1709,[1]Chapter!$A$1:$A$681,0),8)</f>
        <v>סמים</v>
      </c>
      <c r="T1709" s="18"/>
      <c r="U1709" s="18" t="str">
        <f t="shared" si="212"/>
        <v>1</v>
      </c>
      <c r="V1709" s="18" t="str">
        <f>IF($L1709&lt;"6",INDEX(Revenue_type,MATCH(U1709*1,[1]type!$A$118:$A$168,0),8),INDEX(Expenditure_type,MATCH(U1709*1,[1]type!$A$2:$A$117,0),8))</f>
        <v>משכורות וש"ע לעובדים לפי תקן</v>
      </c>
      <c r="W1709" s="18" t="str">
        <f t="shared" si="213"/>
        <v>13</v>
      </c>
      <c r="X1709" s="18" t="str">
        <f>IF($L1709&lt;"6",INDEX(Revenue_type,MATCH(W1709*1,[1]type!$A$118:$A$168,0),8),INDEX(Expenditure_type,MATCH(W1709*1,[1]type!$A$2:$A$117,0),8))</f>
        <v>שעות נוספות</v>
      </c>
      <c r="Y1709" s="18" t="str">
        <f t="shared" si="214"/>
        <v>130</v>
      </c>
      <c r="Z1709" s="18" t="e">
        <f>IF($L1709&lt;"6",INDEX(Revenue_type,MATCH(Y1709*1,[1]type!$A$118:$A$168,0),8),INDEX(Expenditure_type,MATCH(Y1709*1,[1]type!$A$2:$A$117,0),8))</f>
        <v>#N/A</v>
      </c>
    </row>
    <row r="1710" spans="1:26" ht="15.75" customHeight="1" outlineLevel="2">
      <c r="A1710" s="38">
        <v>140</v>
      </c>
      <c r="B1710" s="39">
        <v>847300</v>
      </c>
      <c r="C1710">
        <v>1</v>
      </c>
      <c r="D1710" t="str">
        <f t="shared" si="215"/>
        <v>1847300.140</v>
      </c>
      <c r="E1710" s="42" t="s">
        <v>56</v>
      </c>
      <c r="F1710" s="16"/>
      <c r="G1710"/>
      <c r="H1710" s="17">
        <v>56000</v>
      </c>
      <c r="I1710" s="17">
        <v>52785.34</v>
      </c>
      <c r="J1710" s="16">
        <v>27128.51</v>
      </c>
      <c r="K1710" s="18">
        <f>INDEX(תקציב_2013,MATCH(D1710,'[1]תקציב 2015'!$D$3:$D$5960,0),8)</f>
        <v>63643</v>
      </c>
      <c r="L1710" s="18" t="str">
        <f t="shared" si="208"/>
        <v>8</v>
      </c>
      <c r="M1710" s="18" t="str">
        <f>INDEX(Chapter,MATCH(L1710,[1]Chapter!$A$1:$A$681,0),8)</f>
        <v>שירותים ממלכתיים</v>
      </c>
      <c r="N1710" s="18" t="str">
        <f t="shared" si="209"/>
        <v>84</v>
      </c>
      <c r="O1710" s="18" t="str">
        <f>INDEX(Chapter,MATCH(N1710,[1]Chapter!$A$1:$A$681,0),8)</f>
        <v>רווחה</v>
      </c>
      <c r="P1710" s="18" t="str">
        <f t="shared" si="210"/>
        <v>847</v>
      </c>
      <c r="Q1710" s="18" t="str">
        <f>INDEX(Chapter,MATCH(P1710,[1]Chapter!$A$1:$A$681,0),8)</f>
        <v>שירותי תיקון</v>
      </c>
      <c r="R1710" s="18" t="str">
        <f t="shared" si="211"/>
        <v>8473</v>
      </c>
      <c r="S1710" s="18" t="str">
        <f>INDEX(Chapter,MATCH(R1710,[1]Chapter!$A$1:$A$681,0),8)</f>
        <v>סמים</v>
      </c>
      <c r="T1710" s="18"/>
      <c r="U1710" s="18" t="str">
        <f t="shared" si="212"/>
        <v>1</v>
      </c>
      <c r="V1710" s="18" t="str">
        <f>IF($L1710&lt;"6",INDEX(Revenue_type,MATCH(U1710*1,[1]type!$A$118:$A$168,0),8),INDEX(Expenditure_type,MATCH(U1710*1,[1]type!$A$2:$A$117,0),8))</f>
        <v>משכורות וש"ע לעובדים לפי תקן</v>
      </c>
      <c r="W1710" s="18" t="str">
        <f t="shared" si="213"/>
        <v>14</v>
      </c>
      <c r="X1710" s="18" t="str">
        <f>IF($L1710&lt;"6",INDEX(Revenue_type,MATCH(W1710*1,[1]type!$A$118:$A$168,0),8),INDEX(Expenditure_type,MATCH(W1710*1,[1]type!$A$2:$A$117,0),8))</f>
        <v>החזר הוצאות</v>
      </c>
      <c r="Y1710" s="18" t="str">
        <f t="shared" si="214"/>
        <v>140</v>
      </c>
      <c r="Z1710" s="18" t="e">
        <f>IF($L1710&lt;"6",INDEX(Revenue_type,MATCH(Y1710*1,[1]type!$A$118:$A$168,0),8),INDEX(Expenditure_type,MATCH(Y1710*1,[1]type!$A$2:$A$117,0),8))</f>
        <v>#N/A</v>
      </c>
    </row>
    <row r="1711" spans="1:26" ht="15.75" customHeight="1" outlineLevel="2">
      <c r="A1711" s="38">
        <v>210</v>
      </c>
      <c r="B1711" s="39">
        <v>847300</v>
      </c>
      <c r="C1711">
        <v>1</v>
      </c>
      <c r="D1711" t="str">
        <f t="shared" si="215"/>
        <v>1847300.210</v>
      </c>
      <c r="E1711" s="45" t="s">
        <v>476</v>
      </c>
      <c r="F1711" s="16"/>
      <c r="G1711"/>
      <c r="H1711" s="17">
        <v>80000</v>
      </c>
      <c r="I1711" s="17">
        <v>131701.4</v>
      </c>
      <c r="J1711" s="16">
        <v>123687.39</v>
      </c>
      <c r="K1711" s="18" t="e">
        <f>INDEX(תקציב_2013,MATCH(D1711,'[1]תקציב 2015'!$D$3:$D$5960,0),8)</f>
        <v>#N/A</v>
      </c>
      <c r="L1711" s="18" t="str">
        <f t="shared" si="208"/>
        <v>8</v>
      </c>
      <c r="M1711" s="18" t="str">
        <f>INDEX(Chapter,MATCH(L1711,[1]Chapter!$A$1:$A$681,0),8)</f>
        <v>שירותים ממלכתיים</v>
      </c>
      <c r="N1711" s="18" t="str">
        <f t="shared" si="209"/>
        <v>84</v>
      </c>
      <c r="O1711" s="18" t="str">
        <f>INDEX(Chapter,MATCH(N1711,[1]Chapter!$A$1:$A$681,0),8)</f>
        <v>רווחה</v>
      </c>
      <c r="P1711" s="18" t="str">
        <f t="shared" si="210"/>
        <v>847</v>
      </c>
      <c r="Q1711" s="18" t="str">
        <f>INDEX(Chapter,MATCH(P1711,[1]Chapter!$A$1:$A$681,0),8)</f>
        <v>שירותי תיקון</v>
      </c>
      <c r="R1711" s="18" t="str">
        <f t="shared" si="211"/>
        <v>8473</v>
      </c>
      <c r="S1711" s="18" t="str">
        <f>INDEX(Chapter,MATCH(R1711,[1]Chapter!$A$1:$A$681,0),8)</f>
        <v>סמים</v>
      </c>
      <c r="T1711" s="18"/>
      <c r="U1711" s="18" t="str">
        <f t="shared" si="212"/>
        <v>2</v>
      </c>
      <c r="V1711" s="18" t="str">
        <f>IF($L1711&lt;"6",INDEX(Revenue_type,MATCH(U1711*1,[1]type!$A$118:$A$168,0),8),INDEX(Expenditure_type,MATCH(U1711*1,[1]type!$A$2:$A$117,0),8))</f>
        <v>משכורות וש"ע לעובדים בלי תקן</v>
      </c>
      <c r="W1711" s="18" t="str">
        <f t="shared" si="213"/>
        <v>21</v>
      </c>
      <c r="X1711" s="18" t="str">
        <f>IF($L1711&lt;"6",INDEX(Revenue_type,MATCH(W1711*1,[1]type!$A$118:$A$168,0),8),INDEX(Expenditure_type,MATCH(W1711*1,[1]type!$A$2:$A$117,0),8))</f>
        <v>השכר הקובע</v>
      </c>
      <c r="Y1711" s="18" t="str">
        <f t="shared" si="214"/>
        <v>210</v>
      </c>
      <c r="Z1711" s="18" t="e">
        <f>IF($L1711&lt;"6",INDEX(Revenue_type,MATCH(Y1711*1,[1]type!$A$118:$A$168,0),8),INDEX(Expenditure_type,MATCH(Y1711*1,[1]type!$A$2:$A$117,0),8))</f>
        <v>#N/A</v>
      </c>
    </row>
    <row r="1712" spans="1:26" ht="15.75" customHeight="1" outlineLevel="2">
      <c r="A1712" s="38">
        <v>780</v>
      </c>
      <c r="B1712" s="39">
        <v>847300</v>
      </c>
      <c r="C1712">
        <v>1</v>
      </c>
      <c r="D1712" t="str">
        <f t="shared" si="215"/>
        <v>1847300.780</v>
      </c>
      <c r="E1712" s="45" t="s">
        <v>1090</v>
      </c>
      <c r="F1712" s="16"/>
      <c r="G1712"/>
      <c r="H1712" s="17">
        <v>246000</v>
      </c>
      <c r="I1712" s="17">
        <v>189296.3</v>
      </c>
      <c r="J1712" s="16">
        <v>280603.82</v>
      </c>
      <c r="K1712" s="18">
        <f>INDEX(תקציב_2013,MATCH(D1712,'[1]תקציב 2015'!$D$3:$D$5960,0),8)</f>
        <v>45000</v>
      </c>
      <c r="L1712" s="18" t="str">
        <f t="shared" si="208"/>
        <v>8</v>
      </c>
      <c r="M1712" s="18" t="str">
        <f>INDEX(Chapter,MATCH(L1712,[1]Chapter!$A$1:$A$681,0),8)</f>
        <v>שירותים ממלכתיים</v>
      </c>
      <c r="N1712" s="18" t="str">
        <f t="shared" si="209"/>
        <v>84</v>
      </c>
      <c r="O1712" s="18" t="str">
        <f>INDEX(Chapter,MATCH(N1712,[1]Chapter!$A$1:$A$681,0),8)</f>
        <v>רווחה</v>
      </c>
      <c r="P1712" s="18" t="str">
        <f t="shared" si="210"/>
        <v>847</v>
      </c>
      <c r="Q1712" s="18" t="str">
        <f>INDEX(Chapter,MATCH(P1712,[1]Chapter!$A$1:$A$681,0),8)</f>
        <v>שירותי תיקון</v>
      </c>
      <c r="R1712" s="18" t="str">
        <f t="shared" si="211"/>
        <v>8473</v>
      </c>
      <c r="S1712" s="18" t="str">
        <f>INDEX(Chapter,MATCH(R1712,[1]Chapter!$A$1:$A$681,0),8)</f>
        <v>סמים</v>
      </c>
      <c r="T1712" s="18"/>
      <c r="U1712" s="18" t="str">
        <f t="shared" si="212"/>
        <v>7</v>
      </c>
      <c r="V1712" s="18" t="str">
        <f>IF($L1712&lt;"6",INDEX(Revenue_type,MATCH(U1712*1,[1]type!$A$118:$A$168,0),8),INDEX(Expenditure_type,MATCH(U1712*1,[1]type!$A$2:$A$117,0),8))</f>
        <v>הוצאות לפעולות</v>
      </c>
      <c r="W1712" s="18" t="str">
        <f t="shared" si="213"/>
        <v>78</v>
      </c>
      <c r="X1712" s="18" t="str">
        <f>IF($L1712&lt;"6",INDEX(Revenue_type,MATCH(W1712*1,[1]type!$A$118:$A$168,0),8),INDEX(Expenditure_type,MATCH(W1712*1,[1]type!$A$2:$A$117,0),8))</f>
        <v>הוצאות שונות</v>
      </c>
      <c r="Y1712" s="18" t="str">
        <f t="shared" si="214"/>
        <v>780</v>
      </c>
      <c r="Z1712" s="18" t="e">
        <f>IF($L1712&lt;"6",INDEX(Revenue_type,MATCH(Y1712*1,[1]type!$A$118:$A$168,0),8),INDEX(Expenditure_type,MATCH(Y1712*1,[1]type!$A$2:$A$117,0),8))</f>
        <v>#N/A</v>
      </c>
    </row>
    <row r="1713" spans="1:26" ht="15.75" customHeight="1" outlineLevel="2">
      <c r="A1713" s="38">
        <v>781</v>
      </c>
      <c r="B1713" s="39">
        <v>847300</v>
      </c>
      <c r="C1713">
        <v>1</v>
      </c>
      <c r="D1713" t="str">
        <f t="shared" si="215"/>
        <v>1847300.781</v>
      </c>
      <c r="E1713" s="42" t="s">
        <v>1091</v>
      </c>
      <c r="F1713" s="16"/>
      <c r="G1713"/>
      <c r="H1713" s="17">
        <v>60000</v>
      </c>
      <c r="I1713" s="17">
        <v>60000</v>
      </c>
      <c r="J1713" s="16">
        <v>60000</v>
      </c>
      <c r="K1713" s="18" t="e">
        <f>INDEX(תקציב_2013,MATCH(D1713,'[1]תקציב 2015'!$D$3:$D$5960,0),8)</f>
        <v>#N/A</v>
      </c>
      <c r="L1713" s="18" t="str">
        <f t="shared" si="208"/>
        <v>8</v>
      </c>
      <c r="M1713" s="18" t="str">
        <f>INDEX(Chapter,MATCH(L1713,[1]Chapter!$A$1:$A$681,0),8)</f>
        <v>שירותים ממלכתיים</v>
      </c>
      <c r="N1713" s="18" t="str">
        <f t="shared" si="209"/>
        <v>84</v>
      </c>
      <c r="O1713" s="18" t="str">
        <f>INDEX(Chapter,MATCH(N1713,[1]Chapter!$A$1:$A$681,0),8)</f>
        <v>רווחה</v>
      </c>
      <c r="P1713" s="18" t="str">
        <f t="shared" si="210"/>
        <v>847</v>
      </c>
      <c r="Q1713" s="18" t="str">
        <f>INDEX(Chapter,MATCH(P1713,[1]Chapter!$A$1:$A$681,0),8)</f>
        <v>שירותי תיקון</v>
      </c>
      <c r="R1713" s="18" t="str">
        <f t="shared" si="211"/>
        <v>8473</v>
      </c>
      <c r="S1713" s="18" t="str">
        <f>INDEX(Chapter,MATCH(R1713,[1]Chapter!$A$1:$A$681,0),8)</f>
        <v>סמים</v>
      </c>
      <c r="T1713" s="18"/>
      <c r="U1713" s="18" t="str">
        <f t="shared" si="212"/>
        <v>7</v>
      </c>
      <c r="V1713" s="18" t="str">
        <f>IF($L1713&lt;"6",INDEX(Revenue_type,MATCH(U1713*1,[1]type!$A$118:$A$168,0),8),INDEX(Expenditure_type,MATCH(U1713*1,[1]type!$A$2:$A$117,0),8))</f>
        <v>הוצאות לפעולות</v>
      </c>
      <c r="W1713" s="18" t="str">
        <f t="shared" si="213"/>
        <v>78</v>
      </c>
      <c r="X1713" s="18" t="str">
        <f>IF($L1713&lt;"6",INDEX(Revenue_type,MATCH(W1713*1,[1]type!$A$118:$A$168,0),8),INDEX(Expenditure_type,MATCH(W1713*1,[1]type!$A$2:$A$117,0),8))</f>
        <v>הוצאות שונות</v>
      </c>
      <c r="Y1713" s="18" t="str">
        <f t="shared" si="214"/>
        <v>781</v>
      </c>
      <c r="Z1713" s="18" t="e">
        <f>IF($L1713&lt;"6",INDEX(Revenue_type,MATCH(Y1713*1,[1]type!$A$118:$A$168,0),8),INDEX(Expenditure_type,MATCH(Y1713*1,[1]type!$A$2:$A$117,0),8))</f>
        <v>#N/A</v>
      </c>
    </row>
    <row r="1714" spans="1:26" ht="15.75" customHeight="1" outlineLevel="2">
      <c r="A1714" s="38">
        <v>840</v>
      </c>
      <c r="B1714" s="39">
        <v>847300</v>
      </c>
      <c r="C1714">
        <v>1</v>
      </c>
      <c r="D1714" t="str">
        <f t="shared" si="215"/>
        <v>1847300.840</v>
      </c>
      <c r="E1714" s="42" t="s">
        <v>1092</v>
      </c>
      <c r="F1714" s="16"/>
      <c r="G1714"/>
      <c r="H1714" s="17">
        <v>275000</v>
      </c>
      <c r="I1714" s="17">
        <v>241329</v>
      </c>
      <c r="J1714" s="16">
        <v>251278.1</v>
      </c>
      <c r="K1714" s="18">
        <f>INDEX(תקציב_2013,MATCH(D1714,'[1]תקציב 2015'!$D$3:$D$5960,0),8)</f>
        <v>85333</v>
      </c>
      <c r="L1714" s="18" t="str">
        <f t="shared" si="208"/>
        <v>8</v>
      </c>
      <c r="M1714" s="18" t="str">
        <f>INDEX(Chapter,MATCH(L1714,[1]Chapter!$A$1:$A$681,0),8)</f>
        <v>שירותים ממלכתיים</v>
      </c>
      <c r="N1714" s="18" t="str">
        <f t="shared" si="209"/>
        <v>84</v>
      </c>
      <c r="O1714" s="18" t="str">
        <f>INDEX(Chapter,MATCH(N1714,[1]Chapter!$A$1:$A$681,0),8)</f>
        <v>רווחה</v>
      </c>
      <c r="P1714" s="18" t="str">
        <f t="shared" si="210"/>
        <v>847</v>
      </c>
      <c r="Q1714" s="18" t="str">
        <f>INDEX(Chapter,MATCH(P1714,[1]Chapter!$A$1:$A$681,0),8)</f>
        <v>שירותי תיקון</v>
      </c>
      <c r="R1714" s="18" t="str">
        <f t="shared" si="211"/>
        <v>8473</v>
      </c>
      <c r="S1714" s="18" t="str">
        <f>INDEX(Chapter,MATCH(R1714,[1]Chapter!$A$1:$A$681,0),8)</f>
        <v>סמים</v>
      </c>
      <c r="T1714" s="18"/>
      <c r="U1714" s="18" t="str">
        <f t="shared" si="212"/>
        <v>8</v>
      </c>
      <c r="V1714" s="18" t="str">
        <f>IF($L1714&lt;"6",INDEX(Revenue_type,MATCH(U1714*1,[1]type!$A$118:$A$168,0),8),INDEX(Expenditure_type,MATCH(U1714*1,[1]type!$A$2:$A$117,0),8))</f>
        <v>השתתפויות תמיכות ותרומות</v>
      </c>
      <c r="W1714" s="18" t="str">
        <f t="shared" si="213"/>
        <v>84</v>
      </c>
      <c r="X1714" s="18" t="str">
        <f>IF($L1714&lt;"6",INDEX(Revenue_type,MATCH(W1714*1,[1]type!$A$118:$A$168,0),8),INDEX(Expenditure_type,MATCH(W1714*1,[1]type!$A$2:$A$117,0),8))</f>
        <v>תמיכות רווחה</v>
      </c>
      <c r="Y1714" s="18" t="str">
        <f t="shared" si="214"/>
        <v>840</v>
      </c>
      <c r="Z1714" s="18" t="e">
        <f>IF($L1714&lt;"6",INDEX(Revenue_type,MATCH(Y1714*1,[1]type!$A$118:$A$168,0),8),INDEX(Expenditure_type,MATCH(Y1714*1,[1]type!$A$2:$A$117,0),8))</f>
        <v>#N/A</v>
      </c>
    </row>
    <row r="1715" spans="1:26" ht="15.75" customHeight="1" outlineLevel="2">
      <c r="A1715" s="38">
        <v>841</v>
      </c>
      <c r="B1715" s="39">
        <v>847300</v>
      </c>
      <c r="C1715">
        <v>1</v>
      </c>
      <c r="D1715" t="str">
        <f t="shared" si="215"/>
        <v>1847300.841</v>
      </c>
      <c r="E1715" s="42" t="s">
        <v>1093</v>
      </c>
      <c r="F1715" s="16"/>
      <c r="G1715"/>
      <c r="H1715" s="17">
        <v>0</v>
      </c>
      <c r="I1715" s="17">
        <v>0</v>
      </c>
      <c r="J1715" s="16">
        <v>0</v>
      </c>
      <c r="K1715" s="18">
        <f>INDEX(תקציב_2013,MATCH(D1715,'[1]תקציב 2015'!$D$3:$D$5960,0),8)</f>
        <v>290667</v>
      </c>
      <c r="L1715" s="18" t="str">
        <f t="shared" si="208"/>
        <v>8</v>
      </c>
      <c r="M1715" s="18" t="str">
        <f>INDEX(Chapter,MATCH(L1715,[1]Chapter!$A$1:$A$681,0),8)</f>
        <v>שירותים ממלכתיים</v>
      </c>
      <c r="N1715" s="18" t="str">
        <f t="shared" si="209"/>
        <v>84</v>
      </c>
      <c r="O1715" s="18" t="str">
        <f>INDEX(Chapter,MATCH(N1715,[1]Chapter!$A$1:$A$681,0),8)</f>
        <v>רווחה</v>
      </c>
      <c r="P1715" s="18" t="str">
        <f t="shared" si="210"/>
        <v>847</v>
      </c>
      <c r="Q1715" s="18" t="str">
        <f>INDEX(Chapter,MATCH(P1715,[1]Chapter!$A$1:$A$681,0),8)</f>
        <v>שירותי תיקון</v>
      </c>
      <c r="R1715" s="18" t="str">
        <f t="shared" si="211"/>
        <v>8473</v>
      </c>
      <c r="S1715" s="18" t="str">
        <f>INDEX(Chapter,MATCH(R1715,[1]Chapter!$A$1:$A$681,0),8)</f>
        <v>סמים</v>
      </c>
      <c r="T1715" s="18"/>
      <c r="U1715" s="18" t="str">
        <f t="shared" si="212"/>
        <v>8</v>
      </c>
      <c r="V1715" s="18" t="str">
        <f>IF($L1715&lt;"6",INDEX(Revenue_type,MATCH(U1715*1,[1]type!$A$118:$A$168,0),8),INDEX(Expenditure_type,MATCH(U1715*1,[1]type!$A$2:$A$117,0),8))</f>
        <v>השתתפויות תמיכות ותרומות</v>
      </c>
      <c r="W1715" s="18" t="str">
        <f t="shared" si="213"/>
        <v>84</v>
      </c>
      <c r="X1715" s="18" t="str">
        <f>IF($L1715&lt;"6",INDEX(Revenue_type,MATCH(W1715*1,[1]type!$A$118:$A$168,0),8),INDEX(Expenditure_type,MATCH(W1715*1,[1]type!$A$2:$A$117,0),8))</f>
        <v>תמיכות רווחה</v>
      </c>
      <c r="Y1715" s="18" t="str">
        <f t="shared" si="214"/>
        <v>841</v>
      </c>
      <c r="Z1715" s="18" t="e">
        <f>IF($L1715&lt;"6",INDEX(Revenue_type,MATCH(Y1715*1,[1]type!$A$118:$A$168,0),8),INDEX(Expenditure_type,MATCH(Y1715*1,[1]type!$A$2:$A$117,0),8))</f>
        <v>#N/A</v>
      </c>
    </row>
    <row r="1716" spans="1:26" ht="15.75" customHeight="1" outlineLevel="2">
      <c r="A1716" s="38">
        <v>930</v>
      </c>
      <c r="B1716" s="39">
        <v>847300</v>
      </c>
      <c r="C1716">
        <v>1</v>
      </c>
      <c r="D1716" t="str">
        <f t="shared" si="215"/>
        <v>1847300.930</v>
      </c>
      <c r="E1716" s="42" t="s">
        <v>78</v>
      </c>
      <c r="F1716" s="16"/>
      <c r="G1716"/>
      <c r="H1716" s="17">
        <v>1000</v>
      </c>
      <c r="I1716" s="17">
        <v>0</v>
      </c>
      <c r="J1716" s="16">
        <v>0</v>
      </c>
      <c r="K1716" s="18" t="e">
        <f>INDEX(תקציב_2013,MATCH(D1716,'[1]תקציב 2015'!$D$3:$D$5960,0),8)</f>
        <v>#N/A</v>
      </c>
      <c r="L1716" s="18" t="str">
        <f t="shared" si="208"/>
        <v>8</v>
      </c>
      <c r="M1716" s="18" t="str">
        <f>INDEX(Chapter,MATCH(L1716,[1]Chapter!$A$1:$A$681,0),8)</f>
        <v>שירותים ממלכתיים</v>
      </c>
      <c r="N1716" s="18" t="str">
        <f t="shared" si="209"/>
        <v>84</v>
      </c>
      <c r="O1716" s="18" t="str">
        <f>INDEX(Chapter,MATCH(N1716,[1]Chapter!$A$1:$A$681,0),8)</f>
        <v>רווחה</v>
      </c>
      <c r="P1716" s="18" t="str">
        <f t="shared" si="210"/>
        <v>847</v>
      </c>
      <c r="Q1716" s="18" t="str">
        <f>INDEX(Chapter,MATCH(P1716,[1]Chapter!$A$1:$A$681,0),8)</f>
        <v>שירותי תיקון</v>
      </c>
      <c r="R1716" s="18" t="str">
        <f t="shared" si="211"/>
        <v>8473</v>
      </c>
      <c r="S1716" s="18" t="str">
        <f>INDEX(Chapter,MATCH(R1716,[1]Chapter!$A$1:$A$681,0),8)</f>
        <v>סמים</v>
      </c>
      <c r="T1716" s="18"/>
      <c r="U1716" s="18" t="str">
        <f t="shared" si="212"/>
        <v>9</v>
      </c>
      <c r="V1716" s="18" t="str">
        <f>IF($L1716&lt;"6",INDEX(Revenue_type,MATCH(U1716*1,[1]type!$A$118:$A$168,0),8),INDEX(Expenditure_type,MATCH(U1716*1,[1]type!$A$2:$A$117,0),8))</f>
        <v>הוצאות חד פעמיות</v>
      </c>
      <c r="W1716" s="18" t="str">
        <f t="shared" si="213"/>
        <v>93</v>
      </c>
      <c r="X1716" s="18" t="str">
        <f>IF($L1716&lt;"6",INDEX(Revenue_type,MATCH(W1716*1,[1]type!$A$118:$A$168,0),8),INDEX(Expenditure_type,MATCH(W1716*1,[1]type!$A$2:$A$117,0),8))</f>
        <v>רכישת ציוד יסודי</v>
      </c>
      <c r="Y1716" s="18" t="str">
        <f t="shared" si="214"/>
        <v>930</v>
      </c>
      <c r="Z1716" s="18" t="e">
        <f>IF($L1716&lt;"6",INDEX(Revenue_type,MATCH(Y1716*1,[1]type!$A$118:$A$168,0),8),INDEX(Expenditure_type,MATCH(Y1716*1,[1]type!$A$2:$A$117,0),8))</f>
        <v>#N/A</v>
      </c>
    </row>
    <row r="1717" spans="1:26" ht="15.75" customHeight="1" outlineLevel="2">
      <c r="A1717" s="38">
        <v>115</v>
      </c>
      <c r="B1717" s="39">
        <v>847400</v>
      </c>
      <c r="C1717">
        <v>1</v>
      </c>
      <c r="D1717" t="str">
        <f t="shared" si="215"/>
        <v>1847400.115</v>
      </c>
      <c r="E1717" s="42" t="s">
        <v>433</v>
      </c>
      <c r="F1717" s="16"/>
      <c r="G1717"/>
      <c r="H1717" s="17">
        <v>60000</v>
      </c>
      <c r="I1717" s="17">
        <v>21889</v>
      </c>
      <c r="J1717" s="16">
        <v>19286</v>
      </c>
      <c r="K1717" s="18" t="e">
        <f>INDEX(תקציב_2013,MATCH(D1717,'[1]תקציב 2015'!$D$3:$D$5960,0),8)</f>
        <v>#N/A</v>
      </c>
      <c r="L1717" s="18" t="str">
        <f t="shared" si="208"/>
        <v>8</v>
      </c>
      <c r="M1717" s="18" t="str">
        <f>INDEX(Chapter,MATCH(L1717,[1]Chapter!$A$1:$A$681,0),8)</f>
        <v>שירותים ממלכתיים</v>
      </c>
      <c r="N1717" s="18" t="str">
        <f t="shared" si="209"/>
        <v>84</v>
      </c>
      <c r="O1717" s="18" t="str">
        <f>INDEX(Chapter,MATCH(N1717,[1]Chapter!$A$1:$A$681,0),8)</f>
        <v>רווחה</v>
      </c>
      <c r="P1717" s="18" t="str">
        <f t="shared" si="210"/>
        <v>847</v>
      </c>
      <c r="Q1717" s="18" t="str">
        <f>INDEX(Chapter,MATCH(P1717,[1]Chapter!$A$1:$A$681,0),8)</f>
        <v>שירותי תיקון</v>
      </c>
      <c r="R1717" s="18" t="str">
        <f t="shared" si="211"/>
        <v>8474</v>
      </c>
      <c r="S1717" s="18" t="str">
        <f>INDEX(Chapter,MATCH(R1717,[1]Chapter!$A$1:$A$681,0),8)</f>
        <v>מפתנים</v>
      </c>
      <c r="T1717" s="18"/>
      <c r="U1717" s="18" t="str">
        <f t="shared" si="212"/>
        <v>1</v>
      </c>
      <c r="V1717" s="18" t="str">
        <f>IF($L1717&lt;"6",INDEX(Revenue_type,MATCH(U1717*1,[1]type!$A$118:$A$168,0),8),INDEX(Expenditure_type,MATCH(U1717*1,[1]type!$A$2:$A$117,0),8))</f>
        <v>משכורות וש"ע לעובדים לפי תקן</v>
      </c>
      <c r="W1717" s="18" t="str">
        <f t="shared" si="213"/>
        <v>11</v>
      </c>
      <c r="X1717" s="18" t="str">
        <f>IF($L1717&lt;"6",INDEX(Revenue_type,MATCH(W1717*1,[1]type!$A$118:$A$168,0),8),INDEX(Expenditure_type,MATCH(W1717*1,[1]type!$A$2:$A$117,0),8))</f>
        <v>השכר הקובע</v>
      </c>
      <c r="Y1717" s="18" t="str">
        <f t="shared" si="214"/>
        <v>115</v>
      </c>
      <c r="Z1717" s="18" t="e">
        <f>IF($L1717&lt;"6",INDEX(Revenue_type,MATCH(Y1717*1,[1]type!$A$118:$A$168,0),8),INDEX(Expenditure_type,MATCH(Y1717*1,[1]type!$A$2:$A$117,0),8))</f>
        <v>#N/A</v>
      </c>
    </row>
    <row r="1718" spans="1:26" ht="15.75" customHeight="1" outlineLevel="2">
      <c r="A1718" s="38">
        <v>210</v>
      </c>
      <c r="B1718" s="39">
        <v>847400</v>
      </c>
      <c r="C1718">
        <v>1</v>
      </c>
      <c r="D1718" t="str">
        <f t="shared" si="215"/>
        <v>1847400.210</v>
      </c>
      <c r="E1718" s="41" t="s">
        <v>1094</v>
      </c>
      <c r="F1718" s="16"/>
      <c r="G1718"/>
      <c r="H1718" s="17">
        <v>0</v>
      </c>
      <c r="I1718" s="17">
        <v>0</v>
      </c>
      <c r="J1718" s="16">
        <v>0</v>
      </c>
      <c r="K1718" s="18" t="e">
        <f>INDEX(תקציב_2013,MATCH(D1718,'[1]תקציב 2015'!$D$3:$D$5960,0),8)</f>
        <v>#N/A</v>
      </c>
      <c r="L1718" s="18" t="str">
        <f t="shared" si="208"/>
        <v>8</v>
      </c>
      <c r="M1718" s="18" t="str">
        <f>INDEX(Chapter,MATCH(L1718,[1]Chapter!$A$1:$A$681,0),8)</f>
        <v>שירותים ממלכתיים</v>
      </c>
      <c r="N1718" s="18" t="str">
        <f t="shared" si="209"/>
        <v>84</v>
      </c>
      <c r="O1718" s="18" t="str">
        <f>INDEX(Chapter,MATCH(N1718,[1]Chapter!$A$1:$A$681,0),8)</f>
        <v>רווחה</v>
      </c>
      <c r="P1718" s="18" t="str">
        <f t="shared" si="210"/>
        <v>847</v>
      </c>
      <c r="Q1718" s="18" t="str">
        <f>INDEX(Chapter,MATCH(P1718,[1]Chapter!$A$1:$A$681,0),8)</f>
        <v>שירותי תיקון</v>
      </c>
      <c r="R1718" s="18" t="str">
        <f t="shared" si="211"/>
        <v>8474</v>
      </c>
      <c r="S1718" s="18" t="str">
        <f>INDEX(Chapter,MATCH(R1718,[1]Chapter!$A$1:$A$681,0),8)</f>
        <v>מפתנים</v>
      </c>
      <c r="T1718" s="18"/>
      <c r="U1718" s="18" t="str">
        <f t="shared" si="212"/>
        <v>2</v>
      </c>
      <c r="V1718" s="18" t="str">
        <f>IF($L1718&lt;"6",INDEX(Revenue_type,MATCH(U1718*1,[1]type!$A$118:$A$168,0),8),INDEX(Expenditure_type,MATCH(U1718*1,[1]type!$A$2:$A$117,0),8))</f>
        <v>משכורות וש"ע לעובדים בלי תקן</v>
      </c>
      <c r="W1718" s="18" t="str">
        <f t="shared" si="213"/>
        <v>21</v>
      </c>
      <c r="X1718" s="18" t="str">
        <f>IF($L1718&lt;"6",INDEX(Revenue_type,MATCH(W1718*1,[1]type!$A$118:$A$168,0),8),INDEX(Expenditure_type,MATCH(W1718*1,[1]type!$A$2:$A$117,0),8))</f>
        <v>השכר הקובע</v>
      </c>
      <c r="Y1718" s="18" t="str">
        <f t="shared" si="214"/>
        <v>210</v>
      </c>
      <c r="Z1718" s="18" t="e">
        <f>IF($L1718&lt;"6",INDEX(Revenue_type,MATCH(Y1718*1,[1]type!$A$118:$A$168,0),8),INDEX(Expenditure_type,MATCH(Y1718*1,[1]type!$A$2:$A$117,0),8))</f>
        <v>#N/A</v>
      </c>
    </row>
    <row r="1719" spans="1:26" ht="15.75" customHeight="1" outlineLevel="2">
      <c r="A1719" s="38">
        <v>430</v>
      </c>
      <c r="B1719" s="39">
        <v>847400</v>
      </c>
      <c r="C1719">
        <v>1</v>
      </c>
      <c r="D1719" t="str">
        <f t="shared" si="215"/>
        <v>1847400.430</v>
      </c>
      <c r="E1719" s="41" t="s">
        <v>593</v>
      </c>
      <c r="F1719" s="16"/>
      <c r="G1719"/>
      <c r="H1719" s="17">
        <v>75000</v>
      </c>
      <c r="I1719" s="17">
        <v>60886.43</v>
      </c>
      <c r="J1719" s="16">
        <v>75795.789999999994</v>
      </c>
      <c r="K1719" s="18" t="e">
        <f>INDEX(תקציב_2013,MATCH(D1719,'[1]תקציב 2015'!$D$3:$D$5960,0),8)</f>
        <v>#N/A</v>
      </c>
      <c r="L1719" s="18" t="str">
        <f t="shared" si="208"/>
        <v>8</v>
      </c>
      <c r="M1719" s="18" t="str">
        <f>INDEX(Chapter,MATCH(L1719,[1]Chapter!$A$1:$A$681,0),8)</f>
        <v>שירותים ממלכתיים</v>
      </c>
      <c r="N1719" s="18" t="str">
        <f t="shared" si="209"/>
        <v>84</v>
      </c>
      <c r="O1719" s="18" t="str">
        <f>INDEX(Chapter,MATCH(N1719,[1]Chapter!$A$1:$A$681,0),8)</f>
        <v>רווחה</v>
      </c>
      <c r="P1719" s="18" t="str">
        <f t="shared" si="210"/>
        <v>847</v>
      </c>
      <c r="Q1719" s="18" t="str">
        <f>INDEX(Chapter,MATCH(P1719,[1]Chapter!$A$1:$A$681,0),8)</f>
        <v>שירותי תיקון</v>
      </c>
      <c r="R1719" s="18" t="str">
        <f t="shared" si="211"/>
        <v>8474</v>
      </c>
      <c r="S1719" s="18" t="str">
        <f>INDEX(Chapter,MATCH(R1719,[1]Chapter!$A$1:$A$681,0),8)</f>
        <v>מפתנים</v>
      </c>
      <c r="T1719" s="18"/>
      <c r="U1719" s="18" t="str">
        <f t="shared" si="212"/>
        <v>4</v>
      </c>
      <c r="V1719" s="18" t="str">
        <f>IF($L1719&lt;"6",INDEX(Revenue_type,MATCH(U1719*1,[1]type!$A$118:$A$168,0),8),INDEX(Expenditure_type,MATCH(U1719*1,[1]type!$A$2:$A$117,0),8))</f>
        <v>אחזקת בינים ואספקת ציוד</v>
      </c>
      <c r="W1719" s="18" t="str">
        <f t="shared" si="213"/>
        <v>43</v>
      </c>
      <c r="X1719" s="18" t="str">
        <f>IF($L1719&lt;"6",INDEX(Revenue_type,MATCH(W1719*1,[1]type!$A$118:$A$168,0),8),INDEX(Expenditure_type,MATCH(W1719*1,[1]type!$A$2:$A$117,0),8))</f>
        <v>חשמל, מים וחומרי ניקיון</v>
      </c>
      <c r="Y1719" s="18" t="str">
        <f t="shared" si="214"/>
        <v>430</v>
      </c>
      <c r="Z1719" s="18" t="e">
        <f>IF($L1719&lt;"6",INDEX(Revenue_type,MATCH(Y1719*1,[1]type!$A$118:$A$168,0),8),INDEX(Expenditure_type,MATCH(Y1719*1,[1]type!$A$2:$A$117,0),8))</f>
        <v>#N/A</v>
      </c>
    </row>
    <row r="1720" spans="1:26" ht="15.75" customHeight="1" outlineLevel="2">
      <c r="A1720" s="38">
        <v>440</v>
      </c>
      <c r="B1720" s="39">
        <v>847400</v>
      </c>
      <c r="C1720">
        <v>1</v>
      </c>
      <c r="D1720" t="str">
        <f t="shared" si="215"/>
        <v>1847400.440</v>
      </c>
      <c r="E1720" s="42" t="s">
        <v>1095</v>
      </c>
      <c r="F1720" s="16"/>
      <c r="G1720"/>
      <c r="H1720" s="17">
        <v>8500</v>
      </c>
      <c r="I1720" s="17">
        <v>8454.2999999999993</v>
      </c>
      <c r="J1720" s="16">
        <v>7895</v>
      </c>
      <c r="K1720" s="18" t="e">
        <f>INDEX(תקציב_2013,MATCH(D1720,'[1]תקציב 2015'!$D$3:$D$5960,0),8)</f>
        <v>#N/A</v>
      </c>
      <c r="L1720" s="18" t="str">
        <f t="shared" si="208"/>
        <v>8</v>
      </c>
      <c r="M1720" s="18" t="str">
        <f>INDEX(Chapter,MATCH(L1720,[1]Chapter!$A$1:$A$681,0),8)</f>
        <v>שירותים ממלכתיים</v>
      </c>
      <c r="N1720" s="18" t="str">
        <f t="shared" si="209"/>
        <v>84</v>
      </c>
      <c r="O1720" s="18" t="str">
        <f>INDEX(Chapter,MATCH(N1720,[1]Chapter!$A$1:$A$681,0),8)</f>
        <v>רווחה</v>
      </c>
      <c r="P1720" s="18" t="str">
        <f t="shared" si="210"/>
        <v>847</v>
      </c>
      <c r="Q1720" s="18" t="str">
        <f>INDEX(Chapter,MATCH(P1720,[1]Chapter!$A$1:$A$681,0),8)</f>
        <v>שירותי תיקון</v>
      </c>
      <c r="R1720" s="18" t="str">
        <f t="shared" si="211"/>
        <v>8474</v>
      </c>
      <c r="S1720" s="18" t="str">
        <f>INDEX(Chapter,MATCH(R1720,[1]Chapter!$A$1:$A$681,0),8)</f>
        <v>מפתנים</v>
      </c>
      <c r="T1720" s="18"/>
      <c r="U1720" s="18" t="str">
        <f t="shared" si="212"/>
        <v>4</v>
      </c>
      <c r="V1720" s="18" t="str">
        <f>IF($L1720&lt;"6",INDEX(Revenue_type,MATCH(U1720*1,[1]type!$A$118:$A$168,0),8),INDEX(Expenditure_type,MATCH(U1720*1,[1]type!$A$2:$A$117,0),8))</f>
        <v>אחזקת בינים ואספקת ציוד</v>
      </c>
      <c r="W1720" s="18" t="str">
        <f t="shared" si="213"/>
        <v>44</v>
      </c>
      <c r="X1720" s="18" t="str">
        <f>IF($L1720&lt;"6",INDEX(Revenue_type,MATCH(W1720*1,[1]type!$A$118:$A$168,0),8),INDEX(Expenditure_type,MATCH(W1720*1,[1]type!$A$2:$A$117,0),8))</f>
        <v>ביטוח</v>
      </c>
      <c r="Y1720" s="18" t="str">
        <f t="shared" si="214"/>
        <v>440</v>
      </c>
      <c r="Z1720" s="18" t="e">
        <f>IF($L1720&lt;"6",INDEX(Revenue_type,MATCH(Y1720*1,[1]type!$A$118:$A$168,0),8),INDEX(Expenditure_type,MATCH(Y1720*1,[1]type!$A$2:$A$117,0),8))</f>
        <v>#N/A</v>
      </c>
    </row>
    <row r="1721" spans="1:26" ht="15.75" customHeight="1" outlineLevel="2">
      <c r="A1721" s="38">
        <v>751</v>
      </c>
      <c r="B1721" s="39">
        <v>847400</v>
      </c>
      <c r="C1721">
        <v>1</v>
      </c>
      <c r="D1721" t="str">
        <f t="shared" si="215"/>
        <v>1847400.751</v>
      </c>
      <c r="E1721" s="42" t="s">
        <v>1096</v>
      </c>
      <c r="F1721" s="16"/>
      <c r="G1721"/>
      <c r="H1721" s="17">
        <v>90000</v>
      </c>
      <c r="I1721" s="17">
        <v>33792.339999999997</v>
      </c>
      <c r="J1721" s="16">
        <v>59753.919999999998</v>
      </c>
      <c r="K1721" s="18" t="e">
        <f>INDEX(תקציב_2013,MATCH(D1721,'[1]תקציב 2015'!$D$3:$D$5960,0),8)</f>
        <v>#N/A</v>
      </c>
      <c r="L1721" s="18" t="str">
        <f t="shared" si="208"/>
        <v>8</v>
      </c>
      <c r="M1721" s="18" t="str">
        <f>INDEX(Chapter,MATCH(L1721,[1]Chapter!$A$1:$A$681,0),8)</f>
        <v>שירותים ממלכתיים</v>
      </c>
      <c r="N1721" s="18" t="str">
        <f t="shared" si="209"/>
        <v>84</v>
      </c>
      <c r="O1721" s="18" t="str">
        <f>INDEX(Chapter,MATCH(N1721,[1]Chapter!$A$1:$A$681,0),8)</f>
        <v>רווחה</v>
      </c>
      <c r="P1721" s="18" t="str">
        <f t="shared" si="210"/>
        <v>847</v>
      </c>
      <c r="Q1721" s="18" t="str">
        <f>INDEX(Chapter,MATCH(P1721,[1]Chapter!$A$1:$A$681,0),8)</f>
        <v>שירותי תיקון</v>
      </c>
      <c r="R1721" s="18" t="str">
        <f t="shared" si="211"/>
        <v>8474</v>
      </c>
      <c r="S1721" s="18" t="str">
        <f>INDEX(Chapter,MATCH(R1721,[1]Chapter!$A$1:$A$681,0),8)</f>
        <v>מפתנים</v>
      </c>
      <c r="T1721" s="18"/>
      <c r="U1721" s="18" t="str">
        <f t="shared" si="212"/>
        <v>7</v>
      </c>
      <c r="V1721" s="18" t="str">
        <f>IF($L1721&lt;"6",INDEX(Revenue_type,MATCH(U1721*1,[1]type!$A$118:$A$168,0),8),INDEX(Expenditure_type,MATCH(U1721*1,[1]type!$A$2:$A$117,0),8))</f>
        <v>הוצאות לפעולות</v>
      </c>
      <c r="W1721" s="18" t="str">
        <f t="shared" si="213"/>
        <v>75</v>
      </c>
      <c r="X1721" s="18" t="str">
        <f>IF($L1721&lt;"6",INDEX(Revenue_type,MATCH(W1721*1,[1]type!$A$118:$A$168,0),8),INDEX(Expenditure_type,MATCH(W1721*1,[1]type!$A$2:$A$117,0),8))</f>
        <v>עבודות קבלניות</v>
      </c>
      <c r="Y1721" s="18" t="str">
        <f t="shared" si="214"/>
        <v>751</v>
      </c>
      <c r="Z1721" s="18" t="e">
        <f>IF($L1721&lt;"6",INDEX(Revenue_type,MATCH(Y1721*1,[1]type!$A$118:$A$168,0),8),INDEX(Expenditure_type,MATCH(Y1721*1,[1]type!$A$2:$A$117,0),8))</f>
        <v>#N/A</v>
      </c>
    </row>
    <row r="1722" spans="1:26" ht="15.75" customHeight="1" outlineLevel="2">
      <c r="A1722" s="38">
        <v>780</v>
      </c>
      <c r="B1722" s="39">
        <v>847400</v>
      </c>
      <c r="C1722">
        <v>1</v>
      </c>
      <c r="D1722" t="str">
        <f t="shared" si="215"/>
        <v>1847400.780</v>
      </c>
      <c r="E1722" s="42" t="s">
        <v>1097</v>
      </c>
      <c r="F1722" s="16"/>
      <c r="G1722"/>
      <c r="H1722" s="17">
        <v>420000</v>
      </c>
      <c r="I1722" s="17">
        <v>396949.09</v>
      </c>
      <c r="J1722" s="16">
        <v>366732.57</v>
      </c>
      <c r="K1722" s="18" t="e">
        <f>INDEX(תקציב_2013,MATCH(D1722,'[1]תקציב 2015'!$D$3:$D$5960,0),8)</f>
        <v>#N/A</v>
      </c>
      <c r="L1722" s="18" t="str">
        <f t="shared" si="208"/>
        <v>8</v>
      </c>
      <c r="M1722" s="18" t="str">
        <f>INDEX(Chapter,MATCH(L1722,[1]Chapter!$A$1:$A$681,0),8)</f>
        <v>שירותים ממלכתיים</v>
      </c>
      <c r="N1722" s="18" t="str">
        <f t="shared" si="209"/>
        <v>84</v>
      </c>
      <c r="O1722" s="18" t="str">
        <f>INDEX(Chapter,MATCH(N1722,[1]Chapter!$A$1:$A$681,0),8)</f>
        <v>רווחה</v>
      </c>
      <c r="P1722" s="18" t="str">
        <f t="shared" si="210"/>
        <v>847</v>
      </c>
      <c r="Q1722" s="18" t="str">
        <f>INDEX(Chapter,MATCH(P1722,[1]Chapter!$A$1:$A$681,0),8)</f>
        <v>שירותי תיקון</v>
      </c>
      <c r="R1722" s="18" t="str">
        <f t="shared" si="211"/>
        <v>8474</v>
      </c>
      <c r="S1722" s="18" t="str">
        <f>INDEX(Chapter,MATCH(R1722,[1]Chapter!$A$1:$A$681,0),8)</f>
        <v>מפתנים</v>
      </c>
      <c r="T1722" s="18"/>
      <c r="U1722" s="18" t="str">
        <f t="shared" si="212"/>
        <v>7</v>
      </c>
      <c r="V1722" s="18" t="str">
        <f>IF($L1722&lt;"6",INDEX(Revenue_type,MATCH(U1722*1,[1]type!$A$118:$A$168,0),8),INDEX(Expenditure_type,MATCH(U1722*1,[1]type!$A$2:$A$117,0),8))</f>
        <v>הוצאות לפעולות</v>
      </c>
      <c r="W1722" s="18" t="str">
        <f t="shared" si="213"/>
        <v>78</v>
      </c>
      <c r="X1722" s="18" t="str">
        <f>IF($L1722&lt;"6",INDEX(Revenue_type,MATCH(W1722*1,[1]type!$A$118:$A$168,0),8),INDEX(Expenditure_type,MATCH(W1722*1,[1]type!$A$2:$A$117,0),8))</f>
        <v>הוצאות שונות</v>
      </c>
      <c r="Y1722" s="18" t="str">
        <f t="shared" si="214"/>
        <v>780</v>
      </c>
      <c r="Z1722" s="18" t="e">
        <f>IF($L1722&lt;"6",INDEX(Revenue_type,MATCH(Y1722*1,[1]type!$A$118:$A$168,0),8),INDEX(Expenditure_type,MATCH(Y1722*1,[1]type!$A$2:$A$117,0),8))</f>
        <v>#N/A</v>
      </c>
    </row>
    <row r="1723" spans="1:26" ht="15.75" customHeight="1" outlineLevel="2">
      <c r="A1723" s="38">
        <v>798</v>
      </c>
      <c r="B1723" s="39">
        <v>847400</v>
      </c>
      <c r="C1723">
        <v>1</v>
      </c>
      <c r="D1723" t="str">
        <f t="shared" si="215"/>
        <v>1847400.798</v>
      </c>
      <c r="E1723" s="42" t="s">
        <v>713</v>
      </c>
      <c r="F1723" s="16"/>
      <c r="G1723"/>
      <c r="H1723" s="17">
        <v>12000</v>
      </c>
      <c r="I1723" s="17">
        <v>11335</v>
      </c>
      <c r="J1723" s="16">
        <v>9880</v>
      </c>
      <c r="K1723" s="18" t="e">
        <f>INDEX(תקציב_2013,MATCH(D1723,'[1]תקציב 2015'!$D$3:$D$5960,0),8)</f>
        <v>#N/A</v>
      </c>
      <c r="L1723" s="18" t="str">
        <f t="shared" si="208"/>
        <v>8</v>
      </c>
      <c r="M1723" s="18" t="str">
        <f>INDEX(Chapter,MATCH(L1723,[1]Chapter!$A$1:$A$681,0),8)</f>
        <v>שירותים ממלכתיים</v>
      </c>
      <c r="N1723" s="18" t="str">
        <f t="shared" si="209"/>
        <v>84</v>
      </c>
      <c r="O1723" s="18" t="str">
        <f>INDEX(Chapter,MATCH(N1723,[1]Chapter!$A$1:$A$681,0),8)</f>
        <v>רווחה</v>
      </c>
      <c r="P1723" s="18" t="str">
        <f t="shared" si="210"/>
        <v>847</v>
      </c>
      <c r="Q1723" s="18" t="str">
        <f>INDEX(Chapter,MATCH(P1723,[1]Chapter!$A$1:$A$681,0),8)</f>
        <v>שירותי תיקון</v>
      </c>
      <c r="R1723" s="18" t="str">
        <f t="shared" si="211"/>
        <v>8474</v>
      </c>
      <c r="S1723" s="18" t="str">
        <f>INDEX(Chapter,MATCH(R1723,[1]Chapter!$A$1:$A$681,0),8)</f>
        <v>מפתנים</v>
      </c>
      <c r="T1723" s="18"/>
      <c r="U1723" s="18" t="str">
        <f t="shared" si="212"/>
        <v>7</v>
      </c>
      <c r="V1723" s="18" t="str">
        <f>IF($L1723&lt;"6",INDEX(Revenue_type,MATCH(U1723*1,[1]type!$A$118:$A$168,0),8),INDEX(Expenditure_type,MATCH(U1723*1,[1]type!$A$2:$A$117,0),8))</f>
        <v>הוצאות לפעולות</v>
      </c>
      <c r="W1723" s="18" t="str">
        <f t="shared" si="213"/>
        <v>79</v>
      </c>
      <c r="X1723" s="18" t="str">
        <f>IF($L1723&lt;"6",INDEX(Revenue_type,MATCH(W1723*1,[1]type!$A$118:$A$168,0),8),INDEX(Expenditure_type,MATCH(W1723*1,[1]type!$A$2:$A$117,0),8))</f>
        <v>השתתפות בתקציבי עזר 092</v>
      </c>
      <c r="Y1723" s="18" t="str">
        <f t="shared" si="214"/>
        <v>798</v>
      </c>
      <c r="Z1723" s="18" t="e">
        <f>IF($L1723&lt;"6",INDEX(Revenue_type,MATCH(Y1723*1,[1]type!$A$118:$A$168,0),8),INDEX(Expenditure_type,MATCH(Y1723*1,[1]type!$A$2:$A$117,0),8))</f>
        <v>#N/A</v>
      </c>
    </row>
    <row r="1724" spans="1:26" ht="15.75" customHeight="1" outlineLevel="2">
      <c r="A1724" s="38">
        <v>840</v>
      </c>
      <c r="B1724" s="39">
        <v>847400</v>
      </c>
      <c r="C1724">
        <v>1</v>
      </c>
      <c r="D1724" t="str">
        <f t="shared" si="215"/>
        <v>1847400.840</v>
      </c>
      <c r="E1724" s="15" t="s">
        <v>1098</v>
      </c>
      <c r="F1724" s="16"/>
      <c r="G1724"/>
      <c r="H1724" s="17">
        <v>30000</v>
      </c>
      <c r="I1724" s="17">
        <v>1542</v>
      </c>
      <c r="J1724" s="16">
        <v>33517</v>
      </c>
      <c r="K1724" s="18">
        <f>INDEX(תקציב_2013,MATCH(D1724,'[1]תקציב 2015'!$D$3:$D$5960,0),8)</f>
        <v>0</v>
      </c>
      <c r="L1724" s="18" t="str">
        <f t="shared" si="208"/>
        <v>8</v>
      </c>
      <c r="M1724" s="18" t="str">
        <f>INDEX(Chapter,MATCH(L1724,[1]Chapter!$A$1:$A$681,0),8)</f>
        <v>שירותים ממלכתיים</v>
      </c>
      <c r="N1724" s="18" t="str">
        <f t="shared" si="209"/>
        <v>84</v>
      </c>
      <c r="O1724" s="18" t="str">
        <f>INDEX(Chapter,MATCH(N1724,[1]Chapter!$A$1:$A$681,0),8)</f>
        <v>רווחה</v>
      </c>
      <c r="P1724" s="18" t="str">
        <f t="shared" si="210"/>
        <v>847</v>
      </c>
      <c r="Q1724" s="18" t="str">
        <f>INDEX(Chapter,MATCH(P1724,[1]Chapter!$A$1:$A$681,0),8)</f>
        <v>שירותי תיקון</v>
      </c>
      <c r="R1724" s="18" t="str">
        <f t="shared" si="211"/>
        <v>8474</v>
      </c>
      <c r="S1724" s="18" t="str">
        <f>INDEX(Chapter,MATCH(R1724,[1]Chapter!$A$1:$A$681,0),8)</f>
        <v>מפתנים</v>
      </c>
      <c r="T1724" s="18"/>
      <c r="U1724" s="18" t="str">
        <f t="shared" si="212"/>
        <v>8</v>
      </c>
      <c r="V1724" s="18" t="str">
        <f>IF($L1724&lt;"6",INDEX(Revenue_type,MATCH(U1724*1,[1]type!$A$118:$A$168,0),8),INDEX(Expenditure_type,MATCH(U1724*1,[1]type!$A$2:$A$117,0),8))</f>
        <v>השתתפויות תמיכות ותרומות</v>
      </c>
      <c r="W1724" s="18" t="str">
        <f t="shared" si="213"/>
        <v>84</v>
      </c>
      <c r="X1724" s="18" t="str">
        <f>IF($L1724&lt;"6",INDEX(Revenue_type,MATCH(W1724*1,[1]type!$A$118:$A$168,0),8),INDEX(Expenditure_type,MATCH(W1724*1,[1]type!$A$2:$A$117,0),8))</f>
        <v>תמיכות רווחה</v>
      </c>
      <c r="Y1724" s="18" t="str">
        <f t="shared" si="214"/>
        <v>840</v>
      </c>
      <c r="Z1724" s="18" t="e">
        <f>IF($L1724&lt;"6",INDEX(Revenue_type,MATCH(Y1724*1,[1]type!$A$118:$A$168,0),8),INDEX(Expenditure_type,MATCH(Y1724*1,[1]type!$A$2:$A$117,0),8))</f>
        <v>#N/A</v>
      </c>
    </row>
    <row r="1725" spans="1:26" ht="15.75" customHeight="1" outlineLevel="2">
      <c r="A1725" s="38">
        <v>930</v>
      </c>
      <c r="B1725" s="39">
        <v>847400</v>
      </c>
      <c r="C1725">
        <v>1</v>
      </c>
      <c r="D1725" t="str">
        <f t="shared" si="215"/>
        <v>1847400.930</v>
      </c>
      <c r="E1725" s="45" t="s">
        <v>1099</v>
      </c>
      <c r="F1725" s="16"/>
      <c r="G1725"/>
      <c r="H1725" s="17">
        <v>15000</v>
      </c>
      <c r="I1725" s="17">
        <v>15030.22</v>
      </c>
      <c r="J1725" s="16">
        <v>7683.66</v>
      </c>
      <c r="K1725" s="18" t="e">
        <f>INDEX(תקציב_2013,MATCH(D1725,'[1]תקציב 2015'!$D$3:$D$5960,0),8)</f>
        <v>#N/A</v>
      </c>
      <c r="L1725" s="18" t="str">
        <f t="shared" si="208"/>
        <v>8</v>
      </c>
      <c r="M1725" s="18" t="str">
        <f>INDEX(Chapter,MATCH(L1725,[1]Chapter!$A$1:$A$681,0),8)</f>
        <v>שירותים ממלכתיים</v>
      </c>
      <c r="N1725" s="18" t="str">
        <f t="shared" si="209"/>
        <v>84</v>
      </c>
      <c r="O1725" s="18" t="str">
        <f>INDEX(Chapter,MATCH(N1725,[1]Chapter!$A$1:$A$681,0),8)</f>
        <v>רווחה</v>
      </c>
      <c r="P1725" s="18" t="str">
        <f t="shared" si="210"/>
        <v>847</v>
      </c>
      <c r="Q1725" s="18" t="str">
        <f>INDEX(Chapter,MATCH(P1725,[1]Chapter!$A$1:$A$681,0),8)</f>
        <v>שירותי תיקון</v>
      </c>
      <c r="R1725" s="18" t="str">
        <f t="shared" si="211"/>
        <v>8474</v>
      </c>
      <c r="S1725" s="18" t="str">
        <f>INDEX(Chapter,MATCH(R1725,[1]Chapter!$A$1:$A$681,0),8)</f>
        <v>מפתנים</v>
      </c>
      <c r="T1725" s="18"/>
      <c r="U1725" s="18" t="str">
        <f t="shared" si="212"/>
        <v>9</v>
      </c>
      <c r="V1725" s="18" t="str">
        <f>IF($L1725&lt;"6",INDEX(Revenue_type,MATCH(U1725*1,[1]type!$A$118:$A$168,0),8),INDEX(Expenditure_type,MATCH(U1725*1,[1]type!$A$2:$A$117,0),8))</f>
        <v>הוצאות חד פעמיות</v>
      </c>
      <c r="W1725" s="18" t="str">
        <f t="shared" si="213"/>
        <v>93</v>
      </c>
      <c r="X1725" s="18" t="str">
        <f>IF($L1725&lt;"6",INDEX(Revenue_type,MATCH(W1725*1,[1]type!$A$118:$A$168,0),8),INDEX(Expenditure_type,MATCH(W1725*1,[1]type!$A$2:$A$117,0),8))</f>
        <v>רכישת ציוד יסודי</v>
      </c>
      <c r="Y1725" s="18" t="str">
        <f t="shared" si="214"/>
        <v>930</v>
      </c>
      <c r="Z1725" s="18" t="e">
        <f>IF($L1725&lt;"6",INDEX(Revenue_type,MATCH(Y1725*1,[1]type!$A$118:$A$168,0),8),INDEX(Expenditure_type,MATCH(Y1725*1,[1]type!$A$2:$A$117,0),8))</f>
        <v>#N/A</v>
      </c>
    </row>
    <row r="1726" spans="1:26" ht="15.75" customHeight="1" outlineLevel="2">
      <c r="A1726" s="38">
        <v>840</v>
      </c>
      <c r="B1726" s="39">
        <v>848200</v>
      </c>
      <c r="C1726">
        <v>1</v>
      </c>
      <c r="D1726" t="str">
        <f t="shared" si="215"/>
        <v>1848200.840</v>
      </c>
      <c r="E1726" s="42" t="s">
        <v>391</v>
      </c>
      <c r="F1726" s="16"/>
      <c r="G1726"/>
      <c r="H1726" s="17">
        <v>12000</v>
      </c>
      <c r="I1726" s="17">
        <v>12000</v>
      </c>
      <c r="J1726" s="16">
        <v>10304</v>
      </c>
      <c r="K1726" s="18">
        <f>INDEX(תקציב_2013,MATCH(D1726,'[1]תקציב 2015'!$D$3:$D$5960,0),8)</f>
        <v>67320</v>
      </c>
      <c r="L1726" s="18" t="str">
        <f t="shared" si="208"/>
        <v>8</v>
      </c>
      <c r="M1726" s="18" t="str">
        <f>INDEX(Chapter,MATCH(L1726,[1]Chapter!$A$1:$A$681,0),8)</f>
        <v>שירותים ממלכתיים</v>
      </c>
      <c r="N1726" s="18" t="str">
        <f t="shared" si="209"/>
        <v>84</v>
      </c>
      <c r="O1726" s="18" t="str">
        <f>INDEX(Chapter,MATCH(N1726,[1]Chapter!$A$1:$A$681,0),8)</f>
        <v>רווחה</v>
      </c>
      <c r="P1726" s="18" t="str">
        <f t="shared" si="210"/>
        <v>848</v>
      </c>
      <c r="Q1726" s="18" t="str">
        <f>INDEX(Chapter,MATCH(P1726,[1]Chapter!$A$1:$A$681,0),8)</f>
        <v>עבודה קהילתית</v>
      </c>
      <c r="R1726" s="18" t="str">
        <f t="shared" si="211"/>
        <v>8482</v>
      </c>
      <c r="S1726" s="18" t="str">
        <f>INDEX(Chapter,MATCH(R1726,[1]Chapter!$A$1:$A$681,0),8)</f>
        <v>מרכזים קהילתיים</v>
      </c>
      <c r="T1726" s="18"/>
      <c r="U1726" s="18" t="str">
        <f t="shared" si="212"/>
        <v>8</v>
      </c>
      <c r="V1726" s="18" t="str">
        <f>IF($L1726&lt;"6",INDEX(Revenue_type,MATCH(U1726*1,[1]type!$A$118:$A$168,0),8),INDEX(Expenditure_type,MATCH(U1726*1,[1]type!$A$2:$A$117,0),8))</f>
        <v>השתתפויות תמיכות ותרומות</v>
      </c>
      <c r="W1726" s="18" t="str">
        <f t="shared" si="213"/>
        <v>84</v>
      </c>
      <c r="X1726" s="18" t="str">
        <f>IF($L1726&lt;"6",INDEX(Revenue_type,MATCH(W1726*1,[1]type!$A$118:$A$168,0),8),INDEX(Expenditure_type,MATCH(W1726*1,[1]type!$A$2:$A$117,0),8))</f>
        <v>תמיכות רווחה</v>
      </c>
      <c r="Y1726" s="18" t="str">
        <f t="shared" si="214"/>
        <v>840</v>
      </c>
      <c r="Z1726" s="18" t="e">
        <f>IF($L1726&lt;"6",INDEX(Revenue_type,MATCH(Y1726*1,[1]type!$A$118:$A$168,0),8),INDEX(Expenditure_type,MATCH(Y1726*1,[1]type!$A$2:$A$117,0),8))</f>
        <v>#N/A</v>
      </c>
    </row>
    <row r="1727" spans="1:26" ht="15.75" customHeight="1" outlineLevel="2">
      <c r="A1727" s="38">
        <v>110</v>
      </c>
      <c r="B1727" s="39">
        <v>848300</v>
      </c>
      <c r="C1727">
        <v>1</v>
      </c>
      <c r="D1727" t="str">
        <f t="shared" si="215"/>
        <v>1848300.110</v>
      </c>
      <c r="E1727" s="45" t="s">
        <v>1100</v>
      </c>
      <c r="F1727" s="16"/>
      <c r="G1727"/>
      <c r="H1727" s="17">
        <v>674000</v>
      </c>
      <c r="I1727" s="17">
        <v>593008.43999999994</v>
      </c>
      <c r="J1727" s="16">
        <v>656387.02</v>
      </c>
      <c r="K1727" s="18" t="e">
        <f>INDEX(תקציב_2013,MATCH(D1727,'[1]תקציב 2015'!$D$3:$D$5960,0),8)</f>
        <v>#N/A</v>
      </c>
      <c r="L1727" s="18" t="str">
        <f t="shared" si="208"/>
        <v>8</v>
      </c>
      <c r="M1727" s="18" t="str">
        <f>INDEX(Chapter,MATCH(L1727,[1]Chapter!$A$1:$A$681,0),8)</f>
        <v>שירותים ממלכתיים</v>
      </c>
      <c r="N1727" s="18" t="str">
        <f t="shared" si="209"/>
        <v>84</v>
      </c>
      <c r="O1727" s="18" t="str">
        <f>INDEX(Chapter,MATCH(N1727,[1]Chapter!$A$1:$A$681,0),8)</f>
        <v>רווחה</v>
      </c>
      <c r="P1727" s="18" t="str">
        <f t="shared" si="210"/>
        <v>848</v>
      </c>
      <c r="Q1727" s="18" t="str">
        <f>INDEX(Chapter,MATCH(P1727,[1]Chapter!$A$1:$A$681,0),8)</f>
        <v>עבודה קהילתית</v>
      </c>
      <c r="R1727" s="18" t="str">
        <f t="shared" si="211"/>
        <v>8483</v>
      </c>
      <c r="S1727" s="18" t="str">
        <f>INDEX(Chapter,MATCH(R1727,[1]Chapter!$A$1:$A$681,0),8)</f>
        <v>התנדבות</v>
      </c>
      <c r="T1727" s="18"/>
      <c r="U1727" s="18" t="str">
        <f t="shared" si="212"/>
        <v>1</v>
      </c>
      <c r="V1727" s="18" t="str">
        <f>IF($L1727&lt;"6",INDEX(Revenue_type,MATCH(U1727*1,[1]type!$A$118:$A$168,0),8),INDEX(Expenditure_type,MATCH(U1727*1,[1]type!$A$2:$A$117,0),8))</f>
        <v>משכורות וש"ע לעובדים לפי תקן</v>
      </c>
      <c r="W1727" s="18" t="str">
        <f t="shared" si="213"/>
        <v>11</v>
      </c>
      <c r="X1727" s="18" t="str">
        <f>IF($L1727&lt;"6",INDEX(Revenue_type,MATCH(W1727*1,[1]type!$A$118:$A$168,0),8),INDEX(Expenditure_type,MATCH(W1727*1,[1]type!$A$2:$A$117,0),8))</f>
        <v>השכר הקובע</v>
      </c>
      <c r="Y1727" s="18" t="str">
        <f t="shared" si="214"/>
        <v>110</v>
      </c>
      <c r="Z1727" s="18" t="e">
        <f>IF($L1727&lt;"6",INDEX(Revenue_type,MATCH(Y1727*1,[1]type!$A$118:$A$168,0),8),INDEX(Expenditure_type,MATCH(Y1727*1,[1]type!$A$2:$A$117,0),8))</f>
        <v>#N/A</v>
      </c>
    </row>
    <row r="1728" spans="1:26" ht="15.75" customHeight="1" outlineLevel="2">
      <c r="A1728" s="38">
        <v>130</v>
      </c>
      <c r="B1728" s="39">
        <v>848300</v>
      </c>
      <c r="C1728">
        <v>1</v>
      </c>
      <c r="D1728" t="str">
        <f t="shared" si="215"/>
        <v>1848300.130</v>
      </c>
      <c r="E1728" s="42" t="s">
        <v>1101</v>
      </c>
      <c r="F1728" s="16"/>
      <c r="G1728"/>
      <c r="H1728" s="17">
        <v>30000</v>
      </c>
      <c r="I1728" s="17">
        <v>30878.47</v>
      </c>
      <c r="J1728" s="16">
        <v>30079.77</v>
      </c>
      <c r="K1728" s="18" t="e">
        <f>INDEX(תקציב_2013,MATCH(D1728,'[1]תקציב 2015'!$D$3:$D$5960,0),8)</f>
        <v>#N/A</v>
      </c>
      <c r="L1728" s="18" t="str">
        <f t="shared" si="208"/>
        <v>8</v>
      </c>
      <c r="M1728" s="18" t="str">
        <f>INDEX(Chapter,MATCH(L1728,[1]Chapter!$A$1:$A$681,0),8)</f>
        <v>שירותים ממלכתיים</v>
      </c>
      <c r="N1728" s="18" t="str">
        <f t="shared" si="209"/>
        <v>84</v>
      </c>
      <c r="O1728" s="18" t="str">
        <f>INDEX(Chapter,MATCH(N1728,[1]Chapter!$A$1:$A$681,0),8)</f>
        <v>רווחה</v>
      </c>
      <c r="P1728" s="18" t="str">
        <f t="shared" si="210"/>
        <v>848</v>
      </c>
      <c r="Q1728" s="18" t="str">
        <f>INDEX(Chapter,MATCH(P1728,[1]Chapter!$A$1:$A$681,0),8)</f>
        <v>עבודה קהילתית</v>
      </c>
      <c r="R1728" s="18" t="str">
        <f t="shared" si="211"/>
        <v>8483</v>
      </c>
      <c r="S1728" s="18" t="str">
        <f>INDEX(Chapter,MATCH(R1728,[1]Chapter!$A$1:$A$681,0),8)</f>
        <v>התנדבות</v>
      </c>
      <c r="T1728" s="18"/>
      <c r="U1728" s="18" t="str">
        <f t="shared" si="212"/>
        <v>1</v>
      </c>
      <c r="V1728" s="18" t="str">
        <f>IF($L1728&lt;"6",INDEX(Revenue_type,MATCH(U1728*1,[1]type!$A$118:$A$168,0),8),INDEX(Expenditure_type,MATCH(U1728*1,[1]type!$A$2:$A$117,0),8))</f>
        <v>משכורות וש"ע לעובדים לפי תקן</v>
      </c>
      <c r="W1728" s="18" t="str">
        <f t="shared" si="213"/>
        <v>13</v>
      </c>
      <c r="X1728" s="18" t="str">
        <f>IF($L1728&lt;"6",INDEX(Revenue_type,MATCH(W1728*1,[1]type!$A$118:$A$168,0),8),INDEX(Expenditure_type,MATCH(W1728*1,[1]type!$A$2:$A$117,0),8))</f>
        <v>שעות נוספות</v>
      </c>
      <c r="Y1728" s="18" t="str">
        <f t="shared" si="214"/>
        <v>130</v>
      </c>
      <c r="Z1728" s="18" t="e">
        <f>IF($L1728&lt;"6",INDEX(Revenue_type,MATCH(Y1728*1,[1]type!$A$118:$A$168,0),8),INDEX(Expenditure_type,MATCH(Y1728*1,[1]type!$A$2:$A$117,0),8))</f>
        <v>#N/A</v>
      </c>
    </row>
    <row r="1729" spans="1:26" ht="15.75" customHeight="1" outlineLevel="2">
      <c r="A1729" s="38">
        <v>140</v>
      </c>
      <c r="B1729" s="39">
        <v>848300</v>
      </c>
      <c r="C1729">
        <v>1</v>
      </c>
      <c r="D1729" t="str">
        <f t="shared" si="215"/>
        <v>1848300.140</v>
      </c>
      <c r="E1729" s="42" t="s">
        <v>56</v>
      </c>
      <c r="F1729" s="16"/>
      <c r="G1729"/>
      <c r="H1729" s="17">
        <v>60000</v>
      </c>
      <c r="I1729" s="17">
        <v>43630.89</v>
      </c>
      <c r="J1729" s="16">
        <v>60369.11</v>
      </c>
      <c r="K1729" s="18" t="e">
        <f>INDEX(תקציב_2013,MATCH(D1729,'[1]תקציב 2015'!$D$3:$D$5960,0),8)</f>
        <v>#N/A</v>
      </c>
      <c r="L1729" s="18" t="str">
        <f t="shared" si="208"/>
        <v>8</v>
      </c>
      <c r="M1729" s="18" t="str">
        <f>INDEX(Chapter,MATCH(L1729,[1]Chapter!$A$1:$A$681,0),8)</f>
        <v>שירותים ממלכתיים</v>
      </c>
      <c r="N1729" s="18" t="str">
        <f t="shared" si="209"/>
        <v>84</v>
      </c>
      <c r="O1729" s="18" t="str">
        <f>INDEX(Chapter,MATCH(N1729,[1]Chapter!$A$1:$A$681,0),8)</f>
        <v>רווחה</v>
      </c>
      <c r="P1729" s="18" t="str">
        <f t="shared" si="210"/>
        <v>848</v>
      </c>
      <c r="Q1729" s="18" t="str">
        <f>INDEX(Chapter,MATCH(P1729,[1]Chapter!$A$1:$A$681,0),8)</f>
        <v>עבודה קהילתית</v>
      </c>
      <c r="R1729" s="18" t="str">
        <f t="shared" si="211"/>
        <v>8483</v>
      </c>
      <c r="S1729" s="18" t="str">
        <f>INDEX(Chapter,MATCH(R1729,[1]Chapter!$A$1:$A$681,0),8)</f>
        <v>התנדבות</v>
      </c>
      <c r="T1729" s="18"/>
      <c r="U1729" s="18" t="str">
        <f t="shared" si="212"/>
        <v>1</v>
      </c>
      <c r="V1729" s="18" t="str">
        <f>IF($L1729&lt;"6",INDEX(Revenue_type,MATCH(U1729*1,[1]type!$A$118:$A$168,0),8),INDEX(Expenditure_type,MATCH(U1729*1,[1]type!$A$2:$A$117,0),8))</f>
        <v>משכורות וש"ע לעובדים לפי תקן</v>
      </c>
      <c r="W1729" s="18" t="str">
        <f t="shared" si="213"/>
        <v>14</v>
      </c>
      <c r="X1729" s="18" t="str">
        <f>IF($L1729&lt;"6",INDEX(Revenue_type,MATCH(W1729*1,[1]type!$A$118:$A$168,0),8),INDEX(Expenditure_type,MATCH(W1729*1,[1]type!$A$2:$A$117,0),8))</f>
        <v>החזר הוצאות</v>
      </c>
      <c r="Y1729" s="18" t="str">
        <f t="shared" si="214"/>
        <v>140</v>
      </c>
      <c r="Z1729" s="18" t="e">
        <f>IF($L1729&lt;"6",INDEX(Revenue_type,MATCH(Y1729*1,[1]type!$A$118:$A$168,0),8),INDEX(Expenditure_type,MATCH(Y1729*1,[1]type!$A$2:$A$117,0),8))</f>
        <v>#N/A</v>
      </c>
    </row>
    <row r="1730" spans="1:26" ht="15.75" customHeight="1" outlineLevel="2">
      <c r="A1730" s="38">
        <v>210</v>
      </c>
      <c r="B1730" s="39">
        <v>848300</v>
      </c>
      <c r="C1730">
        <v>1</v>
      </c>
      <c r="D1730" t="str">
        <f t="shared" si="215"/>
        <v>1848300.210</v>
      </c>
      <c r="E1730" s="42" t="s">
        <v>476</v>
      </c>
      <c r="F1730" s="16"/>
      <c r="G1730"/>
      <c r="H1730" s="17">
        <v>0</v>
      </c>
      <c r="I1730" s="17">
        <v>0</v>
      </c>
      <c r="J1730" s="16">
        <v>0</v>
      </c>
      <c r="K1730" s="18" t="e">
        <f>INDEX(תקציב_2013,MATCH(D1730,'[1]תקציב 2015'!$D$3:$D$5960,0),8)</f>
        <v>#N/A</v>
      </c>
      <c r="L1730" s="18" t="str">
        <f t="shared" si="208"/>
        <v>8</v>
      </c>
      <c r="M1730" s="18" t="str">
        <f>INDEX(Chapter,MATCH(L1730,[1]Chapter!$A$1:$A$681,0),8)</f>
        <v>שירותים ממלכתיים</v>
      </c>
      <c r="N1730" s="18" t="str">
        <f t="shared" si="209"/>
        <v>84</v>
      </c>
      <c r="O1730" s="18" t="str">
        <f>INDEX(Chapter,MATCH(N1730,[1]Chapter!$A$1:$A$681,0),8)</f>
        <v>רווחה</v>
      </c>
      <c r="P1730" s="18" t="str">
        <f t="shared" si="210"/>
        <v>848</v>
      </c>
      <c r="Q1730" s="18" t="str">
        <f>INDEX(Chapter,MATCH(P1730,[1]Chapter!$A$1:$A$681,0),8)</f>
        <v>עבודה קהילתית</v>
      </c>
      <c r="R1730" s="18" t="str">
        <f t="shared" si="211"/>
        <v>8483</v>
      </c>
      <c r="S1730" s="18" t="str">
        <f>INDEX(Chapter,MATCH(R1730,[1]Chapter!$A$1:$A$681,0),8)</f>
        <v>התנדבות</v>
      </c>
      <c r="T1730" s="18"/>
      <c r="U1730" s="18" t="str">
        <f t="shared" si="212"/>
        <v>2</v>
      </c>
      <c r="V1730" s="18" t="str">
        <f>IF($L1730&lt;"6",INDEX(Revenue_type,MATCH(U1730*1,[1]type!$A$118:$A$168,0),8),INDEX(Expenditure_type,MATCH(U1730*1,[1]type!$A$2:$A$117,0),8))</f>
        <v>משכורות וש"ע לעובדים בלי תקן</v>
      </c>
      <c r="W1730" s="18" t="str">
        <f t="shared" si="213"/>
        <v>21</v>
      </c>
      <c r="X1730" s="18" t="str">
        <f>IF($L1730&lt;"6",INDEX(Revenue_type,MATCH(W1730*1,[1]type!$A$118:$A$168,0),8),INDEX(Expenditure_type,MATCH(W1730*1,[1]type!$A$2:$A$117,0),8))</f>
        <v>השכר הקובע</v>
      </c>
      <c r="Y1730" s="18" t="str">
        <f t="shared" si="214"/>
        <v>210</v>
      </c>
      <c r="Z1730" s="18" t="e">
        <f>IF($L1730&lt;"6",INDEX(Revenue_type,MATCH(Y1730*1,[1]type!$A$118:$A$168,0),8),INDEX(Expenditure_type,MATCH(Y1730*1,[1]type!$A$2:$A$117,0),8))</f>
        <v>#N/A</v>
      </c>
    </row>
    <row r="1731" spans="1:26" ht="15.75" customHeight="1" outlineLevel="2">
      <c r="A1731" s="38">
        <v>780</v>
      </c>
      <c r="B1731" s="39">
        <v>848300</v>
      </c>
      <c r="C1731">
        <v>1</v>
      </c>
      <c r="D1731" t="str">
        <f t="shared" si="215"/>
        <v>1848300.780</v>
      </c>
      <c r="E1731" s="42" t="s">
        <v>1102</v>
      </c>
      <c r="F1731" s="16"/>
      <c r="G1731"/>
      <c r="H1731" s="17">
        <v>30000</v>
      </c>
      <c r="I1731" s="17">
        <v>24617.4</v>
      </c>
      <c r="J1731" s="16">
        <v>10204.209999999999</v>
      </c>
      <c r="K1731" s="18" t="e">
        <f>INDEX(תקציב_2013,MATCH(D1731,'[1]תקציב 2015'!$D$3:$D$5960,0),8)</f>
        <v>#N/A</v>
      </c>
      <c r="L1731" s="18" t="str">
        <f t="shared" ref="L1731:L1794" si="216">IF(LEFT($B1731,1)*1=0,LEFT($B1731,2),LEFT($B1731,1))</f>
        <v>8</v>
      </c>
      <c r="M1731" s="18" t="str">
        <f>INDEX(Chapter,MATCH(L1731,[1]Chapter!$A$1:$A$681,0),8)</f>
        <v>שירותים ממלכתיים</v>
      </c>
      <c r="N1731" s="18" t="str">
        <f t="shared" ref="N1731:N1794" si="217">IF(LEFT($B1731,1)*1=0,LEFT($B1731,3),LEFT($B1731,2))</f>
        <v>84</v>
      </c>
      <c r="O1731" s="18" t="str">
        <f>INDEX(Chapter,MATCH(N1731,[1]Chapter!$A$1:$A$681,0),8)</f>
        <v>רווחה</v>
      </c>
      <c r="P1731" s="18" t="str">
        <f t="shared" ref="P1731:P1794" si="218">IF(LEFT($B1731,1)*1=0,LEFT($B1731,4),LEFT($B1731,3))</f>
        <v>848</v>
      </c>
      <c r="Q1731" s="18" t="str">
        <f>INDEX(Chapter,MATCH(P1731,[1]Chapter!$A$1:$A$681,0),8)</f>
        <v>עבודה קהילתית</v>
      </c>
      <c r="R1731" s="18" t="str">
        <f t="shared" ref="R1731:R1794" si="219">LEFT($B1731,4)</f>
        <v>8483</v>
      </c>
      <c r="S1731" s="18" t="str">
        <f>INDEX(Chapter,MATCH(R1731,[1]Chapter!$A$1:$A$681,0),8)</f>
        <v>התנדבות</v>
      </c>
      <c r="T1731" s="18"/>
      <c r="U1731" s="18" t="str">
        <f t="shared" ref="U1731:U1794" si="220">LEFT($A1731,1)</f>
        <v>7</v>
      </c>
      <c r="V1731" s="18" t="str">
        <f>IF($L1731&lt;"6",INDEX(Revenue_type,MATCH(U1731*1,[1]type!$A$118:$A$168,0),8),INDEX(Expenditure_type,MATCH(U1731*1,[1]type!$A$2:$A$117,0),8))</f>
        <v>הוצאות לפעולות</v>
      </c>
      <c r="W1731" s="18" t="str">
        <f t="shared" ref="W1731:W1794" si="221">LEFT($A1731,2)</f>
        <v>78</v>
      </c>
      <c r="X1731" s="18" t="str">
        <f>IF($L1731&lt;"6",INDEX(Revenue_type,MATCH(W1731*1,[1]type!$A$118:$A$168,0),8),INDEX(Expenditure_type,MATCH(W1731*1,[1]type!$A$2:$A$117,0),8))</f>
        <v>הוצאות שונות</v>
      </c>
      <c r="Y1731" s="18" t="str">
        <f t="shared" ref="Y1731:Y1794" si="222">LEFT($A1731,3)</f>
        <v>780</v>
      </c>
      <c r="Z1731" s="18" t="e">
        <f>IF($L1731&lt;"6",INDEX(Revenue_type,MATCH(Y1731*1,[1]type!$A$118:$A$168,0),8),INDEX(Expenditure_type,MATCH(Y1731*1,[1]type!$A$2:$A$117,0),8))</f>
        <v>#N/A</v>
      </c>
    </row>
    <row r="1732" spans="1:26" ht="15.75" customHeight="1" outlineLevel="2">
      <c r="A1732" s="38">
        <v>840</v>
      </c>
      <c r="B1732" s="39">
        <v>848300</v>
      </c>
      <c r="C1732">
        <v>1</v>
      </c>
      <c r="D1732" t="str">
        <f t="shared" ref="D1732:D1795" si="223">C1732&amp;B1732&amp;"."&amp;A1732</f>
        <v>1848300.840</v>
      </c>
      <c r="E1732" s="42" t="s">
        <v>1103</v>
      </c>
      <c r="F1732" s="16"/>
      <c r="G1732"/>
      <c r="H1732" s="17">
        <v>110000</v>
      </c>
      <c r="I1732" s="17">
        <v>93789.43</v>
      </c>
      <c r="J1732" s="16">
        <v>104573.77</v>
      </c>
      <c r="K1732" s="18" t="e">
        <f>INDEX(תקציב_2013,MATCH(D1732,'[1]תקציב 2015'!$D$3:$D$5960,0),8)</f>
        <v>#N/A</v>
      </c>
      <c r="L1732" s="18" t="str">
        <f t="shared" si="216"/>
        <v>8</v>
      </c>
      <c r="M1732" s="18" t="str">
        <f>INDEX(Chapter,MATCH(L1732,[1]Chapter!$A$1:$A$681,0),8)</f>
        <v>שירותים ממלכתיים</v>
      </c>
      <c r="N1732" s="18" t="str">
        <f t="shared" si="217"/>
        <v>84</v>
      </c>
      <c r="O1732" s="18" t="str">
        <f>INDEX(Chapter,MATCH(N1732,[1]Chapter!$A$1:$A$681,0),8)</f>
        <v>רווחה</v>
      </c>
      <c r="P1732" s="18" t="str">
        <f t="shared" si="218"/>
        <v>848</v>
      </c>
      <c r="Q1732" s="18" t="str">
        <f>INDEX(Chapter,MATCH(P1732,[1]Chapter!$A$1:$A$681,0),8)</f>
        <v>עבודה קהילתית</v>
      </c>
      <c r="R1732" s="18" t="str">
        <f t="shared" si="219"/>
        <v>8483</v>
      </c>
      <c r="S1732" s="18" t="str">
        <f>INDEX(Chapter,MATCH(R1732,[1]Chapter!$A$1:$A$681,0),8)</f>
        <v>התנדבות</v>
      </c>
      <c r="T1732" s="18"/>
      <c r="U1732" s="18" t="str">
        <f t="shared" si="220"/>
        <v>8</v>
      </c>
      <c r="V1732" s="18" t="str">
        <f>IF($L1732&lt;"6",INDEX(Revenue_type,MATCH(U1732*1,[1]type!$A$118:$A$168,0),8),INDEX(Expenditure_type,MATCH(U1732*1,[1]type!$A$2:$A$117,0),8))</f>
        <v>השתתפויות תמיכות ותרומות</v>
      </c>
      <c r="W1732" s="18" t="str">
        <f t="shared" si="221"/>
        <v>84</v>
      </c>
      <c r="X1732" s="18" t="str">
        <f>IF($L1732&lt;"6",INDEX(Revenue_type,MATCH(W1732*1,[1]type!$A$118:$A$168,0),8),INDEX(Expenditure_type,MATCH(W1732*1,[1]type!$A$2:$A$117,0),8))</f>
        <v>תמיכות רווחה</v>
      </c>
      <c r="Y1732" s="18" t="str">
        <f t="shared" si="222"/>
        <v>840</v>
      </c>
      <c r="Z1732" s="18" t="e">
        <f>IF($L1732&lt;"6",INDEX(Revenue_type,MATCH(Y1732*1,[1]type!$A$118:$A$168,0),8),INDEX(Expenditure_type,MATCH(Y1732*1,[1]type!$A$2:$A$117,0),8))</f>
        <v>#N/A</v>
      </c>
    </row>
    <row r="1733" spans="1:26" ht="15.75" customHeight="1" outlineLevel="2">
      <c r="A1733" s="38">
        <v>930</v>
      </c>
      <c r="B1733" s="39">
        <v>848300</v>
      </c>
      <c r="C1733">
        <v>1</v>
      </c>
      <c r="D1733" t="str">
        <f t="shared" si="223"/>
        <v>1848300.930</v>
      </c>
      <c r="E1733" s="41" t="s">
        <v>1103</v>
      </c>
      <c r="F1733" s="16"/>
      <c r="G1733"/>
      <c r="H1733" s="17">
        <v>24000</v>
      </c>
      <c r="I1733" s="17"/>
      <c r="J1733" s="16"/>
      <c r="K1733" s="18" t="e">
        <f>INDEX(תקציב_2013,MATCH(D1733,'[1]תקציב 2015'!$D$3:$D$5960,0),8)</f>
        <v>#N/A</v>
      </c>
      <c r="L1733" s="18" t="str">
        <f t="shared" si="216"/>
        <v>8</v>
      </c>
      <c r="M1733" s="18" t="str">
        <f>INDEX(Chapter,MATCH(L1733,[1]Chapter!$A$1:$A$681,0),8)</f>
        <v>שירותים ממלכתיים</v>
      </c>
      <c r="N1733" s="18" t="str">
        <f t="shared" si="217"/>
        <v>84</v>
      </c>
      <c r="O1733" s="18" t="str">
        <f>INDEX(Chapter,MATCH(N1733,[1]Chapter!$A$1:$A$681,0),8)</f>
        <v>רווחה</v>
      </c>
      <c r="P1733" s="18" t="str">
        <f t="shared" si="218"/>
        <v>848</v>
      </c>
      <c r="Q1733" s="18" t="str">
        <f>INDEX(Chapter,MATCH(P1733,[1]Chapter!$A$1:$A$681,0),8)</f>
        <v>עבודה קהילתית</v>
      </c>
      <c r="R1733" s="18" t="str">
        <f t="shared" si="219"/>
        <v>8483</v>
      </c>
      <c r="S1733" s="18" t="str">
        <f>INDEX(Chapter,MATCH(R1733,[1]Chapter!$A$1:$A$681,0),8)</f>
        <v>התנדבות</v>
      </c>
      <c r="T1733" s="18"/>
      <c r="U1733" s="18" t="str">
        <f t="shared" si="220"/>
        <v>9</v>
      </c>
      <c r="V1733" s="18" t="str">
        <f>IF($L1733&lt;"6",INDEX(Revenue_type,MATCH(U1733*1,[1]type!$A$118:$A$168,0),8),INDEX(Expenditure_type,MATCH(U1733*1,[1]type!$A$2:$A$117,0),8))</f>
        <v>הוצאות חד פעמיות</v>
      </c>
      <c r="W1733" s="18" t="str">
        <f t="shared" si="221"/>
        <v>93</v>
      </c>
      <c r="X1733" s="18" t="str">
        <f>IF($L1733&lt;"6",INDEX(Revenue_type,MATCH(W1733*1,[1]type!$A$118:$A$168,0),8),INDEX(Expenditure_type,MATCH(W1733*1,[1]type!$A$2:$A$117,0),8))</f>
        <v>רכישת ציוד יסודי</v>
      </c>
      <c r="Y1733" s="18" t="str">
        <f t="shared" si="222"/>
        <v>930</v>
      </c>
      <c r="Z1733" s="18" t="e">
        <f>IF($L1733&lt;"6",INDEX(Revenue_type,MATCH(Y1733*1,[1]type!$A$118:$A$168,0),8),INDEX(Expenditure_type,MATCH(Y1733*1,[1]type!$A$2:$A$117,0),8))</f>
        <v>#N/A</v>
      </c>
    </row>
    <row r="1734" spans="1:26" ht="15.75" customHeight="1" outlineLevel="2">
      <c r="A1734" s="38">
        <v>780</v>
      </c>
      <c r="B1734" s="39">
        <v>848400</v>
      </c>
      <c r="C1734">
        <v>1</v>
      </c>
      <c r="D1734" t="str">
        <f t="shared" si="223"/>
        <v>1848400.780</v>
      </c>
      <c r="E1734" s="42" t="s">
        <v>1104</v>
      </c>
      <c r="F1734" s="16"/>
      <c r="G1734"/>
      <c r="H1734" s="17">
        <v>30000</v>
      </c>
      <c r="I1734" s="17">
        <v>86745</v>
      </c>
      <c r="J1734" s="16">
        <v>81919.47</v>
      </c>
      <c r="K1734" s="18" t="e">
        <f>INDEX(תקציב_2013,MATCH(D1734,'[1]תקציב 2015'!$D$3:$D$5960,0),8)</f>
        <v>#N/A</v>
      </c>
      <c r="L1734" s="18" t="str">
        <f t="shared" si="216"/>
        <v>8</v>
      </c>
      <c r="M1734" s="18" t="str">
        <f>INDEX(Chapter,MATCH(L1734,[1]Chapter!$A$1:$A$681,0),8)</f>
        <v>שירותים ממלכתיים</v>
      </c>
      <c r="N1734" s="18" t="str">
        <f t="shared" si="217"/>
        <v>84</v>
      </c>
      <c r="O1734" s="18" t="str">
        <f>INDEX(Chapter,MATCH(N1734,[1]Chapter!$A$1:$A$681,0),8)</f>
        <v>רווחה</v>
      </c>
      <c r="P1734" s="18" t="str">
        <f t="shared" si="218"/>
        <v>848</v>
      </c>
      <c r="Q1734" s="18" t="str">
        <f>INDEX(Chapter,MATCH(P1734,[1]Chapter!$A$1:$A$681,0),8)</f>
        <v>עבודה קהילתית</v>
      </c>
      <c r="R1734" s="18" t="str">
        <f t="shared" si="219"/>
        <v>8484</v>
      </c>
      <c r="S1734" s="18" t="str">
        <f>INDEX(Chapter,MATCH(R1734,[1]Chapter!$A$1:$A$681,0),8)</f>
        <v>שרות יעוץ לאזרח שי״ל</v>
      </c>
      <c r="T1734" s="18"/>
      <c r="U1734" s="18" t="str">
        <f t="shared" si="220"/>
        <v>7</v>
      </c>
      <c r="V1734" s="18" t="str">
        <f>IF($L1734&lt;"6",INDEX(Revenue_type,MATCH(U1734*1,[1]type!$A$118:$A$168,0),8),INDEX(Expenditure_type,MATCH(U1734*1,[1]type!$A$2:$A$117,0),8))</f>
        <v>הוצאות לפעולות</v>
      </c>
      <c r="W1734" s="18" t="str">
        <f t="shared" si="221"/>
        <v>78</v>
      </c>
      <c r="X1734" s="18" t="str">
        <f>IF($L1734&lt;"6",INDEX(Revenue_type,MATCH(W1734*1,[1]type!$A$118:$A$168,0),8),INDEX(Expenditure_type,MATCH(W1734*1,[1]type!$A$2:$A$117,0),8))</f>
        <v>הוצאות שונות</v>
      </c>
      <c r="Y1734" s="18" t="str">
        <f t="shared" si="222"/>
        <v>780</v>
      </c>
      <c r="Z1734" s="18" t="e">
        <f>IF($L1734&lt;"6",INDEX(Revenue_type,MATCH(Y1734*1,[1]type!$A$118:$A$168,0),8),INDEX(Expenditure_type,MATCH(Y1734*1,[1]type!$A$2:$A$117,0),8))</f>
        <v>#N/A</v>
      </c>
    </row>
    <row r="1735" spans="1:26" ht="15.75" customHeight="1" outlineLevel="2">
      <c r="A1735" s="38">
        <v>840</v>
      </c>
      <c r="B1735" s="39">
        <v>848400</v>
      </c>
      <c r="C1735">
        <v>1</v>
      </c>
      <c r="D1735" t="str">
        <f t="shared" si="223"/>
        <v>1848400.840</v>
      </c>
      <c r="E1735" s="42" t="s">
        <v>1105</v>
      </c>
      <c r="F1735" s="16"/>
      <c r="G1735"/>
      <c r="H1735" s="17">
        <v>15000</v>
      </c>
      <c r="I1735" s="17">
        <v>12537.25</v>
      </c>
      <c r="J1735" s="16">
        <v>11501.46</v>
      </c>
      <c r="K1735" s="18">
        <f>INDEX(תקציב_2013,MATCH(D1735,'[1]תקציב 2015'!$D$3:$D$5960,0),8)</f>
        <v>8000</v>
      </c>
      <c r="L1735" s="18" t="str">
        <f t="shared" si="216"/>
        <v>8</v>
      </c>
      <c r="M1735" s="18" t="str">
        <f>INDEX(Chapter,MATCH(L1735,[1]Chapter!$A$1:$A$681,0),8)</f>
        <v>שירותים ממלכתיים</v>
      </c>
      <c r="N1735" s="18" t="str">
        <f t="shared" si="217"/>
        <v>84</v>
      </c>
      <c r="O1735" s="18" t="str">
        <f>INDEX(Chapter,MATCH(N1735,[1]Chapter!$A$1:$A$681,0),8)</f>
        <v>רווחה</v>
      </c>
      <c r="P1735" s="18" t="str">
        <f t="shared" si="218"/>
        <v>848</v>
      </c>
      <c r="Q1735" s="18" t="str">
        <f>INDEX(Chapter,MATCH(P1735,[1]Chapter!$A$1:$A$681,0),8)</f>
        <v>עבודה קהילתית</v>
      </c>
      <c r="R1735" s="18" t="str">
        <f t="shared" si="219"/>
        <v>8484</v>
      </c>
      <c r="S1735" s="18" t="str">
        <f>INDEX(Chapter,MATCH(R1735,[1]Chapter!$A$1:$A$681,0),8)</f>
        <v>שרות יעוץ לאזרח שי״ל</v>
      </c>
      <c r="T1735" s="18"/>
      <c r="U1735" s="18" t="str">
        <f t="shared" si="220"/>
        <v>8</v>
      </c>
      <c r="V1735" s="18" t="str">
        <f>IF($L1735&lt;"6",INDEX(Revenue_type,MATCH(U1735*1,[1]type!$A$118:$A$168,0),8),INDEX(Expenditure_type,MATCH(U1735*1,[1]type!$A$2:$A$117,0),8))</f>
        <v>השתתפויות תמיכות ותרומות</v>
      </c>
      <c r="W1735" s="18" t="str">
        <f t="shared" si="221"/>
        <v>84</v>
      </c>
      <c r="X1735" s="18" t="str">
        <f>IF($L1735&lt;"6",INDEX(Revenue_type,MATCH(W1735*1,[1]type!$A$118:$A$168,0),8),INDEX(Expenditure_type,MATCH(W1735*1,[1]type!$A$2:$A$117,0),8))</f>
        <v>תמיכות רווחה</v>
      </c>
      <c r="Y1735" s="18" t="str">
        <f t="shared" si="222"/>
        <v>840</v>
      </c>
      <c r="Z1735" s="18" t="e">
        <f>IF($L1735&lt;"6",INDEX(Revenue_type,MATCH(Y1735*1,[1]type!$A$118:$A$168,0),8),INDEX(Expenditure_type,MATCH(Y1735*1,[1]type!$A$2:$A$117,0),8))</f>
        <v>#N/A</v>
      </c>
    </row>
    <row r="1736" spans="1:26" ht="15.75" customHeight="1" outlineLevel="2">
      <c r="A1736" s="38">
        <v>110</v>
      </c>
      <c r="B1736" s="39">
        <v>848500</v>
      </c>
      <c r="C1736">
        <v>1</v>
      </c>
      <c r="D1736" t="str">
        <f t="shared" si="223"/>
        <v>1848500.110</v>
      </c>
      <c r="E1736" s="42" t="s">
        <v>40</v>
      </c>
      <c r="F1736" s="16"/>
      <c r="G1736"/>
      <c r="H1736" s="17">
        <v>445000</v>
      </c>
      <c r="I1736" s="17">
        <v>447975.09</v>
      </c>
      <c r="J1736" s="16">
        <v>403567.49</v>
      </c>
      <c r="K1736" s="18" t="e">
        <f>INDEX(תקציב_2013,MATCH(D1736,'[1]תקציב 2015'!$D$3:$D$5960,0),8)</f>
        <v>#N/A</v>
      </c>
      <c r="L1736" s="18" t="str">
        <f t="shared" si="216"/>
        <v>8</v>
      </c>
      <c r="M1736" s="18" t="str">
        <f>INDEX(Chapter,MATCH(L1736,[1]Chapter!$A$1:$A$681,0),8)</f>
        <v>שירותים ממלכתיים</v>
      </c>
      <c r="N1736" s="18" t="str">
        <f t="shared" si="217"/>
        <v>84</v>
      </c>
      <c r="O1736" s="18" t="str">
        <f>INDEX(Chapter,MATCH(N1736,[1]Chapter!$A$1:$A$681,0),8)</f>
        <v>רווחה</v>
      </c>
      <c r="P1736" s="18" t="str">
        <f t="shared" si="218"/>
        <v>848</v>
      </c>
      <c r="Q1736" s="18" t="str">
        <f>INDEX(Chapter,MATCH(P1736,[1]Chapter!$A$1:$A$681,0),8)</f>
        <v>עבודה קהילתית</v>
      </c>
      <c r="R1736" s="18" t="str">
        <f t="shared" si="219"/>
        <v>8485</v>
      </c>
      <c r="S1736" s="18" t="str">
        <f>INDEX(Chapter,MATCH(R1736,[1]Chapter!$A$1:$A$681,0),8)</f>
        <v>שיקום שכונות</v>
      </c>
      <c r="T1736" s="18"/>
      <c r="U1736" s="18" t="str">
        <f t="shared" si="220"/>
        <v>1</v>
      </c>
      <c r="V1736" s="18" t="str">
        <f>IF($L1736&lt;"6",INDEX(Revenue_type,MATCH(U1736*1,[1]type!$A$118:$A$168,0),8),INDEX(Expenditure_type,MATCH(U1736*1,[1]type!$A$2:$A$117,0),8))</f>
        <v>משכורות וש"ע לעובדים לפי תקן</v>
      </c>
      <c r="W1736" s="18" t="str">
        <f t="shared" si="221"/>
        <v>11</v>
      </c>
      <c r="X1736" s="18" t="str">
        <f>IF($L1736&lt;"6",INDEX(Revenue_type,MATCH(W1736*1,[1]type!$A$118:$A$168,0),8),INDEX(Expenditure_type,MATCH(W1736*1,[1]type!$A$2:$A$117,0),8))</f>
        <v>השכר הקובע</v>
      </c>
      <c r="Y1736" s="18" t="str">
        <f t="shared" si="222"/>
        <v>110</v>
      </c>
      <c r="Z1736" s="18" t="e">
        <f>IF($L1736&lt;"6",INDEX(Revenue_type,MATCH(Y1736*1,[1]type!$A$118:$A$168,0),8),INDEX(Expenditure_type,MATCH(Y1736*1,[1]type!$A$2:$A$117,0),8))</f>
        <v>#N/A</v>
      </c>
    </row>
    <row r="1737" spans="1:26" ht="15.75" customHeight="1" outlineLevel="2">
      <c r="A1737" s="38">
        <v>130</v>
      </c>
      <c r="B1737" s="39">
        <v>848500</v>
      </c>
      <c r="C1737">
        <v>1</v>
      </c>
      <c r="D1737" t="str">
        <f t="shared" si="223"/>
        <v>1848500.130</v>
      </c>
      <c r="E1737" s="42" t="s">
        <v>41</v>
      </c>
      <c r="F1737" s="16"/>
      <c r="G1737"/>
      <c r="H1737" s="17">
        <v>36000</v>
      </c>
      <c r="I1737" s="17">
        <v>32860.69</v>
      </c>
      <c r="J1737" s="16">
        <v>40809.800000000003</v>
      </c>
      <c r="K1737" s="18" t="e">
        <f>INDEX(תקציב_2013,MATCH(D1737,'[1]תקציב 2015'!$D$3:$D$5960,0),8)</f>
        <v>#N/A</v>
      </c>
      <c r="L1737" s="18" t="str">
        <f t="shared" si="216"/>
        <v>8</v>
      </c>
      <c r="M1737" s="18" t="str">
        <f>INDEX(Chapter,MATCH(L1737,[1]Chapter!$A$1:$A$681,0),8)</f>
        <v>שירותים ממלכתיים</v>
      </c>
      <c r="N1737" s="18" t="str">
        <f t="shared" si="217"/>
        <v>84</v>
      </c>
      <c r="O1737" s="18" t="str">
        <f>INDEX(Chapter,MATCH(N1737,[1]Chapter!$A$1:$A$681,0),8)</f>
        <v>רווחה</v>
      </c>
      <c r="P1737" s="18" t="str">
        <f t="shared" si="218"/>
        <v>848</v>
      </c>
      <c r="Q1737" s="18" t="str">
        <f>INDEX(Chapter,MATCH(P1737,[1]Chapter!$A$1:$A$681,0),8)</f>
        <v>עבודה קהילתית</v>
      </c>
      <c r="R1737" s="18" t="str">
        <f t="shared" si="219"/>
        <v>8485</v>
      </c>
      <c r="S1737" s="18" t="str">
        <f>INDEX(Chapter,MATCH(R1737,[1]Chapter!$A$1:$A$681,0),8)</f>
        <v>שיקום שכונות</v>
      </c>
      <c r="T1737" s="18"/>
      <c r="U1737" s="18" t="str">
        <f t="shared" si="220"/>
        <v>1</v>
      </c>
      <c r="V1737" s="18" t="str">
        <f>IF($L1737&lt;"6",INDEX(Revenue_type,MATCH(U1737*1,[1]type!$A$118:$A$168,0),8),INDEX(Expenditure_type,MATCH(U1737*1,[1]type!$A$2:$A$117,0),8))</f>
        <v>משכורות וש"ע לעובדים לפי תקן</v>
      </c>
      <c r="W1737" s="18" t="str">
        <f t="shared" si="221"/>
        <v>13</v>
      </c>
      <c r="X1737" s="18" t="str">
        <f>IF($L1737&lt;"6",INDEX(Revenue_type,MATCH(W1737*1,[1]type!$A$118:$A$168,0),8),INDEX(Expenditure_type,MATCH(W1737*1,[1]type!$A$2:$A$117,0),8))</f>
        <v>שעות נוספות</v>
      </c>
      <c r="Y1737" s="18" t="str">
        <f t="shared" si="222"/>
        <v>130</v>
      </c>
      <c r="Z1737" s="18" t="e">
        <f>IF($L1737&lt;"6",INDEX(Revenue_type,MATCH(Y1737*1,[1]type!$A$118:$A$168,0),8),INDEX(Expenditure_type,MATCH(Y1737*1,[1]type!$A$2:$A$117,0),8))</f>
        <v>#N/A</v>
      </c>
    </row>
    <row r="1738" spans="1:26" ht="15.75" customHeight="1" outlineLevel="2">
      <c r="A1738" s="38">
        <v>140</v>
      </c>
      <c r="B1738" s="39">
        <v>848500</v>
      </c>
      <c r="C1738">
        <v>1</v>
      </c>
      <c r="D1738" t="str">
        <f t="shared" si="223"/>
        <v>1848500.140</v>
      </c>
      <c r="E1738" s="42" t="s">
        <v>56</v>
      </c>
      <c r="F1738" s="16"/>
      <c r="G1738"/>
      <c r="H1738" s="17">
        <v>40000</v>
      </c>
      <c r="I1738" s="17">
        <v>41647.769999999997</v>
      </c>
      <c r="J1738" s="16">
        <v>37545.9</v>
      </c>
      <c r="K1738" s="18" t="e">
        <f>INDEX(תקציב_2013,MATCH(D1738,'[1]תקציב 2015'!$D$3:$D$5960,0),8)</f>
        <v>#N/A</v>
      </c>
      <c r="L1738" s="18" t="str">
        <f t="shared" si="216"/>
        <v>8</v>
      </c>
      <c r="M1738" s="18" t="str">
        <f>INDEX(Chapter,MATCH(L1738,[1]Chapter!$A$1:$A$681,0),8)</f>
        <v>שירותים ממלכתיים</v>
      </c>
      <c r="N1738" s="18" t="str">
        <f t="shared" si="217"/>
        <v>84</v>
      </c>
      <c r="O1738" s="18" t="str">
        <f>INDEX(Chapter,MATCH(N1738,[1]Chapter!$A$1:$A$681,0),8)</f>
        <v>רווחה</v>
      </c>
      <c r="P1738" s="18" t="str">
        <f t="shared" si="218"/>
        <v>848</v>
      </c>
      <c r="Q1738" s="18" t="str">
        <f>INDEX(Chapter,MATCH(P1738,[1]Chapter!$A$1:$A$681,0),8)</f>
        <v>עבודה קהילתית</v>
      </c>
      <c r="R1738" s="18" t="str">
        <f t="shared" si="219"/>
        <v>8485</v>
      </c>
      <c r="S1738" s="18" t="str">
        <f>INDEX(Chapter,MATCH(R1738,[1]Chapter!$A$1:$A$681,0),8)</f>
        <v>שיקום שכונות</v>
      </c>
      <c r="T1738" s="18"/>
      <c r="U1738" s="18" t="str">
        <f t="shared" si="220"/>
        <v>1</v>
      </c>
      <c r="V1738" s="18" t="str">
        <f>IF($L1738&lt;"6",INDEX(Revenue_type,MATCH(U1738*1,[1]type!$A$118:$A$168,0),8),INDEX(Expenditure_type,MATCH(U1738*1,[1]type!$A$2:$A$117,0),8))</f>
        <v>משכורות וש"ע לעובדים לפי תקן</v>
      </c>
      <c r="W1738" s="18" t="str">
        <f t="shared" si="221"/>
        <v>14</v>
      </c>
      <c r="X1738" s="18" t="str">
        <f>IF($L1738&lt;"6",INDEX(Revenue_type,MATCH(W1738*1,[1]type!$A$118:$A$168,0),8),INDEX(Expenditure_type,MATCH(W1738*1,[1]type!$A$2:$A$117,0),8))</f>
        <v>החזר הוצאות</v>
      </c>
      <c r="Y1738" s="18" t="str">
        <f t="shared" si="222"/>
        <v>140</v>
      </c>
      <c r="Z1738" s="18" t="e">
        <f>IF($L1738&lt;"6",INDEX(Revenue_type,MATCH(Y1738*1,[1]type!$A$118:$A$168,0),8),INDEX(Expenditure_type,MATCH(Y1738*1,[1]type!$A$2:$A$117,0),8))</f>
        <v>#N/A</v>
      </c>
    </row>
    <row r="1739" spans="1:26" ht="15.75" customHeight="1" outlineLevel="2">
      <c r="A1739" s="38">
        <v>210</v>
      </c>
      <c r="B1739" s="39">
        <v>848500</v>
      </c>
      <c r="C1739">
        <v>1</v>
      </c>
      <c r="D1739" t="str">
        <f t="shared" si="223"/>
        <v>1848500.210</v>
      </c>
      <c r="E1739" s="42" t="s">
        <v>1106</v>
      </c>
      <c r="F1739" s="16"/>
      <c r="G1739"/>
      <c r="H1739" s="17">
        <v>0</v>
      </c>
      <c r="I1739" s="17">
        <v>0</v>
      </c>
      <c r="J1739" s="16">
        <v>0</v>
      </c>
      <c r="K1739" s="18" t="e">
        <f>INDEX(תקציב_2013,MATCH(D1739,'[1]תקציב 2015'!$D$3:$D$5960,0),8)</f>
        <v>#N/A</v>
      </c>
      <c r="L1739" s="18" t="str">
        <f t="shared" si="216"/>
        <v>8</v>
      </c>
      <c r="M1739" s="18" t="str">
        <f>INDEX(Chapter,MATCH(L1739,[1]Chapter!$A$1:$A$681,0),8)</f>
        <v>שירותים ממלכתיים</v>
      </c>
      <c r="N1739" s="18" t="str">
        <f t="shared" si="217"/>
        <v>84</v>
      </c>
      <c r="O1739" s="18" t="str">
        <f>INDEX(Chapter,MATCH(N1739,[1]Chapter!$A$1:$A$681,0),8)</f>
        <v>רווחה</v>
      </c>
      <c r="P1739" s="18" t="str">
        <f t="shared" si="218"/>
        <v>848</v>
      </c>
      <c r="Q1739" s="18" t="str">
        <f>INDEX(Chapter,MATCH(P1739,[1]Chapter!$A$1:$A$681,0),8)</f>
        <v>עבודה קהילתית</v>
      </c>
      <c r="R1739" s="18" t="str">
        <f t="shared" si="219"/>
        <v>8485</v>
      </c>
      <c r="S1739" s="18" t="str">
        <f>INDEX(Chapter,MATCH(R1739,[1]Chapter!$A$1:$A$681,0),8)</f>
        <v>שיקום שכונות</v>
      </c>
      <c r="T1739" s="18"/>
      <c r="U1739" s="18" t="str">
        <f t="shared" si="220"/>
        <v>2</v>
      </c>
      <c r="V1739" s="18" t="str">
        <f>IF($L1739&lt;"6",INDEX(Revenue_type,MATCH(U1739*1,[1]type!$A$118:$A$168,0),8),INDEX(Expenditure_type,MATCH(U1739*1,[1]type!$A$2:$A$117,0),8))</f>
        <v>משכורות וש"ע לעובדים בלי תקן</v>
      </c>
      <c r="W1739" s="18" t="str">
        <f t="shared" si="221"/>
        <v>21</v>
      </c>
      <c r="X1739" s="18" t="str">
        <f>IF($L1739&lt;"6",INDEX(Revenue_type,MATCH(W1739*1,[1]type!$A$118:$A$168,0),8),INDEX(Expenditure_type,MATCH(W1739*1,[1]type!$A$2:$A$117,0),8))</f>
        <v>השכר הקובע</v>
      </c>
      <c r="Y1739" s="18" t="str">
        <f t="shared" si="222"/>
        <v>210</v>
      </c>
      <c r="Z1739" s="18" t="e">
        <f>IF($L1739&lt;"6",INDEX(Revenue_type,MATCH(Y1739*1,[1]type!$A$118:$A$168,0),8),INDEX(Expenditure_type,MATCH(Y1739*1,[1]type!$A$2:$A$117,0),8))</f>
        <v>#N/A</v>
      </c>
    </row>
    <row r="1740" spans="1:26" ht="15.75" customHeight="1" outlineLevel="2">
      <c r="A1740" s="38">
        <v>410</v>
      </c>
      <c r="B1740" s="39">
        <v>848500</v>
      </c>
      <c r="C1740">
        <v>1</v>
      </c>
      <c r="D1740" t="str">
        <f t="shared" si="223"/>
        <v>1848500.410</v>
      </c>
      <c r="E1740" s="42" t="s">
        <v>1107</v>
      </c>
      <c r="F1740" s="16"/>
      <c r="G1740"/>
      <c r="H1740" s="17">
        <v>28200</v>
      </c>
      <c r="I1740" s="17">
        <v>27349.9</v>
      </c>
      <c r="J1740" s="16">
        <v>27534.1</v>
      </c>
      <c r="K1740" s="18" t="e">
        <f>INDEX(תקציב_2013,MATCH(D1740,'[1]תקציב 2015'!$D$3:$D$5960,0),8)</f>
        <v>#N/A</v>
      </c>
      <c r="L1740" s="18" t="str">
        <f t="shared" si="216"/>
        <v>8</v>
      </c>
      <c r="M1740" s="18" t="str">
        <f>INDEX(Chapter,MATCH(L1740,[1]Chapter!$A$1:$A$681,0),8)</f>
        <v>שירותים ממלכתיים</v>
      </c>
      <c r="N1740" s="18" t="str">
        <f t="shared" si="217"/>
        <v>84</v>
      </c>
      <c r="O1740" s="18" t="str">
        <f>INDEX(Chapter,MATCH(N1740,[1]Chapter!$A$1:$A$681,0),8)</f>
        <v>רווחה</v>
      </c>
      <c r="P1740" s="18" t="str">
        <f t="shared" si="218"/>
        <v>848</v>
      </c>
      <c r="Q1740" s="18" t="str">
        <f>INDEX(Chapter,MATCH(P1740,[1]Chapter!$A$1:$A$681,0),8)</f>
        <v>עבודה קהילתית</v>
      </c>
      <c r="R1740" s="18" t="str">
        <f t="shared" si="219"/>
        <v>8485</v>
      </c>
      <c r="S1740" s="18" t="str">
        <f>INDEX(Chapter,MATCH(R1740,[1]Chapter!$A$1:$A$681,0),8)</f>
        <v>שיקום שכונות</v>
      </c>
      <c r="T1740" s="18"/>
      <c r="U1740" s="18" t="str">
        <f t="shared" si="220"/>
        <v>4</v>
      </c>
      <c r="V1740" s="18" t="str">
        <f>IF($L1740&lt;"6",INDEX(Revenue_type,MATCH(U1740*1,[1]type!$A$118:$A$168,0),8),INDEX(Expenditure_type,MATCH(U1740*1,[1]type!$A$2:$A$117,0),8))</f>
        <v>אחזקת בינים ואספקת ציוד</v>
      </c>
      <c r="W1740" s="18" t="str">
        <f t="shared" si="221"/>
        <v>41</v>
      </c>
      <c r="X1740" s="18" t="str">
        <f>IF($L1740&lt;"6",INDEX(Revenue_type,MATCH(W1740*1,[1]type!$A$118:$A$168,0),8),INDEX(Expenditure_type,MATCH(W1740*1,[1]type!$A$2:$A$117,0),8))</f>
        <v>שכר דירה ודמי חכירה</v>
      </c>
      <c r="Y1740" s="18" t="str">
        <f t="shared" si="222"/>
        <v>410</v>
      </c>
      <c r="Z1740" s="18" t="e">
        <f>IF($L1740&lt;"6",INDEX(Revenue_type,MATCH(Y1740*1,[1]type!$A$118:$A$168,0),8),INDEX(Expenditure_type,MATCH(Y1740*1,[1]type!$A$2:$A$117,0),8))</f>
        <v>#N/A</v>
      </c>
    </row>
    <row r="1741" spans="1:26" ht="15.75" customHeight="1" outlineLevel="2">
      <c r="A1741" s="38">
        <v>760</v>
      </c>
      <c r="B1741" s="39">
        <v>848500</v>
      </c>
      <c r="C1741">
        <v>1</v>
      </c>
      <c r="D1741" t="str">
        <f t="shared" si="223"/>
        <v>1848500.760</v>
      </c>
      <c r="E1741" s="43" t="s">
        <v>1108</v>
      </c>
      <c r="F1741" s="16"/>
      <c r="G1741"/>
      <c r="H1741" s="17">
        <v>15000</v>
      </c>
      <c r="I1741" s="17">
        <v>14400</v>
      </c>
      <c r="J1741" s="16">
        <v>13200</v>
      </c>
      <c r="K1741" s="18" t="e">
        <f>INDEX(תקציב_2013,MATCH(D1741,'[1]תקציב 2015'!$D$3:$D$5960,0),8)</f>
        <v>#N/A</v>
      </c>
      <c r="L1741" s="18" t="str">
        <f t="shared" si="216"/>
        <v>8</v>
      </c>
      <c r="M1741" s="18" t="str">
        <f>INDEX(Chapter,MATCH(L1741,[1]Chapter!$A$1:$A$681,0),8)</f>
        <v>שירותים ממלכתיים</v>
      </c>
      <c r="N1741" s="18" t="str">
        <f t="shared" si="217"/>
        <v>84</v>
      </c>
      <c r="O1741" s="18" t="str">
        <f>INDEX(Chapter,MATCH(N1741,[1]Chapter!$A$1:$A$681,0),8)</f>
        <v>רווחה</v>
      </c>
      <c r="P1741" s="18" t="str">
        <f t="shared" si="218"/>
        <v>848</v>
      </c>
      <c r="Q1741" s="18" t="str">
        <f>INDEX(Chapter,MATCH(P1741,[1]Chapter!$A$1:$A$681,0),8)</f>
        <v>עבודה קהילתית</v>
      </c>
      <c r="R1741" s="18" t="str">
        <f t="shared" si="219"/>
        <v>8485</v>
      </c>
      <c r="S1741" s="18" t="str">
        <f>INDEX(Chapter,MATCH(R1741,[1]Chapter!$A$1:$A$681,0),8)</f>
        <v>שיקום שכונות</v>
      </c>
      <c r="T1741" s="18"/>
      <c r="U1741" s="18" t="str">
        <f t="shared" si="220"/>
        <v>7</v>
      </c>
      <c r="V1741" s="18" t="str">
        <f>IF($L1741&lt;"6",INDEX(Revenue_type,MATCH(U1741*1,[1]type!$A$118:$A$168,0),8),INDEX(Expenditure_type,MATCH(U1741*1,[1]type!$A$2:$A$117,0),8))</f>
        <v>הוצאות לפעולות</v>
      </c>
      <c r="W1741" s="18" t="str">
        <f t="shared" si="221"/>
        <v>76</v>
      </c>
      <c r="X1741" s="18" t="str">
        <f>IF($L1741&lt;"6",INDEX(Revenue_type,MATCH(W1741*1,[1]type!$A$118:$A$168,0),8),INDEX(Expenditure_type,MATCH(W1741*1,[1]type!$A$2:$A$117,0),8))</f>
        <v>קניית שירותים מרשויות ומוסדות</v>
      </c>
      <c r="Y1741" s="18" t="str">
        <f t="shared" si="222"/>
        <v>760</v>
      </c>
      <c r="Z1741" s="18" t="e">
        <f>IF($L1741&lt;"6",INDEX(Revenue_type,MATCH(Y1741*1,[1]type!$A$118:$A$168,0),8),INDEX(Expenditure_type,MATCH(Y1741*1,[1]type!$A$2:$A$117,0),8))</f>
        <v>#N/A</v>
      </c>
    </row>
    <row r="1742" spans="1:26" ht="15.75" customHeight="1" outlineLevel="2">
      <c r="A1742" s="38">
        <v>110</v>
      </c>
      <c r="B1742" s="39">
        <v>849000</v>
      </c>
      <c r="C1742">
        <v>1</v>
      </c>
      <c r="D1742" t="str">
        <f t="shared" si="223"/>
        <v>1849000.110</v>
      </c>
      <c r="E1742" s="42" t="s">
        <v>1109</v>
      </c>
      <c r="F1742" s="16"/>
      <c r="G1742"/>
      <c r="H1742" s="17">
        <v>165000</v>
      </c>
      <c r="I1742" s="17">
        <v>165814.94</v>
      </c>
      <c r="J1742" s="16">
        <v>158741.69</v>
      </c>
      <c r="K1742" s="18" t="e">
        <f>INDEX(תקציב_2013,MATCH(D1742,'[1]תקציב 2015'!$D$3:$D$5960,0),8)</f>
        <v>#N/A</v>
      </c>
      <c r="L1742" s="18" t="str">
        <f t="shared" si="216"/>
        <v>8</v>
      </c>
      <c r="M1742" s="18" t="str">
        <f>INDEX(Chapter,MATCH(L1742,[1]Chapter!$A$1:$A$681,0),8)</f>
        <v>שירותים ממלכתיים</v>
      </c>
      <c r="N1742" s="18" t="str">
        <f t="shared" si="217"/>
        <v>84</v>
      </c>
      <c r="O1742" s="18" t="str">
        <f>INDEX(Chapter,MATCH(N1742,[1]Chapter!$A$1:$A$681,0),8)</f>
        <v>רווחה</v>
      </c>
      <c r="P1742" s="18" t="str">
        <f t="shared" si="218"/>
        <v>849</v>
      </c>
      <c r="Q1742" s="18" t="str">
        <f>INDEX(Chapter,MATCH(P1742,[1]Chapter!$A$1:$A$681,0),8)</f>
        <v>שירותים לעולים</v>
      </c>
      <c r="R1742" s="18" t="str">
        <f t="shared" si="219"/>
        <v>8490</v>
      </c>
      <c r="S1742" s="18" t="e">
        <f>INDEX(Chapter,MATCH(R1742,[1]Chapter!$A$1:$A$681,0),8)</f>
        <v>#N/A</v>
      </c>
      <c r="T1742" s="18"/>
      <c r="U1742" s="18" t="str">
        <f t="shared" si="220"/>
        <v>1</v>
      </c>
      <c r="V1742" s="18" t="str">
        <f>IF($L1742&lt;"6",INDEX(Revenue_type,MATCH(U1742*1,[1]type!$A$118:$A$168,0),8),INDEX(Expenditure_type,MATCH(U1742*1,[1]type!$A$2:$A$117,0),8))</f>
        <v>משכורות וש"ע לעובדים לפי תקן</v>
      </c>
      <c r="W1742" s="18" t="str">
        <f t="shared" si="221"/>
        <v>11</v>
      </c>
      <c r="X1742" s="18" t="str">
        <f>IF($L1742&lt;"6",INDEX(Revenue_type,MATCH(W1742*1,[1]type!$A$118:$A$168,0),8),INDEX(Expenditure_type,MATCH(W1742*1,[1]type!$A$2:$A$117,0),8))</f>
        <v>השכר הקובע</v>
      </c>
      <c r="Y1742" s="18" t="str">
        <f t="shared" si="222"/>
        <v>110</v>
      </c>
      <c r="Z1742" s="18" t="e">
        <f>IF($L1742&lt;"6",INDEX(Revenue_type,MATCH(Y1742*1,[1]type!$A$118:$A$168,0),8),INDEX(Expenditure_type,MATCH(Y1742*1,[1]type!$A$2:$A$117,0),8))</f>
        <v>#N/A</v>
      </c>
    </row>
    <row r="1743" spans="1:26" ht="15.75" customHeight="1" outlineLevel="2">
      <c r="A1743" s="38">
        <v>130</v>
      </c>
      <c r="B1743" s="39">
        <v>849000</v>
      </c>
      <c r="C1743">
        <v>1</v>
      </c>
      <c r="D1743" t="str">
        <f t="shared" si="223"/>
        <v>1849000.130</v>
      </c>
      <c r="E1743" s="42" t="s">
        <v>41</v>
      </c>
      <c r="F1743" s="16"/>
      <c r="G1743"/>
      <c r="H1743" s="17">
        <v>0</v>
      </c>
      <c r="I1743" s="17">
        <v>133.1</v>
      </c>
      <c r="J1743" s="16">
        <v>0</v>
      </c>
      <c r="K1743" s="18" t="e">
        <f>INDEX(תקציב_2013,MATCH(D1743,'[1]תקציב 2015'!$D$3:$D$5960,0),8)</f>
        <v>#N/A</v>
      </c>
      <c r="L1743" s="18" t="str">
        <f t="shared" si="216"/>
        <v>8</v>
      </c>
      <c r="M1743" s="18" t="str">
        <f>INDEX(Chapter,MATCH(L1743,[1]Chapter!$A$1:$A$681,0),8)</f>
        <v>שירותים ממלכתיים</v>
      </c>
      <c r="N1743" s="18" t="str">
        <f t="shared" si="217"/>
        <v>84</v>
      </c>
      <c r="O1743" s="18" t="str">
        <f>INDEX(Chapter,MATCH(N1743,[1]Chapter!$A$1:$A$681,0),8)</f>
        <v>רווחה</v>
      </c>
      <c r="P1743" s="18" t="str">
        <f t="shared" si="218"/>
        <v>849</v>
      </c>
      <c r="Q1743" s="18" t="str">
        <f>INDEX(Chapter,MATCH(P1743,[1]Chapter!$A$1:$A$681,0),8)</f>
        <v>שירותים לעולים</v>
      </c>
      <c r="R1743" s="18" t="str">
        <f t="shared" si="219"/>
        <v>8490</v>
      </c>
      <c r="S1743" s="18" t="e">
        <f>INDEX(Chapter,MATCH(R1743,[1]Chapter!$A$1:$A$681,0),8)</f>
        <v>#N/A</v>
      </c>
      <c r="T1743" s="18"/>
      <c r="U1743" s="18" t="str">
        <f t="shared" si="220"/>
        <v>1</v>
      </c>
      <c r="V1743" s="18" t="str">
        <f>IF($L1743&lt;"6",INDEX(Revenue_type,MATCH(U1743*1,[1]type!$A$118:$A$168,0),8),INDEX(Expenditure_type,MATCH(U1743*1,[1]type!$A$2:$A$117,0),8))</f>
        <v>משכורות וש"ע לעובדים לפי תקן</v>
      </c>
      <c r="W1743" s="18" t="str">
        <f t="shared" si="221"/>
        <v>13</v>
      </c>
      <c r="X1743" s="18" t="str">
        <f>IF($L1743&lt;"6",INDEX(Revenue_type,MATCH(W1743*1,[1]type!$A$118:$A$168,0),8),INDEX(Expenditure_type,MATCH(W1743*1,[1]type!$A$2:$A$117,0),8))</f>
        <v>שעות נוספות</v>
      </c>
      <c r="Y1743" s="18" t="str">
        <f t="shared" si="222"/>
        <v>130</v>
      </c>
      <c r="Z1743" s="18" t="e">
        <f>IF($L1743&lt;"6",INDEX(Revenue_type,MATCH(Y1743*1,[1]type!$A$118:$A$168,0),8),INDEX(Expenditure_type,MATCH(Y1743*1,[1]type!$A$2:$A$117,0),8))</f>
        <v>#N/A</v>
      </c>
    </row>
    <row r="1744" spans="1:26" ht="15.75" customHeight="1" outlineLevel="2">
      <c r="A1744" s="38">
        <v>140</v>
      </c>
      <c r="B1744" s="39">
        <v>849000</v>
      </c>
      <c r="C1744">
        <v>1</v>
      </c>
      <c r="D1744" t="str">
        <f t="shared" si="223"/>
        <v>1849000.140</v>
      </c>
      <c r="E1744" s="42" t="s">
        <v>56</v>
      </c>
      <c r="F1744" s="16"/>
      <c r="G1744"/>
      <c r="H1744" s="17">
        <v>35000</v>
      </c>
      <c r="I1744" s="17">
        <v>35572.82</v>
      </c>
      <c r="J1744" s="16">
        <v>30664.73</v>
      </c>
      <c r="K1744" s="18" t="e">
        <f>INDEX(תקציב_2013,MATCH(D1744,'[1]תקציב 2015'!$D$3:$D$5960,0),8)</f>
        <v>#N/A</v>
      </c>
      <c r="L1744" s="18" t="str">
        <f t="shared" si="216"/>
        <v>8</v>
      </c>
      <c r="M1744" s="18" t="str">
        <f>INDEX(Chapter,MATCH(L1744,[1]Chapter!$A$1:$A$681,0),8)</f>
        <v>שירותים ממלכתיים</v>
      </c>
      <c r="N1744" s="18" t="str">
        <f t="shared" si="217"/>
        <v>84</v>
      </c>
      <c r="O1744" s="18" t="str">
        <f>INDEX(Chapter,MATCH(N1744,[1]Chapter!$A$1:$A$681,0),8)</f>
        <v>רווחה</v>
      </c>
      <c r="P1744" s="18" t="str">
        <f t="shared" si="218"/>
        <v>849</v>
      </c>
      <c r="Q1744" s="18" t="str">
        <f>INDEX(Chapter,MATCH(P1744,[1]Chapter!$A$1:$A$681,0),8)</f>
        <v>שירותים לעולים</v>
      </c>
      <c r="R1744" s="18" t="str">
        <f t="shared" si="219"/>
        <v>8490</v>
      </c>
      <c r="S1744" s="18" t="e">
        <f>INDEX(Chapter,MATCH(R1744,[1]Chapter!$A$1:$A$681,0),8)</f>
        <v>#N/A</v>
      </c>
      <c r="T1744" s="18"/>
      <c r="U1744" s="18" t="str">
        <f t="shared" si="220"/>
        <v>1</v>
      </c>
      <c r="V1744" s="18" t="str">
        <f>IF($L1744&lt;"6",INDEX(Revenue_type,MATCH(U1744*1,[1]type!$A$118:$A$168,0),8),INDEX(Expenditure_type,MATCH(U1744*1,[1]type!$A$2:$A$117,0),8))</f>
        <v>משכורות וש"ע לעובדים לפי תקן</v>
      </c>
      <c r="W1744" s="18" t="str">
        <f t="shared" si="221"/>
        <v>14</v>
      </c>
      <c r="X1744" s="18" t="str">
        <f>IF($L1744&lt;"6",INDEX(Revenue_type,MATCH(W1744*1,[1]type!$A$118:$A$168,0),8),INDEX(Expenditure_type,MATCH(W1744*1,[1]type!$A$2:$A$117,0),8))</f>
        <v>החזר הוצאות</v>
      </c>
      <c r="Y1744" s="18" t="str">
        <f t="shared" si="222"/>
        <v>140</v>
      </c>
      <c r="Z1744" s="18" t="e">
        <f>IF($L1744&lt;"6",INDEX(Revenue_type,MATCH(Y1744*1,[1]type!$A$118:$A$168,0),8),INDEX(Expenditure_type,MATCH(Y1744*1,[1]type!$A$2:$A$117,0),8))</f>
        <v>#N/A</v>
      </c>
    </row>
    <row r="1745" spans="1:26" ht="15.75" customHeight="1" outlineLevel="2">
      <c r="A1745" s="38">
        <v>840</v>
      </c>
      <c r="B1745" s="39">
        <v>849000</v>
      </c>
      <c r="C1745">
        <v>1</v>
      </c>
      <c r="D1745" t="str">
        <f t="shared" si="223"/>
        <v>1849000.840</v>
      </c>
      <c r="E1745" s="42" t="s">
        <v>1110</v>
      </c>
      <c r="F1745" s="16"/>
      <c r="G1745"/>
      <c r="H1745" s="17">
        <v>1300000</v>
      </c>
      <c r="I1745" s="17">
        <v>991700.4</v>
      </c>
      <c r="J1745" s="16">
        <v>1440995</v>
      </c>
      <c r="K1745" s="18">
        <f>INDEX(תקציב_2013,MATCH(D1745,'[1]תקציב 2015'!$D$3:$D$5960,0),8)</f>
        <v>83713</v>
      </c>
      <c r="L1745" s="18" t="str">
        <f t="shared" si="216"/>
        <v>8</v>
      </c>
      <c r="M1745" s="18" t="str">
        <f>INDEX(Chapter,MATCH(L1745,[1]Chapter!$A$1:$A$681,0),8)</f>
        <v>שירותים ממלכתיים</v>
      </c>
      <c r="N1745" s="18" t="str">
        <f t="shared" si="217"/>
        <v>84</v>
      </c>
      <c r="O1745" s="18" t="str">
        <f>INDEX(Chapter,MATCH(N1745,[1]Chapter!$A$1:$A$681,0),8)</f>
        <v>רווחה</v>
      </c>
      <c r="P1745" s="18" t="str">
        <f t="shared" si="218"/>
        <v>849</v>
      </c>
      <c r="Q1745" s="18" t="str">
        <f>INDEX(Chapter,MATCH(P1745,[1]Chapter!$A$1:$A$681,0),8)</f>
        <v>שירותים לעולים</v>
      </c>
      <c r="R1745" s="18" t="str">
        <f t="shared" si="219"/>
        <v>8490</v>
      </c>
      <c r="S1745" s="18" t="e">
        <f>INDEX(Chapter,MATCH(R1745,[1]Chapter!$A$1:$A$681,0),8)</f>
        <v>#N/A</v>
      </c>
      <c r="T1745" s="18"/>
      <c r="U1745" s="18" t="str">
        <f t="shared" si="220"/>
        <v>8</v>
      </c>
      <c r="V1745" s="18" t="str">
        <f>IF($L1745&lt;"6",INDEX(Revenue_type,MATCH(U1745*1,[1]type!$A$118:$A$168,0),8),INDEX(Expenditure_type,MATCH(U1745*1,[1]type!$A$2:$A$117,0),8))</f>
        <v>השתתפויות תמיכות ותרומות</v>
      </c>
      <c r="W1745" s="18" t="str">
        <f t="shared" si="221"/>
        <v>84</v>
      </c>
      <c r="X1745" s="18" t="str">
        <f>IF($L1745&lt;"6",INDEX(Revenue_type,MATCH(W1745*1,[1]type!$A$118:$A$168,0),8),INDEX(Expenditure_type,MATCH(W1745*1,[1]type!$A$2:$A$117,0),8))</f>
        <v>תמיכות רווחה</v>
      </c>
      <c r="Y1745" s="18" t="str">
        <f t="shared" si="222"/>
        <v>840</v>
      </c>
      <c r="Z1745" s="18" t="e">
        <f>IF($L1745&lt;"6",INDEX(Revenue_type,MATCH(Y1745*1,[1]type!$A$118:$A$168,0),8),INDEX(Expenditure_type,MATCH(Y1745*1,[1]type!$A$2:$A$117,0),8))</f>
        <v>#N/A</v>
      </c>
    </row>
    <row r="1746" spans="1:26" ht="15.75" customHeight="1" outlineLevel="2">
      <c r="A1746" s="38">
        <v>391</v>
      </c>
      <c r="B1746" s="39">
        <v>851000</v>
      </c>
      <c r="C1746">
        <v>1</v>
      </c>
      <c r="D1746" t="str">
        <f t="shared" si="223"/>
        <v>1851000.391</v>
      </c>
      <c r="E1746" s="41" t="s">
        <v>30</v>
      </c>
      <c r="F1746" s="16"/>
      <c r="G1746"/>
      <c r="H1746" s="17">
        <v>300000</v>
      </c>
      <c r="I1746" s="17">
        <v>246276.25</v>
      </c>
      <c r="J1746" s="16">
        <v>338544.5</v>
      </c>
      <c r="K1746" s="18" t="e">
        <f>INDEX(תקציב_2013,MATCH(D1746,'[1]תקציב 2015'!$D$3:$D$5960,0),8)</f>
        <v>#N/A</v>
      </c>
      <c r="L1746" s="18" t="str">
        <f t="shared" si="216"/>
        <v>8</v>
      </c>
      <c r="M1746" s="18" t="str">
        <f>INDEX(Chapter,MATCH(L1746,[1]Chapter!$A$1:$A$681,0),8)</f>
        <v>שירותים ממלכתיים</v>
      </c>
      <c r="N1746" s="18" t="str">
        <f t="shared" si="217"/>
        <v>85</v>
      </c>
      <c r="O1746" s="18" t="str">
        <f>INDEX(Chapter,MATCH(N1746,[1]Chapter!$A$1:$A$681,0),8)</f>
        <v>דת</v>
      </c>
      <c r="P1746" s="18" t="str">
        <f t="shared" si="218"/>
        <v>851</v>
      </c>
      <c r="Q1746" s="18" t="str">
        <f>INDEX(Chapter,MATCH(P1746,[1]Chapter!$A$1:$A$681,0),8)</f>
        <v>השתתפות בתקציב המועצה הדתית</v>
      </c>
      <c r="R1746" s="18" t="str">
        <f t="shared" si="219"/>
        <v>8510</v>
      </c>
      <c r="S1746" s="18" t="e">
        <f>INDEX(Chapter,MATCH(R1746,[1]Chapter!$A$1:$A$681,0),8)</f>
        <v>#N/A</v>
      </c>
      <c r="T1746" s="18"/>
      <c r="U1746" s="18" t="str">
        <f t="shared" si="220"/>
        <v>3</v>
      </c>
      <c r="V1746" s="18" t="str">
        <f>IF($L1746&lt;"6",INDEX(Revenue_type,MATCH(U1746*1,[1]type!$A$118:$A$168,0),8),INDEX(Expenditure_type,MATCH(U1746*1,[1]type!$A$2:$A$117,0),8))</f>
        <v>פנסיה ופיצויים</v>
      </c>
      <c r="W1746" s="18" t="str">
        <f t="shared" si="221"/>
        <v>39</v>
      </c>
      <c r="X1746" s="18" t="e">
        <f>IF($L1746&lt;"6",INDEX(Revenue_type,MATCH(W1746*1,[1]type!$A$118:$A$168,0),8),INDEX(Expenditure_type,MATCH(W1746*1,[1]type!$A$2:$A$117,0),8))</f>
        <v>#N/A</v>
      </c>
      <c r="Y1746" s="18" t="str">
        <f t="shared" si="222"/>
        <v>391</v>
      </c>
      <c r="Z1746" s="18" t="str">
        <f>IF($L1746&lt;"6",INDEX(Revenue_type,MATCH(Y1746*1,[1]type!$A$118:$A$168,0),8),INDEX(Expenditure_type,MATCH(Y1746*1,[1]type!$A$2:$A$117,0),8))</f>
        <v>השתתפות בת"ע גמלאות ופיצויים 091</v>
      </c>
    </row>
    <row r="1747" spans="1:26" ht="15.75" customHeight="1" outlineLevel="2">
      <c r="A1747" s="38">
        <v>810</v>
      </c>
      <c r="B1747" s="39">
        <v>851000</v>
      </c>
      <c r="C1747">
        <v>1</v>
      </c>
      <c r="D1747" t="str">
        <f t="shared" si="223"/>
        <v>1851000.810</v>
      </c>
      <c r="E1747" s="41" t="s">
        <v>1111</v>
      </c>
      <c r="F1747" s="16"/>
      <c r="G1747"/>
      <c r="H1747" s="17">
        <v>3000000</v>
      </c>
      <c r="I1747" s="17">
        <v>2995354</v>
      </c>
      <c r="J1747" s="16">
        <v>3000000</v>
      </c>
      <c r="K1747" s="18" t="e">
        <f>INDEX(תקציב_2013,MATCH(D1747,'[1]תקציב 2015'!$D$3:$D$5960,0),8)</f>
        <v>#N/A</v>
      </c>
      <c r="L1747" s="18" t="str">
        <f t="shared" si="216"/>
        <v>8</v>
      </c>
      <c r="M1747" s="18" t="str">
        <f>INDEX(Chapter,MATCH(L1747,[1]Chapter!$A$1:$A$681,0),8)</f>
        <v>שירותים ממלכתיים</v>
      </c>
      <c r="N1747" s="18" t="str">
        <f t="shared" si="217"/>
        <v>85</v>
      </c>
      <c r="O1747" s="18" t="str">
        <f>INDEX(Chapter,MATCH(N1747,[1]Chapter!$A$1:$A$681,0),8)</f>
        <v>דת</v>
      </c>
      <c r="P1747" s="18" t="str">
        <f t="shared" si="218"/>
        <v>851</v>
      </c>
      <c r="Q1747" s="18" t="str">
        <f>INDEX(Chapter,MATCH(P1747,[1]Chapter!$A$1:$A$681,0),8)</f>
        <v>השתתפות בתקציב המועצה הדתית</v>
      </c>
      <c r="R1747" s="18" t="str">
        <f t="shared" si="219"/>
        <v>8510</v>
      </c>
      <c r="S1747" s="18" t="e">
        <f>INDEX(Chapter,MATCH(R1747,[1]Chapter!$A$1:$A$681,0),8)</f>
        <v>#N/A</v>
      </c>
      <c r="T1747" s="18"/>
      <c r="U1747" s="18" t="str">
        <f t="shared" si="220"/>
        <v>8</v>
      </c>
      <c r="V1747" s="18" t="str">
        <f>IF($L1747&lt;"6",INDEX(Revenue_type,MATCH(U1747*1,[1]type!$A$118:$A$168,0),8),INDEX(Expenditure_type,MATCH(U1747*1,[1]type!$A$2:$A$117,0),8))</f>
        <v>השתתפויות תמיכות ותרומות</v>
      </c>
      <c r="W1747" s="18" t="str">
        <f t="shared" si="221"/>
        <v>81</v>
      </c>
      <c r="X1747" s="18" t="str">
        <f>IF($L1747&lt;"6",INDEX(Revenue_type,MATCH(W1747*1,[1]type!$A$118:$A$168,0),8),INDEX(Expenditure_type,MATCH(W1747*1,[1]type!$A$2:$A$117,0),8))</f>
        <v>השתתפויות ותרומות למוסדות עפ"י חוק והסכמים</v>
      </c>
      <c r="Y1747" s="18" t="str">
        <f t="shared" si="222"/>
        <v>810</v>
      </c>
      <c r="Z1747" s="18" t="e">
        <f>IF($L1747&lt;"6",INDEX(Revenue_type,MATCH(Y1747*1,[1]type!$A$118:$A$168,0),8),INDEX(Expenditure_type,MATCH(Y1747*1,[1]type!$A$2:$A$117,0),8))</f>
        <v>#N/A</v>
      </c>
    </row>
    <row r="1748" spans="1:26" ht="15.75" customHeight="1" outlineLevel="2">
      <c r="A1748" s="38">
        <v>812</v>
      </c>
      <c r="B1748" s="39">
        <v>851000</v>
      </c>
      <c r="C1748">
        <v>1</v>
      </c>
      <c r="D1748" t="str">
        <f t="shared" si="223"/>
        <v>1851000.812</v>
      </c>
      <c r="E1748" s="42" t="s">
        <v>1112</v>
      </c>
      <c r="F1748" s="16"/>
      <c r="G1748"/>
      <c r="H1748" s="17">
        <v>35000</v>
      </c>
      <c r="I1748" s="17">
        <v>43680</v>
      </c>
      <c r="J1748" s="16">
        <v>39025</v>
      </c>
      <c r="K1748" s="18">
        <f>INDEX(תקציב_2013,MATCH(D1748,'[1]תקציב 2015'!$D$3:$D$5960,0),8)</f>
        <v>0</v>
      </c>
      <c r="L1748" s="18" t="str">
        <f t="shared" si="216"/>
        <v>8</v>
      </c>
      <c r="M1748" s="18" t="str">
        <f>INDEX(Chapter,MATCH(L1748,[1]Chapter!$A$1:$A$681,0),8)</f>
        <v>שירותים ממלכתיים</v>
      </c>
      <c r="N1748" s="18" t="str">
        <f t="shared" si="217"/>
        <v>85</v>
      </c>
      <c r="O1748" s="18" t="str">
        <f>INDEX(Chapter,MATCH(N1748,[1]Chapter!$A$1:$A$681,0),8)</f>
        <v>דת</v>
      </c>
      <c r="P1748" s="18" t="str">
        <f t="shared" si="218"/>
        <v>851</v>
      </c>
      <c r="Q1748" s="18" t="str">
        <f>INDEX(Chapter,MATCH(P1748,[1]Chapter!$A$1:$A$681,0),8)</f>
        <v>השתתפות בתקציב המועצה הדתית</v>
      </c>
      <c r="R1748" s="18" t="str">
        <f t="shared" si="219"/>
        <v>8510</v>
      </c>
      <c r="S1748" s="18" t="e">
        <f>INDEX(Chapter,MATCH(R1748,[1]Chapter!$A$1:$A$681,0),8)</f>
        <v>#N/A</v>
      </c>
      <c r="T1748" s="18"/>
      <c r="U1748" s="18" t="str">
        <f t="shared" si="220"/>
        <v>8</v>
      </c>
      <c r="V1748" s="18" t="str">
        <f>IF($L1748&lt;"6",INDEX(Revenue_type,MATCH(U1748*1,[1]type!$A$118:$A$168,0),8),INDEX(Expenditure_type,MATCH(U1748*1,[1]type!$A$2:$A$117,0),8))</f>
        <v>השתתפויות תמיכות ותרומות</v>
      </c>
      <c r="W1748" s="18" t="str">
        <f t="shared" si="221"/>
        <v>81</v>
      </c>
      <c r="X1748" s="18" t="str">
        <f>IF($L1748&lt;"6",INDEX(Revenue_type,MATCH(W1748*1,[1]type!$A$118:$A$168,0),8),INDEX(Expenditure_type,MATCH(W1748*1,[1]type!$A$2:$A$117,0),8))</f>
        <v>השתתפויות ותרומות למוסדות עפ"י חוק והסכמים</v>
      </c>
      <c r="Y1748" s="18" t="str">
        <f t="shared" si="222"/>
        <v>812</v>
      </c>
      <c r="Z1748" s="18" t="e">
        <f>IF($L1748&lt;"6",INDEX(Revenue_type,MATCH(Y1748*1,[1]type!$A$118:$A$168,0),8),INDEX(Expenditure_type,MATCH(Y1748*1,[1]type!$A$2:$A$117,0),8))</f>
        <v>#N/A</v>
      </c>
    </row>
    <row r="1749" spans="1:26" ht="15.75" customHeight="1" outlineLevel="2">
      <c r="A1749" s="38">
        <v>820</v>
      </c>
      <c r="B1749" s="39">
        <v>856000</v>
      </c>
      <c r="C1749">
        <v>1</v>
      </c>
      <c r="D1749" t="str">
        <f t="shared" si="223"/>
        <v>1856000.820</v>
      </c>
      <c r="E1749" s="41" t="s">
        <v>669</v>
      </c>
      <c r="F1749" s="16"/>
      <c r="G1749"/>
      <c r="H1749" s="17">
        <v>0</v>
      </c>
      <c r="I1749" s="17">
        <v>0</v>
      </c>
      <c r="J1749" s="16">
        <v>0</v>
      </c>
      <c r="K1749" s="18" t="e">
        <f>INDEX(תקציב_2013,MATCH(D1749,'[1]תקציב 2015'!$D$3:$D$5960,0),8)</f>
        <v>#N/A</v>
      </c>
      <c r="L1749" s="18" t="str">
        <f t="shared" si="216"/>
        <v>8</v>
      </c>
      <c r="M1749" s="18" t="str">
        <f>INDEX(Chapter,MATCH(L1749,[1]Chapter!$A$1:$A$681,0),8)</f>
        <v>שירותים ממלכתיים</v>
      </c>
      <c r="N1749" s="18" t="str">
        <f t="shared" si="217"/>
        <v>85</v>
      </c>
      <c r="O1749" s="18" t="str">
        <f>INDEX(Chapter,MATCH(N1749,[1]Chapter!$A$1:$A$681,0),8)</f>
        <v>דת</v>
      </c>
      <c r="P1749" s="18" t="str">
        <f t="shared" si="218"/>
        <v>856</v>
      </c>
      <c r="Q1749" s="18" t="str">
        <f>INDEX(Chapter,MATCH(P1749,[1]Chapter!$A$1:$A$681,0),8)</f>
        <v>שירותי דת יהודיים כללים</v>
      </c>
      <c r="R1749" s="18" t="str">
        <f t="shared" si="219"/>
        <v>8560</v>
      </c>
      <c r="S1749" s="18" t="e">
        <f>INDEX(Chapter,MATCH(R1749,[1]Chapter!$A$1:$A$681,0),8)</f>
        <v>#N/A</v>
      </c>
      <c r="T1749" s="18"/>
      <c r="U1749" s="18" t="str">
        <f t="shared" si="220"/>
        <v>8</v>
      </c>
      <c r="V1749" s="18" t="str">
        <f>IF($L1749&lt;"6",INDEX(Revenue_type,MATCH(U1749*1,[1]type!$A$118:$A$168,0),8),INDEX(Expenditure_type,MATCH(U1749*1,[1]type!$A$2:$A$117,0),8))</f>
        <v>השתתפויות תמיכות ותרומות</v>
      </c>
      <c r="W1749" s="18" t="str">
        <f t="shared" si="221"/>
        <v>82</v>
      </c>
      <c r="X1749" s="18" t="str">
        <f>IF($L1749&lt;"6",INDEX(Revenue_type,MATCH(W1749*1,[1]type!$A$118:$A$168,0),8),INDEX(Expenditure_type,MATCH(W1749*1,[1]type!$A$2:$A$117,0),8))</f>
        <v>הקצבות בהמלצת ועדת הקצבות</v>
      </c>
      <c r="Y1749" s="18" t="str">
        <f t="shared" si="222"/>
        <v>820</v>
      </c>
      <c r="Z1749" s="18" t="e">
        <f>IF($L1749&lt;"6",INDEX(Revenue_type,MATCH(Y1749*1,[1]type!$A$118:$A$168,0),8),INDEX(Expenditure_type,MATCH(Y1749*1,[1]type!$A$2:$A$117,0),8))</f>
        <v>#N/A</v>
      </c>
    </row>
    <row r="1750" spans="1:26" ht="15.75" customHeight="1" outlineLevel="2">
      <c r="A1750" s="38">
        <v>300</v>
      </c>
      <c r="B1750" s="39">
        <v>860000</v>
      </c>
      <c r="C1750">
        <v>1</v>
      </c>
      <c r="D1750" t="str">
        <f t="shared" si="223"/>
        <v>1860000.300</v>
      </c>
      <c r="E1750" s="41" t="s">
        <v>431</v>
      </c>
      <c r="F1750" s="16"/>
      <c r="G1750"/>
      <c r="H1750" s="17">
        <v>0</v>
      </c>
      <c r="I1750" s="17">
        <v>0</v>
      </c>
      <c r="J1750" s="16">
        <v>0</v>
      </c>
      <c r="K1750" s="18" t="e">
        <f>INDEX(תקציב_2013,MATCH(D1750,'[1]תקציב 2015'!$D$3:$D$5960,0),8)</f>
        <v>#N/A</v>
      </c>
      <c r="L1750" s="18" t="str">
        <f t="shared" si="216"/>
        <v>8</v>
      </c>
      <c r="M1750" s="18" t="str">
        <f>INDEX(Chapter,MATCH(L1750,[1]Chapter!$A$1:$A$681,0),8)</f>
        <v>שירותים ממלכתיים</v>
      </c>
      <c r="N1750" s="18" t="str">
        <f t="shared" si="217"/>
        <v>86</v>
      </c>
      <c r="O1750" s="18" t="str">
        <f>INDEX(Chapter,MATCH(N1750,[1]Chapter!$A$1:$A$681,0),8)</f>
        <v>קליטת עליה</v>
      </c>
      <c r="P1750" s="18" t="str">
        <f t="shared" si="218"/>
        <v>860</v>
      </c>
      <c r="Q1750" s="18" t="e">
        <f>INDEX(Chapter,MATCH(P1750,[1]Chapter!$A$1:$A$681,0),8)</f>
        <v>#N/A</v>
      </c>
      <c r="R1750" s="18" t="str">
        <f t="shared" si="219"/>
        <v>8600</v>
      </c>
      <c r="S1750" s="18" t="e">
        <f>INDEX(Chapter,MATCH(R1750,[1]Chapter!$A$1:$A$681,0),8)</f>
        <v>#N/A</v>
      </c>
      <c r="T1750" s="18"/>
      <c r="U1750" s="18" t="str">
        <f t="shared" si="220"/>
        <v>3</v>
      </c>
      <c r="V1750" s="18" t="str">
        <f>IF($L1750&lt;"6",INDEX(Revenue_type,MATCH(U1750*1,[1]type!$A$118:$A$168,0),8),INDEX(Expenditure_type,MATCH(U1750*1,[1]type!$A$2:$A$117,0),8))</f>
        <v>פנסיה ופיצויים</v>
      </c>
      <c r="W1750" s="18" t="str">
        <f t="shared" si="221"/>
        <v>30</v>
      </c>
      <c r="X1750" s="18" t="e">
        <f>IF($L1750&lt;"6",INDEX(Revenue_type,MATCH(W1750*1,[1]type!$A$118:$A$168,0),8),INDEX(Expenditure_type,MATCH(W1750*1,[1]type!$A$2:$A$117,0),8))</f>
        <v>#N/A</v>
      </c>
      <c r="Y1750" s="18" t="str">
        <f t="shared" si="222"/>
        <v>300</v>
      </c>
      <c r="Z1750" s="18" t="e">
        <f>IF($L1750&lt;"6",INDEX(Revenue_type,MATCH(Y1750*1,[1]type!$A$118:$A$168,0),8),INDEX(Expenditure_type,MATCH(Y1750*1,[1]type!$A$2:$A$117,0),8))</f>
        <v>#N/A</v>
      </c>
    </row>
    <row r="1751" spans="1:26" ht="15.75" customHeight="1" outlineLevel="2">
      <c r="A1751" s="38">
        <v>110</v>
      </c>
      <c r="B1751" s="39">
        <v>869000</v>
      </c>
      <c r="C1751">
        <v>1</v>
      </c>
      <c r="D1751" t="str">
        <f t="shared" si="223"/>
        <v>1869000.110</v>
      </c>
      <c r="E1751" s="42" t="s">
        <v>1113</v>
      </c>
      <c r="F1751" s="16"/>
      <c r="G1751"/>
      <c r="H1751" s="17">
        <v>60000</v>
      </c>
      <c r="I1751" s="17">
        <v>80090.06</v>
      </c>
      <c r="J1751" s="16">
        <v>122197.41</v>
      </c>
      <c r="K1751" s="18" t="e">
        <f>INDEX(תקציב_2013,MATCH(D1751,'[1]תקציב 2015'!$D$3:$D$5960,0),8)</f>
        <v>#N/A</v>
      </c>
      <c r="L1751" s="18" t="str">
        <f t="shared" si="216"/>
        <v>8</v>
      </c>
      <c r="M1751" s="18" t="str">
        <f>INDEX(Chapter,MATCH(L1751,[1]Chapter!$A$1:$A$681,0),8)</f>
        <v>שירותים ממלכתיים</v>
      </c>
      <c r="N1751" s="18" t="str">
        <f t="shared" si="217"/>
        <v>86</v>
      </c>
      <c r="O1751" s="18" t="str">
        <f>INDEX(Chapter,MATCH(N1751,[1]Chapter!$A$1:$A$681,0),8)</f>
        <v>קליטת עליה</v>
      </c>
      <c r="P1751" s="18" t="str">
        <f t="shared" si="218"/>
        <v>869</v>
      </c>
      <c r="Q1751" s="18" t="str">
        <f>INDEX(Chapter,MATCH(P1751,[1]Chapter!$A$1:$A$681,0),8)</f>
        <v>שירותים שונים לקליטת העלייה</v>
      </c>
      <c r="R1751" s="18" t="str">
        <f t="shared" si="219"/>
        <v>8690</v>
      </c>
      <c r="S1751" s="18" t="e">
        <f>INDEX(Chapter,MATCH(R1751,[1]Chapter!$A$1:$A$681,0),8)</f>
        <v>#N/A</v>
      </c>
      <c r="T1751" s="18"/>
      <c r="U1751" s="18" t="str">
        <f t="shared" si="220"/>
        <v>1</v>
      </c>
      <c r="V1751" s="18" t="str">
        <f>IF($L1751&lt;"6",INDEX(Revenue_type,MATCH(U1751*1,[1]type!$A$118:$A$168,0),8),INDEX(Expenditure_type,MATCH(U1751*1,[1]type!$A$2:$A$117,0),8))</f>
        <v>משכורות וש"ע לעובדים לפי תקן</v>
      </c>
      <c r="W1751" s="18" t="str">
        <f t="shared" si="221"/>
        <v>11</v>
      </c>
      <c r="X1751" s="18" t="str">
        <f>IF($L1751&lt;"6",INDEX(Revenue_type,MATCH(W1751*1,[1]type!$A$118:$A$168,0),8),INDEX(Expenditure_type,MATCH(W1751*1,[1]type!$A$2:$A$117,0),8))</f>
        <v>השכר הקובע</v>
      </c>
      <c r="Y1751" s="18" t="str">
        <f t="shared" si="222"/>
        <v>110</v>
      </c>
      <c r="Z1751" s="18" t="e">
        <f>IF($L1751&lt;"6",INDEX(Revenue_type,MATCH(Y1751*1,[1]type!$A$118:$A$168,0),8),INDEX(Expenditure_type,MATCH(Y1751*1,[1]type!$A$2:$A$117,0),8))</f>
        <v>#N/A</v>
      </c>
    </row>
    <row r="1752" spans="1:26" ht="15.75" customHeight="1" outlineLevel="2">
      <c r="A1752" s="38">
        <v>210</v>
      </c>
      <c r="B1752" s="39">
        <v>869000</v>
      </c>
      <c r="C1752">
        <v>1</v>
      </c>
      <c r="D1752" t="str">
        <f t="shared" si="223"/>
        <v>1869000.210</v>
      </c>
      <c r="E1752" s="42" t="s">
        <v>1114</v>
      </c>
      <c r="F1752" s="16"/>
      <c r="G1752"/>
      <c r="H1752" s="17">
        <v>220000</v>
      </c>
      <c r="I1752" s="17">
        <v>211447.84</v>
      </c>
      <c r="J1752" s="16">
        <v>187062.31</v>
      </c>
      <c r="K1752" s="18" t="e">
        <f>INDEX(תקציב_2013,MATCH(D1752,'[1]תקציב 2015'!$D$3:$D$5960,0),8)</f>
        <v>#N/A</v>
      </c>
      <c r="L1752" s="18" t="str">
        <f t="shared" si="216"/>
        <v>8</v>
      </c>
      <c r="M1752" s="18" t="str">
        <f>INDEX(Chapter,MATCH(L1752,[1]Chapter!$A$1:$A$681,0),8)</f>
        <v>שירותים ממלכתיים</v>
      </c>
      <c r="N1752" s="18" t="str">
        <f t="shared" si="217"/>
        <v>86</v>
      </c>
      <c r="O1752" s="18" t="str">
        <f>INDEX(Chapter,MATCH(N1752,[1]Chapter!$A$1:$A$681,0),8)</f>
        <v>קליטת עליה</v>
      </c>
      <c r="P1752" s="18" t="str">
        <f t="shared" si="218"/>
        <v>869</v>
      </c>
      <c r="Q1752" s="18" t="str">
        <f>INDEX(Chapter,MATCH(P1752,[1]Chapter!$A$1:$A$681,0),8)</f>
        <v>שירותים שונים לקליטת העלייה</v>
      </c>
      <c r="R1752" s="18" t="str">
        <f t="shared" si="219"/>
        <v>8690</v>
      </c>
      <c r="S1752" s="18" t="e">
        <f>INDEX(Chapter,MATCH(R1752,[1]Chapter!$A$1:$A$681,0),8)</f>
        <v>#N/A</v>
      </c>
      <c r="T1752" s="18"/>
      <c r="U1752" s="18" t="str">
        <f t="shared" si="220"/>
        <v>2</v>
      </c>
      <c r="V1752" s="18" t="str">
        <f>IF($L1752&lt;"6",INDEX(Revenue_type,MATCH(U1752*1,[1]type!$A$118:$A$168,0),8),INDEX(Expenditure_type,MATCH(U1752*1,[1]type!$A$2:$A$117,0),8))</f>
        <v>משכורות וש"ע לעובדים בלי תקן</v>
      </c>
      <c r="W1752" s="18" t="str">
        <f t="shared" si="221"/>
        <v>21</v>
      </c>
      <c r="X1752" s="18" t="str">
        <f>IF($L1752&lt;"6",INDEX(Revenue_type,MATCH(W1752*1,[1]type!$A$118:$A$168,0),8),INDEX(Expenditure_type,MATCH(W1752*1,[1]type!$A$2:$A$117,0),8))</f>
        <v>השכר הקובע</v>
      </c>
      <c r="Y1752" s="18" t="str">
        <f t="shared" si="222"/>
        <v>210</v>
      </c>
      <c r="Z1752" s="18" t="e">
        <f>IF($L1752&lt;"6",INDEX(Revenue_type,MATCH(Y1752*1,[1]type!$A$118:$A$168,0),8),INDEX(Expenditure_type,MATCH(Y1752*1,[1]type!$A$2:$A$117,0),8))</f>
        <v>#N/A</v>
      </c>
    </row>
    <row r="1753" spans="1:26" ht="15.75" customHeight="1" outlineLevel="2">
      <c r="A1753" s="38">
        <v>784</v>
      </c>
      <c r="B1753" s="39">
        <v>869000</v>
      </c>
      <c r="C1753">
        <v>1</v>
      </c>
      <c r="D1753" t="str">
        <f t="shared" si="223"/>
        <v>1869000.784</v>
      </c>
      <c r="E1753" s="42" t="s">
        <v>1115</v>
      </c>
      <c r="F1753" s="16"/>
      <c r="G1753"/>
      <c r="H1753" s="17">
        <v>10000</v>
      </c>
      <c r="I1753" s="17">
        <v>9561.64</v>
      </c>
      <c r="J1753" s="16">
        <v>9729.98</v>
      </c>
      <c r="K1753" s="18">
        <f>INDEX(תקציב_2013,MATCH(D1753,'[1]תקציב 2015'!$D$3:$D$5960,0),8)</f>
        <v>0</v>
      </c>
      <c r="L1753" s="18" t="str">
        <f t="shared" si="216"/>
        <v>8</v>
      </c>
      <c r="M1753" s="18" t="str">
        <f>INDEX(Chapter,MATCH(L1753,[1]Chapter!$A$1:$A$681,0),8)</f>
        <v>שירותים ממלכתיים</v>
      </c>
      <c r="N1753" s="18" t="str">
        <f t="shared" si="217"/>
        <v>86</v>
      </c>
      <c r="O1753" s="18" t="str">
        <f>INDEX(Chapter,MATCH(N1753,[1]Chapter!$A$1:$A$681,0),8)</f>
        <v>קליטת עליה</v>
      </c>
      <c r="P1753" s="18" t="str">
        <f t="shared" si="218"/>
        <v>869</v>
      </c>
      <c r="Q1753" s="18" t="str">
        <f>INDEX(Chapter,MATCH(P1753,[1]Chapter!$A$1:$A$681,0),8)</f>
        <v>שירותים שונים לקליטת העלייה</v>
      </c>
      <c r="R1753" s="18" t="str">
        <f t="shared" si="219"/>
        <v>8690</v>
      </c>
      <c r="S1753" s="18" t="e">
        <f>INDEX(Chapter,MATCH(R1753,[1]Chapter!$A$1:$A$681,0),8)</f>
        <v>#N/A</v>
      </c>
      <c r="T1753" s="18"/>
      <c r="U1753" s="18" t="str">
        <f t="shared" si="220"/>
        <v>7</v>
      </c>
      <c r="V1753" s="18" t="str">
        <f>IF($L1753&lt;"6",INDEX(Revenue_type,MATCH(U1753*1,[1]type!$A$118:$A$168,0),8),INDEX(Expenditure_type,MATCH(U1753*1,[1]type!$A$2:$A$117,0),8))</f>
        <v>הוצאות לפעולות</v>
      </c>
      <c r="W1753" s="18" t="str">
        <f t="shared" si="221"/>
        <v>78</v>
      </c>
      <c r="X1753" s="18" t="str">
        <f>IF($L1753&lt;"6",INDEX(Revenue_type,MATCH(W1753*1,[1]type!$A$118:$A$168,0),8),INDEX(Expenditure_type,MATCH(W1753*1,[1]type!$A$2:$A$117,0),8))</f>
        <v>הוצאות שונות</v>
      </c>
      <c r="Y1753" s="18" t="str">
        <f t="shared" si="222"/>
        <v>784</v>
      </c>
      <c r="Z1753" s="18" t="e">
        <f>IF($L1753&lt;"6",INDEX(Revenue_type,MATCH(Y1753*1,[1]type!$A$118:$A$168,0),8),INDEX(Expenditure_type,MATCH(Y1753*1,[1]type!$A$2:$A$117,0),8))</f>
        <v>#N/A</v>
      </c>
    </row>
    <row r="1754" spans="1:26" ht="15.75" customHeight="1" outlineLevel="2">
      <c r="A1754" s="38">
        <v>786</v>
      </c>
      <c r="B1754" s="39">
        <v>869000</v>
      </c>
      <c r="C1754">
        <v>1</v>
      </c>
      <c r="D1754" t="str">
        <f t="shared" si="223"/>
        <v>1869000.786</v>
      </c>
      <c r="E1754" s="42" t="s">
        <v>1116</v>
      </c>
      <c r="F1754" s="16"/>
      <c r="G1754"/>
      <c r="H1754" s="17">
        <v>308500</v>
      </c>
      <c r="I1754" s="17">
        <v>276909.98</v>
      </c>
      <c r="J1754" s="16">
        <v>232604.28</v>
      </c>
      <c r="K1754" s="18" t="e">
        <f>INDEX(תקציב_2013,MATCH(D1754,'[1]תקציב 2015'!$D$3:$D$5960,0),8)</f>
        <v>#N/A</v>
      </c>
      <c r="L1754" s="18" t="str">
        <f t="shared" si="216"/>
        <v>8</v>
      </c>
      <c r="M1754" s="18" t="str">
        <f>INDEX(Chapter,MATCH(L1754,[1]Chapter!$A$1:$A$681,0),8)</f>
        <v>שירותים ממלכתיים</v>
      </c>
      <c r="N1754" s="18" t="str">
        <f t="shared" si="217"/>
        <v>86</v>
      </c>
      <c r="O1754" s="18" t="str">
        <f>INDEX(Chapter,MATCH(N1754,[1]Chapter!$A$1:$A$681,0),8)</f>
        <v>קליטת עליה</v>
      </c>
      <c r="P1754" s="18" t="str">
        <f t="shared" si="218"/>
        <v>869</v>
      </c>
      <c r="Q1754" s="18" t="str">
        <f>INDEX(Chapter,MATCH(P1754,[1]Chapter!$A$1:$A$681,0),8)</f>
        <v>שירותים שונים לקליטת העלייה</v>
      </c>
      <c r="R1754" s="18" t="str">
        <f t="shared" si="219"/>
        <v>8690</v>
      </c>
      <c r="S1754" s="18" t="e">
        <f>INDEX(Chapter,MATCH(R1754,[1]Chapter!$A$1:$A$681,0),8)</f>
        <v>#N/A</v>
      </c>
      <c r="T1754" s="18"/>
      <c r="U1754" s="18" t="str">
        <f t="shared" si="220"/>
        <v>7</v>
      </c>
      <c r="V1754" s="18" t="str">
        <f>IF($L1754&lt;"6",INDEX(Revenue_type,MATCH(U1754*1,[1]type!$A$118:$A$168,0),8),INDEX(Expenditure_type,MATCH(U1754*1,[1]type!$A$2:$A$117,0),8))</f>
        <v>הוצאות לפעולות</v>
      </c>
      <c r="W1754" s="18" t="str">
        <f t="shared" si="221"/>
        <v>78</v>
      </c>
      <c r="X1754" s="18" t="str">
        <f>IF($L1754&lt;"6",INDEX(Revenue_type,MATCH(W1754*1,[1]type!$A$118:$A$168,0),8),INDEX(Expenditure_type,MATCH(W1754*1,[1]type!$A$2:$A$117,0),8))</f>
        <v>הוצאות שונות</v>
      </c>
      <c r="Y1754" s="18" t="str">
        <f t="shared" si="222"/>
        <v>786</v>
      </c>
      <c r="Z1754" s="18" t="e">
        <f>IF($L1754&lt;"6",INDEX(Revenue_type,MATCH(Y1754*1,[1]type!$A$118:$A$168,0),8),INDEX(Expenditure_type,MATCH(Y1754*1,[1]type!$A$2:$A$117,0),8))</f>
        <v>#N/A</v>
      </c>
    </row>
    <row r="1755" spans="1:26" ht="15.75" customHeight="1" outlineLevel="2">
      <c r="A1755" s="38">
        <v>110</v>
      </c>
      <c r="B1755" s="39">
        <v>869001</v>
      </c>
      <c r="C1755">
        <v>1</v>
      </c>
      <c r="D1755" t="str">
        <f t="shared" si="223"/>
        <v>1869001.110</v>
      </c>
      <c r="E1755" s="42" t="s">
        <v>1117</v>
      </c>
      <c r="F1755" s="16"/>
      <c r="G1755"/>
      <c r="H1755" s="17">
        <v>406000</v>
      </c>
      <c r="I1755" s="17">
        <v>382599.23</v>
      </c>
      <c r="J1755" s="16">
        <v>389973.1</v>
      </c>
      <c r="K1755" s="18"/>
      <c r="L1755" s="18" t="str">
        <f t="shared" si="216"/>
        <v>8</v>
      </c>
      <c r="M1755" s="18" t="str">
        <f>INDEX(Chapter,MATCH(L1755,[1]Chapter!$A$1:$A$681,0),8)</f>
        <v>שירותים ממלכתיים</v>
      </c>
      <c r="N1755" s="18" t="str">
        <f t="shared" si="217"/>
        <v>86</v>
      </c>
      <c r="O1755" s="18" t="str">
        <f>INDEX(Chapter,MATCH(N1755,[1]Chapter!$A$1:$A$681,0),8)</f>
        <v>קליטת עליה</v>
      </c>
      <c r="P1755" s="18" t="str">
        <f t="shared" si="218"/>
        <v>869</v>
      </c>
      <c r="Q1755" s="18" t="str">
        <f>INDEX(Chapter,MATCH(P1755,[1]Chapter!$A$1:$A$681,0),8)</f>
        <v>שירותים שונים לקליטת העלייה</v>
      </c>
      <c r="R1755" s="18" t="str">
        <f t="shared" si="219"/>
        <v>8690</v>
      </c>
      <c r="S1755" s="18" t="e">
        <f>INDEX(Chapter,MATCH(R1755,[1]Chapter!$A$1:$A$681,0),8)</f>
        <v>#N/A</v>
      </c>
      <c r="T1755" s="18"/>
      <c r="U1755" s="18" t="str">
        <f t="shared" si="220"/>
        <v>1</v>
      </c>
      <c r="V1755" s="18" t="str">
        <f>IF($L1755&lt;"6",INDEX(Revenue_type,MATCH(U1755*1,[1]type!$A$118:$A$168,0),8),INDEX(Expenditure_type,MATCH(U1755*1,[1]type!$A$2:$A$117,0),8))</f>
        <v>משכורות וש"ע לעובדים לפי תקן</v>
      </c>
      <c r="W1755" s="18" t="str">
        <f t="shared" si="221"/>
        <v>11</v>
      </c>
      <c r="X1755" s="18" t="str">
        <f>IF($L1755&lt;"6",INDEX(Revenue_type,MATCH(W1755*1,[1]type!$A$118:$A$168,0),8),INDEX(Expenditure_type,MATCH(W1755*1,[1]type!$A$2:$A$117,0),8))</f>
        <v>השכר הקובע</v>
      </c>
      <c r="Y1755" s="18" t="str">
        <f t="shared" si="222"/>
        <v>110</v>
      </c>
      <c r="Z1755" s="18" t="e">
        <f>IF($L1755&lt;"6",INDEX(Revenue_type,MATCH(Y1755*1,[1]type!$A$118:$A$168,0),8),INDEX(Expenditure_type,MATCH(Y1755*1,[1]type!$A$2:$A$117,0),8))</f>
        <v>#N/A</v>
      </c>
    </row>
    <row r="1756" spans="1:26" ht="15.75" customHeight="1" outlineLevel="2">
      <c r="A1756" s="38">
        <v>130</v>
      </c>
      <c r="B1756" s="39">
        <v>869001</v>
      </c>
      <c r="C1756">
        <v>1</v>
      </c>
      <c r="D1756" t="str">
        <f t="shared" si="223"/>
        <v>1869001.130</v>
      </c>
      <c r="E1756" s="42" t="s">
        <v>41</v>
      </c>
      <c r="F1756" s="16"/>
      <c r="G1756"/>
      <c r="H1756" s="17">
        <v>0</v>
      </c>
      <c r="I1756" s="17">
        <v>4526.38</v>
      </c>
      <c r="J1756" s="16"/>
      <c r="K1756" s="18" t="e">
        <f>INDEX(תקציב_2013,MATCH(D1756,'[1]תקציב 2015'!$D$3:$D$5960,0),8)</f>
        <v>#N/A</v>
      </c>
      <c r="L1756" s="18" t="str">
        <f t="shared" si="216"/>
        <v>8</v>
      </c>
      <c r="M1756" s="18" t="str">
        <f>INDEX(Chapter,MATCH(L1756,[1]Chapter!$A$1:$A$681,0),8)</f>
        <v>שירותים ממלכתיים</v>
      </c>
      <c r="N1756" s="18" t="str">
        <f t="shared" si="217"/>
        <v>86</v>
      </c>
      <c r="O1756" s="18" t="str">
        <f>INDEX(Chapter,MATCH(N1756,[1]Chapter!$A$1:$A$681,0),8)</f>
        <v>קליטת עליה</v>
      </c>
      <c r="P1756" s="18" t="str">
        <f t="shared" si="218"/>
        <v>869</v>
      </c>
      <c r="Q1756" s="18" t="str">
        <f>INDEX(Chapter,MATCH(P1756,[1]Chapter!$A$1:$A$681,0),8)</f>
        <v>שירותים שונים לקליטת העלייה</v>
      </c>
      <c r="R1756" s="18" t="str">
        <f t="shared" si="219"/>
        <v>8690</v>
      </c>
      <c r="S1756" s="18" t="e">
        <f>INDEX(Chapter,MATCH(R1756,[1]Chapter!$A$1:$A$681,0),8)</f>
        <v>#N/A</v>
      </c>
      <c r="T1756" s="18"/>
      <c r="U1756" s="18" t="str">
        <f t="shared" si="220"/>
        <v>1</v>
      </c>
      <c r="V1756" s="18" t="str">
        <f>IF($L1756&lt;"6",INDEX(Revenue_type,MATCH(U1756*1,[1]type!$A$118:$A$168,0),8),INDEX(Expenditure_type,MATCH(U1756*1,[1]type!$A$2:$A$117,0),8))</f>
        <v>משכורות וש"ע לעובדים לפי תקן</v>
      </c>
      <c r="W1756" s="18" t="str">
        <f t="shared" si="221"/>
        <v>13</v>
      </c>
      <c r="X1756" s="18" t="str">
        <f>IF($L1756&lt;"6",INDEX(Revenue_type,MATCH(W1756*1,[1]type!$A$118:$A$168,0),8),INDEX(Expenditure_type,MATCH(W1756*1,[1]type!$A$2:$A$117,0),8))</f>
        <v>שעות נוספות</v>
      </c>
      <c r="Y1756" s="18" t="str">
        <f t="shared" si="222"/>
        <v>130</v>
      </c>
      <c r="Z1756" s="18" t="e">
        <f>IF($L1756&lt;"6",INDEX(Revenue_type,MATCH(Y1756*1,[1]type!$A$118:$A$168,0),8),INDEX(Expenditure_type,MATCH(Y1756*1,[1]type!$A$2:$A$117,0),8))</f>
        <v>#N/A</v>
      </c>
    </row>
    <row r="1757" spans="1:26" ht="15.75" customHeight="1" outlineLevel="2">
      <c r="A1757" s="38">
        <v>140</v>
      </c>
      <c r="B1757" s="39">
        <v>869001</v>
      </c>
      <c r="C1757">
        <v>1</v>
      </c>
      <c r="D1757" t="str">
        <f t="shared" si="223"/>
        <v>1869001.140</v>
      </c>
      <c r="E1757" s="42" t="s">
        <v>56</v>
      </c>
      <c r="F1757" s="16"/>
      <c r="G1757"/>
      <c r="H1757" s="17">
        <v>22000</v>
      </c>
      <c r="I1757" s="17">
        <v>20855.490000000002</v>
      </c>
      <c r="J1757" s="16">
        <v>21692.47</v>
      </c>
      <c r="K1757" s="18" t="e">
        <f>INDEX(תקציב_2013,MATCH(D1757,'[1]תקציב 2015'!$D$3:$D$5960,0),8)</f>
        <v>#N/A</v>
      </c>
      <c r="L1757" s="18" t="str">
        <f t="shared" si="216"/>
        <v>8</v>
      </c>
      <c r="M1757" s="18" t="str">
        <f>INDEX(Chapter,MATCH(L1757,[1]Chapter!$A$1:$A$681,0),8)</f>
        <v>שירותים ממלכתיים</v>
      </c>
      <c r="N1757" s="18" t="str">
        <f t="shared" si="217"/>
        <v>86</v>
      </c>
      <c r="O1757" s="18" t="str">
        <f>INDEX(Chapter,MATCH(N1757,[1]Chapter!$A$1:$A$681,0),8)</f>
        <v>קליטת עליה</v>
      </c>
      <c r="P1757" s="18" t="str">
        <f t="shared" si="218"/>
        <v>869</v>
      </c>
      <c r="Q1757" s="18" t="str">
        <f>INDEX(Chapter,MATCH(P1757,[1]Chapter!$A$1:$A$681,0),8)</f>
        <v>שירותים שונים לקליטת העלייה</v>
      </c>
      <c r="R1757" s="18" t="str">
        <f t="shared" si="219"/>
        <v>8690</v>
      </c>
      <c r="S1757" s="18" t="e">
        <f>INDEX(Chapter,MATCH(R1757,[1]Chapter!$A$1:$A$681,0),8)</f>
        <v>#N/A</v>
      </c>
      <c r="T1757" s="18"/>
      <c r="U1757" s="18" t="str">
        <f t="shared" si="220"/>
        <v>1</v>
      </c>
      <c r="V1757" s="18" t="str">
        <f>IF($L1757&lt;"6",INDEX(Revenue_type,MATCH(U1757*1,[1]type!$A$118:$A$168,0),8),INDEX(Expenditure_type,MATCH(U1757*1,[1]type!$A$2:$A$117,0),8))</f>
        <v>משכורות וש"ע לעובדים לפי תקן</v>
      </c>
      <c r="W1757" s="18" t="str">
        <f t="shared" si="221"/>
        <v>14</v>
      </c>
      <c r="X1757" s="18" t="str">
        <f>IF($L1757&lt;"6",INDEX(Revenue_type,MATCH(W1757*1,[1]type!$A$118:$A$168,0),8),INDEX(Expenditure_type,MATCH(W1757*1,[1]type!$A$2:$A$117,0),8))</f>
        <v>החזר הוצאות</v>
      </c>
      <c r="Y1757" s="18" t="str">
        <f t="shared" si="222"/>
        <v>140</v>
      </c>
      <c r="Z1757" s="18" t="e">
        <f>IF($L1757&lt;"6",INDEX(Revenue_type,MATCH(Y1757*1,[1]type!$A$118:$A$168,0),8),INDEX(Expenditure_type,MATCH(Y1757*1,[1]type!$A$2:$A$117,0),8))</f>
        <v>#N/A</v>
      </c>
    </row>
    <row r="1758" spans="1:26" ht="15.75" customHeight="1" outlineLevel="2">
      <c r="A1758" s="38">
        <v>210</v>
      </c>
      <c r="B1758" s="39">
        <v>869001</v>
      </c>
      <c r="C1758">
        <v>1</v>
      </c>
      <c r="D1758" t="str">
        <f t="shared" si="223"/>
        <v>1869001.210</v>
      </c>
      <c r="E1758" s="42" t="s">
        <v>476</v>
      </c>
      <c r="F1758" s="16"/>
      <c r="G1758"/>
      <c r="H1758" s="17">
        <v>240000</v>
      </c>
      <c r="I1758" s="17">
        <v>203944.46</v>
      </c>
      <c r="J1758" s="16">
        <v>244508.78</v>
      </c>
      <c r="K1758" s="18" t="e">
        <f>INDEX(תקציב_2013,MATCH(D1758,'[1]תקציב 2015'!$D$3:$D$5960,0),8)</f>
        <v>#N/A</v>
      </c>
      <c r="L1758" s="18" t="str">
        <f t="shared" si="216"/>
        <v>8</v>
      </c>
      <c r="M1758" s="18" t="str">
        <f>INDEX(Chapter,MATCH(L1758,[1]Chapter!$A$1:$A$681,0),8)</f>
        <v>שירותים ממלכתיים</v>
      </c>
      <c r="N1758" s="18" t="str">
        <f t="shared" si="217"/>
        <v>86</v>
      </c>
      <c r="O1758" s="18" t="str">
        <f>INDEX(Chapter,MATCH(N1758,[1]Chapter!$A$1:$A$681,0),8)</f>
        <v>קליטת עליה</v>
      </c>
      <c r="P1758" s="18" t="str">
        <f t="shared" si="218"/>
        <v>869</v>
      </c>
      <c r="Q1758" s="18" t="str">
        <f>INDEX(Chapter,MATCH(P1758,[1]Chapter!$A$1:$A$681,0),8)</f>
        <v>שירותים שונים לקליטת העלייה</v>
      </c>
      <c r="R1758" s="18" t="str">
        <f t="shared" si="219"/>
        <v>8690</v>
      </c>
      <c r="S1758" s="18" t="e">
        <f>INDEX(Chapter,MATCH(R1758,[1]Chapter!$A$1:$A$681,0),8)</f>
        <v>#N/A</v>
      </c>
      <c r="T1758" s="18"/>
      <c r="U1758" s="18" t="str">
        <f t="shared" si="220"/>
        <v>2</v>
      </c>
      <c r="V1758" s="18" t="str">
        <f>IF($L1758&lt;"6",INDEX(Revenue_type,MATCH(U1758*1,[1]type!$A$118:$A$168,0),8),INDEX(Expenditure_type,MATCH(U1758*1,[1]type!$A$2:$A$117,0),8))</f>
        <v>משכורות וש"ע לעובדים בלי תקן</v>
      </c>
      <c r="W1758" s="18" t="str">
        <f t="shared" si="221"/>
        <v>21</v>
      </c>
      <c r="X1758" s="18" t="str">
        <f>IF($L1758&lt;"6",INDEX(Revenue_type,MATCH(W1758*1,[1]type!$A$118:$A$168,0),8),INDEX(Expenditure_type,MATCH(W1758*1,[1]type!$A$2:$A$117,0),8))</f>
        <v>השכר הקובע</v>
      </c>
      <c r="Y1758" s="18" t="str">
        <f t="shared" si="222"/>
        <v>210</v>
      </c>
      <c r="Z1758" s="18" t="e">
        <f>IF($L1758&lt;"6",INDEX(Revenue_type,MATCH(Y1758*1,[1]type!$A$118:$A$168,0),8),INDEX(Expenditure_type,MATCH(Y1758*1,[1]type!$A$2:$A$117,0),8))</f>
        <v>#N/A</v>
      </c>
    </row>
    <row r="1759" spans="1:26" ht="15.75" customHeight="1" outlineLevel="2">
      <c r="A1759" s="38">
        <v>781</v>
      </c>
      <c r="B1759" s="39">
        <v>869001</v>
      </c>
      <c r="C1759">
        <v>1</v>
      </c>
      <c r="D1759" t="str">
        <f t="shared" si="223"/>
        <v>1869001.781</v>
      </c>
      <c r="E1759" s="42" t="s">
        <v>1118</v>
      </c>
      <c r="F1759" s="16"/>
      <c r="G1759"/>
      <c r="H1759" s="17">
        <v>0</v>
      </c>
      <c r="I1759" s="17">
        <v>0</v>
      </c>
      <c r="J1759" s="16">
        <v>0</v>
      </c>
      <c r="K1759" s="18" t="e">
        <f>INDEX(תקציב_2013,MATCH(D1759,'[1]תקציב 2015'!$D$3:$D$5960,0),8)</f>
        <v>#N/A</v>
      </c>
      <c r="L1759" s="18" t="str">
        <f t="shared" si="216"/>
        <v>8</v>
      </c>
      <c r="M1759" s="18" t="str">
        <f>INDEX(Chapter,MATCH(L1759,[1]Chapter!$A$1:$A$681,0),8)</f>
        <v>שירותים ממלכתיים</v>
      </c>
      <c r="N1759" s="18" t="str">
        <f t="shared" si="217"/>
        <v>86</v>
      </c>
      <c r="O1759" s="18" t="str">
        <f>INDEX(Chapter,MATCH(N1759,[1]Chapter!$A$1:$A$681,0),8)</f>
        <v>קליטת עליה</v>
      </c>
      <c r="P1759" s="18" t="str">
        <f t="shared" si="218"/>
        <v>869</v>
      </c>
      <c r="Q1759" s="18" t="str">
        <f>INDEX(Chapter,MATCH(P1759,[1]Chapter!$A$1:$A$681,0),8)</f>
        <v>שירותים שונים לקליטת העלייה</v>
      </c>
      <c r="R1759" s="18" t="str">
        <f t="shared" si="219"/>
        <v>8690</v>
      </c>
      <c r="S1759" s="18" t="e">
        <f>INDEX(Chapter,MATCH(R1759,[1]Chapter!$A$1:$A$681,0),8)</f>
        <v>#N/A</v>
      </c>
      <c r="T1759" s="18"/>
      <c r="U1759" s="18" t="str">
        <f t="shared" si="220"/>
        <v>7</v>
      </c>
      <c r="V1759" s="18" t="str">
        <f>IF($L1759&lt;"6",INDEX(Revenue_type,MATCH(U1759*1,[1]type!$A$118:$A$168,0),8),INDEX(Expenditure_type,MATCH(U1759*1,[1]type!$A$2:$A$117,0),8))</f>
        <v>הוצאות לפעולות</v>
      </c>
      <c r="W1759" s="18" t="str">
        <f t="shared" si="221"/>
        <v>78</v>
      </c>
      <c r="X1759" s="18" t="str">
        <f>IF($L1759&lt;"6",INDEX(Revenue_type,MATCH(W1759*1,[1]type!$A$118:$A$168,0),8),INDEX(Expenditure_type,MATCH(W1759*1,[1]type!$A$2:$A$117,0),8))</f>
        <v>הוצאות שונות</v>
      </c>
      <c r="Y1759" s="18" t="str">
        <f t="shared" si="222"/>
        <v>781</v>
      </c>
      <c r="Z1759" s="18" t="e">
        <f>IF($L1759&lt;"6",INDEX(Revenue_type,MATCH(Y1759*1,[1]type!$A$118:$A$168,0),8),INDEX(Expenditure_type,MATCH(Y1759*1,[1]type!$A$2:$A$117,0),8))</f>
        <v>#N/A</v>
      </c>
    </row>
    <row r="1760" spans="1:26" ht="15.75" customHeight="1" outlineLevel="2">
      <c r="A1760" s="38">
        <v>110</v>
      </c>
      <c r="B1760" s="39">
        <v>870000</v>
      </c>
      <c r="C1760">
        <v>1</v>
      </c>
      <c r="D1760" t="str">
        <f t="shared" si="223"/>
        <v>1870000.110</v>
      </c>
      <c r="E1760" s="42" t="s">
        <v>951</v>
      </c>
      <c r="F1760" s="16"/>
      <c r="G1760"/>
      <c r="H1760" s="17">
        <v>616000</v>
      </c>
      <c r="I1760" s="17">
        <v>603502.5</v>
      </c>
      <c r="J1760" s="16">
        <v>580375.84</v>
      </c>
      <c r="K1760" s="18" t="e">
        <f>INDEX(תקציב_2013,MATCH(D1760,'[1]תקציב 2015'!$D$3:$D$5960,0),8)</f>
        <v>#N/A</v>
      </c>
      <c r="L1760" s="18" t="str">
        <f t="shared" si="216"/>
        <v>8</v>
      </c>
      <c r="M1760" s="18" t="str">
        <f>INDEX(Chapter,MATCH(L1760,[1]Chapter!$A$1:$A$681,0),8)</f>
        <v>שירותים ממלכתיים</v>
      </c>
      <c r="N1760" s="18" t="str">
        <f t="shared" si="217"/>
        <v>87</v>
      </c>
      <c r="O1760" s="18" t="str">
        <f>INDEX(Chapter,MATCH(N1760,[1]Chapter!$A$1:$A$681,0),8)</f>
        <v>איכות הסביבה</v>
      </c>
      <c r="P1760" s="18" t="str">
        <f t="shared" si="218"/>
        <v>870</v>
      </c>
      <c r="Q1760" s="18" t="e">
        <f>INDEX(Chapter,MATCH(P1760,[1]Chapter!$A$1:$A$681,0),8)</f>
        <v>#N/A</v>
      </c>
      <c r="R1760" s="18" t="str">
        <f t="shared" si="219"/>
        <v>8700</v>
      </c>
      <c r="S1760" s="18" t="e">
        <f>INDEX(Chapter,MATCH(R1760,[1]Chapter!$A$1:$A$681,0),8)</f>
        <v>#N/A</v>
      </c>
      <c r="T1760" s="18"/>
      <c r="U1760" s="18" t="str">
        <f t="shared" si="220"/>
        <v>1</v>
      </c>
      <c r="V1760" s="18" t="str">
        <f>IF($L1760&lt;"6",INDEX(Revenue_type,MATCH(U1760*1,[1]type!$A$118:$A$168,0),8),INDEX(Expenditure_type,MATCH(U1760*1,[1]type!$A$2:$A$117,0),8))</f>
        <v>משכורות וש"ע לעובדים לפי תקן</v>
      </c>
      <c r="W1760" s="18" t="str">
        <f t="shared" si="221"/>
        <v>11</v>
      </c>
      <c r="X1760" s="18" t="str">
        <f>IF($L1760&lt;"6",INDEX(Revenue_type,MATCH(W1760*1,[1]type!$A$118:$A$168,0),8),INDEX(Expenditure_type,MATCH(W1760*1,[1]type!$A$2:$A$117,0),8))</f>
        <v>השכר הקובע</v>
      </c>
      <c r="Y1760" s="18" t="str">
        <f t="shared" si="222"/>
        <v>110</v>
      </c>
      <c r="Z1760" s="18" t="e">
        <f>IF($L1760&lt;"6",INDEX(Revenue_type,MATCH(Y1760*1,[1]type!$A$118:$A$168,0),8),INDEX(Expenditure_type,MATCH(Y1760*1,[1]type!$A$2:$A$117,0),8))</f>
        <v>#N/A</v>
      </c>
    </row>
    <row r="1761" spans="1:26" ht="15.75" customHeight="1" outlineLevel="2">
      <c r="A1761" s="38">
        <v>130</v>
      </c>
      <c r="B1761" s="39">
        <v>870000</v>
      </c>
      <c r="C1761">
        <v>1</v>
      </c>
      <c r="D1761" t="str">
        <f t="shared" si="223"/>
        <v>1870000.130</v>
      </c>
      <c r="E1761" s="43" t="s">
        <v>41</v>
      </c>
      <c r="F1761" s="16"/>
      <c r="G1761"/>
      <c r="H1761" s="17">
        <v>86000</v>
      </c>
      <c r="I1761" s="17">
        <v>63310.6</v>
      </c>
      <c r="J1761" s="16">
        <v>77255</v>
      </c>
      <c r="K1761" s="18" t="e">
        <f>INDEX(תקציב_2013,MATCH(D1761,'[1]תקציב 2015'!$D$3:$D$5960,0),8)</f>
        <v>#N/A</v>
      </c>
      <c r="L1761" s="18" t="str">
        <f t="shared" si="216"/>
        <v>8</v>
      </c>
      <c r="M1761" s="18" t="str">
        <f>INDEX(Chapter,MATCH(L1761,[1]Chapter!$A$1:$A$681,0),8)</f>
        <v>שירותים ממלכתיים</v>
      </c>
      <c r="N1761" s="18" t="str">
        <f t="shared" si="217"/>
        <v>87</v>
      </c>
      <c r="O1761" s="18" t="str">
        <f>INDEX(Chapter,MATCH(N1761,[1]Chapter!$A$1:$A$681,0),8)</f>
        <v>איכות הסביבה</v>
      </c>
      <c r="P1761" s="18" t="str">
        <f t="shared" si="218"/>
        <v>870</v>
      </c>
      <c r="Q1761" s="18" t="e">
        <f>INDEX(Chapter,MATCH(P1761,[1]Chapter!$A$1:$A$681,0),8)</f>
        <v>#N/A</v>
      </c>
      <c r="R1761" s="18" t="str">
        <f t="shared" si="219"/>
        <v>8700</v>
      </c>
      <c r="S1761" s="18" t="e">
        <f>INDEX(Chapter,MATCH(R1761,[1]Chapter!$A$1:$A$681,0),8)</f>
        <v>#N/A</v>
      </c>
      <c r="T1761" s="18"/>
      <c r="U1761" s="18" t="str">
        <f t="shared" si="220"/>
        <v>1</v>
      </c>
      <c r="V1761" s="18" t="str">
        <f>IF($L1761&lt;"6",INDEX(Revenue_type,MATCH(U1761*1,[1]type!$A$118:$A$168,0),8),INDEX(Expenditure_type,MATCH(U1761*1,[1]type!$A$2:$A$117,0),8))</f>
        <v>משכורות וש"ע לעובדים לפי תקן</v>
      </c>
      <c r="W1761" s="18" t="str">
        <f t="shared" si="221"/>
        <v>13</v>
      </c>
      <c r="X1761" s="18" t="str">
        <f>IF($L1761&lt;"6",INDEX(Revenue_type,MATCH(W1761*1,[1]type!$A$118:$A$168,0),8),INDEX(Expenditure_type,MATCH(W1761*1,[1]type!$A$2:$A$117,0),8))</f>
        <v>שעות נוספות</v>
      </c>
      <c r="Y1761" s="18" t="str">
        <f t="shared" si="222"/>
        <v>130</v>
      </c>
      <c r="Z1761" s="18" t="e">
        <f>IF($L1761&lt;"6",INDEX(Revenue_type,MATCH(Y1761*1,[1]type!$A$118:$A$168,0),8),INDEX(Expenditure_type,MATCH(Y1761*1,[1]type!$A$2:$A$117,0),8))</f>
        <v>#N/A</v>
      </c>
    </row>
    <row r="1762" spans="1:26" ht="15.75" customHeight="1" outlineLevel="2">
      <c r="A1762" s="38">
        <v>140</v>
      </c>
      <c r="B1762" s="39">
        <v>870000</v>
      </c>
      <c r="C1762">
        <v>1</v>
      </c>
      <c r="D1762" t="str">
        <f t="shared" si="223"/>
        <v>1870000.140</v>
      </c>
      <c r="E1762" s="41" t="s">
        <v>56</v>
      </c>
      <c r="F1762" s="16"/>
      <c r="G1762"/>
      <c r="H1762" s="17">
        <v>70000</v>
      </c>
      <c r="I1762" s="17">
        <v>71933.67</v>
      </c>
      <c r="J1762" s="16">
        <v>68124.41</v>
      </c>
      <c r="K1762" s="18" t="e">
        <f>INDEX(תקציב_2013,MATCH(D1762,'[1]תקציב 2015'!$D$3:$D$5960,0),8)</f>
        <v>#N/A</v>
      </c>
      <c r="L1762" s="18" t="str">
        <f t="shared" si="216"/>
        <v>8</v>
      </c>
      <c r="M1762" s="18" t="str">
        <f>INDEX(Chapter,MATCH(L1762,[1]Chapter!$A$1:$A$681,0),8)</f>
        <v>שירותים ממלכתיים</v>
      </c>
      <c r="N1762" s="18" t="str">
        <f t="shared" si="217"/>
        <v>87</v>
      </c>
      <c r="O1762" s="18" t="str">
        <f>INDEX(Chapter,MATCH(N1762,[1]Chapter!$A$1:$A$681,0),8)</f>
        <v>איכות הסביבה</v>
      </c>
      <c r="P1762" s="18" t="str">
        <f t="shared" si="218"/>
        <v>870</v>
      </c>
      <c r="Q1762" s="18" t="e">
        <f>INDEX(Chapter,MATCH(P1762,[1]Chapter!$A$1:$A$681,0),8)</f>
        <v>#N/A</v>
      </c>
      <c r="R1762" s="18" t="str">
        <f t="shared" si="219"/>
        <v>8700</v>
      </c>
      <c r="S1762" s="18" t="e">
        <f>INDEX(Chapter,MATCH(R1762,[1]Chapter!$A$1:$A$681,0),8)</f>
        <v>#N/A</v>
      </c>
      <c r="T1762" s="18"/>
      <c r="U1762" s="18" t="str">
        <f t="shared" si="220"/>
        <v>1</v>
      </c>
      <c r="V1762" s="18" t="str">
        <f>IF($L1762&lt;"6",INDEX(Revenue_type,MATCH(U1762*1,[1]type!$A$118:$A$168,0),8),INDEX(Expenditure_type,MATCH(U1762*1,[1]type!$A$2:$A$117,0),8))</f>
        <v>משכורות וש"ע לעובדים לפי תקן</v>
      </c>
      <c r="W1762" s="18" t="str">
        <f t="shared" si="221"/>
        <v>14</v>
      </c>
      <c r="X1762" s="18" t="str">
        <f>IF($L1762&lt;"6",INDEX(Revenue_type,MATCH(W1762*1,[1]type!$A$118:$A$168,0),8),INDEX(Expenditure_type,MATCH(W1762*1,[1]type!$A$2:$A$117,0),8))</f>
        <v>החזר הוצאות</v>
      </c>
      <c r="Y1762" s="18" t="str">
        <f t="shared" si="222"/>
        <v>140</v>
      </c>
      <c r="Z1762" s="18" t="e">
        <f>IF($L1762&lt;"6",INDEX(Revenue_type,MATCH(Y1762*1,[1]type!$A$118:$A$168,0),8),INDEX(Expenditure_type,MATCH(Y1762*1,[1]type!$A$2:$A$117,0),8))</f>
        <v>#N/A</v>
      </c>
    </row>
    <row r="1763" spans="1:26" ht="15.75" customHeight="1" outlineLevel="2">
      <c r="A1763" s="38">
        <v>300</v>
      </c>
      <c r="B1763" s="39">
        <v>870000</v>
      </c>
      <c r="C1763">
        <v>1</v>
      </c>
      <c r="D1763" t="str">
        <f t="shared" si="223"/>
        <v>1870000.300</v>
      </c>
      <c r="E1763" s="43" t="s">
        <v>431</v>
      </c>
      <c r="F1763" s="16"/>
      <c r="G1763"/>
      <c r="H1763" s="17">
        <v>0</v>
      </c>
      <c r="I1763" s="17">
        <v>0</v>
      </c>
      <c r="J1763" s="16">
        <v>0</v>
      </c>
      <c r="K1763" s="18" t="e">
        <f>INDEX(תקציב_2013,MATCH(D1763,'[1]תקציב 2015'!$D$3:$D$5960,0),8)</f>
        <v>#N/A</v>
      </c>
      <c r="L1763" s="18" t="str">
        <f t="shared" si="216"/>
        <v>8</v>
      </c>
      <c r="M1763" s="18" t="str">
        <f>INDEX(Chapter,MATCH(L1763,[1]Chapter!$A$1:$A$681,0),8)</f>
        <v>שירותים ממלכתיים</v>
      </c>
      <c r="N1763" s="18" t="str">
        <f t="shared" si="217"/>
        <v>87</v>
      </c>
      <c r="O1763" s="18" t="str">
        <f>INDEX(Chapter,MATCH(N1763,[1]Chapter!$A$1:$A$681,0),8)</f>
        <v>איכות הסביבה</v>
      </c>
      <c r="P1763" s="18" t="str">
        <f t="shared" si="218"/>
        <v>870</v>
      </c>
      <c r="Q1763" s="18" t="e">
        <f>INDEX(Chapter,MATCH(P1763,[1]Chapter!$A$1:$A$681,0),8)</f>
        <v>#N/A</v>
      </c>
      <c r="R1763" s="18" t="str">
        <f t="shared" si="219"/>
        <v>8700</v>
      </c>
      <c r="S1763" s="18" t="e">
        <f>INDEX(Chapter,MATCH(R1763,[1]Chapter!$A$1:$A$681,0),8)</f>
        <v>#N/A</v>
      </c>
      <c r="T1763" s="18"/>
      <c r="U1763" s="18" t="str">
        <f t="shared" si="220"/>
        <v>3</v>
      </c>
      <c r="V1763" s="18" t="str">
        <f>IF($L1763&lt;"6",INDEX(Revenue_type,MATCH(U1763*1,[1]type!$A$118:$A$168,0),8),INDEX(Expenditure_type,MATCH(U1763*1,[1]type!$A$2:$A$117,0),8))</f>
        <v>פנסיה ופיצויים</v>
      </c>
      <c r="W1763" s="18" t="str">
        <f t="shared" si="221"/>
        <v>30</v>
      </c>
      <c r="X1763" s="18" t="e">
        <f>IF($L1763&lt;"6",INDEX(Revenue_type,MATCH(W1763*1,[1]type!$A$118:$A$168,0),8),INDEX(Expenditure_type,MATCH(W1763*1,[1]type!$A$2:$A$117,0),8))</f>
        <v>#N/A</v>
      </c>
      <c r="Y1763" s="18" t="str">
        <f t="shared" si="222"/>
        <v>300</v>
      </c>
      <c r="Z1763" s="18" t="e">
        <f>IF($L1763&lt;"6",INDEX(Revenue_type,MATCH(Y1763*1,[1]type!$A$118:$A$168,0),8),INDEX(Expenditure_type,MATCH(Y1763*1,[1]type!$A$2:$A$117,0),8))</f>
        <v>#N/A</v>
      </c>
    </row>
    <row r="1764" spans="1:26" ht="15.75" customHeight="1" outlineLevel="2">
      <c r="A1764" s="38">
        <v>772</v>
      </c>
      <c r="B1764" s="39">
        <v>913100</v>
      </c>
      <c r="C1764">
        <v>1</v>
      </c>
      <c r="D1764" t="str">
        <f t="shared" si="223"/>
        <v>1913100.772</v>
      </c>
      <c r="E1764" s="42" t="s">
        <v>1119</v>
      </c>
      <c r="F1764" s="16"/>
      <c r="G1764"/>
      <c r="H1764" s="17">
        <v>3200000</v>
      </c>
      <c r="I1764" s="17">
        <v>2972084.6</v>
      </c>
      <c r="J1764" s="16">
        <v>3692392.3</v>
      </c>
      <c r="K1764" s="18" t="e">
        <f>INDEX(תקציב_2013,MATCH(D1764,'[1]תקציב 2015'!$D$3:$D$5960,0),8)</f>
        <v>#N/A</v>
      </c>
      <c r="L1764" s="18" t="str">
        <f t="shared" si="216"/>
        <v>9</v>
      </c>
      <c r="M1764" s="18" t="str">
        <f>INDEX(Chapter,MATCH(L1764,[1]Chapter!$A$1:$A$681,0),8)</f>
        <v>מפעלים</v>
      </c>
      <c r="N1764" s="18" t="str">
        <f t="shared" si="217"/>
        <v>91</v>
      </c>
      <c r="O1764" s="18" t="str">
        <f>INDEX(Chapter,MATCH(N1764,[1]Chapter!$A$1:$A$681,0),8)</f>
        <v>מים</v>
      </c>
      <c r="P1764" s="18" t="str">
        <f t="shared" si="218"/>
        <v>913</v>
      </c>
      <c r="Q1764" s="18" t="str">
        <f>INDEX(Chapter,MATCH(P1764,[1]Chapter!$A$1:$A$681,0),8)</f>
        <v>תפעול ואחזקת משק המים</v>
      </c>
      <c r="R1764" s="18" t="str">
        <f t="shared" si="219"/>
        <v>9131</v>
      </c>
      <c r="S1764" s="18" t="str">
        <f>INDEX(Chapter,MATCH(R1764,[1]Chapter!$A$1:$A$681,0),8)</f>
        <v>קנית מים</v>
      </c>
      <c r="T1764" s="18"/>
      <c r="U1764" s="18" t="str">
        <f t="shared" si="220"/>
        <v>7</v>
      </c>
      <c r="V1764" s="18" t="str">
        <f>IF($L1764&lt;"6",INDEX(Revenue_type,MATCH(U1764*1,[1]type!$A$118:$A$168,0),8),INDEX(Expenditure_type,MATCH(U1764*1,[1]type!$A$2:$A$117,0),8))</f>
        <v>הוצאות לפעולות</v>
      </c>
      <c r="W1764" s="18" t="str">
        <f t="shared" si="221"/>
        <v>77</v>
      </c>
      <c r="X1764" s="18" t="str">
        <f>IF($L1764&lt;"6",INDEX(Revenue_type,MATCH(W1764*1,[1]type!$A$118:$A$168,0),8),INDEX(Expenditure_type,MATCH(W1764*1,[1]type!$A$2:$A$117,0),8))</f>
        <v>חשמל ומים לפעולות</v>
      </c>
      <c r="Y1764" s="18" t="str">
        <f t="shared" si="222"/>
        <v>772</v>
      </c>
      <c r="Z1764" s="18" t="str">
        <f>IF($L1764&lt;"6",INDEX(Revenue_type,MATCH(Y1764*1,[1]type!$A$118:$A$168,0),8),INDEX(Expenditure_type,MATCH(Y1764*1,[1]type!$A$2:$A$117,0),8))</f>
        <v>מים לפעולות</v>
      </c>
    </row>
    <row r="1765" spans="1:26" ht="15.75" customHeight="1" outlineLevel="2">
      <c r="A1765" s="38">
        <v>810</v>
      </c>
      <c r="B1765" s="39">
        <v>923000</v>
      </c>
      <c r="C1765">
        <v>1</v>
      </c>
      <c r="D1765" t="str">
        <f t="shared" si="223"/>
        <v>1923000.810</v>
      </c>
      <c r="E1765" s="42" t="s">
        <v>1120</v>
      </c>
      <c r="F1765" s="16"/>
      <c r="G1765"/>
      <c r="H1765" s="17">
        <v>645000</v>
      </c>
      <c r="I1765" s="17">
        <v>427196</v>
      </c>
      <c r="J1765" s="16">
        <v>470000</v>
      </c>
      <c r="K1765" s="18" t="e">
        <f>INDEX(תקציב_2013,MATCH(D1765,'[1]תקציב 2015'!$D$3:$D$5960,0),8)</f>
        <v>#N/A</v>
      </c>
      <c r="L1765" s="18" t="str">
        <f t="shared" si="216"/>
        <v>9</v>
      </c>
      <c r="M1765" s="18" t="str">
        <f>INDEX(Chapter,MATCH(L1765,[1]Chapter!$A$1:$A$681,0),8)</f>
        <v>מפעלים</v>
      </c>
      <c r="N1765" s="18" t="str">
        <f t="shared" si="217"/>
        <v>92</v>
      </c>
      <c r="O1765" s="18" t="str">
        <f>INDEX(Chapter,MATCH(N1765,[1]Chapter!$A$1:$A$681,0),8)</f>
        <v>בתי מטבחיים</v>
      </c>
      <c r="P1765" s="18" t="str">
        <f t="shared" si="218"/>
        <v>923</v>
      </c>
      <c r="Q1765" s="18" t="str">
        <f>INDEX(Chapter,MATCH(P1765,[1]Chapter!$A$1:$A$681,0),8)</f>
        <v>בתי מטבחיים באגוד ערים</v>
      </c>
      <c r="R1765" s="18" t="str">
        <f t="shared" si="219"/>
        <v>9230</v>
      </c>
      <c r="S1765" s="18" t="e">
        <f>INDEX(Chapter,MATCH(R1765,[1]Chapter!$A$1:$A$681,0),8)</f>
        <v>#N/A</v>
      </c>
      <c r="T1765" s="18"/>
      <c r="U1765" s="18" t="str">
        <f t="shared" si="220"/>
        <v>8</v>
      </c>
      <c r="V1765" s="18" t="str">
        <f>IF($L1765&lt;"6",INDEX(Revenue_type,MATCH(U1765*1,[1]type!$A$118:$A$168,0),8),INDEX(Expenditure_type,MATCH(U1765*1,[1]type!$A$2:$A$117,0),8))</f>
        <v>השתתפויות תמיכות ותרומות</v>
      </c>
      <c r="W1765" s="18" t="str">
        <f t="shared" si="221"/>
        <v>81</v>
      </c>
      <c r="X1765" s="18" t="str">
        <f>IF($L1765&lt;"6",INDEX(Revenue_type,MATCH(W1765*1,[1]type!$A$118:$A$168,0),8),INDEX(Expenditure_type,MATCH(W1765*1,[1]type!$A$2:$A$117,0),8))</f>
        <v>השתתפויות ותרומות למוסדות עפ"י חוק והסכמים</v>
      </c>
      <c r="Y1765" s="18" t="str">
        <f t="shared" si="222"/>
        <v>810</v>
      </c>
      <c r="Z1765" s="18" t="e">
        <f>IF($L1765&lt;"6",INDEX(Revenue_type,MATCH(Y1765*1,[1]type!$A$118:$A$168,0),8),INDEX(Expenditure_type,MATCH(Y1765*1,[1]type!$A$2:$A$117,0),8))</f>
        <v>#N/A</v>
      </c>
    </row>
    <row r="1766" spans="1:26" ht="15.75" customHeight="1" outlineLevel="2">
      <c r="A1766" s="38">
        <v>300</v>
      </c>
      <c r="B1766" s="39">
        <v>930000</v>
      </c>
      <c r="C1766">
        <v>1</v>
      </c>
      <c r="D1766" t="str">
        <f t="shared" si="223"/>
        <v>1930000.300</v>
      </c>
      <c r="E1766" s="42" t="s">
        <v>431</v>
      </c>
      <c r="F1766" s="16"/>
      <c r="G1766"/>
      <c r="H1766" s="17">
        <v>0</v>
      </c>
      <c r="I1766" s="17">
        <v>0</v>
      </c>
      <c r="J1766" s="16">
        <v>0</v>
      </c>
      <c r="K1766" s="18" t="e">
        <f>INDEX(תקציב_2013,MATCH(D1766,'[1]תקציב 2015'!$D$3:$D$5960,0),8)</f>
        <v>#N/A</v>
      </c>
      <c r="L1766" s="18" t="str">
        <f t="shared" si="216"/>
        <v>9</v>
      </c>
      <c r="M1766" s="18" t="str">
        <f>INDEX(Chapter,MATCH(L1766,[1]Chapter!$A$1:$A$681,0),8)</f>
        <v>מפעלים</v>
      </c>
      <c r="N1766" s="18" t="str">
        <f t="shared" si="217"/>
        <v>93</v>
      </c>
      <c r="O1766" s="18" t="str">
        <f>INDEX(Chapter,MATCH(N1766,[1]Chapter!$A$1:$A$681,0),8)</f>
        <v>נכסים</v>
      </c>
      <c r="P1766" s="18" t="str">
        <f t="shared" si="218"/>
        <v>930</v>
      </c>
      <c r="Q1766" s="18" t="e">
        <f>INDEX(Chapter,MATCH(P1766,[1]Chapter!$A$1:$A$681,0),8)</f>
        <v>#N/A</v>
      </c>
      <c r="R1766" s="18" t="str">
        <f t="shared" si="219"/>
        <v>9300</v>
      </c>
      <c r="S1766" s="18" t="e">
        <f>INDEX(Chapter,MATCH(R1766,[1]Chapter!$A$1:$A$681,0),8)</f>
        <v>#N/A</v>
      </c>
      <c r="T1766" s="18"/>
      <c r="U1766" s="18" t="str">
        <f t="shared" si="220"/>
        <v>3</v>
      </c>
      <c r="V1766" s="18" t="str">
        <f>IF($L1766&lt;"6",INDEX(Revenue_type,MATCH(U1766*1,[1]type!$A$118:$A$168,0),8),INDEX(Expenditure_type,MATCH(U1766*1,[1]type!$A$2:$A$117,0),8))</f>
        <v>פנסיה ופיצויים</v>
      </c>
      <c r="W1766" s="18" t="str">
        <f t="shared" si="221"/>
        <v>30</v>
      </c>
      <c r="X1766" s="18" t="e">
        <f>IF($L1766&lt;"6",INDEX(Revenue_type,MATCH(W1766*1,[1]type!$A$118:$A$168,0),8),INDEX(Expenditure_type,MATCH(W1766*1,[1]type!$A$2:$A$117,0),8))</f>
        <v>#N/A</v>
      </c>
      <c r="Y1766" s="18" t="str">
        <f t="shared" si="222"/>
        <v>300</v>
      </c>
      <c r="Z1766" s="18" t="e">
        <f>IF($L1766&lt;"6",INDEX(Revenue_type,MATCH(Y1766*1,[1]type!$A$118:$A$168,0),8),INDEX(Expenditure_type,MATCH(Y1766*1,[1]type!$A$2:$A$117,0),8))</f>
        <v>#N/A</v>
      </c>
    </row>
    <row r="1767" spans="1:26" ht="15.75" customHeight="1" outlineLevel="2">
      <c r="A1767" s="38">
        <v>110</v>
      </c>
      <c r="B1767" s="39">
        <v>931000</v>
      </c>
      <c r="C1767">
        <v>1</v>
      </c>
      <c r="D1767" t="str">
        <f t="shared" si="223"/>
        <v>1931000.110</v>
      </c>
      <c r="E1767" s="42" t="s">
        <v>461</v>
      </c>
      <c r="F1767" s="16"/>
      <c r="G1767"/>
      <c r="H1767" s="17">
        <v>428000</v>
      </c>
      <c r="I1767" s="17">
        <v>411551.87</v>
      </c>
      <c r="J1767" s="16">
        <v>400761.59999999998</v>
      </c>
      <c r="K1767" s="18">
        <f>INDEX(תקציב_2013,MATCH(D1767,'[1]תקציב 2015'!$D$3:$D$5960,0),8)</f>
        <v>938872</v>
      </c>
      <c r="L1767" s="18" t="str">
        <f t="shared" si="216"/>
        <v>9</v>
      </c>
      <c r="M1767" s="18" t="str">
        <f>INDEX(Chapter,MATCH(L1767,[1]Chapter!$A$1:$A$681,0),8)</f>
        <v>מפעלים</v>
      </c>
      <c r="N1767" s="18" t="str">
        <f t="shared" si="217"/>
        <v>93</v>
      </c>
      <c r="O1767" s="18" t="str">
        <f>INDEX(Chapter,MATCH(N1767,[1]Chapter!$A$1:$A$681,0),8)</f>
        <v>נכסים</v>
      </c>
      <c r="P1767" s="18" t="str">
        <f t="shared" si="218"/>
        <v>931</v>
      </c>
      <c r="Q1767" s="18" t="str">
        <f>INDEX(Chapter,MATCH(P1767,[1]Chapter!$A$1:$A$681,0),8)</f>
        <v>מינהל הנכסים</v>
      </c>
      <c r="R1767" s="18" t="str">
        <f t="shared" si="219"/>
        <v>9310</v>
      </c>
      <c r="S1767" s="18" t="e">
        <f>INDEX(Chapter,MATCH(R1767,[1]Chapter!$A$1:$A$681,0),8)</f>
        <v>#N/A</v>
      </c>
      <c r="T1767" s="18"/>
      <c r="U1767" s="18" t="str">
        <f t="shared" si="220"/>
        <v>1</v>
      </c>
      <c r="V1767" s="18" t="str">
        <f>IF($L1767&lt;"6",INDEX(Revenue_type,MATCH(U1767*1,[1]type!$A$118:$A$168,0),8),INDEX(Expenditure_type,MATCH(U1767*1,[1]type!$A$2:$A$117,0),8))</f>
        <v>משכורות וש"ע לעובדים לפי תקן</v>
      </c>
      <c r="W1767" s="18" t="str">
        <f t="shared" si="221"/>
        <v>11</v>
      </c>
      <c r="X1767" s="18" t="str">
        <f>IF($L1767&lt;"6",INDEX(Revenue_type,MATCH(W1767*1,[1]type!$A$118:$A$168,0),8),INDEX(Expenditure_type,MATCH(W1767*1,[1]type!$A$2:$A$117,0),8))</f>
        <v>השכר הקובע</v>
      </c>
      <c r="Y1767" s="18" t="str">
        <f t="shared" si="222"/>
        <v>110</v>
      </c>
      <c r="Z1767" s="18" t="e">
        <f>IF($L1767&lt;"6",INDEX(Revenue_type,MATCH(Y1767*1,[1]type!$A$118:$A$168,0),8),INDEX(Expenditure_type,MATCH(Y1767*1,[1]type!$A$2:$A$117,0),8))</f>
        <v>#N/A</v>
      </c>
    </row>
    <row r="1768" spans="1:26" ht="15.75" customHeight="1" outlineLevel="2">
      <c r="A1768" s="38">
        <v>130</v>
      </c>
      <c r="B1768" s="39">
        <v>931000</v>
      </c>
      <c r="C1768">
        <v>1</v>
      </c>
      <c r="D1768" t="str">
        <f t="shared" si="223"/>
        <v>1931000.130</v>
      </c>
      <c r="E1768" s="42" t="s">
        <v>41</v>
      </c>
      <c r="F1768" s="16"/>
      <c r="G1768"/>
      <c r="H1768" s="17">
        <v>0</v>
      </c>
      <c r="I1768" s="17">
        <v>0</v>
      </c>
      <c r="J1768" s="16">
        <v>0</v>
      </c>
      <c r="K1768" s="18">
        <f>INDEX(תקציב_2013,MATCH(D1768,'[1]תקציב 2015'!$D$3:$D$5960,0),8)</f>
        <v>1224</v>
      </c>
      <c r="L1768" s="18" t="str">
        <f t="shared" si="216"/>
        <v>9</v>
      </c>
      <c r="M1768" s="18" t="str">
        <f>INDEX(Chapter,MATCH(L1768,[1]Chapter!$A$1:$A$681,0),8)</f>
        <v>מפעלים</v>
      </c>
      <c r="N1768" s="18" t="str">
        <f t="shared" si="217"/>
        <v>93</v>
      </c>
      <c r="O1768" s="18" t="str">
        <f>INDEX(Chapter,MATCH(N1768,[1]Chapter!$A$1:$A$681,0),8)</f>
        <v>נכסים</v>
      </c>
      <c r="P1768" s="18" t="str">
        <f t="shared" si="218"/>
        <v>931</v>
      </c>
      <c r="Q1768" s="18" t="str">
        <f>INDEX(Chapter,MATCH(P1768,[1]Chapter!$A$1:$A$681,0),8)</f>
        <v>מינהל הנכסים</v>
      </c>
      <c r="R1768" s="18" t="str">
        <f t="shared" si="219"/>
        <v>9310</v>
      </c>
      <c r="S1768" s="18" t="e">
        <f>INDEX(Chapter,MATCH(R1768,[1]Chapter!$A$1:$A$681,0),8)</f>
        <v>#N/A</v>
      </c>
      <c r="T1768" s="18"/>
      <c r="U1768" s="18" t="str">
        <f t="shared" si="220"/>
        <v>1</v>
      </c>
      <c r="V1768" s="18" t="str">
        <f>IF($L1768&lt;"6",INDEX(Revenue_type,MATCH(U1768*1,[1]type!$A$118:$A$168,0),8),INDEX(Expenditure_type,MATCH(U1768*1,[1]type!$A$2:$A$117,0),8))</f>
        <v>משכורות וש"ע לעובדים לפי תקן</v>
      </c>
      <c r="W1768" s="18" t="str">
        <f t="shared" si="221"/>
        <v>13</v>
      </c>
      <c r="X1768" s="18" t="str">
        <f>IF($L1768&lt;"6",INDEX(Revenue_type,MATCH(W1768*1,[1]type!$A$118:$A$168,0),8),INDEX(Expenditure_type,MATCH(W1768*1,[1]type!$A$2:$A$117,0),8))</f>
        <v>שעות נוספות</v>
      </c>
      <c r="Y1768" s="18" t="str">
        <f t="shared" si="222"/>
        <v>130</v>
      </c>
      <c r="Z1768" s="18" t="e">
        <f>IF($L1768&lt;"6",INDEX(Revenue_type,MATCH(Y1768*1,[1]type!$A$118:$A$168,0),8),INDEX(Expenditure_type,MATCH(Y1768*1,[1]type!$A$2:$A$117,0),8))</f>
        <v>#N/A</v>
      </c>
    </row>
    <row r="1769" spans="1:26" ht="15.75" customHeight="1" outlineLevel="2">
      <c r="A1769" s="38">
        <v>140</v>
      </c>
      <c r="B1769" s="39">
        <v>931000</v>
      </c>
      <c r="C1769">
        <v>1</v>
      </c>
      <c r="D1769" t="str">
        <f t="shared" si="223"/>
        <v>1931000.140</v>
      </c>
      <c r="E1769" s="42" t="s">
        <v>56</v>
      </c>
      <c r="F1769" s="16"/>
      <c r="G1769"/>
      <c r="H1769" s="17">
        <v>22000</v>
      </c>
      <c r="I1769" s="17">
        <v>19321.45</v>
      </c>
      <c r="J1769" s="16">
        <v>18549.41</v>
      </c>
      <c r="K1769" s="18">
        <f>INDEX(תקציב_2013,MATCH(D1769,'[1]תקציב 2015'!$D$3:$D$5960,0),8)</f>
        <v>116795</v>
      </c>
      <c r="L1769" s="18" t="str">
        <f t="shared" si="216"/>
        <v>9</v>
      </c>
      <c r="M1769" s="18" t="str">
        <f>INDEX(Chapter,MATCH(L1769,[1]Chapter!$A$1:$A$681,0),8)</f>
        <v>מפעלים</v>
      </c>
      <c r="N1769" s="18" t="str">
        <f t="shared" si="217"/>
        <v>93</v>
      </c>
      <c r="O1769" s="18" t="str">
        <f>INDEX(Chapter,MATCH(N1769,[1]Chapter!$A$1:$A$681,0),8)</f>
        <v>נכסים</v>
      </c>
      <c r="P1769" s="18" t="str">
        <f t="shared" si="218"/>
        <v>931</v>
      </c>
      <c r="Q1769" s="18" t="str">
        <f>INDEX(Chapter,MATCH(P1769,[1]Chapter!$A$1:$A$681,0),8)</f>
        <v>מינהל הנכסים</v>
      </c>
      <c r="R1769" s="18" t="str">
        <f t="shared" si="219"/>
        <v>9310</v>
      </c>
      <c r="S1769" s="18" t="e">
        <f>INDEX(Chapter,MATCH(R1769,[1]Chapter!$A$1:$A$681,0),8)</f>
        <v>#N/A</v>
      </c>
      <c r="T1769" s="18"/>
      <c r="U1769" s="18" t="str">
        <f t="shared" si="220"/>
        <v>1</v>
      </c>
      <c r="V1769" s="18" t="str">
        <f>IF($L1769&lt;"6",INDEX(Revenue_type,MATCH(U1769*1,[1]type!$A$118:$A$168,0),8),INDEX(Expenditure_type,MATCH(U1769*1,[1]type!$A$2:$A$117,0),8))</f>
        <v>משכורות וש"ע לעובדים לפי תקן</v>
      </c>
      <c r="W1769" s="18" t="str">
        <f t="shared" si="221"/>
        <v>14</v>
      </c>
      <c r="X1769" s="18" t="str">
        <f>IF($L1769&lt;"6",INDEX(Revenue_type,MATCH(W1769*1,[1]type!$A$118:$A$168,0),8),INDEX(Expenditure_type,MATCH(W1769*1,[1]type!$A$2:$A$117,0),8))</f>
        <v>החזר הוצאות</v>
      </c>
      <c r="Y1769" s="18" t="str">
        <f t="shared" si="222"/>
        <v>140</v>
      </c>
      <c r="Z1769" s="18" t="e">
        <f>IF($L1769&lt;"6",INDEX(Revenue_type,MATCH(Y1769*1,[1]type!$A$118:$A$168,0),8),INDEX(Expenditure_type,MATCH(Y1769*1,[1]type!$A$2:$A$117,0),8))</f>
        <v>#N/A</v>
      </c>
    </row>
    <row r="1770" spans="1:26" ht="15.75" customHeight="1" outlineLevel="2">
      <c r="A1770" s="38">
        <v>520</v>
      </c>
      <c r="B1770" s="39">
        <v>931000</v>
      </c>
      <c r="C1770">
        <v>1</v>
      </c>
      <c r="D1770" t="str">
        <f t="shared" si="223"/>
        <v>1931000.520</v>
      </c>
      <c r="E1770" s="47" t="s">
        <v>1121</v>
      </c>
      <c r="F1770" s="16"/>
      <c r="G1770"/>
      <c r="H1770" s="17">
        <v>2000</v>
      </c>
      <c r="I1770" s="17">
        <v>0</v>
      </c>
      <c r="J1770" s="16">
        <v>0</v>
      </c>
      <c r="K1770" s="18" t="e">
        <f>INDEX(תקציב_2013,MATCH(D1770,'[1]תקציב 2015'!$D$3:$D$5960,0),8)</f>
        <v>#N/A</v>
      </c>
      <c r="L1770" s="18" t="str">
        <f t="shared" si="216"/>
        <v>9</v>
      </c>
      <c r="M1770" s="18" t="str">
        <f>INDEX(Chapter,MATCH(L1770,[1]Chapter!$A$1:$A$681,0),8)</f>
        <v>מפעלים</v>
      </c>
      <c r="N1770" s="18" t="str">
        <f t="shared" si="217"/>
        <v>93</v>
      </c>
      <c r="O1770" s="18" t="str">
        <f>INDEX(Chapter,MATCH(N1770,[1]Chapter!$A$1:$A$681,0),8)</f>
        <v>נכסים</v>
      </c>
      <c r="P1770" s="18" t="str">
        <f t="shared" si="218"/>
        <v>931</v>
      </c>
      <c r="Q1770" s="18" t="str">
        <f>INDEX(Chapter,MATCH(P1770,[1]Chapter!$A$1:$A$681,0),8)</f>
        <v>מינהל הנכסים</v>
      </c>
      <c r="R1770" s="18" t="str">
        <f t="shared" si="219"/>
        <v>9310</v>
      </c>
      <c r="S1770" s="18" t="e">
        <f>INDEX(Chapter,MATCH(R1770,[1]Chapter!$A$1:$A$681,0),8)</f>
        <v>#N/A</v>
      </c>
      <c r="T1770" s="18"/>
      <c r="U1770" s="18" t="str">
        <f t="shared" si="220"/>
        <v>5</v>
      </c>
      <c r="V1770" s="18" t="str">
        <f>IF($L1770&lt;"6",INDEX(Revenue_type,MATCH(U1770*1,[1]type!$A$118:$A$168,0),8),INDEX(Expenditure_type,MATCH(U1770*1,[1]type!$A$2:$A$117,0),8))</f>
        <v>הוצאות מנהליות</v>
      </c>
      <c r="W1770" s="18" t="str">
        <f t="shared" si="221"/>
        <v>52</v>
      </c>
      <c r="X1770" s="18" t="str">
        <f>IF($L1770&lt;"6",INDEX(Revenue_type,MATCH(W1770*1,[1]type!$A$118:$A$168,0),8),INDEX(Expenditure_type,MATCH(W1770*1,[1]type!$A$2:$A$117,0),8))</f>
        <v>השתלמויות וספרות מקצועית</v>
      </c>
      <c r="Y1770" s="18" t="str">
        <f t="shared" si="222"/>
        <v>520</v>
      </c>
      <c r="Z1770" s="18" t="e">
        <f>IF($L1770&lt;"6",INDEX(Revenue_type,MATCH(Y1770*1,[1]type!$A$118:$A$168,0),8),INDEX(Expenditure_type,MATCH(Y1770*1,[1]type!$A$2:$A$117,0),8))</f>
        <v>#N/A</v>
      </c>
    </row>
    <row r="1771" spans="1:26" ht="15.75" customHeight="1" outlineLevel="2">
      <c r="A1771" s="38">
        <v>596</v>
      </c>
      <c r="B1771" s="39">
        <v>931000</v>
      </c>
      <c r="C1771">
        <v>1</v>
      </c>
      <c r="D1771" t="str">
        <f t="shared" si="223"/>
        <v>1931000.596</v>
      </c>
      <c r="E1771" s="42" t="s">
        <v>1122</v>
      </c>
      <c r="F1771" s="16"/>
      <c r="G1771"/>
      <c r="H1771" s="17">
        <v>60000</v>
      </c>
      <c r="I1771" s="17">
        <v>58330.97</v>
      </c>
      <c r="J1771" s="16">
        <v>57952</v>
      </c>
      <c r="K1771" s="18" t="e">
        <f>INDEX(תקציב_2013,MATCH(D1771,'[1]תקציב 2015'!$D$3:$D$5960,0),8)</f>
        <v>#N/A</v>
      </c>
      <c r="L1771" s="18" t="str">
        <f t="shared" si="216"/>
        <v>9</v>
      </c>
      <c r="M1771" s="18" t="str">
        <f>INDEX(Chapter,MATCH(L1771,[1]Chapter!$A$1:$A$681,0),8)</f>
        <v>מפעלים</v>
      </c>
      <c r="N1771" s="18" t="str">
        <f t="shared" si="217"/>
        <v>93</v>
      </c>
      <c r="O1771" s="18" t="str">
        <f>INDEX(Chapter,MATCH(N1771,[1]Chapter!$A$1:$A$681,0),8)</f>
        <v>נכסים</v>
      </c>
      <c r="P1771" s="18" t="str">
        <f t="shared" si="218"/>
        <v>931</v>
      </c>
      <c r="Q1771" s="18" t="str">
        <f>INDEX(Chapter,MATCH(P1771,[1]Chapter!$A$1:$A$681,0),8)</f>
        <v>מינהל הנכסים</v>
      </c>
      <c r="R1771" s="18" t="str">
        <f t="shared" si="219"/>
        <v>9310</v>
      </c>
      <c r="S1771" s="18" t="e">
        <f>INDEX(Chapter,MATCH(R1771,[1]Chapter!$A$1:$A$681,0),8)</f>
        <v>#N/A</v>
      </c>
      <c r="T1771" s="18"/>
      <c r="U1771" s="18" t="str">
        <f t="shared" si="220"/>
        <v>5</v>
      </c>
      <c r="V1771" s="18" t="str">
        <f>IF($L1771&lt;"6",INDEX(Revenue_type,MATCH(U1771*1,[1]type!$A$118:$A$168,0),8),INDEX(Expenditure_type,MATCH(U1771*1,[1]type!$A$2:$A$117,0),8))</f>
        <v>הוצאות מנהליות</v>
      </c>
      <c r="W1771" s="18" t="str">
        <f t="shared" si="221"/>
        <v>59</v>
      </c>
      <c r="X1771" s="18" t="str">
        <f>IF($L1771&lt;"6",INDEX(Revenue_type,MATCH(W1771*1,[1]type!$A$118:$A$168,0),8),INDEX(Expenditure_type,MATCH(W1771*1,[1]type!$A$2:$A$117,0),8))</f>
        <v>השתתפות בתקציבי עזר 092</v>
      </c>
      <c r="Y1771" s="18" t="str">
        <f t="shared" si="222"/>
        <v>596</v>
      </c>
      <c r="Z1771" s="18" t="str">
        <f>IF($L1771&lt;"6",INDEX(Revenue_type,MATCH(Y1771*1,[1]type!$A$118:$A$168,0),8),INDEX(Expenditure_type,MATCH(Y1771*1,[1]type!$A$2:$A$117,0),8))</f>
        <v>מוסך ורכב ת"ע 096</v>
      </c>
    </row>
    <row r="1772" spans="1:26" ht="15.75" customHeight="1" outlineLevel="2">
      <c r="A1772" s="38">
        <v>750</v>
      </c>
      <c r="B1772" s="39">
        <v>931000</v>
      </c>
      <c r="C1772">
        <v>1</v>
      </c>
      <c r="D1772" t="str">
        <f t="shared" si="223"/>
        <v>1931000.750</v>
      </c>
      <c r="E1772" s="42" t="s">
        <v>542</v>
      </c>
      <c r="F1772" s="16"/>
      <c r="G1772"/>
      <c r="H1772" s="17">
        <v>7000</v>
      </c>
      <c r="I1772" s="17">
        <v>4821.2</v>
      </c>
      <c r="J1772" s="16">
        <v>4012</v>
      </c>
      <c r="K1772" s="18" t="e">
        <f>INDEX(תקציב_2013,MATCH(D1772,'[1]תקציב 2015'!$D$3:$D$5960,0),8)</f>
        <v>#N/A</v>
      </c>
      <c r="L1772" s="18" t="str">
        <f t="shared" si="216"/>
        <v>9</v>
      </c>
      <c r="M1772" s="18" t="str">
        <f>INDEX(Chapter,MATCH(L1772,[1]Chapter!$A$1:$A$681,0),8)</f>
        <v>מפעלים</v>
      </c>
      <c r="N1772" s="18" t="str">
        <f t="shared" si="217"/>
        <v>93</v>
      </c>
      <c r="O1772" s="18" t="str">
        <f>INDEX(Chapter,MATCH(N1772,[1]Chapter!$A$1:$A$681,0),8)</f>
        <v>נכסים</v>
      </c>
      <c r="P1772" s="18" t="str">
        <f t="shared" si="218"/>
        <v>931</v>
      </c>
      <c r="Q1772" s="18" t="str">
        <f>INDEX(Chapter,MATCH(P1772,[1]Chapter!$A$1:$A$681,0),8)</f>
        <v>מינהל הנכסים</v>
      </c>
      <c r="R1772" s="18" t="str">
        <f t="shared" si="219"/>
        <v>9310</v>
      </c>
      <c r="S1772" s="18" t="e">
        <f>INDEX(Chapter,MATCH(R1772,[1]Chapter!$A$1:$A$681,0),8)</f>
        <v>#N/A</v>
      </c>
      <c r="T1772" s="18"/>
      <c r="U1772" s="18" t="str">
        <f t="shared" si="220"/>
        <v>7</v>
      </c>
      <c r="V1772" s="18" t="str">
        <f>IF($L1772&lt;"6",INDEX(Revenue_type,MATCH(U1772*1,[1]type!$A$118:$A$168,0),8),INDEX(Expenditure_type,MATCH(U1772*1,[1]type!$A$2:$A$117,0),8))</f>
        <v>הוצאות לפעולות</v>
      </c>
      <c r="W1772" s="18" t="str">
        <f t="shared" si="221"/>
        <v>75</v>
      </c>
      <c r="X1772" s="18" t="str">
        <f>IF($L1772&lt;"6",INDEX(Revenue_type,MATCH(W1772*1,[1]type!$A$118:$A$168,0),8),INDEX(Expenditure_type,MATCH(W1772*1,[1]type!$A$2:$A$117,0),8))</f>
        <v>עבודות קבלניות</v>
      </c>
      <c r="Y1772" s="18" t="str">
        <f t="shared" si="222"/>
        <v>750</v>
      </c>
      <c r="Z1772" s="18" t="e">
        <f>IF($L1772&lt;"6",INDEX(Revenue_type,MATCH(Y1772*1,[1]type!$A$118:$A$168,0),8),INDEX(Expenditure_type,MATCH(Y1772*1,[1]type!$A$2:$A$117,0),8))</f>
        <v>#N/A</v>
      </c>
    </row>
    <row r="1773" spans="1:26" ht="15.75" customHeight="1" outlineLevel="2">
      <c r="A1773" s="38">
        <v>751</v>
      </c>
      <c r="B1773" s="39">
        <v>931000</v>
      </c>
      <c r="C1773">
        <v>1</v>
      </c>
      <c r="D1773" t="str">
        <f t="shared" si="223"/>
        <v>1931000.751</v>
      </c>
      <c r="E1773" s="42" t="s">
        <v>1123</v>
      </c>
      <c r="F1773" s="16"/>
      <c r="G1773"/>
      <c r="H1773" s="17">
        <v>28000</v>
      </c>
      <c r="I1773" s="17">
        <v>27554</v>
      </c>
      <c r="J1773" s="16">
        <v>27612</v>
      </c>
      <c r="K1773" s="18" t="e">
        <f>INDEX(תקציב_2013,MATCH(D1773,'[1]תקציב 2015'!$D$3:$D$5960,0),8)</f>
        <v>#N/A</v>
      </c>
      <c r="L1773" s="18" t="str">
        <f t="shared" si="216"/>
        <v>9</v>
      </c>
      <c r="M1773" s="18" t="str">
        <f>INDEX(Chapter,MATCH(L1773,[1]Chapter!$A$1:$A$681,0),8)</f>
        <v>מפעלים</v>
      </c>
      <c r="N1773" s="18" t="str">
        <f t="shared" si="217"/>
        <v>93</v>
      </c>
      <c r="O1773" s="18" t="str">
        <f>INDEX(Chapter,MATCH(N1773,[1]Chapter!$A$1:$A$681,0),8)</f>
        <v>נכסים</v>
      </c>
      <c r="P1773" s="18" t="str">
        <f t="shared" si="218"/>
        <v>931</v>
      </c>
      <c r="Q1773" s="18" t="str">
        <f>INDEX(Chapter,MATCH(P1773,[1]Chapter!$A$1:$A$681,0),8)</f>
        <v>מינהל הנכסים</v>
      </c>
      <c r="R1773" s="18" t="str">
        <f t="shared" si="219"/>
        <v>9310</v>
      </c>
      <c r="S1773" s="18" t="e">
        <f>INDEX(Chapter,MATCH(R1773,[1]Chapter!$A$1:$A$681,0),8)</f>
        <v>#N/A</v>
      </c>
      <c r="T1773" s="18"/>
      <c r="U1773" s="18" t="str">
        <f t="shared" si="220"/>
        <v>7</v>
      </c>
      <c r="V1773" s="18" t="str">
        <f>IF($L1773&lt;"6",INDEX(Revenue_type,MATCH(U1773*1,[1]type!$A$118:$A$168,0),8),INDEX(Expenditure_type,MATCH(U1773*1,[1]type!$A$2:$A$117,0),8))</f>
        <v>הוצאות לפעולות</v>
      </c>
      <c r="W1773" s="18" t="str">
        <f t="shared" si="221"/>
        <v>75</v>
      </c>
      <c r="X1773" s="18" t="str">
        <f>IF($L1773&lt;"6",INDEX(Revenue_type,MATCH(W1773*1,[1]type!$A$118:$A$168,0),8),INDEX(Expenditure_type,MATCH(W1773*1,[1]type!$A$2:$A$117,0),8))</f>
        <v>עבודות קבלניות</v>
      </c>
      <c r="Y1773" s="18" t="str">
        <f t="shared" si="222"/>
        <v>751</v>
      </c>
      <c r="Z1773" s="18" t="e">
        <f>IF($L1773&lt;"6",INDEX(Revenue_type,MATCH(Y1773*1,[1]type!$A$118:$A$168,0),8),INDEX(Expenditure_type,MATCH(Y1773*1,[1]type!$A$2:$A$117,0),8))</f>
        <v>#N/A</v>
      </c>
    </row>
    <row r="1774" spans="1:26" ht="15.75" customHeight="1" outlineLevel="2">
      <c r="A1774" s="38">
        <v>115</v>
      </c>
      <c r="B1774" s="39">
        <v>932000</v>
      </c>
      <c r="C1774">
        <v>1</v>
      </c>
      <c r="D1774" t="str">
        <f t="shared" si="223"/>
        <v>1932000.115</v>
      </c>
      <c r="E1774" s="42" t="s">
        <v>433</v>
      </c>
      <c r="F1774" s="16"/>
      <c r="G1774"/>
      <c r="H1774" s="17">
        <v>60000</v>
      </c>
      <c r="I1774" s="17">
        <v>24874</v>
      </c>
      <c r="J1774" s="16">
        <v>23635</v>
      </c>
      <c r="K1774" s="18" t="e">
        <f>INDEX(תקציב_2013,MATCH(D1774,'[1]תקציב 2015'!$D$3:$D$5960,0),8)</f>
        <v>#N/A</v>
      </c>
      <c r="L1774" s="18" t="str">
        <f t="shared" si="216"/>
        <v>9</v>
      </c>
      <c r="M1774" s="18" t="str">
        <f>INDEX(Chapter,MATCH(L1774,[1]Chapter!$A$1:$A$681,0),8)</f>
        <v>מפעלים</v>
      </c>
      <c r="N1774" s="18" t="str">
        <f t="shared" si="217"/>
        <v>93</v>
      </c>
      <c r="O1774" s="18" t="str">
        <f>INDEX(Chapter,MATCH(N1774,[1]Chapter!$A$1:$A$681,0),8)</f>
        <v>נכסים</v>
      </c>
      <c r="P1774" s="18" t="str">
        <f t="shared" si="218"/>
        <v>932</v>
      </c>
      <c r="Q1774" s="18" t="str">
        <f>INDEX(Chapter,MATCH(P1774,[1]Chapter!$A$1:$A$681,0),8)</f>
        <v>דירות</v>
      </c>
      <c r="R1774" s="18" t="str">
        <f t="shared" si="219"/>
        <v>9320</v>
      </c>
      <c r="S1774" s="18" t="e">
        <f>INDEX(Chapter,MATCH(R1774,[1]Chapter!$A$1:$A$681,0),8)</f>
        <v>#N/A</v>
      </c>
      <c r="T1774" s="18"/>
      <c r="U1774" s="18" t="str">
        <f t="shared" si="220"/>
        <v>1</v>
      </c>
      <c r="V1774" s="18" t="str">
        <f>IF($L1774&lt;"6",INDEX(Revenue_type,MATCH(U1774*1,[1]type!$A$118:$A$168,0),8),INDEX(Expenditure_type,MATCH(U1774*1,[1]type!$A$2:$A$117,0),8))</f>
        <v>משכורות וש"ע לעובדים לפי תקן</v>
      </c>
      <c r="W1774" s="18" t="str">
        <f t="shared" si="221"/>
        <v>11</v>
      </c>
      <c r="X1774" s="18" t="str">
        <f>IF($L1774&lt;"6",INDEX(Revenue_type,MATCH(W1774*1,[1]type!$A$118:$A$168,0),8),INDEX(Expenditure_type,MATCH(W1774*1,[1]type!$A$2:$A$117,0),8))</f>
        <v>השכר הקובע</v>
      </c>
      <c r="Y1774" s="18" t="str">
        <f t="shared" si="222"/>
        <v>115</v>
      </c>
      <c r="Z1774" s="18" t="e">
        <f>IF($L1774&lt;"6",INDEX(Revenue_type,MATCH(Y1774*1,[1]type!$A$118:$A$168,0),8),INDEX(Expenditure_type,MATCH(Y1774*1,[1]type!$A$2:$A$117,0),8))</f>
        <v>#N/A</v>
      </c>
    </row>
    <row r="1775" spans="1:26" ht="15.75" customHeight="1" outlineLevel="2">
      <c r="A1775" s="38">
        <v>798</v>
      </c>
      <c r="B1775" s="39">
        <v>932000</v>
      </c>
      <c r="C1775">
        <v>1</v>
      </c>
      <c r="D1775" t="str">
        <f t="shared" si="223"/>
        <v>1932000.798</v>
      </c>
      <c r="E1775" s="42" t="s">
        <v>565</v>
      </c>
      <c r="F1775" s="16"/>
      <c r="G1775"/>
      <c r="H1775" s="17">
        <v>50000</v>
      </c>
      <c r="I1775" s="17">
        <v>47224</v>
      </c>
      <c r="J1775" s="16">
        <v>40312</v>
      </c>
      <c r="K1775" s="18" t="e">
        <f>INDEX(תקציב_2013,MATCH(D1775,'[1]תקציב 2015'!$D$3:$D$5960,0),8)</f>
        <v>#N/A</v>
      </c>
      <c r="L1775" s="18" t="str">
        <f t="shared" si="216"/>
        <v>9</v>
      </c>
      <c r="M1775" s="18" t="str">
        <f>INDEX(Chapter,MATCH(L1775,[1]Chapter!$A$1:$A$681,0),8)</f>
        <v>מפעלים</v>
      </c>
      <c r="N1775" s="18" t="str">
        <f t="shared" si="217"/>
        <v>93</v>
      </c>
      <c r="O1775" s="18" t="str">
        <f>INDEX(Chapter,MATCH(N1775,[1]Chapter!$A$1:$A$681,0),8)</f>
        <v>נכסים</v>
      </c>
      <c r="P1775" s="18" t="str">
        <f t="shared" si="218"/>
        <v>932</v>
      </c>
      <c r="Q1775" s="18" t="str">
        <f>INDEX(Chapter,MATCH(P1775,[1]Chapter!$A$1:$A$681,0),8)</f>
        <v>דירות</v>
      </c>
      <c r="R1775" s="18" t="str">
        <f t="shared" si="219"/>
        <v>9320</v>
      </c>
      <c r="S1775" s="18" t="e">
        <f>INDEX(Chapter,MATCH(R1775,[1]Chapter!$A$1:$A$681,0),8)</f>
        <v>#N/A</v>
      </c>
      <c r="T1775" s="18"/>
      <c r="U1775" s="18" t="str">
        <f t="shared" si="220"/>
        <v>7</v>
      </c>
      <c r="V1775" s="18" t="str">
        <f>IF($L1775&lt;"6",INDEX(Revenue_type,MATCH(U1775*1,[1]type!$A$118:$A$168,0),8),INDEX(Expenditure_type,MATCH(U1775*1,[1]type!$A$2:$A$117,0),8))</f>
        <v>הוצאות לפעולות</v>
      </c>
      <c r="W1775" s="18" t="str">
        <f t="shared" si="221"/>
        <v>79</v>
      </c>
      <c r="X1775" s="18" t="str">
        <f>IF($L1775&lt;"6",INDEX(Revenue_type,MATCH(W1775*1,[1]type!$A$118:$A$168,0),8),INDEX(Expenditure_type,MATCH(W1775*1,[1]type!$A$2:$A$117,0),8))</f>
        <v>השתתפות בתקציבי עזר 092</v>
      </c>
      <c r="Y1775" s="18" t="str">
        <f t="shared" si="222"/>
        <v>798</v>
      </c>
      <c r="Z1775" s="18" t="e">
        <f>IF($L1775&lt;"6",INDEX(Revenue_type,MATCH(Y1775*1,[1]type!$A$118:$A$168,0),8),INDEX(Expenditure_type,MATCH(Y1775*1,[1]type!$A$2:$A$117,0),8))</f>
        <v>#N/A</v>
      </c>
    </row>
    <row r="1776" spans="1:26" ht="15.75" customHeight="1" outlineLevel="2">
      <c r="A1776" s="38">
        <v>115</v>
      </c>
      <c r="B1776" s="39">
        <v>933000</v>
      </c>
      <c r="C1776">
        <v>1</v>
      </c>
      <c r="D1776" t="str">
        <f t="shared" si="223"/>
        <v>1933000.115</v>
      </c>
      <c r="E1776" s="42" t="s">
        <v>433</v>
      </c>
      <c r="F1776" s="16"/>
      <c r="G1776"/>
      <c r="H1776" s="17">
        <v>250000</v>
      </c>
      <c r="I1776" s="17">
        <v>145273.60999999999</v>
      </c>
      <c r="J1776" s="16">
        <v>122518.86</v>
      </c>
      <c r="K1776" s="18" t="e">
        <f>INDEX(תקציב_2013,MATCH(D1776,'[1]תקציב 2015'!$D$3:$D$5960,0),8)</f>
        <v>#N/A</v>
      </c>
      <c r="L1776" s="18" t="str">
        <f t="shared" si="216"/>
        <v>9</v>
      </c>
      <c r="M1776" s="18" t="str">
        <f>INDEX(Chapter,MATCH(L1776,[1]Chapter!$A$1:$A$681,0),8)</f>
        <v>מפעלים</v>
      </c>
      <c r="N1776" s="18" t="str">
        <f t="shared" si="217"/>
        <v>93</v>
      </c>
      <c r="O1776" s="18" t="str">
        <f>INDEX(Chapter,MATCH(N1776,[1]Chapter!$A$1:$A$681,0),8)</f>
        <v>נכסים</v>
      </c>
      <c r="P1776" s="18" t="str">
        <f t="shared" si="218"/>
        <v>933</v>
      </c>
      <c r="Q1776" s="18" t="str">
        <f>INDEX(Chapter,MATCH(P1776,[1]Chapter!$A$1:$A$681,0),8)</f>
        <v>משרדים ועסקים</v>
      </c>
      <c r="R1776" s="18" t="str">
        <f t="shared" si="219"/>
        <v>9330</v>
      </c>
      <c r="S1776" s="18" t="e">
        <f>INDEX(Chapter,MATCH(R1776,[1]Chapter!$A$1:$A$681,0),8)</f>
        <v>#N/A</v>
      </c>
      <c r="T1776" s="18"/>
      <c r="U1776" s="18" t="str">
        <f t="shared" si="220"/>
        <v>1</v>
      </c>
      <c r="V1776" s="18" t="str">
        <f>IF($L1776&lt;"6",INDEX(Revenue_type,MATCH(U1776*1,[1]type!$A$118:$A$168,0),8),INDEX(Expenditure_type,MATCH(U1776*1,[1]type!$A$2:$A$117,0),8))</f>
        <v>משכורות וש"ע לעובדים לפי תקן</v>
      </c>
      <c r="W1776" s="18" t="str">
        <f t="shared" si="221"/>
        <v>11</v>
      </c>
      <c r="X1776" s="18" t="str">
        <f>IF($L1776&lt;"6",INDEX(Revenue_type,MATCH(W1776*1,[1]type!$A$118:$A$168,0),8),INDEX(Expenditure_type,MATCH(W1776*1,[1]type!$A$2:$A$117,0),8))</f>
        <v>השכר הקובע</v>
      </c>
      <c r="Y1776" s="18" t="str">
        <f t="shared" si="222"/>
        <v>115</v>
      </c>
      <c r="Z1776" s="18" t="e">
        <f>IF($L1776&lt;"6",INDEX(Revenue_type,MATCH(Y1776*1,[1]type!$A$118:$A$168,0),8),INDEX(Expenditure_type,MATCH(Y1776*1,[1]type!$A$2:$A$117,0),8))</f>
        <v>#N/A</v>
      </c>
    </row>
    <row r="1777" spans="1:26" ht="15.75" customHeight="1" outlineLevel="2">
      <c r="A1777" s="38">
        <v>440</v>
      </c>
      <c r="B1777" s="39">
        <v>933000</v>
      </c>
      <c r="C1777">
        <v>1</v>
      </c>
      <c r="D1777" t="str">
        <f t="shared" si="223"/>
        <v>1933000.440</v>
      </c>
      <c r="E1777" s="42" t="s">
        <v>500</v>
      </c>
      <c r="F1777" s="16"/>
      <c r="G1777"/>
      <c r="H1777" s="17">
        <v>147000</v>
      </c>
      <c r="I1777" s="17">
        <v>146612</v>
      </c>
      <c r="J1777" s="16">
        <v>129952</v>
      </c>
      <c r="K1777" s="18" t="e">
        <f>INDEX(תקציב_2013,MATCH(D1777,'[1]תקציב 2015'!$D$3:$D$5960,0),8)</f>
        <v>#N/A</v>
      </c>
      <c r="L1777" s="18" t="str">
        <f t="shared" si="216"/>
        <v>9</v>
      </c>
      <c r="M1777" s="18" t="str">
        <f>INDEX(Chapter,MATCH(L1777,[1]Chapter!$A$1:$A$681,0),8)</f>
        <v>מפעלים</v>
      </c>
      <c r="N1777" s="18" t="str">
        <f t="shared" si="217"/>
        <v>93</v>
      </c>
      <c r="O1777" s="18" t="str">
        <f>INDEX(Chapter,MATCH(N1777,[1]Chapter!$A$1:$A$681,0),8)</f>
        <v>נכסים</v>
      </c>
      <c r="P1777" s="18" t="str">
        <f t="shared" si="218"/>
        <v>933</v>
      </c>
      <c r="Q1777" s="18" t="str">
        <f>INDEX(Chapter,MATCH(P1777,[1]Chapter!$A$1:$A$681,0),8)</f>
        <v>משרדים ועסקים</v>
      </c>
      <c r="R1777" s="18" t="str">
        <f t="shared" si="219"/>
        <v>9330</v>
      </c>
      <c r="S1777" s="18" t="e">
        <f>INDEX(Chapter,MATCH(R1777,[1]Chapter!$A$1:$A$681,0),8)</f>
        <v>#N/A</v>
      </c>
      <c r="T1777" s="18"/>
      <c r="U1777" s="18" t="str">
        <f t="shared" si="220"/>
        <v>4</v>
      </c>
      <c r="V1777" s="18" t="str">
        <f>IF($L1777&lt;"6",INDEX(Revenue_type,MATCH(U1777*1,[1]type!$A$118:$A$168,0),8),INDEX(Expenditure_type,MATCH(U1777*1,[1]type!$A$2:$A$117,0),8))</f>
        <v>אחזקת בינים ואספקת ציוד</v>
      </c>
      <c r="W1777" s="18" t="str">
        <f t="shared" si="221"/>
        <v>44</v>
      </c>
      <c r="X1777" s="18" t="str">
        <f>IF($L1777&lt;"6",INDEX(Revenue_type,MATCH(W1777*1,[1]type!$A$118:$A$168,0),8),INDEX(Expenditure_type,MATCH(W1777*1,[1]type!$A$2:$A$117,0),8))</f>
        <v>ביטוח</v>
      </c>
      <c r="Y1777" s="18" t="str">
        <f t="shared" si="222"/>
        <v>440</v>
      </c>
      <c r="Z1777" s="18" t="e">
        <f>IF($L1777&lt;"6",INDEX(Revenue_type,MATCH(Y1777*1,[1]type!$A$118:$A$168,0),8),INDEX(Expenditure_type,MATCH(Y1777*1,[1]type!$A$2:$A$117,0),8))</f>
        <v>#N/A</v>
      </c>
    </row>
    <row r="1778" spans="1:26" ht="15.75" customHeight="1" outlineLevel="2">
      <c r="A1778" s="38">
        <v>798</v>
      </c>
      <c r="B1778" s="39">
        <v>933000</v>
      </c>
      <c r="C1778">
        <v>1</v>
      </c>
      <c r="D1778" t="str">
        <f t="shared" si="223"/>
        <v>1933000.798</v>
      </c>
      <c r="E1778" s="47" t="s">
        <v>565</v>
      </c>
      <c r="F1778" s="16"/>
      <c r="G1778"/>
      <c r="H1778" s="17">
        <v>200000</v>
      </c>
      <c r="I1778" s="17">
        <v>207794.41</v>
      </c>
      <c r="J1778" s="16">
        <v>214405.69</v>
      </c>
      <c r="K1778" s="18" t="e">
        <f>INDEX(תקציב_2013,MATCH(D1778,'[1]תקציב 2015'!$D$3:$D$5960,0),8)</f>
        <v>#N/A</v>
      </c>
      <c r="L1778" s="18" t="str">
        <f t="shared" si="216"/>
        <v>9</v>
      </c>
      <c r="M1778" s="18" t="str">
        <f>INDEX(Chapter,MATCH(L1778,[1]Chapter!$A$1:$A$681,0),8)</f>
        <v>מפעלים</v>
      </c>
      <c r="N1778" s="18" t="str">
        <f t="shared" si="217"/>
        <v>93</v>
      </c>
      <c r="O1778" s="18" t="str">
        <f>INDEX(Chapter,MATCH(N1778,[1]Chapter!$A$1:$A$681,0),8)</f>
        <v>נכסים</v>
      </c>
      <c r="P1778" s="18" t="str">
        <f t="shared" si="218"/>
        <v>933</v>
      </c>
      <c r="Q1778" s="18" t="str">
        <f>INDEX(Chapter,MATCH(P1778,[1]Chapter!$A$1:$A$681,0),8)</f>
        <v>משרדים ועסקים</v>
      </c>
      <c r="R1778" s="18" t="str">
        <f t="shared" si="219"/>
        <v>9330</v>
      </c>
      <c r="S1778" s="18" t="e">
        <f>INDEX(Chapter,MATCH(R1778,[1]Chapter!$A$1:$A$681,0),8)</f>
        <v>#N/A</v>
      </c>
      <c r="T1778" s="18"/>
      <c r="U1778" s="18" t="str">
        <f t="shared" si="220"/>
        <v>7</v>
      </c>
      <c r="V1778" s="18" t="str">
        <f>IF($L1778&lt;"6",INDEX(Revenue_type,MATCH(U1778*1,[1]type!$A$118:$A$168,0),8),INDEX(Expenditure_type,MATCH(U1778*1,[1]type!$A$2:$A$117,0),8))</f>
        <v>הוצאות לפעולות</v>
      </c>
      <c r="W1778" s="18" t="str">
        <f t="shared" si="221"/>
        <v>79</v>
      </c>
      <c r="X1778" s="18" t="str">
        <f>IF($L1778&lt;"6",INDEX(Revenue_type,MATCH(W1778*1,[1]type!$A$118:$A$168,0),8),INDEX(Expenditure_type,MATCH(W1778*1,[1]type!$A$2:$A$117,0),8))</f>
        <v>השתתפות בתקציבי עזר 092</v>
      </c>
      <c r="Y1778" s="18" t="str">
        <f t="shared" si="222"/>
        <v>798</v>
      </c>
      <c r="Z1778" s="18" t="e">
        <f>IF($L1778&lt;"6",INDEX(Revenue_type,MATCH(Y1778*1,[1]type!$A$118:$A$168,0),8),INDEX(Expenditure_type,MATCH(Y1778*1,[1]type!$A$2:$A$117,0),8))</f>
        <v>#N/A</v>
      </c>
    </row>
    <row r="1779" spans="1:26" ht="15.75" customHeight="1" outlineLevel="2">
      <c r="A1779" s="38">
        <v>410</v>
      </c>
      <c r="B1779" s="39">
        <v>935000</v>
      </c>
      <c r="C1779">
        <v>1</v>
      </c>
      <c r="D1779" t="str">
        <f t="shared" si="223"/>
        <v>1935000.410</v>
      </c>
      <c r="E1779" s="42" t="s">
        <v>1124</v>
      </c>
      <c r="F1779" s="16"/>
      <c r="G1779"/>
      <c r="H1779" s="17">
        <v>495000</v>
      </c>
      <c r="I1779" s="17">
        <v>9464</v>
      </c>
      <c r="J1779" s="16">
        <v>863010.46</v>
      </c>
      <c r="K1779" s="18" t="e">
        <f>INDEX(תקציב_2013,MATCH(D1779,'[1]תקציב 2015'!$D$3:$D$5960,0),8)</f>
        <v>#N/A</v>
      </c>
      <c r="L1779" s="18" t="str">
        <f t="shared" si="216"/>
        <v>9</v>
      </c>
      <c r="M1779" s="18" t="str">
        <f>INDEX(Chapter,MATCH(L1779,[1]Chapter!$A$1:$A$681,0),8)</f>
        <v>מפעלים</v>
      </c>
      <c r="N1779" s="18" t="str">
        <f t="shared" si="217"/>
        <v>93</v>
      </c>
      <c r="O1779" s="18" t="str">
        <f>INDEX(Chapter,MATCH(N1779,[1]Chapter!$A$1:$A$681,0),8)</f>
        <v>נכסים</v>
      </c>
      <c r="P1779" s="18" t="str">
        <f t="shared" si="218"/>
        <v>935</v>
      </c>
      <c r="Q1779" s="18" t="str">
        <f>INDEX(Chapter,MATCH(P1779,[1]Chapter!$A$1:$A$681,0),8)</f>
        <v>קרקעות</v>
      </c>
      <c r="R1779" s="18" t="str">
        <f t="shared" si="219"/>
        <v>9350</v>
      </c>
      <c r="S1779" s="18" t="e">
        <f>INDEX(Chapter,MATCH(R1779,[1]Chapter!$A$1:$A$681,0),8)</f>
        <v>#N/A</v>
      </c>
      <c r="T1779" s="18"/>
      <c r="U1779" s="18" t="str">
        <f t="shared" si="220"/>
        <v>4</v>
      </c>
      <c r="V1779" s="18" t="str">
        <f>IF($L1779&lt;"6",INDEX(Revenue_type,MATCH(U1779*1,[1]type!$A$118:$A$168,0),8),INDEX(Expenditure_type,MATCH(U1779*1,[1]type!$A$2:$A$117,0),8))</f>
        <v>אחזקת בינים ואספקת ציוד</v>
      </c>
      <c r="W1779" s="18" t="str">
        <f t="shared" si="221"/>
        <v>41</v>
      </c>
      <c r="X1779" s="18" t="str">
        <f>IF($L1779&lt;"6",INDEX(Revenue_type,MATCH(W1779*1,[1]type!$A$118:$A$168,0),8),INDEX(Expenditure_type,MATCH(W1779*1,[1]type!$A$2:$A$117,0),8))</f>
        <v>שכר דירה ודמי חכירה</v>
      </c>
      <c r="Y1779" s="18" t="str">
        <f t="shared" si="222"/>
        <v>410</v>
      </c>
      <c r="Z1779" s="18" t="e">
        <f>IF($L1779&lt;"6",INDEX(Revenue_type,MATCH(Y1779*1,[1]type!$A$118:$A$168,0),8),INDEX(Expenditure_type,MATCH(Y1779*1,[1]type!$A$2:$A$117,0),8))</f>
        <v>#N/A</v>
      </c>
    </row>
    <row r="1780" spans="1:26" ht="15.75" customHeight="1" outlineLevel="2">
      <c r="A1780" s="38">
        <v>780</v>
      </c>
      <c r="B1780" s="39">
        <v>935000</v>
      </c>
      <c r="C1780">
        <v>1</v>
      </c>
      <c r="D1780" t="str">
        <f t="shared" si="223"/>
        <v>1935000.780</v>
      </c>
      <c r="E1780" s="42" t="s">
        <v>449</v>
      </c>
      <c r="F1780" s="16"/>
      <c r="G1780"/>
      <c r="H1780" s="17">
        <v>5000</v>
      </c>
      <c r="I1780" s="17">
        <v>5002.8900000000003</v>
      </c>
      <c r="J1780" s="16">
        <v>2622.42</v>
      </c>
      <c r="K1780" s="18" t="e">
        <f>INDEX(תקציב_2013,MATCH(D1780,'[1]תקציב 2015'!$D$3:$D$5960,0),8)</f>
        <v>#N/A</v>
      </c>
      <c r="L1780" s="18" t="str">
        <f t="shared" si="216"/>
        <v>9</v>
      </c>
      <c r="M1780" s="18" t="str">
        <f>INDEX(Chapter,MATCH(L1780,[1]Chapter!$A$1:$A$681,0),8)</f>
        <v>מפעלים</v>
      </c>
      <c r="N1780" s="18" t="str">
        <f t="shared" si="217"/>
        <v>93</v>
      </c>
      <c r="O1780" s="18" t="str">
        <f>INDEX(Chapter,MATCH(N1780,[1]Chapter!$A$1:$A$681,0),8)</f>
        <v>נכסים</v>
      </c>
      <c r="P1780" s="18" t="str">
        <f t="shared" si="218"/>
        <v>935</v>
      </c>
      <c r="Q1780" s="18" t="str">
        <f>INDEX(Chapter,MATCH(P1780,[1]Chapter!$A$1:$A$681,0),8)</f>
        <v>קרקעות</v>
      </c>
      <c r="R1780" s="18" t="str">
        <f t="shared" si="219"/>
        <v>9350</v>
      </c>
      <c r="S1780" s="18" t="e">
        <f>INDEX(Chapter,MATCH(R1780,[1]Chapter!$A$1:$A$681,0),8)</f>
        <v>#N/A</v>
      </c>
      <c r="T1780" s="18"/>
      <c r="U1780" s="18" t="str">
        <f t="shared" si="220"/>
        <v>7</v>
      </c>
      <c r="V1780" s="18" t="str">
        <f>IF($L1780&lt;"6",INDEX(Revenue_type,MATCH(U1780*1,[1]type!$A$118:$A$168,0),8),INDEX(Expenditure_type,MATCH(U1780*1,[1]type!$A$2:$A$117,0),8))</f>
        <v>הוצאות לפעולות</v>
      </c>
      <c r="W1780" s="18" t="str">
        <f t="shared" si="221"/>
        <v>78</v>
      </c>
      <c r="X1780" s="18" t="str">
        <f>IF($L1780&lt;"6",INDEX(Revenue_type,MATCH(W1780*1,[1]type!$A$118:$A$168,0),8),INDEX(Expenditure_type,MATCH(W1780*1,[1]type!$A$2:$A$117,0),8))</f>
        <v>הוצאות שונות</v>
      </c>
      <c r="Y1780" s="18" t="str">
        <f t="shared" si="222"/>
        <v>780</v>
      </c>
      <c r="Z1780" s="18" t="e">
        <f>IF($L1780&lt;"6",INDEX(Revenue_type,MATCH(Y1780*1,[1]type!$A$118:$A$168,0),8),INDEX(Expenditure_type,MATCH(Y1780*1,[1]type!$A$2:$A$117,0),8))</f>
        <v>#N/A</v>
      </c>
    </row>
    <row r="1781" spans="1:26" ht="15.75" customHeight="1" outlineLevel="2">
      <c r="A1781" s="38">
        <v>910</v>
      </c>
      <c r="B1781" s="39">
        <v>935000</v>
      </c>
      <c r="C1781">
        <v>1</v>
      </c>
      <c r="D1781" t="str">
        <f t="shared" si="223"/>
        <v>1935000.910</v>
      </c>
      <c r="E1781" s="42" t="s">
        <v>1125</v>
      </c>
      <c r="F1781" s="16"/>
      <c r="G1781"/>
      <c r="H1781" s="17">
        <v>250000</v>
      </c>
      <c r="I1781" s="17">
        <v>1612585</v>
      </c>
      <c r="J1781" s="16">
        <v>1254885</v>
      </c>
      <c r="K1781" s="18" t="e">
        <f>INDEX(תקציב_2013,MATCH(D1781,'[1]תקציב 2015'!$D$3:$D$5960,0),8)</f>
        <v>#N/A</v>
      </c>
      <c r="L1781" s="18" t="str">
        <f t="shared" si="216"/>
        <v>9</v>
      </c>
      <c r="M1781" s="18" t="str">
        <f>INDEX(Chapter,MATCH(L1781,[1]Chapter!$A$1:$A$681,0),8)</f>
        <v>מפעלים</v>
      </c>
      <c r="N1781" s="18" t="str">
        <f t="shared" si="217"/>
        <v>93</v>
      </c>
      <c r="O1781" s="18" t="str">
        <f>INDEX(Chapter,MATCH(N1781,[1]Chapter!$A$1:$A$681,0),8)</f>
        <v>נכסים</v>
      </c>
      <c r="P1781" s="18" t="str">
        <f t="shared" si="218"/>
        <v>935</v>
      </c>
      <c r="Q1781" s="18" t="str">
        <f>INDEX(Chapter,MATCH(P1781,[1]Chapter!$A$1:$A$681,0),8)</f>
        <v>קרקעות</v>
      </c>
      <c r="R1781" s="18" t="str">
        <f t="shared" si="219"/>
        <v>9350</v>
      </c>
      <c r="S1781" s="18" t="e">
        <f>INDEX(Chapter,MATCH(R1781,[1]Chapter!$A$1:$A$681,0),8)</f>
        <v>#N/A</v>
      </c>
      <c r="T1781" s="18"/>
      <c r="U1781" s="18" t="str">
        <f t="shared" si="220"/>
        <v>9</v>
      </c>
      <c r="V1781" s="18" t="str">
        <f>IF($L1781&lt;"6",INDEX(Revenue_type,MATCH(U1781*1,[1]type!$A$118:$A$168,0),8),INDEX(Expenditure_type,MATCH(U1781*1,[1]type!$A$2:$A$117,0),8))</f>
        <v>הוצאות חד פעמיות</v>
      </c>
      <c r="W1781" s="18" t="str">
        <f t="shared" si="221"/>
        <v>91</v>
      </c>
      <c r="X1781" s="18" t="str">
        <f>IF($L1781&lt;"6",INDEX(Revenue_type,MATCH(W1781*1,[1]type!$A$118:$A$168,0),8),INDEX(Expenditure_type,MATCH(W1781*1,[1]type!$A$2:$A$117,0),8))</f>
        <v>השתתפות בתקציב בלתי רגיל</v>
      </c>
      <c r="Y1781" s="18" t="str">
        <f t="shared" si="222"/>
        <v>910</v>
      </c>
      <c r="Z1781" s="18" t="e">
        <f>IF($L1781&lt;"6",INDEX(Revenue_type,MATCH(Y1781*1,[1]type!$A$118:$A$168,0),8),INDEX(Expenditure_type,MATCH(Y1781*1,[1]type!$A$2:$A$117,0),8))</f>
        <v>#N/A</v>
      </c>
    </row>
    <row r="1782" spans="1:26" ht="15.75" customHeight="1" outlineLevel="2">
      <c r="A1782" s="38">
        <v>410</v>
      </c>
      <c r="B1782" s="39">
        <v>939000</v>
      </c>
      <c r="C1782">
        <v>1</v>
      </c>
      <c r="D1782" t="str">
        <f t="shared" si="223"/>
        <v>1939000.410</v>
      </c>
      <c r="E1782" s="42" t="s">
        <v>1126</v>
      </c>
      <c r="F1782" s="16"/>
      <c r="G1782"/>
      <c r="H1782" s="17">
        <v>1250000</v>
      </c>
      <c r="I1782" s="17">
        <v>69813</v>
      </c>
      <c r="J1782" s="16">
        <v>1379362.19</v>
      </c>
      <c r="K1782" s="18" t="e">
        <f>INDEX(תקציב_2013,MATCH(D1782,'[1]תקציב 2015'!$D$3:$D$5960,0),8)</f>
        <v>#N/A</v>
      </c>
      <c r="L1782" s="18" t="str">
        <f t="shared" si="216"/>
        <v>9</v>
      </c>
      <c r="M1782" s="18" t="str">
        <f>INDEX(Chapter,MATCH(L1782,[1]Chapter!$A$1:$A$681,0),8)</f>
        <v>מפעלים</v>
      </c>
      <c r="N1782" s="18" t="str">
        <f t="shared" si="217"/>
        <v>93</v>
      </c>
      <c r="O1782" s="18" t="str">
        <f>INDEX(Chapter,MATCH(N1782,[1]Chapter!$A$1:$A$681,0),8)</f>
        <v>נכסים</v>
      </c>
      <c r="P1782" s="18" t="str">
        <f t="shared" si="218"/>
        <v>939</v>
      </c>
      <c r="Q1782" s="18" t="str">
        <f>INDEX(Chapter,MATCH(P1782,[1]Chapter!$A$1:$A$681,0),8)</f>
        <v>נכסים אחרים</v>
      </c>
      <c r="R1782" s="18" t="str">
        <f t="shared" si="219"/>
        <v>9390</v>
      </c>
      <c r="S1782" s="18" t="e">
        <f>INDEX(Chapter,MATCH(R1782,[1]Chapter!$A$1:$A$681,0),8)</f>
        <v>#N/A</v>
      </c>
      <c r="T1782" s="18"/>
      <c r="U1782" s="18" t="str">
        <f t="shared" si="220"/>
        <v>4</v>
      </c>
      <c r="V1782" s="18" t="str">
        <f>IF($L1782&lt;"6",INDEX(Revenue_type,MATCH(U1782*1,[1]type!$A$118:$A$168,0),8),INDEX(Expenditure_type,MATCH(U1782*1,[1]type!$A$2:$A$117,0),8))</f>
        <v>אחזקת בינים ואספקת ציוד</v>
      </c>
      <c r="W1782" s="18" t="str">
        <f t="shared" si="221"/>
        <v>41</v>
      </c>
      <c r="X1782" s="18" t="str">
        <f>IF($L1782&lt;"6",INDEX(Revenue_type,MATCH(W1782*1,[1]type!$A$118:$A$168,0),8),INDEX(Expenditure_type,MATCH(W1782*1,[1]type!$A$2:$A$117,0),8))</f>
        <v>שכר דירה ודמי חכירה</v>
      </c>
      <c r="Y1782" s="18" t="str">
        <f t="shared" si="222"/>
        <v>410</v>
      </c>
      <c r="Z1782" s="18" t="e">
        <f>IF($L1782&lt;"6",INDEX(Revenue_type,MATCH(Y1782*1,[1]type!$A$118:$A$168,0),8),INDEX(Expenditure_type,MATCH(Y1782*1,[1]type!$A$2:$A$117,0),8))</f>
        <v>#N/A</v>
      </c>
    </row>
    <row r="1783" spans="1:26" ht="15.75" customHeight="1" outlineLevel="2">
      <c r="A1783" s="38">
        <v>300</v>
      </c>
      <c r="B1783" s="39">
        <v>940000</v>
      </c>
      <c r="C1783">
        <v>1</v>
      </c>
      <c r="D1783" t="str">
        <f t="shared" si="223"/>
        <v>1940000.300</v>
      </c>
      <c r="E1783" s="42" t="s">
        <v>431</v>
      </c>
      <c r="F1783" s="16"/>
      <c r="G1783"/>
      <c r="H1783" s="17">
        <v>0</v>
      </c>
      <c r="I1783" s="17">
        <v>436.6</v>
      </c>
      <c r="J1783" s="16">
        <v>0</v>
      </c>
      <c r="K1783" s="18" t="e">
        <f>INDEX(תקציב_2013,MATCH(D1783,'[1]תקציב 2015'!$D$3:$D$5960,0),8)</f>
        <v>#N/A</v>
      </c>
      <c r="L1783" s="18" t="str">
        <f t="shared" si="216"/>
        <v>9</v>
      </c>
      <c r="M1783" s="18" t="str">
        <f>INDEX(Chapter,MATCH(L1783,[1]Chapter!$A$1:$A$681,0),8)</f>
        <v>מפעלים</v>
      </c>
      <c r="N1783" s="18" t="str">
        <f t="shared" si="217"/>
        <v>94</v>
      </c>
      <c r="O1783" s="18" t="str">
        <f>INDEX(Chapter,MATCH(N1783,[1]Chapter!$A$1:$A$681,0),8)</f>
        <v>תחבורה</v>
      </c>
      <c r="P1783" s="18" t="str">
        <f t="shared" si="218"/>
        <v>940</v>
      </c>
      <c r="Q1783" s="18" t="e">
        <f>INDEX(Chapter,MATCH(P1783,[1]Chapter!$A$1:$A$681,0),8)</f>
        <v>#N/A</v>
      </c>
      <c r="R1783" s="18" t="str">
        <f t="shared" si="219"/>
        <v>9400</v>
      </c>
      <c r="S1783" s="18" t="e">
        <f>INDEX(Chapter,MATCH(R1783,[1]Chapter!$A$1:$A$681,0),8)</f>
        <v>#N/A</v>
      </c>
      <c r="T1783" s="18"/>
      <c r="U1783" s="18" t="str">
        <f t="shared" si="220"/>
        <v>3</v>
      </c>
      <c r="V1783" s="18" t="str">
        <f>IF($L1783&lt;"6",INDEX(Revenue_type,MATCH(U1783*1,[1]type!$A$118:$A$168,0),8),INDEX(Expenditure_type,MATCH(U1783*1,[1]type!$A$2:$A$117,0),8))</f>
        <v>פנסיה ופיצויים</v>
      </c>
      <c r="W1783" s="18" t="str">
        <f t="shared" si="221"/>
        <v>30</v>
      </c>
      <c r="X1783" s="18" t="e">
        <f>IF($L1783&lt;"6",INDEX(Revenue_type,MATCH(W1783*1,[1]type!$A$118:$A$168,0),8),INDEX(Expenditure_type,MATCH(W1783*1,[1]type!$A$2:$A$117,0),8))</f>
        <v>#N/A</v>
      </c>
      <c r="Y1783" s="18" t="str">
        <f t="shared" si="222"/>
        <v>300</v>
      </c>
      <c r="Z1783" s="18" t="e">
        <f>IF($L1783&lt;"6",INDEX(Revenue_type,MATCH(Y1783*1,[1]type!$A$118:$A$168,0),8),INDEX(Expenditure_type,MATCH(Y1783*1,[1]type!$A$2:$A$117,0),8))</f>
        <v>#N/A</v>
      </c>
    </row>
    <row r="1784" spans="1:26" ht="15.75" customHeight="1" outlineLevel="2">
      <c r="A1784" s="38">
        <v>110</v>
      </c>
      <c r="B1784" s="39">
        <v>943000</v>
      </c>
      <c r="C1784">
        <v>1</v>
      </c>
      <c r="D1784" t="str">
        <f t="shared" si="223"/>
        <v>1943000.110</v>
      </c>
      <c r="E1784" s="42" t="s">
        <v>461</v>
      </c>
      <c r="F1784" s="16"/>
      <c r="G1784"/>
      <c r="H1784" s="17">
        <v>1650000</v>
      </c>
      <c r="I1784" s="17">
        <v>1350484.36</v>
      </c>
      <c r="J1784" s="16">
        <v>1537356.61</v>
      </c>
      <c r="K1784" s="18">
        <f>INDEX(תקציב_2013,MATCH(D1784,'[1]תקציב 2015'!$D$3:$D$5960,0),8)</f>
        <v>2387258</v>
      </c>
      <c r="L1784" s="18" t="str">
        <f t="shared" si="216"/>
        <v>9</v>
      </c>
      <c r="M1784" s="18" t="str">
        <f>INDEX(Chapter,MATCH(L1784,[1]Chapter!$A$1:$A$681,0),8)</f>
        <v>מפעלים</v>
      </c>
      <c r="N1784" s="18" t="str">
        <f t="shared" si="217"/>
        <v>94</v>
      </c>
      <c r="O1784" s="18" t="str">
        <f>INDEX(Chapter,MATCH(N1784,[1]Chapter!$A$1:$A$681,0),8)</f>
        <v>תחבורה</v>
      </c>
      <c r="P1784" s="18" t="str">
        <f t="shared" si="218"/>
        <v>943</v>
      </c>
      <c r="Q1784" s="18" t="str">
        <f>INDEX(Chapter,MATCH(P1784,[1]Chapter!$A$1:$A$681,0),8)</f>
        <v>חניה למכוניות</v>
      </c>
      <c r="R1784" s="18" t="str">
        <f t="shared" si="219"/>
        <v>9430</v>
      </c>
      <c r="S1784" s="18" t="e">
        <f>INDEX(Chapter,MATCH(R1784,[1]Chapter!$A$1:$A$681,0),8)</f>
        <v>#N/A</v>
      </c>
      <c r="T1784" s="18"/>
      <c r="U1784" s="18" t="str">
        <f t="shared" si="220"/>
        <v>1</v>
      </c>
      <c r="V1784" s="18" t="str">
        <f>IF($L1784&lt;"6",INDEX(Revenue_type,MATCH(U1784*1,[1]type!$A$118:$A$168,0),8),INDEX(Expenditure_type,MATCH(U1784*1,[1]type!$A$2:$A$117,0),8))</f>
        <v>משכורות וש"ע לעובדים לפי תקן</v>
      </c>
      <c r="W1784" s="18" t="str">
        <f t="shared" si="221"/>
        <v>11</v>
      </c>
      <c r="X1784" s="18" t="str">
        <f>IF($L1784&lt;"6",INDEX(Revenue_type,MATCH(W1784*1,[1]type!$A$118:$A$168,0),8),INDEX(Expenditure_type,MATCH(W1784*1,[1]type!$A$2:$A$117,0),8))</f>
        <v>השכר הקובע</v>
      </c>
      <c r="Y1784" s="18" t="str">
        <f t="shared" si="222"/>
        <v>110</v>
      </c>
      <c r="Z1784" s="18" t="e">
        <f>IF($L1784&lt;"6",INDEX(Revenue_type,MATCH(Y1784*1,[1]type!$A$118:$A$168,0),8),INDEX(Expenditure_type,MATCH(Y1784*1,[1]type!$A$2:$A$117,0),8))</f>
        <v>#N/A</v>
      </c>
    </row>
    <row r="1785" spans="1:26" ht="15.75" customHeight="1" outlineLevel="2">
      <c r="A1785" s="38">
        <v>130</v>
      </c>
      <c r="B1785" s="39">
        <v>943000</v>
      </c>
      <c r="C1785">
        <v>1</v>
      </c>
      <c r="D1785" t="str">
        <f t="shared" si="223"/>
        <v>1943000.130</v>
      </c>
      <c r="E1785" s="42" t="s">
        <v>41</v>
      </c>
      <c r="H1785" s="17">
        <v>250000</v>
      </c>
      <c r="I1785" s="17">
        <v>165049.21</v>
      </c>
      <c r="J1785" s="16">
        <v>212210.64</v>
      </c>
      <c r="K1785" s="18">
        <f>INDEX(תקציב_2013,MATCH(D1785,'[1]תקציב 2015'!$D$3:$D$5960,0),8)</f>
        <v>76719</v>
      </c>
      <c r="L1785" s="18" t="str">
        <f t="shared" si="216"/>
        <v>9</v>
      </c>
      <c r="M1785" s="18" t="str">
        <f>INDEX(Chapter,MATCH(L1785,[1]Chapter!$A$1:$A$681,0),8)</f>
        <v>מפעלים</v>
      </c>
      <c r="N1785" s="18" t="str">
        <f t="shared" si="217"/>
        <v>94</v>
      </c>
      <c r="O1785" s="18" t="str">
        <f>INDEX(Chapter,MATCH(N1785,[1]Chapter!$A$1:$A$681,0),8)</f>
        <v>תחבורה</v>
      </c>
      <c r="P1785" s="18" t="str">
        <f t="shared" si="218"/>
        <v>943</v>
      </c>
      <c r="Q1785" s="18" t="str">
        <f>INDEX(Chapter,MATCH(P1785,[1]Chapter!$A$1:$A$681,0),8)</f>
        <v>חניה למכוניות</v>
      </c>
      <c r="R1785" s="18" t="str">
        <f t="shared" si="219"/>
        <v>9430</v>
      </c>
      <c r="S1785" s="18" t="e">
        <f>INDEX(Chapter,MATCH(R1785,[1]Chapter!$A$1:$A$681,0),8)</f>
        <v>#N/A</v>
      </c>
      <c r="T1785" s="18"/>
      <c r="U1785" s="18" t="str">
        <f t="shared" si="220"/>
        <v>1</v>
      </c>
      <c r="V1785" s="18" t="str">
        <f>IF($L1785&lt;"6",INDEX(Revenue_type,MATCH(U1785*1,[1]type!$A$118:$A$168,0),8),INDEX(Expenditure_type,MATCH(U1785*1,[1]type!$A$2:$A$117,0),8))</f>
        <v>משכורות וש"ע לעובדים לפי תקן</v>
      </c>
      <c r="W1785" s="18" t="str">
        <f t="shared" si="221"/>
        <v>13</v>
      </c>
      <c r="X1785" s="18" t="str">
        <f>IF($L1785&lt;"6",INDEX(Revenue_type,MATCH(W1785*1,[1]type!$A$118:$A$168,0),8),INDEX(Expenditure_type,MATCH(W1785*1,[1]type!$A$2:$A$117,0),8))</f>
        <v>שעות נוספות</v>
      </c>
      <c r="Y1785" s="18" t="str">
        <f t="shared" si="222"/>
        <v>130</v>
      </c>
      <c r="Z1785" s="18" t="e">
        <f>IF($L1785&lt;"6",INDEX(Revenue_type,MATCH(Y1785*1,[1]type!$A$118:$A$168,0),8),INDEX(Expenditure_type,MATCH(Y1785*1,[1]type!$A$2:$A$117,0),8))</f>
        <v>#N/A</v>
      </c>
    </row>
    <row r="1786" spans="1:26" ht="15.75" customHeight="1" outlineLevel="2">
      <c r="A1786" s="52">
        <v>140</v>
      </c>
      <c r="B1786" s="39">
        <v>943000</v>
      </c>
      <c r="C1786">
        <v>1</v>
      </c>
      <c r="D1786" t="str">
        <f t="shared" si="223"/>
        <v>1943000.140</v>
      </c>
      <c r="E1786" s="43" t="s">
        <v>1127</v>
      </c>
      <c r="H1786" s="17">
        <v>0</v>
      </c>
      <c r="I1786" s="17">
        <v>9214.68</v>
      </c>
      <c r="J1786" s="16"/>
      <c r="K1786" s="18">
        <f>INDEX(תקציב_2013,MATCH(D1786,'[1]תקציב 2015'!$D$3:$D$5960,0),8)</f>
        <v>133650</v>
      </c>
      <c r="L1786" s="18" t="str">
        <f t="shared" si="216"/>
        <v>9</v>
      </c>
      <c r="M1786" s="18" t="str">
        <f>INDEX(Chapter,MATCH(L1786,[1]Chapter!$A$1:$A$681,0),8)</f>
        <v>מפעלים</v>
      </c>
      <c r="N1786" s="18" t="str">
        <f t="shared" si="217"/>
        <v>94</v>
      </c>
      <c r="O1786" s="18" t="str">
        <f>INDEX(Chapter,MATCH(N1786,[1]Chapter!$A$1:$A$681,0),8)</f>
        <v>תחבורה</v>
      </c>
      <c r="P1786" s="18" t="str">
        <f t="shared" si="218"/>
        <v>943</v>
      </c>
      <c r="Q1786" s="18" t="str">
        <f>INDEX(Chapter,MATCH(P1786,[1]Chapter!$A$1:$A$681,0),8)</f>
        <v>חניה למכוניות</v>
      </c>
      <c r="R1786" s="18" t="str">
        <f t="shared" si="219"/>
        <v>9430</v>
      </c>
      <c r="S1786" s="18" t="e">
        <f>INDEX(Chapter,MATCH(R1786,[1]Chapter!$A$1:$A$681,0),8)</f>
        <v>#N/A</v>
      </c>
      <c r="T1786" s="18"/>
      <c r="U1786" s="18" t="str">
        <f t="shared" si="220"/>
        <v>1</v>
      </c>
      <c r="V1786" s="18" t="str">
        <f>IF($L1786&lt;"6",INDEX(Revenue_type,MATCH(U1786*1,[1]type!$A$118:$A$168,0),8),INDEX(Expenditure_type,MATCH(U1786*1,[1]type!$A$2:$A$117,0),8))</f>
        <v>משכורות וש"ע לעובדים לפי תקן</v>
      </c>
      <c r="W1786" s="18" t="str">
        <f t="shared" si="221"/>
        <v>14</v>
      </c>
      <c r="X1786" s="18" t="str">
        <f>IF($L1786&lt;"6",INDEX(Revenue_type,MATCH(W1786*1,[1]type!$A$118:$A$168,0),8),INDEX(Expenditure_type,MATCH(W1786*1,[1]type!$A$2:$A$117,0),8))</f>
        <v>החזר הוצאות</v>
      </c>
      <c r="Y1786" s="18" t="str">
        <f t="shared" si="222"/>
        <v>140</v>
      </c>
      <c r="Z1786" s="18" t="e">
        <f>IF($L1786&lt;"6",INDEX(Revenue_type,MATCH(Y1786*1,[1]type!$A$118:$A$168,0),8),INDEX(Expenditure_type,MATCH(Y1786*1,[1]type!$A$2:$A$117,0),8))</f>
        <v>#N/A</v>
      </c>
    </row>
    <row r="1787" spans="1:26" ht="15.75" customHeight="1" outlineLevel="2">
      <c r="A1787" s="52">
        <v>210</v>
      </c>
      <c r="B1787" s="39">
        <v>943000</v>
      </c>
      <c r="C1787">
        <v>1</v>
      </c>
      <c r="D1787" t="str">
        <f t="shared" si="223"/>
        <v>1943000.210</v>
      </c>
      <c r="E1787" s="46" t="s">
        <v>476</v>
      </c>
      <c r="H1787" s="17">
        <v>150000</v>
      </c>
      <c r="I1787" s="17">
        <v>303569.42</v>
      </c>
      <c r="J1787" s="16">
        <v>189260.89</v>
      </c>
      <c r="K1787" s="18" t="e">
        <f>INDEX(תקציב_2013,MATCH(D1787,'[1]תקציב 2015'!$D$3:$D$5960,0),8)</f>
        <v>#N/A</v>
      </c>
      <c r="L1787" s="18" t="str">
        <f t="shared" si="216"/>
        <v>9</v>
      </c>
      <c r="M1787" s="18" t="str">
        <f>INDEX(Chapter,MATCH(L1787,[1]Chapter!$A$1:$A$681,0),8)</f>
        <v>מפעלים</v>
      </c>
      <c r="N1787" s="18" t="str">
        <f t="shared" si="217"/>
        <v>94</v>
      </c>
      <c r="O1787" s="18" t="str">
        <f>INDEX(Chapter,MATCH(N1787,[1]Chapter!$A$1:$A$681,0),8)</f>
        <v>תחבורה</v>
      </c>
      <c r="P1787" s="18" t="str">
        <f t="shared" si="218"/>
        <v>943</v>
      </c>
      <c r="Q1787" s="18" t="str">
        <f>INDEX(Chapter,MATCH(P1787,[1]Chapter!$A$1:$A$681,0),8)</f>
        <v>חניה למכוניות</v>
      </c>
      <c r="R1787" s="18" t="str">
        <f t="shared" si="219"/>
        <v>9430</v>
      </c>
      <c r="S1787" s="18" t="e">
        <f>INDEX(Chapter,MATCH(R1787,[1]Chapter!$A$1:$A$681,0),8)</f>
        <v>#N/A</v>
      </c>
      <c r="T1787" s="18"/>
      <c r="U1787" s="18" t="str">
        <f t="shared" si="220"/>
        <v>2</v>
      </c>
      <c r="V1787" s="18" t="str">
        <f>IF($L1787&lt;"6",INDEX(Revenue_type,MATCH(U1787*1,[1]type!$A$118:$A$168,0),8),INDEX(Expenditure_type,MATCH(U1787*1,[1]type!$A$2:$A$117,0),8))</f>
        <v>משכורות וש"ע לעובדים בלי תקן</v>
      </c>
      <c r="W1787" s="18" t="str">
        <f t="shared" si="221"/>
        <v>21</v>
      </c>
      <c r="X1787" s="18" t="str">
        <f>IF($L1787&lt;"6",INDEX(Revenue_type,MATCH(W1787*1,[1]type!$A$118:$A$168,0),8),INDEX(Expenditure_type,MATCH(W1787*1,[1]type!$A$2:$A$117,0),8))</f>
        <v>השכר הקובע</v>
      </c>
      <c r="Y1787" s="18" t="str">
        <f t="shared" si="222"/>
        <v>210</v>
      </c>
      <c r="Z1787" s="18" t="e">
        <f>IF($L1787&lt;"6",INDEX(Revenue_type,MATCH(Y1787*1,[1]type!$A$118:$A$168,0),8),INDEX(Expenditure_type,MATCH(Y1787*1,[1]type!$A$2:$A$117,0),8))</f>
        <v>#N/A</v>
      </c>
    </row>
    <row r="1788" spans="1:26" ht="15.75" customHeight="1" outlineLevel="2">
      <c r="A1788" s="52">
        <v>411</v>
      </c>
      <c r="B1788" s="39">
        <v>943000</v>
      </c>
      <c r="C1788">
        <v>1</v>
      </c>
      <c r="D1788" t="str">
        <f t="shared" si="223"/>
        <v>1943000.411</v>
      </c>
      <c r="E1788" s="43" t="s">
        <v>1128</v>
      </c>
      <c r="F1788" s="16"/>
      <c r="G1788"/>
      <c r="H1788" s="17">
        <v>140000</v>
      </c>
      <c r="I1788" s="17">
        <v>123400.14</v>
      </c>
      <c r="J1788" s="16">
        <v>34925.64</v>
      </c>
      <c r="K1788" s="18" t="e">
        <f>INDEX(תקציב_2013,MATCH(D1788,'[1]תקציב 2015'!$D$3:$D$5960,0),8)</f>
        <v>#N/A</v>
      </c>
      <c r="L1788" s="18" t="str">
        <f t="shared" si="216"/>
        <v>9</v>
      </c>
      <c r="M1788" s="18" t="str">
        <f>INDEX(Chapter,MATCH(L1788,[1]Chapter!$A$1:$A$681,0),8)</f>
        <v>מפעלים</v>
      </c>
      <c r="N1788" s="18" t="str">
        <f t="shared" si="217"/>
        <v>94</v>
      </c>
      <c r="O1788" s="18" t="str">
        <f>INDEX(Chapter,MATCH(N1788,[1]Chapter!$A$1:$A$681,0),8)</f>
        <v>תחבורה</v>
      </c>
      <c r="P1788" s="18" t="str">
        <f t="shared" si="218"/>
        <v>943</v>
      </c>
      <c r="Q1788" s="18" t="str">
        <f>INDEX(Chapter,MATCH(P1788,[1]Chapter!$A$1:$A$681,0),8)</f>
        <v>חניה למכוניות</v>
      </c>
      <c r="R1788" s="18" t="str">
        <f t="shared" si="219"/>
        <v>9430</v>
      </c>
      <c r="S1788" s="18" t="e">
        <f>INDEX(Chapter,MATCH(R1788,[1]Chapter!$A$1:$A$681,0),8)</f>
        <v>#N/A</v>
      </c>
      <c r="T1788" s="18"/>
      <c r="U1788" s="18" t="str">
        <f t="shared" si="220"/>
        <v>4</v>
      </c>
      <c r="V1788" s="18" t="str">
        <f>IF($L1788&lt;"6",INDEX(Revenue_type,MATCH(U1788*1,[1]type!$A$118:$A$168,0),8),INDEX(Expenditure_type,MATCH(U1788*1,[1]type!$A$2:$A$117,0),8))</f>
        <v>אחזקת בינים ואספקת ציוד</v>
      </c>
      <c r="W1788" s="18" t="str">
        <f t="shared" si="221"/>
        <v>41</v>
      </c>
      <c r="X1788" s="18" t="str">
        <f>IF($L1788&lt;"6",INDEX(Revenue_type,MATCH(W1788*1,[1]type!$A$118:$A$168,0),8),INDEX(Expenditure_type,MATCH(W1788*1,[1]type!$A$2:$A$117,0),8))</f>
        <v>שכר דירה ודמי חכירה</v>
      </c>
      <c r="Y1788" s="18" t="str">
        <f t="shared" si="222"/>
        <v>411</v>
      </c>
      <c r="Z1788" s="18" t="e">
        <f>IF($L1788&lt;"6",INDEX(Revenue_type,MATCH(Y1788*1,[1]type!$A$118:$A$168,0),8),INDEX(Expenditure_type,MATCH(Y1788*1,[1]type!$A$2:$A$117,0),8))</f>
        <v>#N/A</v>
      </c>
    </row>
    <row r="1789" spans="1:26" ht="15.75" customHeight="1" outlineLevel="2">
      <c r="A1789" s="38">
        <v>430</v>
      </c>
      <c r="B1789" s="39">
        <v>943000</v>
      </c>
      <c r="C1789">
        <v>1</v>
      </c>
      <c r="D1789" t="str">
        <f t="shared" si="223"/>
        <v>1943000.430</v>
      </c>
      <c r="E1789" s="45" t="s">
        <v>1129</v>
      </c>
      <c r="F1789" s="16"/>
      <c r="G1789"/>
      <c r="H1789" s="17">
        <v>25000</v>
      </c>
      <c r="I1789" s="17">
        <v>26801.64</v>
      </c>
      <c r="J1789" s="16">
        <v>0</v>
      </c>
      <c r="K1789" s="18" t="e">
        <f>INDEX(תקציב_2013,MATCH(D1789,'[1]תקציב 2015'!$D$3:$D$5960,0),8)</f>
        <v>#N/A</v>
      </c>
      <c r="L1789" s="18" t="str">
        <f t="shared" si="216"/>
        <v>9</v>
      </c>
      <c r="M1789" s="18" t="str">
        <f>INDEX(Chapter,MATCH(L1789,[1]Chapter!$A$1:$A$681,0),8)</f>
        <v>מפעלים</v>
      </c>
      <c r="N1789" s="18" t="str">
        <f t="shared" si="217"/>
        <v>94</v>
      </c>
      <c r="O1789" s="18" t="str">
        <f>INDEX(Chapter,MATCH(N1789,[1]Chapter!$A$1:$A$681,0),8)</f>
        <v>תחבורה</v>
      </c>
      <c r="P1789" s="18" t="str">
        <f t="shared" si="218"/>
        <v>943</v>
      </c>
      <c r="Q1789" s="18" t="str">
        <f>INDEX(Chapter,MATCH(P1789,[1]Chapter!$A$1:$A$681,0),8)</f>
        <v>חניה למכוניות</v>
      </c>
      <c r="R1789" s="18" t="str">
        <f t="shared" si="219"/>
        <v>9430</v>
      </c>
      <c r="S1789" s="18" t="e">
        <f>INDEX(Chapter,MATCH(R1789,[1]Chapter!$A$1:$A$681,0),8)</f>
        <v>#N/A</v>
      </c>
      <c r="T1789" s="18"/>
      <c r="U1789" s="18" t="str">
        <f t="shared" si="220"/>
        <v>4</v>
      </c>
      <c r="V1789" s="18" t="str">
        <f>IF($L1789&lt;"6",INDEX(Revenue_type,MATCH(U1789*1,[1]type!$A$118:$A$168,0),8),INDEX(Expenditure_type,MATCH(U1789*1,[1]type!$A$2:$A$117,0),8))</f>
        <v>אחזקת בינים ואספקת ציוד</v>
      </c>
      <c r="W1789" s="18" t="str">
        <f t="shared" si="221"/>
        <v>43</v>
      </c>
      <c r="X1789" s="18" t="str">
        <f>IF($L1789&lt;"6",INDEX(Revenue_type,MATCH(W1789*1,[1]type!$A$118:$A$168,0),8),INDEX(Expenditure_type,MATCH(W1789*1,[1]type!$A$2:$A$117,0),8))</f>
        <v>חשמל, מים וחומרי ניקיון</v>
      </c>
      <c r="Y1789" s="18" t="str">
        <f t="shared" si="222"/>
        <v>430</v>
      </c>
      <c r="Z1789" s="18" t="e">
        <f>IF($L1789&lt;"6",INDEX(Revenue_type,MATCH(Y1789*1,[1]type!$A$118:$A$168,0),8),INDEX(Expenditure_type,MATCH(Y1789*1,[1]type!$A$2:$A$117,0),8))</f>
        <v>#N/A</v>
      </c>
    </row>
    <row r="1790" spans="1:26" ht="15.75" customHeight="1" outlineLevel="2">
      <c r="A1790" s="38">
        <v>492</v>
      </c>
      <c r="B1790" s="39">
        <v>943000</v>
      </c>
      <c r="C1790">
        <v>1</v>
      </c>
      <c r="D1790" t="str">
        <f t="shared" si="223"/>
        <v>1943000.492</v>
      </c>
      <c r="E1790" s="42" t="s">
        <v>443</v>
      </c>
      <c r="F1790" s="16"/>
      <c r="G1790"/>
      <c r="H1790" s="17">
        <v>50000</v>
      </c>
      <c r="I1790" s="17">
        <v>47972.65</v>
      </c>
      <c r="J1790" s="16">
        <v>46938.49</v>
      </c>
      <c r="K1790" s="18" t="e">
        <f>INDEX(תקציב_2013,MATCH(D1790,'[1]תקציב 2015'!$D$3:$D$5960,0),8)</f>
        <v>#N/A</v>
      </c>
      <c r="L1790" s="18" t="str">
        <f t="shared" si="216"/>
        <v>9</v>
      </c>
      <c r="M1790" s="18" t="str">
        <f>INDEX(Chapter,MATCH(L1790,[1]Chapter!$A$1:$A$681,0),8)</f>
        <v>מפעלים</v>
      </c>
      <c r="N1790" s="18" t="str">
        <f t="shared" si="217"/>
        <v>94</v>
      </c>
      <c r="O1790" s="18" t="str">
        <f>INDEX(Chapter,MATCH(N1790,[1]Chapter!$A$1:$A$681,0),8)</f>
        <v>תחבורה</v>
      </c>
      <c r="P1790" s="18" t="str">
        <f t="shared" si="218"/>
        <v>943</v>
      </c>
      <c r="Q1790" s="18" t="str">
        <f>INDEX(Chapter,MATCH(P1790,[1]Chapter!$A$1:$A$681,0),8)</f>
        <v>חניה למכוניות</v>
      </c>
      <c r="R1790" s="18" t="str">
        <f t="shared" si="219"/>
        <v>9430</v>
      </c>
      <c r="S1790" s="18" t="e">
        <f>INDEX(Chapter,MATCH(R1790,[1]Chapter!$A$1:$A$681,0),8)</f>
        <v>#N/A</v>
      </c>
      <c r="T1790" s="18"/>
      <c r="U1790" s="18" t="str">
        <f t="shared" si="220"/>
        <v>4</v>
      </c>
      <c r="V1790" s="18" t="str">
        <f>IF($L1790&lt;"6",INDEX(Revenue_type,MATCH(U1790*1,[1]type!$A$118:$A$168,0),8),INDEX(Expenditure_type,MATCH(U1790*1,[1]type!$A$2:$A$117,0),8))</f>
        <v>אחזקת בינים ואספקת ציוד</v>
      </c>
      <c r="W1790" s="18" t="str">
        <f t="shared" si="221"/>
        <v>49</v>
      </c>
      <c r="X1790" s="18" t="e">
        <f>IF($L1790&lt;"6",INDEX(Revenue_type,MATCH(W1790*1,[1]type!$A$118:$A$168,0),8),INDEX(Expenditure_type,MATCH(W1790*1,[1]type!$A$2:$A$117,0),8))</f>
        <v>#N/A</v>
      </c>
      <c r="Y1790" s="18" t="str">
        <f t="shared" si="222"/>
        <v>492</v>
      </c>
      <c r="Z1790" s="18" t="str">
        <f>IF($L1790&lt;"6",INDEX(Revenue_type,MATCH(Y1790*1,[1]type!$A$118:$A$168,0),8),INDEX(Expenditure_type,MATCH(Y1790*1,[1]type!$A$2:$A$117,0),8))</f>
        <v>השתתפות בתקציבי עזר 092</v>
      </c>
    </row>
    <row r="1791" spans="1:26" ht="15.75" customHeight="1" outlineLevel="2">
      <c r="A1791" s="38">
        <v>511</v>
      </c>
      <c r="B1791" s="39">
        <v>943000</v>
      </c>
      <c r="C1791">
        <v>1</v>
      </c>
      <c r="D1791" t="str">
        <f t="shared" si="223"/>
        <v>1943000.511</v>
      </c>
      <c r="E1791" s="45" t="s">
        <v>594</v>
      </c>
      <c r="F1791" s="16"/>
      <c r="G1791"/>
      <c r="H1791" s="17">
        <v>7000</v>
      </c>
      <c r="I1791" s="17">
        <v>2242.14</v>
      </c>
      <c r="J1791" s="16"/>
      <c r="K1791" s="18" t="e">
        <f>INDEX(תקציב_2013,MATCH(D1791,'[1]תקציב 2015'!$D$3:$D$5960,0),8)</f>
        <v>#N/A</v>
      </c>
      <c r="L1791" s="18" t="str">
        <f t="shared" si="216"/>
        <v>9</v>
      </c>
      <c r="M1791" s="18" t="str">
        <f>INDEX(Chapter,MATCH(L1791,[1]Chapter!$A$1:$A$681,0),8)</f>
        <v>מפעלים</v>
      </c>
      <c r="N1791" s="18" t="str">
        <f t="shared" si="217"/>
        <v>94</v>
      </c>
      <c r="O1791" s="18" t="str">
        <f>INDEX(Chapter,MATCH(N1791,[1]Chapter!$A$1:$A$681,0),8)</f>
        <v>תחבורה</v>
      </c>
      <c r="P1791" s="18" t="str">
        <f t="shared" si="218"/>
        <v>943</v>
      </c>
      <c r="Q1791" s="18" t="str">
        <f>INDEX(Chapter,MATCH(P1791,[1]Chapter!$A$1:$A$681,0),8)</f>
        <v>חניה למכוניות</v>
      </c>
      <c r="R1791" s="18" t="str">
        <f t="shared" si="219"/>
        <v>9430</v>
      </c>
      <c r="S1791" s="18" t="e">
        <f>INDEX(Chapter,MATCH(R1791,[1]Chapter!$A$1:$A$681,0),8)</f>
        <v>#N/A</v>
      </c>
      <c r="T1791" s="18"/>
      <c r="U1791" s="18" t="str">
        <f t="shared" si="220"/>
        <v>5</v>
      </c>
      <c r="V1791" s="18" t="str">
        <f>IF($L1791&lt;"6",INDEX(Revenue_type,MATCH(U1791*1,[1]type!$A$118:$A$168,0),8),INDEX(Expenditure_type,MATCH(U1791*1,[1]type!$A$2:$A$117,0),8))</f>
        <v>הוצאות מנהליות</v>
      </c>
      <c r="W1791" s="18" t="str">
        <f t="shared" si="221"/>
        <v>51</v>
      </c>
      <c r="X1791" s="18" t="str">
        <f>IF($L1791&lt;"6",INDEX(Revenue_type,MATCH(W1791*1,[1]type!$A$118:$A$168,0),8),INDEX(Expenditure_type,MATCH(W1791*1,[1]type!$A$2:$A$117,0),8))</f>
        <v>אש"ל וכיבודים</v>
      </c>
      <c r="Y1791" s="18" t="str">
        <f t="shared" si="222"/>
        <v>511</v>
      </c>
      <c r="Z1791" s="18" t="str">
        <f>IF($L1791&lt;"6",INDEX(Revenue_type,MATCH(Y1791*1,[1]type!$A$118:$A$168,0),8),INDEX(Expenditure_type,MATCH(Y1791*1,[1]type!$A$2:$A$117,0),8))</f>
        <v>אירוח וכיבוד</v>
      </c>
    </row>
    <row r="1792" spans="1:26" ht="15.75" customHeight="1" outlineLevel="2">
      <c r="A1792" s="38">
        <v>531</v>
      </c>
      <c r="B1792" s="39">
        <v>943000</v>
      </c>
      <c r="C1792">
        <v>1</v>
      </c>
      <c r="D1792" t="str">
        <f t="shared" si="223"/>
        <v>1943000.531</v>
      </c>
      <c r="E1792" s="45" t="s">
        <v>1130</v>
      </c>
      <c r="F1792" s="16"/>
      <c r="G1792"/>
      <c r="H1792" s="17">
        <v>120000</v>
      </c>
      <c r="I1792" s="17">
        <v>55805.07</v>
      </c>
      <c r="J1792" s="16"/>
      <c r="K1792" s="18" t="e">
        <f>INDEX(תקציב_2013,MATCH(D1792,'[1]תקציב 2015'!$D$3:$D$5960,0),8)</f>
        <v>#N/A</v>
      </c>
      <c r="L1792" s="18" t="str">
        <f t="shared" si="216"/>
        <v>9</v>
      </c>
      <c r="M1792" s="18" t="str">
        <f>INDEX(Chapter,MATCH(L1792,[1]Chapter!$A$1:$A$681,0),8)</f>
        <v>מפעלים</v>
      </c>
      <c r="N1792" s="18" t="str">
        <f t="shared" si="217"/>
        <v>94</v>
      </c>
      <c r="O1792" s="18" t="str">
        <f>INDEX(Chapter,MATCH(N1792,[1]Chapter!$A$1:$A$681,0),8)</f>
        <v>תחבורה</v>
      </c>
      <c r="P1792" s="18" t="str">
        <f t="shared" si="218"/>
        <v>943</v>
      </c>
      <c r="Q1792" s="18" t="str">
        <f>INDEX(Chapter,MATCH(P1792,[1]Chapter!$A$1:$A$681,0),8)</f>
        <v>חניה למכוניות</v>
      </c>
      <c r="R1792" s="18" t="str">
        <f t="shared" si="219"/>
        <v>9430</v>
      </c>
      <c r="S1792" s="18" t="e">
        <f>INDEX(Chapter,MATCH(R1792,[1]Chapter!$A$1:$A$681,0),8)</f>
        <v>#N/A</v>
      </c>
      <c r="T1792" s="18"/>
      <c r="U1792" s="18" t="str">
        <f t="shared" si="220"/>
        <v>5</v>
      </c>
      <c r="V1792" s="18" t="str">
        <f>IF($L1792&lt;"6",INDEX(Revenue_type,MATCH(U1792*1,[1]type!$A$118:$A$168,0),8),INDEX(Expenditure_type,MATCH(U1792*1,[1]type!$A$2:$A$117,0),8))</f>
        <v>הוצאות מנהליות</v>
      </c>
      <c r="W1792" s="18" t="str">
        <f t="shared" si="221"/>
        <v>53</v>
      </c>
      <c r="X1792" s="18" t="str">
        <f>IF($L1792&lt;"6",INDEX(Revenue_type,MATCH(W1792*1,[1]type!$A$118:$A$168,0),8),INDEX(Expenditure_type,MATCH(W1792*1,[1]type!$A$2:$A$117,0),8))</f>
        <v>הוצאות רכב מינהלי</v>
      </c>
      <c r="Y1792" s="18" t="str">
        <f t="shared" si="222"/>
        <v>531</v>
      </c>
      <c r="Z1792" s="18" t="str">
        <f>IF($L1792&lt;"6",INDEX(Revenue_type,MATCH(Y1792*1,[1]type!$A$118:$A$168,0),8),INDEX(Expenditure_type,MATCH(Y1792*1,[1]type!$A$2:$A$117,0),8))</f>
        <v>דלק ושמנים</v>
      </c>
    </row>
    <row r="1793" spans="1:26" ht="15.75" customHeight="1" outlineLevel="2">
      <c r="A1793" s="38">
        <v>532</v>
      </c>
      <c r="B1793" s="39">
        <v>943000</v>
      </c>
      <c r="C1793">
        <v>1</v>
      </c>
      <c r="D1793" t="str">
        <f t="shared" si="223"/>
        <v>1943000.532</v>
      </c>
      <c r="E1793" s="42" t="s">
        <v>1131</v>
      </c>
      <c r="F1793" s="16"/>
      <c r="G1793"/>
      <c r="H1793" s="17">
        <v>16000</v>
      </c>
      <c r="I1793" s="17">
        <v>0</v>
      </c>
      <c r="J1793" s="16"/>
      <c r="K1793" s="18" t="e">
        <f>INDEX(תקציב_2013,MATCH(D1793,'[1]תקציב 2015'!$D$3:$D$5960,0),8)</f>
        <v>#N/A</v>
      </c>
      <c r="L1793" s="18" t="str">
        <f t="shared" si="216"/>
        <v>9</v>
      </c>
      <c r="M1793" s="18" t="str">
        <f>INDEX(Chapter,MATCH(L1793,[1]Chapter!$A$1:$A$681,0),8)</f>
        <v>מפעלים</v>
      </c>
      <c r="N1793" s="18" t="str">
        <f t="shared" si="217"/>
        <v>94</v>
      </c>
      <c r="O1793" s="18" t="str">
        <f>INDEX(Chapter,MATCH(N1793,[1]Chapter!$A$1:$A$681,0),8)</f>
        <v>תחבורה</v>
      </c>
      <c r="P1793" s="18" t="str">
        <f t="shared" si="218"/>
        <v>943</v>
      </c>
      <c r="Q1793" s="18" t="str">
        <f>INDEX(Chapter,MATCH(P1793,[1]Chapter!$A$1:$A$681,0),8)</f>
        <v>חניה למכוניות</v>
      </c>
      <c r="R1793" s="18" t="str">
        <f t="shared" si="219"/>
        <v>9430</v>
      </c>
      <c r="S1793" s="18" t="e">
        <f>INDEX(Chapter,MATCH(R1793,[1]Chapter!$A$1:$A$681,0),8)</f>
        <v>#N/A</v>
      </c>
      <c r="T1793" s="18"/>
      <c r="U1793" s="18" t="str">
        <f t="shared" si="220"/>
        <v>5</v>
      </c>
      <c r="V1793" s="18" t="str">
        <f>IF($L1793&lt;"6",INDEX(Revenue_type,MATCH(U1793*1,[1]type!$A$118:$A$168,0),8),INDEX(Expenditure_type,MATCH(U1793*1,[1]type!$A$2:$A$117,0),8))</f>
        <v>הוצאות מנהליות</v>
      </c>
      <c r="W1793" s="18" t="str">
        <f t="shared" si="221"/>
        <v>53</v>
      </c>
      <c r="X1793" s="18" t="str">
        <f>IF($L1793&lt;"6",INDEX(Revenue_type,MATCH(W1793*1,[1]type!$A$118:$A$168,0),8),INDEX(Expenditure_type,MATCH(W1793*1,[1]type!$A$2:$A$117,0),8))</f>
        <v>הוצאות רכב מינהלי</v>
      </c>
      <c r="Y1793" s="18" t="str">
        <f t="shared" si="222"/>
        <v>532</v>
      </c>
      <c r="Z1793" s="18" t="str">
        <f>IF($L1793&lt;"6",INDEX(Revenue_type,MATCH(Y1793*1,[1]type!$A$118:$A$168,0),8),INDEX(Expenditure_type,MATCH(Y1793*1,[1]type!$A$2:$A$117,0),8))</f>
        <v>תיקונים</v>
      </c>
    </row>
    <row r="1794" spans="1:26" ht="15.75" customHeight="1" outlineLevel="2">
      <c r="A1794" s="38">
        <v>533</v>
      </c>
      <c r="B1794" s="39">
        <v>943000</v>
      </c>
      <c r="C1794">
        <v>1</v>
      </c>
      <c r="D1794" t="str">
        <f t="shared" si="223"/>
        <v>1943000.533</v>
      </c>
      <c r="E1794" s="47" t="s">
        <v>1132</v>
      </c>
      <c r="H1794" s="17">
        <v>55000</v>
      </c>
      <c r="I1794" s="17">
        <v>53645</v>
      </c>
      <c r="J1794" s="16"/>
      <c r="K1794" s="18" t="e">
        <f>INDEX(תקציב_2013,MATCH(D1794,'[1]תקציב 2015'!$D$3:$D$5960,0),8)</f>
        <v>#N/A</v>
      </c>
      <c r="L1794" s="18" t="str">
        <f t="shared" si="216"/>
        <v>9</v>
      </c>
      <c r="M1794" s="18" t="str">
        <f>INDEX(Chapter,MATCH(L1794,[1]Chapter!$A$1:$A$681,0),8)</f>
        <v>מפעלים</v>
      </c>
      <c r="N1794" s="18" t="str">
        <f t="shared" si="217"/>
        <v>94</v>
      </c>
      <c r="O1794" s="18" t="str">
        <f>INDEX(Chapter,MATCH(N1794,[1]Chapter!$A$1:$A$681,0),8)</f>
        <v>תחבורה</v>
      </c>
      <c r="P1794" s="18" t="str">
        <f t="shared" si="218"/>
        <v>943</v>
      </c>
      <c r="Q1794" s="18" t="str">
        <f>INDEX(Chapter,MATCH(P1794,[1]Chapter!$A$1:$A$681,0),8)</f>
        <v>חניה למכוניות</v>
      </c>
      <c r="R1794" s="18" t="str">
        <f t="shared" si="219"/>
        <v>9430</v>
      </c>
      <c r="S1794" s="18" t="e">
        <f>INDEX(Chapter,MATCH(R1794,[1]Chapter!$A$1:$A$681,0),8)</f>
        <v>#N/A</v>
      </c>
      <c r="T1794" s="18"/>
      <c r="U1794" s="18" t="str">
        <f t="shared" si="220"/>
        <v>5</v>
      </c>
      <c r="V1794" s="18" t="str">
        <f>IF($L1794&lt;"6",INDEX(Revenue_type,MATCH(U1794*1,[1]type!$A$118:$A$168,0),8),INDEX(Expenditure_type,MATCH(U1794*1,[1]type!$A$2:$A$117,0),8))</f>
        <v>הוצאות מנהליות</v>
      </c>
      <c r="W1794" s="18" t="str">
        <f t="shared" si="221"/>
        <v>53</v>
      </c>
      <c r="X1794" s="18" t="str">
        <f>IF($L1794&lt;"6",INDEX(Revenue_type,MATCH(W1794*1,[1]type!$A$118:$A$168,0),8),INDEX(Expenditure_type,MATCH(W1794*1,[1]type!$A$2:$A$117,0),8))</f>
        <v>הוצאות רכב מינהלי</v>
      </c>
      <c r="Y1794" s="18" t="str">
        <f t="shared" si="222"/>
        <v>533</v>
      </c>
      <c r="Z1794" s="18" t="str">
        <f>IF($L1794&lt;"6",INDEX(Revenue_type,MATCH(Y1794*1,[1]type!$A$118:$A$168,0),8),INDEX(Expenditure_type,MATCH(Y1794*1,[1]type!$A$2:$A$117,0),8))</f>
        <v>רישוי וביטוח</v>
      </c>
    </row>
    <row r="1795" spans="1:26" ht="15.75" customHeight="1" outlineLevel="2">
      <c r="A1795" s="38">
        <v>560</v>
      </c>
      <c r="B1795" s="39">
        <v>943000</v>
      </c>
      <c r="C1795">
        <v>1</v>
      </c>
      <c r="D1795" t="str">
        <f t="shared" si="223"/>
        <v>1943000.560</v>
      </c>
      <c r="E1795" s="42" t="s">
        <v>514</v>
      </c>
      <c r="H1795" s="17">
        <v>30000</v>
      </c>
      <c r="I1795" s="17">
        <v>12690.19</v>
      </c>
      <c r="J1795" s="16"/>
      <c r="K1795" s="18" t="e">
        <f>INDEX(תקציב_2013,MATCH(D1795,'[1]תקציב 2015'!$D$3:$D$5960,0),8)</f>
        <v>#N/A</v>
      </c>
      <c r="L1795" s="18" t="str">
        <f t="shared" ref="L1795:L1858" si="224">IF(LEFT($B1795,1)*1=0,LEFT($B1795,2),LEFT($B1795,1))</f>
        <v>9</v>
      </c>
      <c r="M1795" s="18" t="str">
        <f>INDEX(Chapter,MATCH(L1795,[1]Chapter!$A$1:$A$681,0),8)</f>
        <v>מפעלים</v>
      </c>
      <c r="N1795" s="18" t="str">
        <f t="shared" ref="N1795:N1858" si="225">IF(LEFT($B1795,1)*1=0,LEFT($B1795,3),LEFT($B1795,2))</f>
        <v>94</v>
      </c>
      <c r="O1795" s="18" t="str">
        <f>INDEX(Chapter,MATCH(N1795,[1]Chapter!$A$1:$A$681,0),8)</f>
        <v>תחבורה</v>
      </c>
      <c r="P1795" s="18" t="str">
        <f t="shared" ref="P1795:P1858" si="226">IF(LEFT($B1795,1)*1=0,LEFT($B1795,4),LEFT($B1795,3))</f>
        <v>943</v>
      </c>
      <c r="Q1795" s="18" t="str">
        <f>INDEX(Chapter,MATCH(P1795,[1]Chapter!$A$1:$A$681,0),8)</f>
        <v>חניה למכוניות</v>
      </c>
      <c r="R1795" s="18" t="str">
        <f t="shared" ref="R1795:R1858" si="227">LEFT($B1795,4)</f>
        <v>9430</v>
      </c>
      <c r="S1795" s="18" t="e">
        <f>INDEX(Chapter,MATCH(R1795,[1]Chapter!$A$1:$A$681,0),8)</f>
        <v>#N/A</v>
      </c>
      <c r="T1795" s="18"/>
      <c r="U1795" s="18" t="str">
        <f t="shared" ref="U1795:U1858" si="228">LEFT($A1795,1)</f>
        <v>5</v>
      </c>
      <c r="V1795" s="18" t="str">
        <f>IF($L1795&lt;"6",INDEX(Revenue_type,MATCH(U1795*1,[1]type!$A$118:$A$168,0),8),INDEX(Expenditure_type,MATCH(U1795*1,[1]type!$A$2:$A$117,0),8))</f>
        <v>הוצאות מנהליות</v>
      </c>
      <c r="W1795" s="18" t="str">
        <f t="shared" ref="W1795:W1858" si="229">LEFT($A1795,2)</f>
        <v>56</v>
      </c>
      <c r="X1795" s="18" t="str">
        <f>IF($L1795&lt;"6",INDEX(Revenue_type,MATCH(W1795*1,[1]type!$A$118:$A$168,0),8),INDEX(Expenditure_type,MATCH(W1795*1,[1]type!$A$2:$A$117,0),8))</f>
        <v>הוצאות משרדיות</v>
      </c>
      <c r="Y1795" s="18" t="str">
        <f t="shared" ref="Y1795:Y1858" si="230">LEFT($A1795,3)</f>
        <v>560</v>
      </c>
      <c r="Z1795" s="18" t="e">
        <f>IF($L1795&lt;"6",INDEX(Revenue_type,MATCH(Y1795*1,[1]type!$A$118:$A$168,0),8),INDEX(Expenditure_type,MATCH(Y1795*1,[1]type!$A$2:$A$117,0),8))</f>
        <v>#N/A</v>
      </c>
    </row>
    <row r="1796" spans="1:26" ht="15.75" customHeight="1" outlineLevel="2">
      <c r="A1796" s="38">
        <v>580</v>
      </c>
      <c r="B1796" s="39">
        <v>943000</v>
      </c>
      <c r="C1796">
        <v>1</v>
      </c>
      <c r="D1796" t="str">
        <f t="shared" ref="D1796:D1845" si="231">C1796&amp;B1796&amp;"."&amp;A1796</f>
        <v>1943000.580</v>
      </c>
      <c r="E1796" s="47" t="s">
        <v>1133</v>
      </c>
      <c r="H1796" s="17">
        <v>40000</v>
      </c>
      <c r="I1796" s="17">
        <v>82100.45</v>
      </c>
      <c r="J1796" s="16"/>
      <c r="K1796" s="18" t="e">
        <f>INDEX(תקציב_2013,MATCH(D1796,'[1]תקציב 2015'!$D$3:$D$5960,0),8)</f>
        <v>#N/A</v>
      </c>
      <c r="L1796" s="18" t="str">
        <f t="shared" si="224"/>
        <v>9</v>
      </c>
      <c r="M1796" s="18" t="str">
        <f>INDEX(Chapter,MATCH(L1796,[1]Chapter!$A$1:$A$681,0),8)</f>
        <v>מפעלים</v>
      </c>
      <c r="N1796" s="18" t="str">
        <f t="shared" si="225"/>
        <v>94</v>
      </c>
      <c r="O1796" s="18" t="str">
        <f>INDEX(Chapter,MATCH(N1796,[1]Chapter!$A$1:$A$681,0),8)</f>
        <v>תחבורה</v>
      </c>
      <c r="P1796" s="18" t="str">
        <f t="shared" si="226"/>
        <v>943</v>
      </c>
      <c r="Q1796" s="18" t="str">
        <f>INDEX(Chapter,MATCH(P1796,[1]Chapter!$A$1:$A$681,0),8)</f>
        <v>חניה למכוניות</v>
      </c>
      <c r="R1796" s="18" t="str">
        <f t="shared" si="227"/>
        <v>9430</v>
      </c>
      <c r="S1796" s="18" t="e">
        <f>INDEX(Chapter,MATCH(R1796,[1]Chapter!$A$1:$A$681,0),8)</f>
        <v>#N/A</v>
      </c>
      <c r="T1796" s="18"/>
      <c r="U1796" s="18" t="str">
        <f t="shared" si="228"/>
        <v>5</v>
      </c>
      <c r="V1796" s="18" t="str">
        <f>IF($L1796&lt;"6",INDEX(Revenue_type,MATCH(U1796*1,[1]type!$A$118:$A$168,0),8),INDEX(Expenditure_type,MATCH(U1796*1,[1]type!$A$2:$A$117,0),8))</f>
        <v>הוצאות מנהליות</v>
      </c>
      <c r="W1796" s="18" t="str">
        <f t="shared" si="229"/>
        <v>58</v>
      </c>
      <c r="X1796" s="18" t="str">
        <f>IF($L1796&lt;"6",INDEX(Revenue_type,MATCH(W1796*1,[1]type!$A$118:$A$168,0),8),INDEX(Expenditure_type,MATCH(W1796*1,[1]type!$A$2:$A$117,0),8))</f>
        <v>הוצאות ארגוניות שונות</v>
      </c>
      <c r="Y1796" s="18" t="str">
        <f t="shared" si="230"/>
        <v>580</v>
      </c>
      <c r="Z1796" s="18" t="e">
        <f>IF($L1796&lt;"6",INDEX(Revenue_type,MATCH(Y1796*1,[1]type!$A$118:$A$168,0),8),INDEX(Expenditure_type,MATCH(Y1796*1,[1]type!$A$2:$A$117,0),8))</f>
        <v>#N/A</v>
      </c>
    </row>
    <row r="1797" spans="1:26" ht="15.75" customHeight="1" outlineLevel="2">
      <c r="A1797" s="38">
        <v>750</v>
      </c>
      <c r="B1797" s="39">
        <v>943000</v>
      </c>
      <c r="C1797">
        <v>1</v>
      </c>
      <c r="D1797" t="str">
        <f t="shared" si="231"/>
        <v>1943000.750</v>
      </c>
      <c r="E1797" s="42" t="s">
        <v>1134</v>
      </c>
      <c r="H1797" s="17">
        <v>200000</v>
      </c>
      <c r="I1797" s="17">
        <v>2813.96</v>
      </c>
      <c r="J1797" s="16">
        <v>3847891</v>
      </c>
      <c r="K1797" s="18">
        <f>INDEX(תקציב_2013,MATCH(D1797,'[1]תקציב 2015'!$D$3:$D$5960,0),8)</f>
        <v>382300</v>
      </c>
      <c r="L1797" s="18" t="str">
        <f t="shared" si="224"/>
        <v>9</v>
      </c>
      <c r="M1797" s="18" t="str">
        <f>INDEX(Chapter,MATCH(L1797,[1]Chapter!$A$1:$A$681,0),8)</f>
        <v>מפעלים</v>
      </c>
      <c r="N1797" s="18" t="str">
        <f t="shared" si="225"/>
        <v>94</v>
      </c>
      <c r="O1797" s="18" t="str">
        <f>INDEX(Chapter,MATCH(N1797,[1]Chapter!$A$1:$A$681,0),8)</f>
        <v>תחבורה</v>
      </c>
      <c r="P1797" s="18" t="str">
        <f t="shared" si="226"/>
        <v>943</v>
      </c>
      <c r="Q1797" s="18" t="str">
        <f>INDEX(Chapter,MATCH(P1797,[1]Chapter!$A$1:$A$681,0),8)</f>
        <v>חניה למכוניות</v>
      </c>
      <c r="R1797" s="18" t="str">
        <f t="shared" si="227"/>
        <v>9430</v>
      </c>
      <c r="S1797" s="18" t="e">
        <f>INDEX(Chapter,MATCH(R1797,[1]Chapter!$A$1:$A$681,0),8)</f>
        <v>#N/A</v>
      </c>
      <c r="T1797" s="18"/>
      <c r="U1797" s="18" t="str">
        <f t="shared" si="228"/>
        <v>7</v>
      </c>
      <c r="V1797" s="18" t="str">
        <f>IF($L1797&lt;"6",INDEX(Revenue_type,MATCH(U1797*1,[1]type!$A$118:$A$168,0),8),INDEX(Expenditure_type,MATCH(U1797*1,[1]type!$A$2:$A$117,0),8))</f>
        <v>הוצאות לפעולות</v>
      </c>
      <c r="W1797" s="18" t="str">
        <f t="shared" si="229"/>
        <v>75</v>
      </c>
      <c r="X1797" s="18" t="str">
        <f>IF($L1797&lt;"6",INDEX(Revenue_type,MATCH(W1797*1,[1]type!$A$118:$A$168,0),8),INDEX(Expenditure_type,MATCH(W1797*1,[1]type!$A$2:$A$117,0),8))</f>
        <v>עבודות קבלניות</v>
      </c>
      <c r="Y1797" s="18" t="str">
        <f t="shared" si="230"/>
        <v>750</v>
      </c>
      <c r="Z1797" s="18" t="e">
        <f>IF($L1797&lt;"6",INDEX(Revenue_type,MATCH(Y1797*1,[1]type!$A$118:$A$168,0),8),INDEX(Expenditure_type,MATCH(Y1797*1,[1]type!$A$2:$A$117,0),8))</f>
        <v>#N/A</v>
      </c>
    </row>
    <row r="1798" spans="1:26" ht="15.75" customHeight="1" outlineLevel="2">
      <c r="A1798" s="38">
        <v>751</v>
      </c>
      <c r="B1798" s="39">
        <v>943000</v>
      </c>
      <c r="C1798">
        <v>1</v>
      </c>
      <c r="D1798" t="str">
        <f t="shared" si="231"/>
        <v>1943000.751</v>
      </c>
      <c r="E1798" s="42" t="s">
        <v>1135</v>
      </c>
      <c r="F1798" s="16"/>
      <c r="G1798"/>
      <c r="H1798" s="17">
        <v>0</v>
      </c>
      <c r="I1798" s="17">
        <v>0</v>
      </c>
      <c r="J1798" s="16">
        <v>-1529646.81</v>
      </c>
      <c r="K1798" s="18">
        <f>INDEX(תקציב_2013,MATCH(D1798,'[1]תקציב 2015'!$D$3:$D$5960,0),8)</f>
        <v>1250000</v>
      </c>
      <c r="L1798" s="18" t="str">
        <f t="shared" si="224"/>
        <v>9</v>
      </c>
      <c r="M1798" s="18" t="str">
        <f>INDEX(Chapter,MATCH(L1798,[1]Chapter!$A$1:$A$681,0),8)</f>
        <v>מפעלים</v>
      </c>
      <c r="N1798" s="18" t="str">
        <f t="shared" si="225"/>
        <v>94</v>
      </c>
      <c r="O1798" s="18" t="str">
        <f>INDEX(Chapter,MATCH(N1798,[1]Chapter!$A$1:$A$681,0),8)</f>
        <v>תחבורה</v>
      </c>
      <c r="P1798" s="18" t="str">
        <f t="shared" si="226"/>
        <v>943</v>
      </c>
      <c r="Q1798" s="18" t="str">
        <f>INDEX(Chapter,MATCH(P1798,[1]Chapter!$A$1:$A$681,0),8)</f>
        <v>חניה למכוניות</v>
      </c>
      <c r="R1798" s="18" t="str">
        <f t="shared" si="227"/>
        <v>9430</v>
      </c>
      <c r="S1798" s="18" t="e">
        <f>INDEX(Chapter,MATCH(R1798,[1]Chapter!$A$1:$A$681,0),8)</f>
        <v>#N/A</v>
      </c>
      <c r="T1798" s="18"/>
      <c r="U1798" s="18" t="str">
        <f t="shared" si="228"/>
        <v>7</v>
      </c>
      <c r="V1798" s="18" t="str">
        <f>IF($L1798&lt;"6",INDEX(Revenue_type,MATCH(U1798*1,[1]type!$A$118:$A$168,0),8),INDEX(Expenditure_type,MATCH(U1798*1,[1]type!$A$2:$A$117,0),8))</f>
        <v>הוצאות לפעולות</v>
      </c>
      <c r="W1798" s="18" t="str">
        <f t="shared" si="229"/>
        <v>75</v>
      </c>
      <c r="X1798" s="18" t="str">
        <f>IF($L1798&lt;"6",INDEX(Revenue_type,MATCH(W1798*1,[1]type!$A$118:$A$168,0),8),INDEX(Expenditure_type,MATCH(W1798*1,[1]type!$A$2:$A$117,0),8))</f>
        <v>עבודות קבלניות</v>
      </c>
      <c r="Y1798" s="18" t="str">
        <f t="shared" si="230"/>
        <v>751</v>
      </c>
      <c r="Z1798" s="18" t="e">
        <f>IF($L1798&lt;"6",INDEX(Revenue_type,MATCH(Y1798*1,[1]type!$A$118:$A$168,0),8),INDEX(Expenditure_type,MATCH(Y1798*1,[1]type!$A$2:$A$117,0),8))</f>
        <v>#N/A</v>
      </c>
    </row>
    <row r="1799" spans="1:26" ht="15.75" customHeight="1" outlineLevel="2">
      <c r="A1799" s="38">
        <v>752</v>
      </c>
      <c r="B1799" s="39">
        <v>943000</v>
      </c>
      <c r="C1799">
        <v>1</v>
      </c>
      <c r="D1799" t="str">
        <f t="shared" si="231"/>
        <v>1943000.752</v>
      </c>
      <c r="E1799" s="45" t="s">
        <v>1136</v>
      </c>
      <c r="F1799" s="16"/>
      <c r="G1799"/>
      <c r="H1799" s="17">
        <v>-750000</v>
      </c>
      <c r="I1799" s="17">
        <v>0</v>
      </c>
      <c r="J1799" s="16">
        <v>-1454000</v>
      </c>
      <c r="K1799" s="18" t="e">
        <f>INDEX(תקציב_2013,MATCH(D1799,'[1]תקציב 2015'!$D$3:$D$5960,0),8)</f>
        <v>#N/A</v>
      </c>
      <c r="L1799" s="18" t="str">
        <f t="shared" si="224"/>
        <v>9</v>
      </c>
      <c r="M1799" s="18" t="str">
        <f>INDEX(Chapter,MATCH(L1799,[1]Chapter!$A$1:$A$681,0),8)</f>
        <v>מפעלים</v>
      </c>
      <c r="N1799" s="18" t="str">
        <f t="shared" si="225"/>
        <v>94</v>
      </c>
      <c r="O1799" s="18" t="str">
        <f>INDEX(Chapter,MATCH(N1799,[1]Chapter!$A$1:$A$681,0),8)</f>
        <v>תחבורה</v>
      </c>
      <c r="P1799" s="18" t="str">
        <f t="shared" si="226"/>
        <v>943</v>
      </c>
      <c r="Q1799" s="18" t="str">
        <f>INDEX(Chapter,MATCH(P1799,[1]Chapter!$A$1:$A$681,0),8)</f>
        <v>חניה למכוניות</v>
      </c>
      <c r="R1799" s="18" t="str">
        <f t="shared" si="227"/>
        <v>9430</v>
      </c>
      <c r="S1799" s="18" t="e">
        <f>INDEX(Chapter,MATCH(R1799,[1]Chapter!$A$1:$A$681,0),8)</f>
        <v>#N/A</v>
      </c>
      <c r="T1799" s="18"/>
      <c r="U1799" s="18" t="str">
        <f t="shared" si="228"/>
        <v>7</v>
      </c>
      <c r="V1799" s="18" t="str">
        <f>IF($L1799&lt;"6",INDEX(Revenue_type,MATCH(U1799*1,[1]type!$A$118:$A$168,0),8),INDEX(Expenditure_type,MATCH(U1799*1,[1]type!$A$2:$A$117,0),8))</f>
        <v>הוצאות לפעולות</v>
      </c>
      <c r="W1799" s="18" t="str">
        <f t="shared" si="229"/>
        <v>75</v>
      </c>
      <c r="X1799" s="18" t="str">
        <f>IF($L1799&lt;"6",INDEX(Revenue_type,MATCH(W1799*1,[1]type!$A$118:$A$168,0),8),INDEX(Expenditure_type,MATCH(W1799*1,[1]type!$A$2:$A$117,0),8))</f>
        <v>עבודות קבלניות</v>
      </c>
      <c r="Y1799" s="18" t="str">
        <f t="shared" si="230"/>
        <v>752</v>
      </c>
      <c r="Z1799" s="18" t="e">
        <f>IF($L1799&lt;"6",INDEX(Revenue_type,MATCH(Y1799*1,[1]type!$A$118:$A$168,0),8),INDEX(Expenditure_type,MATCH(Y1799*1,[1]type!$A$2:$A$117,0),8))</f>
        <v>#N/A</v>
      </c>
    </row>
    <row r="1800" spans="1:26" ht="15.75" customHeight="1" outlineLevel="2">
      <c r="A1800" s="38">
        <v>753</v>
      </c>
      <c r="B1800" s="39">
        <v>943000</v>
      </c>
      <c r="C1800">
        <v>1</v>
      </c>
      <c r="D1800" t="str">
        <f t="shared" si="231"/>
        <v>1943000.753</v>
      </c>
      <c r="E1800" s="42" t="s">
        <v>1137</v>
      </c>
      <c r="F1800" s="16"/>
      <c r="G1800"/>
      <c r="H1800" s="17">
        <v>75000</v>
      </c>
      <c r="I1800" s="17">
        <v>82731.06</v>
      </c>
      <c r="J1800" s="16">
        <v>5310</v>
      </c>
      <c r="K1800" s="18">
        <f>INDEX(תקציב_2013,MATCH(D1800,'[1]תקציב 2015'!$D$3:$D$5960,0),8)</f>
        <v>1373750</v>
      </c>
      <c r="L1800" s="18" t="str">
        <f t="shared" si="224"/>
        <v>9</v>
      </c>
      <c r="M1800" s="18" t="str">
        <f>INDEX(Chapter,MATCH(L1800,[1]Chapter!$A$1:$A$681,0),8)</f>
        <v>מפעלים</v>
      </c>
      <c r="N1800" s="18" t="str">
        <f t="shared" si="225"/>
        <v>94</v>
      </c>
      <c r="O1800" s="18" t="str">
        <f>INDEX(Chapter,MATCH(N1800,[1]Chapter!$A$1:$A$681,0),8)</f>
        <v>תחבורה</v>
      </c>
      <c r="P1800" s="18" t="str">
        <f t="shared" si="226"/>
        <v>943</v>
      </c>
      <c r="Q1800" s="18" t="str">
        <f>INDEX(Chapter,MATCH(P1800,[1]Chapter!$A$1:$A$681,0),8)</f>
        <v>חניה למכוניות</v>
      </c>
      <c r="R1800" s="18" t="str">
        <f t="shared" si="227"/>
        <v>9430</v>
      </c>
      <c r="S1800" s="18" t="e">
        <f>INDEX(Chapter,MATCH(R1800,[1]Chapter!$A$1:$A$681,0),8)</f>
        <v>#N/A</v>
      </c>
      <c r="T1800" s="18"/>
      <c r="U1800" s="18" t="str">
        <f t="shared" si="228"/>
        <v>7</v>
      </c>
      <c r="V1800" s="18" t="str">
        <f>IF($L1800&lt;"6",INDEX(Revenue_type,MATCH(U1800*1,[1]type!$A$118:$A$168,0),8),INDEX(Expenditure_type,MATCH(U1800*1,[1]type!$A$2:$A$117,0),8))</f>
        <v>הוצאות לפעולות</v>
      </c>
      <c r="W1800" s="18" t="str">
        <f t="shared" si="229"/>
        <v>75</v>
      </c>
      <c r="X1800" s="18" t="str">
        <f>IF($L1800&lt;"6",INDEX(Revenue_type,MATCH(W1800*1,[1]type!$A$118:$A$168,0),8),INDEX(Expenditure_type,MATCH(W1800*1,[1]type!$A$2:$A$117,0),8))</f>
        <v>עבודות קבלניות</v>
      </c>
      <c r="Y1800" s="18" t="str">
        <f t="shared" si="230"/>
        <v>753</v>
      </c>
      <c r="Z1800" s="18" t="e">
        <f>IF($L1800&lt;"6",INDEX(Revenue_type,MATCH(Y1800*1,[1]type!$A$118:$A$168,0),8),INDEX(Expenditure_type,MATCH(Y1800*1,[1]type!$A$2:$A$117,0),8))</f>
        <v>#N/A</v>
      </c>
    </row>
    <row r="1801" spans="1:26" ht="15.75" customHeight="1" outlineLevel="2">
      <c r="A1801" s="38">
        <v>754</v>
      </c>
      <c r="B1801" s="39">
        <v>943000</v>
      </c>
      <c r="C1801">
        <v>1</v>
      </c>
      <c r="D1801" t="str">
        <f t="shared" si="231"/>
        <v>1943000.754</v>
      </c>
      <c r="E1801" s="42" t="s">
        <v>1138</v>
      </c>
      <c r="F1801" s="16"/>
      <c r="G1801"/>
      <c r="H1801" s="17">
        <v>300000</v>
      </c>
      <c r="I1801" s="17">
        <v>383358.5</v>
      </c>
      <c r="J1801" s="16">
        <v>0</v>
      </c>
      <c r="K1801" s="18"/>
      <c r="L1801" s="18" t="str">
        <f t="shared" si="224"/>
        <v>9</v>
      </c>
      <c r="M1801" s="18" t="str">
        <f>INDEX(Chapter,MATCH(L1801,[1]Chapter!$A$1:$A$681,0),8)</f>
        <v>מפעלים</v>
      </c>
      <c r="N1801" s="18" t="str">
        <f t="shared" si="225"/>
        <v>94</v>
      </c>
      <c r="O1801" s="18" t="str">
        <f>INDEX(Chapter,MATCH(N1801,[1]Chapter!$A$1:$A$681,0),8)</f>
        <v>תחבורה</v>
      </c>
      <c r="P1801" s="18" t="str">
        <f t="shared" si="226"/>
        <v>943</v>
      </c>
      <c r="Q1801" s="18" t="str">
        <f>INDEX(Chapter,MATCH(P1801,[1]Chapter!$A$1:$A$681,0),8)</f>
        <v>חניה למכוניות</v>
      </c>
      <c r="R1801" s="18" t="str">
        <f t="shared" si="227"/>
        <v>9430</v>
      </c>
      <c r="S1801" s="18" t="e">
        <f>INDEX(Chapter,MATCH(R1801,[1]Chapter!$A$1:$A$681,0),8)</f>
        <v>#N/A</v>
      </c>
      <c r="T1801" s="18"/>
      <c r="U1801" s="18" t="str">
        <f t="shared" si="228"/>
        <v>7</v>
      </c>
      <c r="V1801" s="18" t="str">
        <f>IF($L1801&lt;"6",INDEX(Revenue_type,MATCH(U1801*1,[1]type!$A$118:$A$168,0),8),INDEX(Expenditure_type,MATCH(U1801*1,[1]type!$A$2:$A$117,0),8))</f>
        <v>הוצאות לפעולות</v>
      </c>
      <c r="W1801" s="18" t="str">
        <f t="shared" si="229"/>
        <v>75</v>
      </c>
      <c r="X1801" s="18" t="str">
        <f>IF($L1801&lt;"6",INDEX(Revenue_type,MATCH(W1801*1,[1]type!$A$118:$A$168,0),8),INDEX(Expenditure_type,MATCH(W1801*1,[1]type!$A$2:$A$117,0),8))</f>
        <v>עבודות קבלניות</v>
      </c>
      <c r="Y1801" s="18" t="str">
        <f t="shared" si="230"/>
        <v>754</v>
      </c>
      <c r="Z1801" s="18" t="e">
        <f>IF($L1801&lt;"6",INDEX(Revenue_type,MATCH(Y1801*1,[1]type!$A$118:$A$168,0),8),INDEX(Expenditure_type,MATCH(Y1801*1,[1]type!$A$2:$A$117,0),8))</f>
        <v>#N/A</v>
      </c>
    </row>
    <row r="1802" spans="1:26" ht="15.75" customHeight="1" outlineLevel="2">
      <c r="A1802" s="38">
        <v>756</v>
      </c>
      <c r="B1802" s="39">
        <v>943000</v>
      </c>
      <c r="C1802">
        <v>1</v>
      </c>
      <c r="D1802" t="str">
        <f t="shared" si="231"/>
        <v>1943000.756</v>
      </c>
      <c r="E1802" s="42" t="s">
        <v>1139</v>
      </c>
      <c r="F1802" s="16"/>
      <c r="G1802"/>
      <c r="H1802" s="17">
        <v>500000</v>
      </c>
      <c r="I1802" s="17">
        <v>245756.27</v>
      </c>
      <c r="J1802" s="16"/>
      <c r="K1802" s="18">
        <f>INDEX(תקציב_2013,MATCH(D1802,'[1]תקציב 2015'!$D$3:$D$5960,0),8)</f>
        <v>30000</v>
      </c>
      <c r="L1802" s="18" t="str">
        <f t="shared" si="224"/>
        <v>9</v>
      </c>
      <c r="M1802" s="18" t="str">
        <f>INDEX(Chapter,MATCH(L1802,[1]Chapter!$A$1:$A$681,0),8)</f>
        <v>מפעלים</v>
      </c>
      <c r="N1802" s="18" t="str">
        <f t="shared" si="225"/>
        <v>94</v>
      </c>
      <c r="O1802" s="18" t="str">
        <f>INDEX(Chapter,MATCH(N1802,[1]Chapter!$A$1:$A$681,0),8)</f>
        <v>תחבורה</v>
      </c>
      <c r="P1802" s="18" t="str">
        <f t="shared" si="226"/>
        <v>943</v>
      </c>
      <c r="Q1802" s="18" t="str">
        <f>INDEX(Chapter,MATCH(P1802,[1]Chapter!$A$1:$A$681,0),8)</f>
        <v>חניה למכוניות</v>
      </c>
      <c r="R1802" s="18" t="str">
        <f t="shared" si="227"/>
        <v>9430</v>
      </c>
      <c r="S1802" s="18" t="e">
        <f>INDEX(Chapter,MATCH(R1802,[1]Chapter!$A$1:$A$681,0),8)</f>
        <v>#N/A</v>
      </c>
      <c r="T1802" s="18"/>
      <c r="U1802" s="18" t="str">
        <f t="shared" si="228"/>
        <v>7</v>
      </c>
      <c r="V1802" s="18" t="str">
        <f>IF($L1802&lt;"6",INDEX(Revenue_type,MATCH(U1802*1,[1]type!$A$118:$A$168,0),8),INDEX(Expenditure_type,MATCH(U1802*1,[1]type!$A$2:$A$117,0),8))</f>
        <v>הוצאות לפעולות</v>
      </c>
      <c r="W1802" s="18" t="str">
        <f t="shared" si="229"/>
        <v>75</v>
      </c>
      <c r="X1802" s="18" t="str">
        <f>IF($L1802&lt;"6",INDEX(Revenue_type,MATCH(W1802*1,[1]type!$A$118:$A$168,0),8),INDEX(Expenditure_type,MATCH(W1802*1,[1]type!$A$2:$A$117,0),8))</f>
        <v>עבודות קבלניות</v>
      </c>
      <c r="Y1802" s="18" t="str">
        <f t="shared" si="230"/>
        <v>756</v>
      </c>
      <c r="Z1802" s="18" t="e">
        <f>IF($L1802&lt;"6",INDEX(Revenue_type,MATCH(Y1802*1,[1]type!$A$118:$A$168,0),8),INDEX(Expenditure_type,MATCH(Y1802*1,[1]type!$A$2:$A$117,0),8))</f>
        <v>#N/A</v>
      </c>
    </row>
    <row r="1803" spans="1:26" ht="15.75" customHeight="1" outlineLevel="2">
      <c r="A1803" s="38">
        <v>760</v>
      </c>
      <c r="B1803" s="39">
        <v>943000</v>
      </c>
      <c r="C1803">
        <v>1</v>
      </c>
      <c r="D1803" t="str">
        <f t="shared" si="231"/>
        <v>1943000.760</v>
      </c>
      <c r="E1803" s="42" t="s">
        <v>1140</v>
      </c>
      <c r="F1803" s="16"/>
      <c r="G1803"/>
      <c r="H1803" s="17">
        <v>500000</v>
      </c>
      <c r="I1803" s="17">
        <v>106494</v>
      </c>
      <c r="J1803" s="16">
        <v>188838</v>
      </c>
      <c r="K1803" s="18"/>
      <c r="L1803" s="18" t="str">
        <f t="shared" si="224"/>
        <v>9</v>
      </c>
      <c r="M1803" s="18" t="str">
        <f>INDEX(Chapter,MATCH(L1803,[1]Chapter!$A$1:$A$681,0),8)</f>
        <v>מפעלים</v>
      </c>
      <c r="N1803" s="18" t="str">
        <f t="shared" si="225"/>
        <v>94</v>
      </c>
      <c r="O1803" s="18" t="str">
        <f>INDEX(Chapter,MATCH(N1803,[1]Chapter!$A$1:$A$681,0),8)</f>
        <v>תחבורה</v>
      </c>
      <c r="P1803" s="18" t="str">
        <f t="shared" si="226"/>
        <v>943</v>
      </c>
      <c r="Q1803" s="18" t="str">
        <f>INDEX(Chapter,MATCH(P1803,[1]Chapter!$A$1:$A$681,0),8)</f>
        <v>חניה למכוניות</v>
      </c>
      <c r="R1803" s="18" t="str">
        <f t="shared" si="227"/>
        <v>9430</v>
      </c>
      <c r="S1803" s="18" t="e">
        <f>INDEX(Chapter,MATCH(R1803,[1]Chapter!$A$1:$A$681,0),8)</f>
        <v>#N/A</v>
      </c>
      <c r="T1803" s="18"/>
      <c r="U1803" s="18" t="str">
        <f t="shared" si="228"/>
        <v>7</v>
      </c>
      <c r="V1803" s="18" t="str">
        <f>IF($L1803&lt;"6",INDEX(Revenue_type,MATCH(U1803*1,[1]type!$A$118:$A$168,0),8),INDEX(Expenditure_type,MATCH(U1803*1,[1]type!$A$2:$A$117,0),8))</f>
        <v>הוצאות לפעולות</v>
      </c>
      <c r="W1803" s="18" t="str">
        <f t="shared" si="229"/>
        <v>76</v>
      </c>
      <c r="X1803" s="18" t="str">
        <f>IF($L1803&lt;"6",INDEX(Revenue_type,MATCH(W1803*1,[1]type!$A$118:$A$168,0),8),INDEX(Expenditure_type,MATCH(W1803*1,[1]type!$A$2:$A$117,0),8))</f>
        <v>קניית שירותים מרשויות ומוסדות</v>
      </c>
      <c r="Y1803" s="18" t="str">
        <f t="shared" si="230"/>
        <v>760</v>
      </c>
      <c r="Z1803" s="18" t="e">
        <f>IF($L1803&lt;"6",INDEX(Revenue_type,MATCH(Y1803*1,[1]type!$A$118:$A$168,0),8),INDEX(Expenditure_type,MATCH(Y1803*1,[1]type!$A$2:$A$117,0),8))</f>
        <v>#N/A</v>
      </c>
    </row>
    <row r="1804" spans="1:26" ht="15.75" customHeight="1" outlineLevel="2">
      <c r="A1804">
        <v>761</v>
      </c>
      <c r="B1804" s="74">
        <v>943000</v>
      </c>
      <c r="C1804">
        <v>1</v>
      </c>
      <c r="D1804" t="str">
        <f t="shared" si="231"/>
        <v>1943000.761</v>
      </c>
      <c r="E1804" s="75" t="s">
        <v>1141</v>
      </c>
      <c r="F1804" s="16"/>
      <c r="G1804"/>
      <c r="H1804" s="17">
        <v>270000</v>
      </c>
      <c r="I1804" s="17">
        <v>293879.33</v>
      </c>
      <c r="J1804" s="16"/>
      <c r="K1804" s="18"/>
      <c r="L1804" s="18" t="str">
        <f t="shared" si="224"/>
        <v>9</v>
      </c>
      <c r="M1804" s="18" t="str">
        <f>INDEX(Chapter,MATCH(L1804,[1]Chapter!$A$1:$A$681,0),8)</f>
        <v>מפעלים</v>
      </c>
      <c r="N1804" s="18" t="str">
        <f t="shared" si="225"/>
        <v>94</v>
      </c>
      <c r="O1804" s="18" t="str">
        <f>INDEX(Chapter,MATCH(N1804,[1]Chapter!$A$1:$A$681,0),8)</f>
        <v>תחבורה</v>
      </c>
      <c r="P1804" s="18" t="str">
        <f t="shared" si="226"/>
        <v>943</v>
      </c>
      <c r="Q1804" s="18" t="str">
        <f>INDEX(Chapter,MATCH(P1804,[1]Chapter!$A$1:$A$681,0),8)</f>
        <v>חניה למכוניות</v>
      </c>
      <c r="R1804" s="18" t="str">
        <f t="shared" si="227"/>
        <v>9430</v>
      </c>
      <c r="S1804" s="18" t="e">
        <f>INDEX(Chapter,MATCH(R1804,[1]Chapter!$A$1:$A$681,0),8)</f>
        <v>#N/A</v>
      </c>
      <c r="T1804" s="18"/>
      <c r="U1804" s="18" t="str">
        <f t="shared" si="228"/>
        <v>7</v>
      </c>
      <c r="V1804" s="18" t="str">
        <f>IF($L1804&lt;"6",INDEX(Revenue_type,MATCH(U1804*1,[1]type!$A$118:$A$168,0),8),INDEX(Expenditure_type,MATCH(U1804*1,[1]type!$A$2:$A$117,0),8))</f>
        <v>הוצאות לפעולות</v>
      </c>
      <c r="W1804" s="18" t="str">
        <f t="shared" si="229"/>
        <v>76</v>
      </c>
      <c r="X1804" s="18" t="str">
        <f>IF($L1804&lt;"6",INDEX(Revenue_type,MATCH(W1804*1,[1]type!$A$118:$A$168,0),8),INDEX(Expenditure_type,MATCH(W1804*1,[1]type!$A$2:$A$117,0),8))</f>
        <v>קניית שירותים מרשויות ומוסדות</v>
      </c>
      <c r="Y1804" s="18" t="str">
        <f t="shared" si="230"/>
        <v>761</v>
      </c>
      <c r="Z1804" s="18" t="e">
        <f>IF($L1804&lt;"6",INDEX(Revenue_type,MATCH(Y1804*1,[1]type!$A$118:$A$168,0),8),INDEX(Expenditure_type,MATCH(Y1804*1,[1]type!$A$2:$A$117,0),8))</f>
        <v>#N/A</v>
      </c>
    </row>
    <row r="1805" spans="1:26" ht="15.75" customHeight="1" outlineLevel="2">
      <c r="A1805">
        <v>780</v>
      </c>
      <c r="B1805" s="74">
        <v>943000</v>
      </c>
      <c r="C1805">
        <v>1</v>
      </c>
      <c r="D1805" t="str">
        <f t="shared" si="231"/>
        <v>1943000.780</v>
      </c>
      <c r="E1805" s="75" t="s">
        <v>538</v>
      </c>
      <c r="F1805" s="16"/>
      <c r="G1805"/>
      <c r="H1805" s="17">
        <v>40000</v>
      </c>
      <c r="I1805" s="17">
        <v>21664</v>
      </c>
      <c r="J1805" s="16"/>
      <c r="K1805" s="18"/>
      <c r="L1805" s="18" t="str">
        <f t="shared" si="224"/>
        <v>9</v>
      </c>
      <c r="M1805" s="18" t="str">
        <f>INDEX(Chapter,MATCH(L1805,[1]Chapter!$A$1:$A$681,0),8)</f>
        <v>מפעלים</v>
      </c>
      <c r="N1805" s="18" t="str">
        <f t="shared" si="225"/>
        <v>94</v>
      </c>
      <c r="O1805" s="18" t="str">
        <f>INDEX(Chapter,MATCH(N1805,[1]Chapter!$A$1:$A$681,0),8)</f>
        <v>תחבורה</v>
      </c>
      <c r="P1805" s="18" t="str">
        <f t="shared" si="226"/>
        <v>943</v>
      </c>
      <c r="Q1805" s="18" t="str">
        <f>INDEX(Chapter,MATCH(P1805,[1]Chapter!$A$1:$A$681,0),8)</f>
        <v>חניה למכוניות</v>
      </c>
      <c r="R1805" s="18" t="str">
        <f t="shared" si="227"/>
        <v>9430</v>
      </c>
      <c r="S1805" s="18" t="e">
        <f>INDEX(Chapter,MATCH(R1805,[1]Chapter!$A$1:$A$681,0),8)</f>
        <v>#N/A</v>
      </c>
      <c r="T1805" s="18"/>
      <c r="U1805" s="18" t="str">
        <f t="shared" si="228"/>
        <v>7</v>
      </c>
      <c r="V1805" s="18" t="str">
        <f>IF($L1805&lt;"6",INDEX(Revenue_type,MATCH(U1805*1,[1]type!$A$118:$A$168,0),8),INDEX(Expenditure_type,MATCH(U1805*1,[1]type!$A$2:$A$117,0),8))</f>
        <v>הוצאות לפעולות</v>
      </c>
      <c r="W1805" s="18" t="str">
        <f t="shared" si="229"/>
        <v>78</v>
      </c>
      <c r="X1805" s="18" t="str">
        <f>IF($L1805&lt;"6",INDEX(Revenue_type,MATCH(W1805*1,[1]type!$A$118:$A$168,0),8),INDEX(Expenditure_type,MATCH(W1805*1,[1]type!$A$2:$A$117,0),8))</f>
        <v>הוצאות שונות</v>
      </c>
      <c r="Y1805" s="18" t="str">
        <f t="shared" si="230"/>
        <v>780</v>
      </c>
      <c r="Z1805" s="18" t="e">
        <f>IF($L1805&lt;"6",INDEX(Revenue_type,MATCH(Y1805*1,[1]type!$A$118:$A$168,0),8),INDEX(Expenditure_type,MATCH(Y1805*1,[1]type!$A$2:$A$117,0),8))</f>
        <v>#N/A</v>
      </c>
    </row>
    <row r="1806" spans="1:26" ht="15.75" customHeight="1" outlineLevel="2">
      <c r="A1806">
        <v>796</v>
      </c>
      <c r="B1806" s="74">
        <v>943000</v>
      </c>
      <c r="C1806">
        <v>1</v>
      </c>
      <c r="D1806" t="str">
        <f t="shared" si="231"/>
        <v>1943000.796</v>
      </c>
      <c r="E1806" s="75" t="s">
        <v>617</v>
      </c>
      <c r="F1806" s="16"/>
      <c r="G1806"/>
      <c r="H1806" s="17">
        <v>0</v>
      </c>
      <c r="I1806" s="17">
        <v>0</v>
      </c>
      <c r="J1806" s="16">
        <v>117967.38</v>
      </c>
      <c r="K1806" s="18"/>
      <c r="L1806" s="18" t="str">
        <f t="shared" si="224"/>
        <v>9</v>
      </c>
      <c r="M1806" s="18" t="str">
        <f>INDEX(Chapter,MATCH(L1806,[1]Chapter!$A$1:$A$681,0),8)</f>
        <v>מפעלים</v>
      </c>
      <c r="N1806" s="18" t="str">
        <f t="shared" si="225"/>
        <v>94</v>
      </c>
      <c r="O1806" s="18" t="str">
        <f>INDEX(Chapter,MATCH(N1806,[1]Chapter!$A$1:$A$681,0),8)</f>
        <v>תחבורה</v>
      </c>
      <c r="P1806" s="18" t="str">
        <f t="shared" si="226"/>
        <v>943</v>
      </c>
      <c r="Q1806" s="18" t="str">
        <f>INDEX(Chapter,MATCH(P1806,[1]Chapter!$A$1:$A$681,0),8)</f>
        <v>חניה למכוניות</v>
      </c>
      <c r="R1806" s="18" t="str">
        <f t="shared" si="227"/>
        <v>9430</v>
      </c>
      <c r="S1806" s="18" t="e">
        <f>INDEX(Chapter,MATCH(R1806,[1]Chapter!$A$1:$A$681,0),8)</f>
        <v>#N/A</v>
      </c>
      <c r="T1806" s="18"/>
      <c r="U1806" s="18" t="str">
        <f t="shared" si="228"/>
        <v>7</v>
      </c>
      <c r="V1806" s="18" t="str">
        <f>IF($L1806&lt;"6",INDEX(Revenue_type,MATCH(U1806*1,[1]type!$A$118:$A$168,0),8),INDEX(Expenditure_type,MATCH(U1806*1,[1]type!$A$2:$A$117,0),8))</f>
        <v>הוצאות לפעולות</v>
      </c>
      <c r="W1806" s="18" t="str">
        <f t="shared" si="229"/>
        <v>79</v>
      </c>
      <c r="X1806" s="18" t="str">
        <f>IF($L1806&lt;"6",INDEX(Revenue_type,MATCH(W1806*1,[1]type!$A$118:$A$168,0),8),INDEX(Expenditure_type,MATCH(W1806*1,[1]type!$A$2:$A$117,0),8))</f>
        <v>השתתפות בתקציבי עזר 092</v>
      </c>
      <c r="Y1806" s="18" t="str">
        <f t="shared" si="230"/>
        <v>796</v>
      </c>
      <c r="Z1806" s="18" t="str">
        <f>IF($L1806&lt;"6",INDEX(Revenue_type,MATCH(Y1806*1,[1]type!$A$118:$A$168,0),8),INDEX(Expenditure_type,MATCH(Y1806*1,[1]type!$A$2:$A$117,0),8))</f>
        <v>מוסך תקציבי עזר 096</v>
      </c>
    </row>
    <row r="1807" spans="1:26" ht="15.75" customHeight="1" outlineLevel="2">
      <c r="A1807">
        <v>930</v>
      </c>
      <c r="B1807" s="74">
        <v>943000</v>
      </c>
      <c r="C1807">
        <v>1</v>
      </c>
      <c r="D1807" t="str">
        <f t="shared" si="231"/>
        <v>1943000.930</v>
      </c>
      <c r="E1807" s="75" t="s">
        <v>1142</v>
      </c>
      <c r="F1807" s="16"/>
      <c r="G1807"/>
      <c r="H1807" s="17">
        <v>160000</v>
      </c>
      <c r="I1807" s="17">
        <v>43422.54</v>
      </c>
      <c r="J1807" s="16"/>
      <c r="K1807" s="18"/>
      <c r="L1807" s="18" t="str">
        <f t="shared" si="224"/>
        <v>9</v>
      </c>
      <c r="M1807" s="18" t="str">
        <f>INDEX(Chapter,MATCH(L1807,[1]Chapter!$A$1:$A$681,0),8)</f>
        <v>מפעלים</v>
      </c>
      <c r="N1807" s="18" t="str">
        <f t="shared" si="225"/>
        <v>94</v>
      </c>
      <c r="O1807" s="18" t="str">
        <f>INDEX(Chapter,MATCH(N1807,[1]Chapter!$A$1:$A$681,0),8)</f>
        <v>תחבורה</v>
      </c>
      <c r="P1807" s="18" t="str">
        <f t="shared" si="226"/>
        <v>943</v>
      </c>
      <c r="Q1807" s="18" t="str">
        <f>INDEX(Chapter,MATCH(P1807,[1]Chapter!$A$1:$A$681,0),8)</f>
        <v>חניה למכוניות</v>
      </c>
      <c r="R1807" s="18" t="str">
        <f t="shared" si="227"/>
        <v>9430</v>
      </c>
      <c r="S1807" s="18" t="e">
        <f>INDEX(Chapter,MATCH(R1807,[1]Chapter!$A$1:$A$681,0),8)</f>
        <v>#N/A</v>
      </c>
      <c r="T1807" s="18"/>
      <c r="U1807" s="18" t="str">
        <f t="shared" si="228"/>
        <v>9</v>
      </c>
      <c r="V1807" s="18" t="str">
        <f>IF($L1807&lt;"6",INDEX(Revenue_type,MATCH(U1807*1,[1]type!$A$118:$A$168,0),8),INDEX(Expenditure_type,MATCH(U1807*1,[1]type!$A$2:$A$117,0),8))</f>
        <v>הוצאות חד פעמיות</v>
      </c>
      <c r="W1807" s="18" t="str">
        <f t="shared" si="229"/>
        <v>93</v>
      </c>
      <c r="X1807" s="18" t="str">
        <f>IF($L1807&lt;"6",INDEX(Revenue_type,MATCH(W1807*1,[1]type!$A$118:$A$168,0),8),INDEX(Expenditure_type,MATCH(W1807*1,[1]type!$A$2:$A$117,0),8))</f>
        <v>רכישת ציוד יסודי</v>
      </c>
      <c r="Y1807" s="18" t="str">
        <f t="shared" si="230"/>
        <v>930</v>
      </c>
      <c r="Z1807" s="18" t="e">
        <f>IF($L1807&lt;"6",INDEX(Revenue_type,MATCH(Y1807*1,[1]type!$A$118:$A$168,0),8),INDEX(Expenditure_type,MATCH(Y1807*1,[1]type!$A$2:$A$117,0),8))</f>
        <v>#N/A</v>
      </c>
    </row>
    <row r="1808" spans="1:26" ht="15.75" customHeight="1" outlineLevel="2">
      <c r="A1808">
        <v>750</v>
      </c>
      <c r="B1808" s="74">
        <v>960000</v>
      </c>
      <c r="C1808">
        <v>1</v>
      </c>
      <c r="D1808" t="str">
        <f t="shared" si="231"/>
        <v>1960000.750</v>
      </c>
      <c r="E1808" s="75" t="s">
        <v>1143</v>
      </c>
      <c r="F1808" s="16"/>
      <c r="G1808"/>
      <c r="H1808" s="17">
        <v>25000</v>
      </c>
      <c r="I1808" s="17">
        <v>8940.68</v>
      </c>
      <c r="J1808" s="16">
        <v>11189.83</v>
      </c>
      <c r="K1808" s="18"/>
      <c r="L1808" s="18" t="str">
        <f t="shared" si="224"/>
        <v>9</v>
      </c>
      <c r="M1808" s="18" t="str">
        <f>INDEX(Chapter,MATCH(L1808,[1]Chapter!$A$1:$A$681,0),8)</f>
        <v>מפעלים</v>
      </c>
      <c r="N1808" s="18" t="str">
        <f t="shared" si="225"/>
        <v>96</v>
      </c>
      <c r="O1808" s="18" t="str">
        <f>INDEX(Chapter,MATCH(N1808,[1]Chapter!$A$1:$A$681,0),8)</f>
        <v>חשמל</v>
      </c>
      <c r="P1808" s="18" t="str">
        <f t="shared" si="226"/>
        <v>960</v>
      </c>
      <c r="Q1808" s="18" t="e">
        <f>INDEX(Chapter,MATCH(P1808,[1]Chapter!$A$1:$A$681,0),8)</f>
        <v>#N/A</v>
      </c>
      <c r="R1808" s="18" t="str">
        <f t="shared" si="227"/>
        <v>9600</v>
      </c>
      <c r="S1808" s="18" t="e">
        <f>INDEX(Chapter,MATCH(R1808,[1]Chapter!$A$1:$A$681,0),8)</f>
        <v>#N/A</v>
      </c>
      <c r="T1808" s="18"/>
      <c r="U1808" s="18" t="str">
        <f t="shared" si="228"/>
        <v>7</v>
      </c>
      <c r="V1808" s="18" t="str">
        <f>IF($L1808&lt;"6",INDEX(Revenue_type,MATCH(U1808*1,[1]type!$A$118:$A$168,0),8),INDEX(Expenditure_type,MATCH(U1808*1,[1]type!$A$2:$A$117,0),8))</f>
        <v>הוצאות לפעולות</v>
      </c>
      <c r="W1808" s="18" t="str">
        <f t="shared" si="229"/>
        <v>75</v>
      </c>
      <c r="X1808" s="18" t="str">
        <f>IF($L1808&lt;"6",INDEX(Revenue_type,MATCH(W1808*1,[1]type!$A$118:$A$168,0),8),INDEX(Expenditure_type,MATCH(W1808*1,[1]type!$A$2:$A$117,0),8))</f>
        <v>עבודות קבלניות</v>
      </c>
      <c r="Y1808" s="18" t="str">
        <f t="shared" si="230"/>
        <v>750</v>
      </c>
      <c r="Z1808" s="18" t="e">
        <f>IF($L1808&lt;"6",INDEX(Revenue_type,MATCH(Y1808*1,[1]type!$A$118:$A$168,0),8),INDEX(Expenditure_type,MATCH(Y1808*1,[1]type!$A$2:$A$117,0),8))</f>
        <v>#N/A</v>
      </c>
    </row>
    <row r="1809" spans="1:26" ht="15.75" customHeight="1" outlineLevel="2">
      <c r="A1809">
        <v>300</v>
      </c>
      <c r="B1809" s="74">
        <v>970000</v>
      </c>
      <c r="C1809">
        <v>1</v>
      </c>
      <c r="D1809" t="str">
        <f t="shared" si="231"/>
        <v>1970000.300</v>
      </c>
      <c r="E1809" s="75" t="s">
        <v>431</v>
      </c>
      <c r="F1809" s="16"/>
      <c r="G1809"/>
      <c r="H1809" s="17">
        <v>0</v>
      </c>
      <c r="I1809" s="17">
        <v>683.75</v>
      </c>
      <c r="J1809" s="16">
        <v>0</v>
      </c>
      <c r="K1809" s="18"/>
      <c r="L1809" s="18" t="str">
        <f t="shared" si="224"/>
        <v>9</v>
      </c>
      <c r="M1809" s="18" t="str">
        <f>INDEX(Chapter,MATCH(L1809,[1]Chapter!$A$1:$A$681,0),8)</f>
        <v>מפעלים</v>
      </c>
      <c r="N1809" s="18" t="str">
        <f t="shared" si="225"/>
        <v>97</v>
      </c>
      <c r="O1809" s="18" t="str">
        <f>INDEX(Chapter,MATCH(N1809,[1]Chapter!$A$1:$A$681,0),8)</f>
        <v>מפעל הביוב</v>
      </c>
      <c r="P1809" s="18" t="str">
        <f t="shared" si="226"/>
        <v>970</v>
      </c>
      <c r="Q1809" s="18" t="e">
        <f>INDEX(Chapter,MATCH(P1809,[1]Chapter!$A$1:$A$681,0),8)</f>
        <v>#N/A</v>
      </c>
      <c r="R1809" s="18" t="str">
        <f t="shared" si="227"/>
        <v>9700</v>
      </c>
      <c r="S1809" s="18" t="e">
        <f>INDEX(Chapter,MATCH(R1809,[1]Chapter!$A$1:$A$681,0),8)</f>
        <v>#N/A</v>
      </c>
      <c r="T1809" s="18"/>
      <c r="U1809" s="18" t="str">
        <f t="shared" si="228"/>
        <v>3</v>
      </c>
      <c r="V1809" s="18" t="str">
        <f>IF($L1809&lt;"6",INDEX(Revenue_type,MATCH(U1809*1,[1]type!$A$118:$A$168,0),8),INDEX(Expenditure_type,MATCH(U1809*1,[1]type!$A$2:$A$117,0),8))</f>
        <v>פנסיה ופיצויים</v>
      </c>
      <c r="W1809" s="18" t="str">
        <f t="shared" si="229"/>
        <v>30</v>
      </c>
      <c r="X1809" s="18" t="e">
        <f>IF($L1809&lt;"6",INDEX(Revenue_type,MATCH(W1809*1,[1]type!$A$118:$A$168,0),8),INDEX(Expenditure_type,MATCH(W1809*1,[1]type!$A$2:$A$117,0),8))</f>
        <v>#N/A</v>
      </c>
      <c r="Y1809" s="18" t="str">
        <f t="shared" si="230"/>
        <v>300</v>
      </c>
      <c r="Z1809" s="18" t="e">
        <f>IF($L1809&lt;"6",INDEX(Revenue_type,MATCH(Y1809*1,[1]type!$A$118:$A$168,0),8),INDEX(Expenditure_type,MATCH(Y1809*1,[1]type!$A$2:$A$117,0),8))</f>
        <v>#N/A</v>
      </c>
    </row>
    <row r="1810" spans="1:26" ht="15.75" customHeight="1" outlineLevel="2">
      <c r="A1810">
        <v>110</v>
      </c>
      <c r="B1810" s="74">
        <v>972000</v>
      </c>
      <c r="C1810">
        <v>1</v>
      </c>
      <c r="D1810" t="str">
        <f t="shared" si="231"/>
        <v>1972000.110</v>
      </c>
      <c r="E1810" s="75" t="s">
        <v>40</v>
      </c>
      <c r="F1810" s="16"/>
      <c r="G1810"/>
      <c r="H1810" s="17">
        <v>602000</v>
      </c>
      <c r="I1810" s="17">
        <v>566220.75</v>
      </c>
      <c r="J1810" s="16">
        <v>543478.69999999995</v>
      </c>
      <c r="K1810" s="18"/>
      <c r="L1810" s="18" t="str">
        <f t="shared" si="224"/>
        <v>9</v>
      </c>
      <c r="M1810" s="18" t="str">
        <f>INDEX(Chapter,MATCH(L1810,[1]Chapter!$A$1:$A$681,0),8)</f>
        <v>מפעלים</v>
      </c>
      <c r="N1810" s="18" t="str">
        <f t="shared" si="225"/>
        <v>97</v>
      </c>
      <c r="O1810" s="18" t="str">
        <f>INDEX(Chapter,MATCH(N1810,[1]Chapter!$A$1:$A$681,0),8)</f>
        <v>מפעל הביוב</v>
      </c>
      <c r="P1810" s="18" t="str">
        <f t="shared" si="226"/>
        <v>972</v>
      </c>
      <c r="Q1810" s="18" t="str">
        <f>INDEX(Chapter,MATCH(P1810,[1]Chapter!$A$1:$A$681,0),8)</f>
        <v>ביוב עירוני</v>
      </c>
      <c r="R1810" s="18" t="str">
        <f t="shared" si="227"/>
        <v>9720</v>
      </c>
      <c r="S1810" s="18" t="e">
        <f>INDEX(Chapter,MATCH(R1810,[1]Chapter!$A$1:$A$681,0),8)</f>
        <v>#N/A</v>
      </c>
      <c r="T1810" s="18"/>
      <c r="U1810" s="18" t="str">
        <f t="shared" si="228"/>
        <v>1</v>
      </c>
      <c r="V1810" s="18" t="str">
        <f>IF($L1810&lt;"6",INDEX(Revenue_type,MATCH(U1810*1,[1]type!$A$118:$A$168,0),8),INDEX(Expenditure_type,MATCH(U1810*1,[1]type!$A$2:$A$117,0),8))</f>
        <v>משכורות וש"ע לעובדים לפי תקן</v>
      </c>
      <c r="W1810" s="18" t="str">
        <f t="shared" si="229"/>
        <v>11</v>
      </c>
      <c r="X1810" s="18" t="str">
        <f>IF($L1810&lt;"6",INDEX(Revenue_type,MATCH(W1810*1,[1]type!$A$118:$A$168,0),8),INDEX(Expenditure_type,MATCH(W1810*1,[1]type!$A$2:$A$117,0),8))</f>
        <v>השכר הקובע</v>
      </c>
      <c r="Y1810" s="18" t="str">
        <f t="shared" si="230"/>
        <v>110</v>
      </c>
      <c r="Z1810" s="18" t="e">
        <f>IF($L1810&lt;"6",INDEX(Revenue_type,MATCH(Y1810*1,[1]type!$A$118:$A$168,0),8),INDEX(Expenditure_type,MATCH(Y1810*1,[1]type!$A$2:$A$117,0),8))</f>
        <v>#N/A</v>
      </c>
    </row>
    <row r="1811" spans="1:26" ht="15.75" customHeight="1" outlineLevel="2">
      <c r="A1811">
        <v>115</v>
      </c>
      <c r="B1811" s="74">
        <v>972000</v>
      </c>
      <c r="C1811">
        <v>1</v>
      </c>
      <c r="D1811" t="str">
        <f t="shared" si="231"/>
        <v>1972000.115</v>
      </c>
      <c r="E1811" s="75" t="s">
        <v>433</v>
      </c>
      <c r="F1811" s="16"/>
      <c r="G1811"/>
      <c r="H1811" s="17">
        <v>0</v>
      </c>
      <c r="I1811" s="17">
        <v>0</v>
      </c>
      <c r="J1811" s="16">
        <v>0</v>
      </c>
      <c r="K1811" s="18"/>
      <c r="L1811" s="18" t="str">
        <f t="shared" si="224"/>
        <v>9</v>
      </c>
      <c r="M1811" s="18" t="str">
        <f>INDEX(Chapter,MATCH(L1811,[1]Chapter!$A$1:$A$681,0),8)</f>
        <v>מפעלים</v>
      </c>
      <c r="N1811" s="18" t="str">
        <f t="shared" si="225"/>
        <v>97</v>
      </c>
      <c r="O1811" s="18" t="str">
        <f>INDEX(Chapter,MATCH(N1811,[1]Chapter!$A$1:$A$681,0),8)</f>
        <v>מפעל הביוב</v>
      </c>
      <c r="P1811" s="18" t="str">
        <f t="shared" si="226"/>
        <v>972</v>
      </c>
      <c r="Q1811" s="18" t="str">
        <f>INDEX(Chapter,MATCH(P1811,[1]Chapter!$A$1:$A$681,0),8)</f>
        <v>ביוב עירוני</v>
      </c>
      <c r="R1811" s="18" t="str">
        <f t="shared" si="227"/>
        <v>9720</v>
      </c>
      <c r="S1811" s="18" t="e">
        <f>INDEX(Chapter,MATCH(R1811,[1]Chapter!$A$1:$A$681,0),8)</f>
        <v>#N/A</v>
      </c>
      <c r="T1811" s="18"/>
      <c r="U1811" s="18" t="str">
        <f t="shared" si="228"/>
        <v>1</v>
      </c>
      <c r="V1811" s="18" t="str">
        <f>IF($L1811&lt;"6",INDEX(Revenue_type,MATCH(U1811*1,[1]type!$A$118:$A$168,0),8),INDEX(Expenditure_type,MATCH(U1811*1,[1]type!$A$2:$A$117,0),8))</f>
        <v>משכורות וש"ע לעובדים לפי תקן</v>
      </c>
      <c r="W1811" s="18" t="str">
        <f t="shared" si="229"/>
        <v>11</v>
      </c>
      <c r="X1811" s="18" t="str">
        <f>IF($L1811&lt;"6",INDEX(Revenue_type,MATCH(W1811*1,[1]type!$A$118:$A$168,0),8),INDEX(Expenditure_type,MATCH(W1811*1,[1]type!$A$2:$A$117,0),8))</f>
        <v>השכר הקובע</v>
      </c>
      <c r="Y1811" s="18" t="str">
        <f t="shared" si="230"/>
        <v>115</v>
      </c>
      <c r="Z1811" s="18" t="e">
        <f>IF($L1811&lt;"6",INDEX(Revenue_type,MATCH(Y1811*1,[1]type!$A$118:$A$168,0),8),INDEX(Expenditure_type,MATCH(Y1811*1,[1]type!$A$2:$A$117,0),8))</f>
        <v>#N/A</v>
      </c>
    </row>
    <row r="1812" spans="1:26" ht="15.75" customHeight="1" outlineLevel="2">
      <c r="A1812">
        <v>130</v>
      </c>
      <c r="B1812" s="74">
        <v>972000</v>
      </c>
      <c r="C1812">
        <v>1</v>
      </c>
      <c r="D1812" t="str">
        <f t="shared" si="231"/>
        <v>1972000.130</v>
      </c>
      <c r="E1812" s="75" t="s">
        <v>41</v>
      </c>
      <c r="F1812" s="16"/>
      <c r="G1812"/>
      <c r="H1812" s="17">
        <v>155000</v>
      </c>
      <c r="I1812" s="17">
        <v>170860.74</v>
      </c>
      <c r="J1812" s="16">
        <v>151612.48000000001</v>
      </c>
      <c r="K1812" s="18"/>
      <c r="L1812" s="18" t="str">
        <f t="shared" si="224"/>
        <v>9</v>
      </c>
      <c r="M1812" s="18" t="str">
        <f>INDEX(Chapter,MATCH(L1812,[1]Chapter!$A$1:$A$681,0),8)</f>
        <v>מפעלים</v>
      </c>
      <c r="N1812" s="18" t="str">
        <f t="shared" si="225"/>
        <v>97</v>
      </c>
      <c r="O1812" s="18" t="str">
        <f>INDEX(Chapter,MATCH(N1812,[1]Chapter!$A$1:$A$681,0),8)</f>
        <v>מפעל הביוב</v>
      </c>
      <c r="P1812" s="18" t="str">
        <f t="shared" si="226"/>
        <v>972</v>
      </c>
      <c r="Q1812" s="18" t="str">
        <f>INDEX(Chapter,MATCH(P1812,[1]Chapter!$A$1:$A$681,0),8)</f>
        <v>ביוב עירוני</v>
      </c>
      <c r="R1812" s="18" t="str">
        <f t="shared" si="227"/>
        <v>9720</v>
      </c>
      <c r="S1812" s="18" t="e">
        <f>INDEX(Chapter,MATCH(R1812,[1]Chapter!$A$1:$A$681,0),8)</f>
        <v>#N/A</v>
      </c>
      <c r="T1812" s="18"/>
      <c r="U1812" s="18" t="str">
        <f t="shared" si="228"/>
        <v>1</v>
      </c>
      <c r="V1812" s="18" t="str">
        <f>IF($L1812&lt;"6",INDEX(Revenue_type,MATCH(U1812*1,[1]type!$A$118:$A$168,0),8),INDEX(Expenditure_type,MATCH(U1812*1,[1]type!$A$2:$A$117,0),8))</f>
        <v>משכורות וש"ע לעובדים לפי תקן</v>
      </c>
      <c r="W1812" s="18" t="str">
        <f t="shared" si="229"/>
        <v>13</v>
      </c>
      <c r="X1812" s="18" t="str">
        <f>IF($L1812&lt;"6",INDEX(Revenue_type,MATCH(W1812*1,[1]type!$A$118:$A$168,0),8),INDEX(Expenditure_type,MATCH(W1812*1,[1]type!$A$2:$A$117,0),8))</f>
        <v>שעות נוספות</v>
      </c>
      <c r="Y1812" s="18" t="str">
        <f t="shared" si="230"/>
        <v>130</v>
      </c>
      <c r="Z1812" s="18" t="e">
        <f>IF($L1812&lt;"6",INDEX(Revenue_type,MATCH(Y1812*1,[1]type!$A$118:$A$168,0),8),INDEX(Expenditure_type,MATCH(Y1812*1,[1]type!$A$2:$A$117,0),8))</f>
        <v>#N/A</v>
      </c>
    </row>
    <row r="1813" spans="1:26" ht="15.75" customHeight="1" outlineLevel="2">
      <c r="A1813">
        <v>140</v>
      </c>
      <c r="B1813" s="74">
        <v>972000</v>
      </c>
      <c r="C1813">
        <v>1</v>
      </c>
      <c r="D1813" t="str">
        <f t="shared" si="231"/>
        <v>1972000.140</v>
      </c>
      <c r="E1813" s="75" t="s">
        <v>56</v>
      </c>
      <c r="F1813" s="16"/>
      <c r="G1813"/>
      <c r="H1813" s="17">
        <v>60000</v>
      </c>
      <c r="I1813" s="17">
        <v>79241.06</v>
      </c>
      <c r="J1813" s="16">
        <v>59268.06</v>
      </c>
      <c r="K1813" s="18"/>
      <c r="L1813" s="18" t="str">
        <f t="shared" si="224"/>
        <v>9</v>
      </c>
      <c r="M1813" s="18" t="str">
        <f>INDEX(Chapter,MATCH(L1813,[1]Chapter!$A$1:$A$681,0),8)</f>
        <v>מפעלים</v>
      </c>
      <c r="N1813" s="18" t="str">
        <f t="shared" si="225"/>
        <v>97</v>
      </c>
      <c r="O1813" s="18" t="str">
        <f>INDEX(Chapter,MATCH(N1813,[1]Chapter!$A$1:$A$681,0),8)</f>
        <v>מפעל הביוב</v>
      </c>
      <c r="P1813" s="18" t="str">
        <f t="shared" si="226"/>
        <v>972</v>
      </c>
      <c r="Q1813" s="18" t="str">
        <f>INDEX(Chapter,MATCH(P1813,[1]Chapter!$A$1:$A$681,0),8)</f>
        <v>ביוב עירוני</v>
      </c>
      <c r="R1813" s="18" t="str">
        <f t="shared" si="227"/>
        <v>9720</v>
      </c>
      <c r="S1813" s="18" t="e">
        <f>INDEX(Chapter,MATCH(R1813,[1]Chapter!$A$1:$A$681,0),8)</f>
        <v>#N/A</v>
      </c>
      <c r="T1813" s="18"/>
      <c r="U1813" s="18" t="str">
        <f t="shared" si="228"/>
        <v>1</v>
      </c>
      <c r="V1813" s="18" t="str">
        <f>IF($L1813&lt;"6",INDEX(Revenue_type,MATCH(U1813*1,[1]type!$A$118:$A$168,0),8),INDEX(Expenditure_type,MATCH(U1813*1,[1]type!$A$2:$A$117,0),8))</f>
        <v>משכורות וש"ע לעובדים לפי תקן</v>
      </c>
      <c r="W1813" s="18" t="str">
        <f t="shared" si="229"/>
        <v>14</v>
      </c>
      <c r="X1813" s="18" t="str">
        <f>IF($L1813&lt;"6",INDEX(Revenue_type,MATCH(W1813*1,[1]type!$A$118:$A$168,0),8),INDEX(Expenditure_type,MATCH(W1813*1,[1]type!$A$2:$A$117,0),8))</f>
        <v>החזר הוצאות</v>
      </c>
      <c r="Y1813" s="18" t="str">
        <f t="shared" si="230"/>
        <v>140</v>
      </c>
      <c r="Z1813" s="18" t="e">
        <f>IF($L1813&lt;"6",INDEX(Revenue_type,MATCH(Y1813*1,[1]type!$A$118:$A$168,0),8),INDEX(Expenditure_type,MATCH(Y1813*1,[1]type!$A$2:$A$117,0),8))</f>
        <v>#N/A</v>
      </c>
    </row>
    <row r="1814" spans="1:26" ht="15.75" customHeight="1" outlineLevel="2">
      <c r="A1814">
        <v>720</v>
      </c>
      <c r="B1814" s="74">
        <v>972000</v>
      </c>
      <c r="C1814">
        <v>1</v>
      </c>
      <c r="D1814" t="str">
        <f t="shared" si="231"/>
        <v>1972000.720</v>
      </c>
      <c r="E1814" s="75" t="s">
        <v>1144</v>
      </c>
      <c r="F1814" s="16"/>
      <c r="G1814"/>
      <c r="H1814" s="17">
        <v>0</v>
      </c>
      <c r="I1814" s="17">
        <v>0</v>
      </c>
      <c r="J1814" s="16">
        <v>0</v>
      </c>
      <c r="K1814" s="18"/>
      <c r="L1814" s="18" t="str">
        <f t="shared" si="224"/>
        <v>9</v>
      </c>
      <c r="M1814" s="18" t="str">
        <f>INDEX(Chapter,MATCH(L1814,[1]Chapter!$A$1:$A$681,0),8)</f>
        <v>מפעלים</v>
      </c>
      <c r="N1814" s="18" t="str">
        <f t="shared" si="225"/>
        <v>97</v>
      </c>
      <c r="O1814" s="18" t="str">
        <f>INDEX(Chapter,MATCH(N1814,[1]Chapter!$A$1:$A$681,0),8)</f>
        <v>מפעל הביוב</v>
      </c>
      <c r="P1814" s="18" t="str">
        <f t="shared" si="226"/>
        <v>972</v>
      </c>
      <c r="Q1814" s="18" t="str">
        <f>INDEX(Chapter,MATCH(P1814,[1]Chapter!$A$1:$A$681,0),8)</f>
        <v>ביוב עירוני</v>
      </c>
      <c r="R1814" s="18" t="str">
        <f t="shared" si="227"/>
        <v>9720</v>
      </c>
      <c r="S1814" s="18" t="e">
        <f>INDEX(Chapter,MATCH(R1814,[1]Chapter!$A$1:$A$681,0),8)</f>
        <v>#N/A</v>
      </c>
      <c r="T1814" s="18"/>
      <c r="U1814" s="18" t="str">
        <f t="shared" si="228"/>
        <v>7</v>
      </c>
      <c r="V1814" s="18" t="str">
        <f>IF($L1814&lt;"6",INDEX(Revenue_type,MATCH(U1814*1,[1]type!$A$118:$A$168,0),8),INDEX(Expenditure_type,MATCH(U1814*1,[1]type!$A$2:$A$117,0),8))</f>
        <v>הוצאות לפעולות</v>
      </c>
      <c r="W1814" s="18" t="str">
        <f t="shared" si="229"/>
        <v>72</v>
      </c>
      <c r="X1814" s="18" t="str">
        <f>IF($L1814&lt;"6",INDEX(Revenue_type,MATCH(W1814*1,[1]type!$A$118:$A$168,0),8),INDEX(Expenditure_type,MATCH(W1814*1,[1]type!$A$2:$A$117,0),8))</f>
        <v>חומרים</v>
      </c>
      <c r="Y1814" s="18" t="str">
        <f t="shared" si="230"/>
        <v>720</v>
      </c>
      <c r="Z1814" s="18" t="e">
        <f>IF($L1814&lt;"6",INDEX(Revenue_type,MATCH(Y1814*1,[1]type!$A$118:$A$168,0),8),INDEX(Expenditure_type,MATCH(Y1814*1,[1]type!$A$2:$A$117,0),8))</f>
        <v>#N/A</v>
      </c>
    </row>
    <row r="1815" spans="1:26" ht="15.75" customHeight="1" outlineLevel="2">
      <c r="A1815">
        <v>750</v>
      </c>
      <c r="B1815" s="74">
        <v>972000</v>
      </c>
      <c r="C1815">
        <v>1</v>
      </c>
      <c r="D1815" t="str">
        <f t="shared" si="231"/>
        <v>1972000.750</v>
      </c>
      <c r="E1815" s="75" t="s">
        <v>542</v>
      </c>
      <c r="F1815" s="16"/>
      <c r="G1815"/>
      <c r="H1815" s="17">
        <v>0</v>
      </c>
      <c r="I1815" s="17">
        <v>0</v>
      </c>
      <c r="J1815" s="16">
        <v>0</v>
      </c>
      <c r="K1815" s="18"/>
      <c r="L1815" s="18" t="str">
        <f t="shared" si="224"/>
        <v>9</v>
      </c>
      <c r="M1815" s="18" t="str">
        <f>INDEX(Chapter,MATCH(L1815,[1]Chapter!$A$1:$A$681,0),8)</f>
        <v>מפעלים</v>
      </c>
      <c r="N1815" s="18" t="str">
        <f t="shared" si="225"/>
        <v>97</v>
      </c>
      <c r="O1815" s="18" t="str">
        <f>INDEX(Chapter,MATCH(N1815,[1]Chapter!$A$1:$A$681,0),8)</f>
        <v>מפעל הביוב</v>
      </c>
      <c r="P1815" s="18" t="str">
        <f t="shared" si="226"/>
        <v>972</v>
      </c>
      <c r="Q1815" s="18" t="str">
        <f>INDEX(Chapter,MATCH(P1815,[1]Chapter!$A$1:$A$681,0),8)</f>
        <v>ביוב עירוני</v>
      </c>
      <c r="R1815" s="18" t="str">
        <f t="shared" si="227"/>
        <v>9720</v>
      </c>
      <c r="S1815" s="18" t="e">
        <f>INDEX(Chapter,MATCH(R1815,[1]Chapter!$A$1:$A$681,0),8)</f>
        <v>#N/A</v>
      </c>
      <c r="T1815" s="18"/>
      <c r="U1815" s="18" t="str">
        <f t="shared" si="228"/>
        <v>7</v>
      </c>
      <c r="V1815" s="18" t="str">
        <f>IF($L1815&lt;"6",INDEX(Revenue_type,MATCH(U1815*1,[1]type!$A$118:$A$168,0),8),INDEX(Expenditure_type,MATCH(U1815*1,[1]type!$A$2:$A$117,0),8))</f>
        <v>הוצאות לפעולות</v>
      </c>
      <c r="W1815" s="18" t="str">
        <f t="shared" si="229"/>
        <v>75</v>
      </c>
      <c r="X1815" s="18" t="str">
        <f>IF($L1815&lt;"6",INDEX(Revenue_type,MATCH(W1815*1,[1]type!$A$118:$A$168,0),8),INDEX(Expenditure_type,MATCH(W1815*1,[1]type!$A$2:$A$117,0),8))</f>
        <v>עבודות קבלניות</v>
      </c>
      <c r="Y1815" s="18" t="str">
        <f t="shared" si="230"/>
        <v>750</v>
      </c>
      <c r="Z1815" s="18" t="e">
        <f>IF($L1815&lt;"6",INDEX(Revenue_type,MATCH(Y1815*1,[1]type!$A$118:$A$168,0),8),INDEX(Expenditure_type,MATCH(Y1815*1,[1]type!$A$2:$A$117,0),8))</f>
        <v>#N/A</v>
      </c>
    </row>
    <row r="1816" spans="1:26" ht="15.75" customHeight="1" outlineLevel="2">
      <c r="A1816">
        <v>760</v>
      </c>
      <c r="B1816" s="74">
        <v>972000</v>
      </c>
      <c r="C1816">
        <v>1</v>
      </c>
      <c r="D1816" t="str">
        <f t="shared" si="231"/>
        <v>1972000.760</v>
      </c>
      <c r="E1816" s="75" t="s">
        <v>1145</v>
      </c>
      <c r="F1816" s="16"/>
      <c r="G1816"/>
      <c r="H1816" s="17">
        <v>0</v>
      </c>
      <c r="I1816" s="17">
        <v>0</v>
      </c>
      <c r="J1816" s="16">
        <v>0</v>
      </c>
      <c r="K1816" s="18"/>
      <c r="L1816" s="18" t="str">
        <f t="shared" si="224"/>
        <v>9</v>
      </c>
      <c r="M1816" s="18" t="str">
        <f>INDEX(Chapter,MATCH(L1816,[1]Chapter!$A$1:$A$681,0),8)</f>
        <v>מפעלים</v>
      </c>
      <c r="N1816" s="18" t="str">
        <f t="shared" si="225"/>
        <v>97</v>
      </c>
      <c r="O1816" s="18" t="str">
        <f>INDEX(Chapter,MATCH(N1816,[1]Chapter!$A$1:$A$681,0),8)</f>
        <v>מפעל הביוב</v>
      </c>
      <c r="P1816" s="18" t="str">
        <f t="shared" si="226"/>
        <v>972</v>
      </c>
      <c r="Q1816" s="18" t="str">
        <f>INDEX(Chapter,MATCH(P1816,[1]Chapter!$A$1:$A$681,0),8)</f>
        <v>ביוב עירוני</v>
      </c>
      <c r="R1816" s="18" t="str">
        <f t="shared" si="227"/>
        <v>9720</v>
      </c>
      <c r="S1816" s="18" t="e">
        <f>INDEX(Chapter,MATCH(R1816,[1]Chapter!$A$1:$A$681,0),8)</f>
        <v>#N/A</v>
      </c>
      <c r="T1816" s="18"/>
      <c r="U1816" s="18" t="str">
        <f t="shared" si="228"/>
        <v>7</v>
      </c>
      <c r="V1816" s="18" t="str">
        <f>IF($L1816&lt;"6",INDEX(Revenue_type,MATCH(U1816*1,[1]type!$A$118:$A$168,0),8),INDEX(Expenditure_type,MATCH(U1816*1,[1]type!$A$2:$A$117,0),8))</f>
        <v>הוצאות לפעולות</v>
      </c>
      <c r="W1816" s="18" t="str">
        <f t="shared" si="229"/>
        <v>76</v>
      </c>
      <c r="X1816" s="18" t="str">
        <f>IF($L1816&lt;"6",INDEX(Revenue_type,MATCH(W1816*1,[1]type!$A$118:$A$168,0),8),INDEX(Expenditure_type,MATCH(W1816*1,[1]type!$A$2:$A$117,0),8))</f>
        <v>קניית שירותים מרשויות ומוסדות</v>
      </c>
      <c r="Y1816" s="18" t="str">
        <f t="shared" si="230"/>
        <v>760</v>
      </c>
      <c r="Z1816" s="18" t="e">
        <f>IF($L1816&lt;"6",INDEX(Revenue_type,MATCH(Y1816*1,[1]type!$A$118:$A$168,0),8),INDEX(Expenditure_type,MATCH(Y1816*1,[1]type!$A$2:$A$117,0),8))</f>
        <v>#N/A</v>
      </c>
    </row>
    <row r="1817" spans="1:26" ht="15.75" customHeight="1" outlineLevel="2">
      <c r="A1817">
        <v>780</v>
      </c>
      <c r="B1817" s="74">
        <v>972000</v>
      </c>
      <c r="C1817">
        <v>1</v>
      </c>
      <c r="D1817" t="str">
        <f t="shared" si="231"/>
        <v>1972000.780</v>
      </c>
      <c r="E1817" s="75" t="s">
        <v>449</v>
      </c>
      <c r="F1817" s="16"/>
      <c r="G1817"/>
      <c r="H1817" s="17">
        <v>0</v>
      </c>
      <c r="I1817" s="17">
        <v>0</v>
      </c>
      <c r="J1817" s="16">
        <v>0</v>
      </c>
      <c r="K1817" s="18"/>
      <c r="L1817" s="18" t="str">
        <f t="shared" si="224"/>
        <v>9</v>
      </c>
      <c r="M1817" s="18" t="str">
        <f>INDEX(Chapter,MATCH(L1817,[1]Chapter!$A$1:$A$681,0),8)</f>
        <v>מפעלים</v>
      </c>
      <c r="N1817" s="18" t="str">
        <f t="shared" si="225"/>
        <v>97</v>
      </c>
      <c r="O1817" s="18" t="str">
        <f>INDEX(Chapter,MATCH(N1817,[1]Chapter!$A$1:$A$681,0),8)</f>
        <v>מפעל הביוב</v>
      </c>
      <c r="P1817" s="18" t="str">
        <f t="shared" si="226"/>
        <v>972</v>
      </c>
      <c r="Q1817" s="18" t="str">
        <f>INDEX(Chapter,MATCH(P1817,[1]Chapter!$A$1:$A$681,0),8)</f>
        <v>ביוב עירוני</v>
      </c>
      <c r="R1817" s="18" t="str">
        <f t="shared" si="227"/>
        <v>9720</v>
      </c>
      <c r="S1817" s="18" t="e">
        <f>INDEX(Chapter,MATCH(R1817,[1]Chapter!$A$1:$A$681,0),8)</f>
        <v>#N/A</v>
      </c>
      <c r="T1817" s="18"/>
      <c r="U1817" s="18" t="str">
        <f t="shared" si="228"/>
        <v>7</v>
      </c>
      <c r="V1817" s="18" t="str">
        <f>IF($L1817&lt;"6",INDEX(Revenue_type,MATCH(U1817*1,[1]type!$A$118:$A$168,0),8),INDEX(Expenditure_type,MATCH(U1817*1,[1]type!$A$2:$A$117,0),8))</f>
        <v>הוצאות לפעולות</v>
      </c>
      <c r="W1817" s="18" t="str">
        <f t="shared" si="229"/>
        <v>78</v>
      </c>
      <c r="X1817" s="18" t="str">
        <f>IF($L1817&lt;"6",INDEX(Revenue_type,MATCH(W1817*1,[1]type!$A$118:$A$168,0),8),INDEX(Expenditure_type,MATCH(W1817*1,[1]type!$A$2:$A$117,0),8))</f>
        <v>הוצאות שונות</v>
      </c>
      <c r="Y1817" s="18" t="str">
        <f t="shared" si="230"/>
        <v>780</v>
      </c>
      <c r="Z1817" s="18" t="e">
        <f>IF($L1817&lt;"6",INDEX(Revenue_type,MATCH(Y1817*1,[1]type!$A$118:$A$168,0),8),INDEX(Expenditure_type,MATCH(Y1817*1,[1]type!$A$2:$A$117,0),8))</f>
        <v>#N/A</v>
      </c>
    </row>
    <row r="1818" spans="1:26" ht="15.75" customHeight="1" outlineLevel="2">
      <c r="A1818">
        <v>796</v>
      </c>
      <c r="B1818" s="74">
        <v>972000</v>
      </c>
      <c r="C1818">
        <v>1</v>
      </c>
      <c r="D1818" t="str">
        <f t="shared" si="231"/>
        <v>1972000.796</v>
      </c>
      <c r="E1818" s="75" t="s">
        <v>617</v>
      </c>
      <c r="F1818" s="16"/>
      <c r="G1818"/>
      <c r="H1818" s="17">
        <v>0</v>
      </c>
      <c r="I1818" s="17">
        <v>0</v>
      </c>
      <c r="J1818" s="16">
        <v>0</v>
      </c>
      <c r="K1818" s="18"/>
      <c r="L1818" s="18" t="str">
        <f t="shared" si="224"/>
        <v>9</v>
      </c>
      <c r="M1818" s="18" t="str">
        <f>INDEX(Chapter,MATCH(L1818,[1]Chapter!$A$1:$A$681,0),8)</f>
        <v>מפעלים</v>
      </c>
      <c r="N1818" s="18" t="str">
        <f t="shared" si="225"/>
        <v>97</v>
      </c>
      <c r="O1818" s="18" t="str">
        <f>INDEX(Chapter,MATCH(N1818,[1]Chapter!$A$1:$A$681,0),8)</f>
        <v>מפעל הביוב</v>
      </c>
      <c r="P1818" s="18" t="str">
        <f t="shared" si="226"/>
        <v>972</v>
      </c>
      <c r="Q1818" s="18" t="str">
        <f>INDEX(Chapter,MATCH(P1818,[1]Chapter!$A$1:$A$681,0),8)</f>
        <v>ביוב עירוני</v>
      </c>
      <c r="R1818" s="18" t="str">
        <f t="shared" si="227"/>
        <v>9720</v>
      </c>
      <c r="S1818" s="18" t="e">
        <f>INDEX(Chapter,MATCH(R1818,[1]Chapter!$A$1:$A$681,0),8)</f>
        <v>#N/A</v>
      </c>
      <c r="T1818" s="18"/>
      <c r="U1818" s="18" t="str">
        <f t="shared" si="228"/>
        <v>7</v>
      </c>
      <c r="V1818" s="18" t="str">
        <f>IF($L1818&lt;"6",INDEX(Revenue_type,MATCH(U1818*1,[1]type!$A$118:$A$168,0),8),INDEX(Expenditure_type,MATCH(U1818*1,[1]type!$A$2:$A$117,0),8))</f>
        <v>הוצאות לפעולות</v>
      </c>
      <c r="W1818" s="18" t="str">
        <f t="shared" si="229"/>
        <v>79</v>
      </c>
      <c r="X1818" s="18" t="str">
        <f>IF($L1818&lt;"6",INDEX(Revenue_type,MATCH(W1818*1,[1]type!$A$118:$A$168,0),8),INDEX(Expenditure_type,MATCH(W1818*1,[1]type!$A$2:$A$117,0),8))</f>
        <v>השתתפות בתקציבי עזר 092</v>
      </c>
      <c r="Y1818" s="18" t="str">
        <f t="shared" si="230"/>
        <v>796</v>
      </c>
      <c r="Z1818" s="18" t="str">
        <f>IF($L1818&lt;"6",INDEX(Revenue_type,MATCH(Y1818*1,[1]type!$A$118:$A$168,0),8),INDEX(Expenditure_type,MATCH(Y1818*1,[1]type!$A$2:$A$117,0),8))</f>
        <v>מוסך תקציבי עזר 096</v>
      </c>
    </row>
    <row r="1819" spans="1:26" ht="15.75" customHeight="1" outlineLevel="2">
      <c r="A1819">
        <v>930</v>
      </c>
      <c r="B1819" s="74">
        <v>972000</v>
      </c>
      <c r="C1819">
        <v>1</v>
      </c>
      <c r="D1819" t="str">
        <f t="shared" si="231"/>
        <v>1972000.930</v>
      </c>
      <c r="E1819" s="75" t="s">
        <v>94</v>
      </c>
      <c r="F1819" s="16"/>
      <c r="G1819"/>
      <c r="H1819" s="17">
        <v>0</v>
      </c>
      <c r="I1819" s="17">
        <v>0</v>
      </c>
      <c r="J1819" s="16">
        <v>0</v>
      </c>
      <c r="K1819" s="18"/>
      <c r="L1819" s="18" t="str">
        <f t="shared" si="224"/>
        <v>9</v>
      </c>
      <c r="M1819" s="18" t="str">
        <f>INDEX(Chapter,MATCH(L1819,[1]Chapter!$A$1:$A$681,0),8)</f>
        <v>מפעלים</v>
      </c>
      <c r="N1819" s="18" t="str">
        <f t="shared" si="225"/>
        <v>97</v>
      </c>
      <c r="O1819" s="18" t="str">
        <f>INDEX(Chapter,MATCH(N1819,[1]Chapter!$A$1:$A$681,0),8)</f>
        <v>מפעל הביוב</v>
      </c>
      <c r="P1819" s="18" t="str">
        <f t="shared" si="226"/>
        <v>972</v>
      </c>
      <c r="Q1819" s="18" t="str">
        <f>INDEX(Chapter,MATCH(P1819,[1]Chapter!$A$1:$A$681,0),8)</f>
        <v>ביוב עירוני</v>
      </c>
      <c r="R1819" s="18" t="str">
        <f t="shared" si="227"/>
        <v>9720</v>
      </c>
      <c r="S1819" s="18" t="e">
        <f>INDEX(Chapter,MATCH(R1819,[1]Chapter!$A$1:$A$681,0),8)</f>
        <v>#N/A</v>
      </c>
      <c r="T1819" s="18"/>
      <c r="U1819" s="18" t="str">
        <f t="shared" si="228"/>
        <v>9</v>
      </c>
      <c r="V1819" s="18" t="str">
        <f>IF($L1819&lt;"6",INDEX(Revenue_type,MATCH(U1819*1,[1]type!$A$118:$A$168,0),8),INDEX(Expenditure_type,MATCH(U1819*1,[1]type!$A$2:$A$117,0),8))</f>
        <v>הוצאות חד פעמיות</v>
      </c>
      <c r="W1819" s="18" t="str">
        <f t="shared" si="229"/>
        <v>93</v>
      </c>
      <c r="X1819" s="18" t="str">
        <f>IF($L1819&lt;"6",INDEX(Revenue_type,MATCH(W1819*1,[1]type!$A$118:$A$168,0),8),INDEX(Expenditure_type,MATCH(W1819*1,[1]type!$A$2:$A$117,0),8))</f>
        <v>רכישת ציוד יסודי</v>
      </c>
      <c r="Y1819" s="18" t="str">
        <f t="shared" si="230"/>
        <v>930</v>
      </c>
      <c r="Z1819" s="18" t="e">
        <f>IF($L1819&lt;"6",INDEX(Revenue_type,MATCH(Y1819*1,[1]type!$A$118:$A$168,0),8),INDEX(Expenditure_type,MATCH(Y1819*1,[1]type!$A$2:$A$117,0),8))</f>
        <v>#N/A</v>
      </c>
    </row>
    <row r="1820" spans="1:26" ht="15.75" customHeight="1" outlineLevel="2">
      <c r="A1820">
        <v>110</v>
      </c>
      <c r="B1820" s="74">
        <v>973000</v>
      </c>
      <c r="C1820">
        <v>1</v>
      </c>
      <c r="D1820" t="str">
        <f t="shared" si="231"/>
        <v>1973000.110</v>
      </c>
      <c r="E1820" s="75" t="s">
        <v>1146</v>
      </c>
      <c r="F1820" s="16"/>
      <c r="G1820"/>
      <c r="H1820" s="17">
        <v>731000</v>
      </c>
      <c r="I1820" s="17">
        <v>954723.27</v>
      </c>
      <c r="J1820" s="16">
        <v>1046031.98</v>
      </c>
      <c r="K1820" s="18"/>
      <c r="L1820" s="18" t="str">
        <f t="shared" si="224"/>
        <v>9</v>
      </c>
      <c r="M1820" s="18" t="str">
        <f>INDEX(Chapter,MATCH(L1820,[1]Chapter!$A$1:$A$681,0),8)</f>
        <v>מפעלים</v>
      </c>
      <c r="N1820" s="18" t="str">
        <f t="shared" si="225"/>
        <v>97</v>
      </c>
      <c r="O1820" s="18" t="str">
        <f>INDEX(Chapter,MATCH(N1820,[1]Chapter!$A$1:$A$681,0),8)</f>
        <v>מפעל הביוב</v>
      </c>
      <c r="P1820" s="18" t="str">
        <f t="shared" si="226"/>
        <v>973</v>
      </c>
      <c r="Q1820" s="18" t="str">
        <f>INDEX(Chapter,MATCH(P1820,[1]Chapter!$A$1:$A$681,0),8)</f>
        <v>טיהור מי ביוב</v>
      </c>
      <c r="R1820" s="18" t="str">
        <f t="shared" si="227"/>
        <v>9730</v>
      </c>
      <c r="S1820" s="18" t="e">
        <f>INDEX(Chapter,MATCH(R1820,[1]Chapter!$A$1:$A$681,0),8)</f>
        <v>#N/A</v>
      </c>
      <c r="T1820" s="18"/>
      <c r="U1820" s="18" t="str">
        <f t="shared" si="228"/>
        <v>1</v>
      </c>
      <c r="V1820" s="18" t="str">
        <f>IF($L1820&lt;"6",INDEX(Revenue_type,MATCH(U1820*1,[1]type!$A$118:$A$168,0),8),INDEX(Expenditure_type,MATCH(U1820*1,[1]type!$A$2:$A$117,0),8))</f>
        <v>משכורות וש"ע לעובדים לפי תקן</v>
      </c>
      <c r="W1820" s="18" t="str">
        <f t="shared" si="229"/>
        <v>11</v>
      </c>
      <c r="X1820" s="18" t="str">
        <f>IF($L1820&lt;"6",INDEX(Revenue_type,MATCH(W1820*1,[1]type!$A$118:$A$168,0),8),INDEX(Expenditure_type,MATCH(W1820*1,[1]type!$A$2:$A$117,0),8))</f>
        <v>השכר הקובע</v>
      </c>
      <c r="Y1820" s="18" t="str">
        <f t="shared" si="230"/>
        <v>110</v>
      </c>
      <c r="Z1820" s="18" t="e">
        <f>IF($L1820&lt;"6",INDEX(Revenue_type,MATCH(Y1820*1,[1]type!$A$118:$A$168,0),8),INDEX(Expenditure_type,MATCH(Y1820*1,[1]type!$A$2:$A$117,0),8))</f>
        <v>#N/A</v>
      </c>
    </row>
    <row r="1821" spans="1:26" ht="15.75" customHeight="1" outlineLevel="2">
      <c r="A1821">
        <v>115</v>
      </c>
      <c r="B1821" s="74">
        <v>973000</v>
      </c>
      <c r="C1821">
        <v>1</v>
      </c>
      <c r="D1821" t="str">
        <f t="shared" si="231"/>
        <v>1973000.115</v>
      </c>
      <c r="E1821" s="75" t="s">
        <v>433</v>
      </c>
      <c r="F1821" s="16"/>
      <c r="G1821"/>
      <c r="H1821" s="17">
        <v>0</v>
      </c>
      <c r="I1821" s="17">
        <v>0</v>
      </c>
      <c r="J1821" s="16">
        <v>0</v>
      </c>
      <c r="K1821" s="18"/>
      <c r="L1821" s="18" t="str">
        <f t="shared" si="224"/>
        <v>9</v>
      </c>
      <c r="M1821" s="18" t="str">
        <f>INDEX(Chapter,MATCH(L1821,[1]Chapter!$A$1:$A$681,0),8)</f>
        <v>מפעלים</v>
      </c>
      <c r="N1821" s="18" t="str">
        <f t="shared" si="225"/>
        <v>97</v>
      </c>
      <c r="O1821" s="18" t="str">
        <f>INDEX(Chapter,MATCH(N1821,[1]Chapter!$A$1:$A$681,0),8)</f>
        <v>מפעל הביוב</v>
      </c>
      <c r="P1821" s="18" t="str">
        <f t="shared" si="226"/>
        <v>973</v>
      </c>
      <c r="Q1821" s="18" t="str">
        <f>INDEX(Chapter,MATCH(P1821,[1]Chapter!$A$1:$A$681,0),8)</f>
        <v>טיהור מי ביוב</v>
      </c>
      <c r="R1821" s="18" t="str">
        <f t="shared" si="227"/>
        <v>9730</v>
      </c>
      <c r="S1821" s="18" t="e">
        <f>INDEX(Chapter,MATCH(R1821,[1]Chapter!$A$1:$A$681,0),8)</f>
        <v>#N/A</v>
      </c>
      <c r="T1821" s="18"/>
      <c r="U1821" s="18" t="str">
        <f t="shared" si="228"/>
        <v>1</v>
      </c>
      <c r="V1821" s="18" t="str">
        <f>IF($L1821&lt;"6",INDEX(Revenue_type,MATCH(U1821*1,[1]type!$A$118:$A$168,0),8),INDEX(Expenditure_type,MATCH(U1821*1,[1]type!$A$2:$A$117,0),8))</f>
        <v>משכורות וש"ע לעובדים לפי תקן</v>
      </c>
      <c r="W1821" s="18" t="str">
        <f t="shared" si="229"/>
        <v>11</v>
      </c>
      <c r="X1821" s="18" t="str">
        <f>IF($L1821&lt;"6",INDEX(Revenue_type,MATCH(W1821*1,[1]type!$A$118:$A$168,0),8),INDEX(Expenditure_type,MATCH(W1821*1,[1]type!$A$2:$A$117,0),8))</f>
        <v>השכר הקובע</v>
      </c>
      <c r="Y1821" s="18" t="str">
        <f t="shared" si="230"/>
        <v>115</v>
      </c>
      <c r="Z1821" s="18" t="e">
        <f>IF($L1821&lt;"6",INDEX(Revenue_type,MATCH(Y1821*1,[1]type!$A$118:$A$168,0),8),INDEX(Expenditure_type,MATCH(Y1821*1,[1]type!$A$2:$A$117,0),8))</f>
        <v>#N/A</v>
      </c>
    </row>
    <row r="1822" spans="1:26" ht="15.75" customHeight="1" outlineLevel="2">
      <c r="A1822">
        <v>130</v>
      </c>
      <c r="B1822" s="74">
        <v>973000</v>
      </c>
      <c r="C1822">
        <v>1</v>
      </c>
      <c r="D1822" t="str">
        <f t="shared" si="231"/>
        <v>1973000.130</v>
      </c>
      <c r="E1822" s="75" t="s">
        <v>41</v>
      </c>
      <c r="F1822" s="16"/>
      <c r="G1822"/>
      <c r="H1822" s="17">
        <v>460000</v>
      </c>
      <c r="I1822" s="17">
        <v>409624.98</v>
      </c>
      <c r="J1822" s="16">
        <v>462186.1</v>
      </c>
      <c r="K1822" s="18"/>
      <c r="L1822" s="18" t="str">
        <f t="shared" si="224"/>
        <v>9</v>
      </c>
      <c r="M1822" s="18" t="str">
        <f>INDEX(Chapter,MATCH(L1822,[1]Chapter!$A$1:$A$681,0),8)</f>
        <v>מפעלים</v>
      </c>
      <c r="N1822" s="18" t="str">
        <f t="shared" si="225"/>
        <v>97</v>
      </c>
      <c r="O1822" s="18" t="str">
        <f>INDEX(Chapter,MATCH(N1822,[1]Chapter!$A$1:$A$681,0),8)</f>
        <v>מפעל הביוב</v>
      </c>
      <c r="P1822" s="18" t="str">
        <f t="shared" si="226"/>
        <v>973</v>
      </c>
      <c r="Q1822" s="18" t="str">
        <f>INDEX(Chapter,MATCH(P1822,[1]Chapter!$A$1:$A$681,0),8)</f>
        <v>טיהור מי ביוב</v>
      </c>
      <c r="R1822" s="18" t="str">
        <f t="shared" si="227"/>
        <v>9730</v>
      </c>
      <c r="S1822" s="18" t="e">
        <f>INDEX(Chapter,MATCH(R1822,[1]Chapter!$A$1:$A$681,0),8)</f>
        <v>#N/A</v>
      </c>
      <c r="T1822" s="18"/>
      <c r="U1822" s="18" t="str">
        <f t="shared" si="228"/>
        <v>1</v>
      </c>
      <c r="V1822" s="18" t="str">
        <f>IF($L1822&lt;"6",INDEX(Revenue_type,MATCH(U1822*1,[1]type!$A$118:$A$168,0),8),INDEX(Expenditure_type,MATCH(U1822*1,[1]type!$A$2:$A$117,0),8))</f>
        <v>משכורות וש"ע לעובדים לפי תקן</v>
      </c>
      <c r="W1822" s="18" t="str">
        <f t="shared" si="229"/>
        <v>13</v>
      </c>
      <c r="X1822" s="18" t="str">
        <f>IF($L1822&lt;"6",INDEX(Revenue_type,MATCH(W1822*1,[1]type!$A$118:$A$168,0),8),INDEX(Expenditure_type,MATCH(W1822*1,[1]type!$A$2:$A$117,0),8))</f>
        <v>שעות נוספות</v>
      </c>
      <c r="Y1822" s="18" t="str">
        <f t="shared" si="230"/>
        <v>130</v>
      </c>
      <c r="Z1822" s="18" t="e">
        <f>IF($L1822&lt;"6",INDEX(Revenue_type,MATCH(Y1822*1,[1]type!$A$118:$A$168,0),8),INDEX(Expenditure_type,MATCH(Y1822*1,[1]type!$A$2:$A$117,0),8))</f>
        <v>#N/A</v>
      </c>
    </row>
    <row r="1823" spans="1:26" ht="15.75" customHeight="1" outlineLevel="2">
      <c r="A1823">
        <v>140</v>
      </c>
      <c r="B1823" s="74">
        <v>973000</v>
      </c>
      <c r="C1823">
        <v>1</v>
      </c>
      <c r="D1823" t="str">
        <f t="shared" si="231"/>
        <v>1973000.140</v>
      </c>
      <c r="E1823" s="75" t="s">
        <v>56</v>
      </c>
      <c r="F1823" s="16"/>
      <c r="G1823"/>
      <c r="H1823" s="17">
        <v>150000</v>
      </c>
      <c r="I1823" s="17">
        <v>151512.51999999999</v>
      </c>
      <c r="J1823" s="16">
        <v>159045.66</v>
      </c>
      <c r="K1823" s="18"/>
      <c r="L1823" s="18" t="str">
        <f t="shared" si="224"/>
        <v>9</v>
      </c>
      <c r="M1823" s="18" t="str">
        <f>INDEX(Chapter,MATCH(L1823,[1]Chapter!$A$1:$A$681,0),8)</f>
        <v>מפעלים</v>
      </c>
      <c r="N1823" s="18" t="str">
        <f t="shared" si="225"/>
        <v>97</v>
      </c>
      <c r="O1823" s="18" t="str">
        <f>INDEX(Chapter,MATCH(N1823,[1]Chapter!$A$1:$A$681,0),8)</f>
        <v>מפעל הביוב</v>
      </c>
      <c r="P1823" s="18" t="str">
        <f t="shared" si="226"/>
        <v>973</v>
      </c>
      <c r="Q1823" s="18" t="str">
        <f>INDEX(Chapter,MATCH(P1823,[1]Chapter!$A$1:$A$681,0),8)</f>
        <v>טיהור מי ביוב</v>
      </c>
      <c r="R1823" s="18" t="str">
        <f t="shared" si="227"/>
        <v>9730</v>
      </c>
      <c r="S1823" s="18" t="e">
        <f>INDEX(Chapter,MATCH(R1823,[1]Chapter!$A$1:$A$681,0),8)</f>
        <v>#N/A</v>
      </c>
      <c r="T1823" s="18"/>
      <c r="U1823" s="18" t="str">
        <f t="shared" si="228"/>
        <v>1</v>
      </c>
      <c r="V1823" s="18" t="str">
        <f>IF($L1823&lt;"6",INDEX(Revenue_type,MATCH(U1823*1,[1]type!$A$118:$A$168,0),8),INDEX(Expenditure_type,MATCH(U1823*1,[1]type!$A$2:$A$117,0),8))</f>
        <v>משכורות וש"ע לעובדים לפי תקן</v>
      </c>
      <c r="W1823" s="18" t="str">
        <f t="shared" si="229"/>
        <v>14</v>
      </c>
      <c r="X1823" s="18" t="str">
        <f>IF($L1823&lt;"6",INDEX(Revenue_type,MATCH(W1823*1,[1]type!$A$118:$A$168,0),8),INDEX(Expenditure_type,MATCH(W1823*1,[1]type!$A$2:$A$117,0),8))</f>
        <v>החזר הוצאות</v>
      </c>
      <c r="Y1823" s="18" t="str">
        <f t="shared" si="230"/>
        <v>140</v>
      </c>
      <c r="Z1823" s="18" t="e">
        <f>IF($L1823&lt;"6",INDEX(Revenue_type,MATCH(Y1823*1,[1]type!$A$118:$A$168,0),8),INDEX(Expenditure_type,MATCH(Y1823*1,[1]type!$A$2:$A$117,0),8))</f>
        <v>#N/A</v>
      </c>
    </row>
    <row r="1824" spans="1:26" ht="15.75" customHeight="1" outlineLevel="2">
      <c r="A1824">
        <v>210</v>
      </c>
      <c r="B1824" s="74">
        <v>973000</v>
      </c>
      <c r="C1824">
        <v>1</v>
      </c>
      <c r="D1824" t="str">
        <f t="shared" si="231"/>
        <v>1973000.210</v>
      </c>
      <c r="E1824" s="75" t="s">
        <v>476</v>
      </c>
      <c r="F1824" s="16"/>
      <c r="G1824"/>
      <c r="H1824" s="17">
        <v>0</v>
      </c>
      <c r="I1824" s="17">
        <v>0</v>
      </c>
      <c r="J1824" s="16">
        <v>0</v>
      </c>
      <c r="K1824" s="18"/>
      <c r="L1824" s="18" t="str">
        <f t="shared" si="224"/>
        <v>9</v>
      </c>
      <c r="M1824" s="18" t="str">
        <f>INDEX(Chapter,MATCH(L1824,[1]Chapter!$A$1:$A$681,0),8)</f>
        <v>מפעלים</v>
      </c>
      <c r="N1824" s="18" t="str">
        <f t="shared" si="225"/>
        <v>97</v>
      </c>
      <c r="O1824" s="18" t="str">
        <f>INDEX(Chapter,MATCH(N1824,[1]Chapter!$A$1:$A$681,0),8)</f>
        <v>מפעל הביוב</v>
      </c>
      <c r="P1824" s="18" t="str">
        <f t="shared" si="226"/>
        <v>973</v>
      </c>
      <c r="Q1824" s="18" t="str">
        <f>INDEX(Chapter,MATCH(P1824,[1]Chapter!$A$1:$A$681,0),8)</f>
        <v>טיהור מי ביוב</v>
      </c>
      <c r="R1824" s="18" t="str">
        <f t="shared" si="227"/>
        <v>9730</v>
      </c>
      <c r="S1824" s="18" t="e">
        <f>INDEX(Chapter,MATCH(R1824,[1]Chapter!$A$1:$A$681,0),8)</f>
        <v>#N/A</v>
      </c>
      <c r="T1824" s="18"/>
      <c r="U1824" s="18" t="str">
        <f t="shared" si="228"/>
        <v>2</v>
      </c>
      <c r="V1824" s="18" t="str">
        <f>IF($L1824&lt;"6",INDEX(Revenue_type,MATCH(U1824*1,[1]type!$A$118:$A$168,0),8),INDEX(Expenditure_type,MATCH(U1824*1,[1]type!$A$2:$A$117,0),8))</f>
        <v>משכורות וש"ע לעובדים בלי תקן</v>
      </c>
      <c r="W1824" s="18" t="str">
        <f t="shared" si="229"/>
        <v>21</v>
      </c>
      <c r="X1824" s="18" t="str">
        <f>IF($L1824&lt;"6",INDEX(Revenue_type,MATCH(W1824*1,[1]type!$A$118:$A$168,0),8),INDEX(Expenditure_type,MATCH(W1824*1,[1]type!$A$2:$A$117,0),8))</f>
        <v>השכר הקובע</v>
      </c>
      <c r="Y1824" s="18" t="str">
        <f t="shared" si="230"/>
        <v>210</v>
      </c>
      <c r="Z1824" s="18" t="e">
        <f>IF($L1824&lt;"6",INDEX(Revenue_type,MATCH(Y1824*1,[1]type!$A$118:$A$168,0),8),INDEX(Expenditure_type,MATCH(Y1824*1,[1]type!$A$2:$A$117,0),8))</f>
        <v>#N/A</v>
      </c>
    </row>
    <row r="1825" spans="1:26" ht="15.75" customHeight="1" outlineLevel="2">
      <c r="A1825">
        <v>440</v>
      </c>
      <c r="B1825" s="74">
        <v>973000</v>
      </c>
      <c r="C1825">
        <v>1</v>
      </c>
      <c r="D1825" t="str">
        <f t="shared" si="231"/>
        <v>1973000.440</v>
      </c>
      <c r="E1825" s="75" t="s">
        <v>1147</v>
      </c>
      <c r="F1825" s="16"/>
      <c r="G1825"/>
      <c r="H1825" s="17">
        <v>0</v>
      </c>
      <c r="I1825" s="17">
        <v>0</v>
      </c>
      <c r="J1825" s="16">
        <v>0</v>
      </c>
      <c r="K1825" s="18"/>
      <c r="L1825" s="18" t="str">
        <f t="shared" si="224"/>
        <v>9</v>
      </c>
      <c r="M1825" s="18" t="str">
        <f>INDEX(Chapter,MATCH(L1825,[1]Chapter!$A$1:$A$681,0),8)</f>
        <v>מפעלים</v>
      </c>
      <c r="N1825" s="18" t="str">
        <f t="shared" si="225"/>
        <v>97</v>
      </c>
      <c r="O1825" s="18" t="str">
        <f>INDEX(Chapter,MATCH(N1825,[1]Chapter!$A$1:$A$681,0),8)</f>
        <v>מפעל הביוב</v>
      </c>
      <c r="P1825" s="18" t="str">
        <f t="shared" si="226"/>
        <v>973</v>
      </c>
      <c r="Q1825" s="18" t="str">
        <f>INDEX(Chapter,MATCH(P1825,[1]Chapter!$A$1:$A$681,0),8)</f>
        <v>טיהור מי ביוב</v>
      </c>
      <c r="R1825" s="18" t="str">
        <f t="shared" si="227"/>
        <v>9730</v>
      </c>
      <c r="S1825" s="18" t="e">
        <f>INDEX(Chapter,MATCH(R1825,[1]Chapter!$A$1:$A$681,0),8)</f>
        <v>#N/A</v>
      </c>
      <c r="T1825" s="18"/>
      <c r="U1825" s="18" t="str">
        <f t="shared" si="228"/>
        <v>4</v>
      </c>
      <c r="V1825" s="18" t="str">
        <f>IF($L1825&lt;"6",INDEX(Revenue_type,MATCH(U1825*1,[1]type!$A$118:$A$168,0),8),INDEX(Expenditure_type,MATCH(U1825*1,[1]type!$A$2:$A$117,0),8))</f>
        <v>אחזקת בינים ואספקת ציוד</v>
      </c>
      <c r="W1825" s="18" t="str">
        <f t="shared" si="229"/>
        <v>44</v>
      </c>
      <c r="X1825" s="18" t="str">
        <f>IF($L1825&lt;"6",INDEX(Revenue_type,MATCH(W1825*1,[1]type!$A$118:$A$168,0),8),INDEX(Expenditure_type,MATCH(W1825*1,[1]type!$A$2:$A$117,0),8))</f>
        <v>ביטוח</v>
      </c>
      <c r="Y1825" s="18" t="str">
        <f t="shared" si="230"/>
        <v>440</v>
      </c>
      <c r="Z1825" s="18" t="e">
        <f>IF($L1825&lt;"6",INDEX(Revenue_type,MATCH(Y1825*1,[1]type!$A$118:$A$168,0),8),INDEX(Expenditure_type,MATCH(Y1825*1,[1]type!$A$2:$A$117,0),8))</f>
        <v>#N/A</v>
      </c>
    </row>
    <row r="1826" spans="1:26" ht="15.75" customHeight="1" outlineLevel="2">
      <c r="A1826">
        <v>492</v>
      </c>
      <c r="B1826" s="74">
        <v>973000</v>
      </c>
      <c r="C1826">
        <v>1</v>
      </c>
      <c r="D1826" t="str">
        <f t="shared" si="231"/>
        <v>1973000.492</v>
      </c>
      <c r="E1826" s="75" t="s">
        <v>443</v>
      </c>
      <c r="F1826" s="16"/>
      <c r="G1826"/>
      <c r="H1826" s="17">
        <v>0</v>
      </c>
      <c r="I1826" s="17">
        <v>0</v>
      </c>
      <c r="J1826" s="16">
        <v>0</v>
      </c>
      <c r="K1826" s="18"/>
      <c r="L1826" s="18" t="str">
        <f t="shared" si="224"/>
        <v>9</v>
      </c>
      <c r="M1826" s="18" t="str">
        <f>INDEX(Chapter,MATCH(L1826,[1]Chapter!$A$1:$A$681,0),8)</f>
        <v>מפעלים</v>
      </c>
      <c r="N1826" s="18" t="str">
        <f t="shared" si="225"/>
        <v>97</v>
      </c>
      <c r="O1826" s="18" t="str">
        <f>INDEX(Chapter,MATCH(N1826,[1]Chapter!$A$1:$A$681,0),8)</f>
        <v>מפעל הביוב</v>
      </c>
      <c r="P1826" s="18" t="str">
        <f t="shared" si="226"/>
        <v>973</v>
      </c>
      <c r="Q1826" s="18" t="str">
        <f>INDEX(Chapter,MATCH(P1826,[1]Chapter!$A$1:$A$681,0),8)</f>
        <v>טיהור מי ביוב</v>
      </c>
      <c r="R1826" s="18" t="str">
        <f t="shared" si="227"/>
        <v>9730</v>
      </c>
      <c r="S1826" s="18" t="e">
        <f>INDEX(Chapter,MATCH(R1826,[1]Chapter!$A$1:$A$681,0),8)</f>
        <v>#N/A</v>
      </c>
      <c r="T1826" s="18"/>
      <c r="U1826" s="18" t="str">
        <f t="shared" si="228"/>
        <v>4</v>
      </c>
      <c r="V1826" s="18" t="str">
        <f>IF($L1826&lt;"6",INDEX(Revenue_type,MATCH(U1826*1,[1]type!$A$118:$A$168,0),8),INDEX(Expenditure_type,MATCH(U1826*1,[1]type!$A$2:$A$117,0),8))</f>
        <v>אחזקת בינים ואספקת ציוד</v>
      </c>
      <c r="W1826" s="18" t="str">
        <f t="shared" si="229"/>
        <v>49</v>
      </c>
      <c r="X1826" s="18" t="e">
        <f>IF($L1826&lt;"6",INDEX(Revenue_type,MATCH(W1826*1,[1]type!$A$118:$A$168,0),8),INDEX(Expenditure_type,MATCH(W1826*1,[1]type!$A$2:$A$117,0),8))</f>
        <v>#N/A</v>
      </c>
      <c r="Y1826" s="18" t="str">
        <f t="shared" si="230"/>
        <v>492</v>
      </c>
      <c r="Z1826" s="18" t="str">
        <f>IF($L1826&lt;"6",INDEX(Revenue_type,MATCH(Y1826*1,[1]type!$A$118:$A$168,0),8),INDEX(Expenditure_type,MATCH(Y1826*1,[1]type!$A$2:$A$117,0),8))</f>
        <v>השתתפות בתקציבי עזר 092</v>
      </c>
    </row>
    <row r="1827" spans="1:26" ht="15.75" customHeight="1" outlineLevel="2">
      <c r="A1827">
        <v>720</v>
      </c>
      <c r="B1827" s="74">
        <v>973000</v>
      </c>
      <c r="C1827">
        <v>1</v>
      </c>
      <c r="D1827" t="str">
        <f t="shared" si="231"/>
        <v>1973000.720</v>
      </c>
      <c r="E1827" s="75" t="s">
        <v>1148</v>
      </c>
      <c r="F1827" s="16"/>
      <c r="G1827"/>
      <c r="H1827" s="17">
        <v>0</v>
      </c>
      <c r="I1827" s="17">
        <v>0</v>
      </c>
      <c r="J1827" s="16">
        <v>0</v>
      </c>
      <c r="K1827" s="18"/>
      <c r="L1827" s="18" t="str">
        <f t="shared" si="224"/>
        <v>9</v>
      </c>
      <c r="M1827" s="18" t="str">
        <f>INDEX(Chapter,MATCH(L1827,[1]Chapter!$A$1:$A$681,0),8)</f>
        <v>מפעלים</v>
      </c>
      <c r="N1827" s="18" t="str">
        <f t="shared" si="225"/>
        <v>97</v>
      </c>
      <c r="O1827" s="18" t="str">
        <f>INDEX(Chapter,MATCH(N1827,[1]Chapter!$A$1:$A$681,0),8)</f>
        <v>מפעל הביוב</v>
      </c>
      <c r="P1827" s="18" t="str">
        <f t="shared" si="226"/>
        <v>973</v>
      </c>
      <c r="Q1827" s="18" t="str">
        <f>INDEX(Chapter,MATCH(P1827,[1]Chapter!$A$1:$A$681,0),8)</f>
        <v>טיהור מי ביוב</v>
      </c>
      <c r="R1827" s="18" t="str">
        <f t="shared" si="227"/>
        <v>9730</v>
      </c>
      <c r="S1827" s="18" t="e">
        <f>INDEX(Chapter,MATCH(R1827,[1]Chapter!$A$1:$A$681,0),8)</f>
        <v>#N/A</v>
      </c>
      <c r="T1827" s="18"/>
      <c r="U1827" s="18" t="str">
        <f t="shared" si="228"/>
        <v>7</v>
      </c>
      <c r="V1827" s="18" t="str">
        <f>IF($L1827&lt;"6",INDEX(Revenue_type,MATCH(U1827*1,[1]type!$A$118:$A$168,0),8),INDEX(Expenditure_type,MATCH(U1827*1,[1]type!$A$2:$A$117,0),8))</f>
        <v>הוצאות לפעולות</v>
      </c>
      <c r="W1827" s="18" t="str">
        <f t="shared" si="229"/>
        <v>72</v>
      </c>
      <c r="X1827" s="18" t="str">
        <f>IF($L1827&lt;"6",INDEX(Revenue_type,MATCH(W1827*1,[1]type!$A$118:$A$168,0),8),INDEX(Expenditure_type,MATCH(W1827*1,[1]type!$A$2:$A$117,0),8))</f>
        <v>חומרים</v>
      </c>
      <c r="Y1827" s="18" t="str">
        <f t="shared" si="230"/>
        <v>720</v>
      </c>
      <c r="Z1827" s="18" t="e">
        <f>IF($L1827&lt;"6",INDEX(Revenue_type,MATCH(Y1827*1,[1]type!$A$118:$A$168,0),8),INDEX(Expenditure_type,MATCH(Y1827*1,[1]type!$A$2:$A$117,0),8))</f>
        <v>#N/A</v>
      </c>
    </row>
    <row r="1828" spans="1:26" ht="15.75" customHeight="1" outlineLevel="2">
      <c r="A1828">
        <v>740</v>
      </c>
      <c r="B1828" s="74">
        <v>973000</v>
      </c>
      <c r="C1828">
        <v>1</v>
      </c>
      <c r="D1828" t="str">
        <f t="shared" si="231"/>
        <v>1973000.740</v>
      </c>
      <c r="E1828" s="75" t="s">
        <v>770</v>
      </c>
      <c r="F1828" s="16"/>
      <c r="G1828"/>
      <c r="H1828" s="17">
        <v>0</v>
      </c>
      <c r="I1828" s="17">
        <v>0</v>
      </c>
      <c r="J1828" s="16">
        <v>0</v>
      </c>
      <c r="K1828" s="18"/>
      <c r="L1828" s="18" t="str">
        <f t="shared" si="224"/>
        <v>9</v>
      </c>
      <c r="M1828" s="18" t="str">
        <f>INDEX(Chapter,MATCH(L1828,[1]Chapter!$A$1:$A$681,0),8)</f>
        <v>מפעלים</v>
      </c>
      <c r="N1828" s="18" t="str">
        <f t="shared" si="225"/>
        <v>97</v>
      </c>
      <c r="O1828" s="18" t="str">
        <f>INDEX(Chapter,MATCH(N1828,[1]Chapter!$A$1:$A$681,0),8)</f>
        <v>מפעל הביוב</v>
      </c>
      <c r="P1828" s="18" t="str">
        <f t="shared" si="226"/>
        <v>973</v>
      </c>
      <c r="Q1828" s="18" t="str">
        <f>INDEX(Chapter,MATCH(P1828,[1]Chapter!$A$1:$A$681,0),8)</f>
        <v>טיהור מי ביוב</v>
      </c>
      <c r="R1828" s="18" t="str">
        <f t="shared" si="227"/>
        <v>9730</v>
      </c>
      <c r="S1828" s="18" t="e">
        <f>INDEX(Chapter,MATCH(R1828,[1]Chapter!$A$1:$A$681,0),8)</f>
        <v>#N/A</v>
      </c>
      <c r="T1828" s="18"/>
      <c r="U1828" s="18" t="str">
        <f t="shared" si="228"/>
        <v>7</v>
      </c>
      <c r="V1828" s="18" t="str">
        <f>IF($L1828&lt;"6",INDEX(Revenue_type,MATCH(U1828*1,[1]type!$A$118:$A$168,0),8),INDEX(Expenditure_type,MATCH(U1828*1,[1]type!$A$2:$A$117,0),8))</f>
        <v>הוצאות לפעולות</v>
      </c>
      <c r="W1828" s="18" t="str">
        <f t="shared" si="229"/>
        <v>74</v>
      </c>
      <c r="X1828" s="18" t="str">
        <f>IF($L1828&lt;"6",INDEX(Revenue_type,MATCH(W1828*1,[1]type!$A$118:$A$168,0),8),INDEX(Expenditure_type,MATCH(W1828*1,[1]type!$A$2:$A$117,0),8))</f>
        <v>כלים, מכשירים וציוד</v>
      </c>
      <c r="Y1828" s="18" t="str">
        <f t="shared" si="230"/>
        <v>740</v>
      </c>
      <c r="Z1828" s="18" t="e">
        <f>IF($L1828&lt;"6",INDEX(Revenue_type,MATCH(Y1828*1,[1]type!$A$118:$A$168,0),8),INDEX(Expenditure_type,MATCH(Y1828*1,[1]type!$A$2:$A$117,0),8))</f>
        <v>#N/A</v>
      </c>
    </row>
    <row r="1829" spans="1:26" ht="15.75" customHeight="1" outlineLevel="2">
      <c r="A1829">
        <v>750</v>
      </c>
      <c r="B1829" s="74">
        <v>973000</v>
      </c>
      <c r="C1829">
        <v>1</v>
      </c>
      <c r="D1829" t="str">
        <f t="shared" si="231"/>
        <v>1973000.750</v>
      </c>
      <c r="E1829" s="75" t="s">
        <v>542</v>
      </c>
      <c r="F1829" s="16"/>
      <c r="G1829"/>
      <c r="H1829" s="17">
        <v>0</v>
      </c>
      <c r="I1829" s="17">
        <v>600000</v>
      </c>
      <c r="J1829" s="16">
        <v>0</v>
      </c>
      <c r="K1829" s="18"/>
      <c r="L1829" s="18" t="str">
        <f t="shared" si="224"/>
        <v>9</v>
      </c>
      <c r="M1829" s="18" t="str">
        <f>INDEX(Chapter,MATCH(L1829,[1]Chapter!$A$1:$A$681,0),8)</f>
        <v>מפעלים</v>
      </c>
      <c r="N1829" s="18" t="str">
        <f t="shared" si="225"/>
        <v>97</v>
      </c>
      <c r="O1829" s="18" t="str">
        <f>INDEX(Chapter,MATCH(N1829,[1]Chapter!$A$1:$A$681,0),8)</f>
        <v>מפעל הביוב</v>
      </c>
      <c r="P1829" s="18" t="str">
        <f t="shared" si="226"/>
        <v>973</v>
      </c>
      <c r="Q1829" s="18" t="str">
        <f>INDEX(Chapter,MATCH(P1829,[1]Chapter!$A$1:$A$681,0),8)</f>
        <v>טיהור מי ביוב</v>
      </c>
      <c r="R1829" s="18" t="str">
        <f t="shared" si="227"/>
        <v>9730</v>
      </c>
      <c r="S1829" s="18" t="e">
        <f>INDEX(Chapter,MATCH(R1829,[1]Chapter!$A$1:$A$681,0),8)</f>
        <v>#N/A</v>
      </c>
      <c r="T1829" s="18"/>
      <c r="U1829" s="18" t="str">
        <f t="shared" si="228"/>
        <v>7</v>
      </c>
      <c r="V1829" s="18" t="str">
        <f>IF($L1829&lt;"6",INDEX(Revenue_type,MATCH(U1829*1,[1]type!$A$118:$A$168,0),8),INDEX(Expenditure_type,MATCH(U1829*1,[1]type!$A$2:$A$117,0),8))</f>
        <v>הוצאות לפעולות</v>
      </c>
      <c r="W1829" s="18" t="str">
        <f t="shared" si="229"/>
        <v>75</v>
      </c>
      <c r="X1829" s="18" t="str">
        <f>IF($L1829&lt;"6",INDEX(Revenue_type,MATCH(W1829*1,[1]type!$A$118:$A$168,0),8),INDEX(Expenditure_type,MATCH(W1829*1,[1]type!$A$2:$A$117,0),8))</f>
        <v>עבודות קבלניות</v>
      </c>
      <c r="Y1829" s="18" t="str">
        <f t="shared" si="230"/>
        <v>750</v>
      </c>
      <c r="Z1829" s="18" t="e">
        <f>IF($L1829&lt;"6",INDEX(Revenue_type,MATCH(Y1829*1,[1]type!$A$118:$A$168,0),8),INDEX(Expenditure_type,MATCH(Y1829*1,[1]type!$A$2:$A$117,0),8))</f>
        <v>#N/A</v>
      </c>
    </row>
    <row r="1830" spans="1:26" ht="15.75" customHeight="1" outlineLevel="2">
      <c r="A1830">
        <v>760</v>
      </c>
      <c r="B1830" s="74">
        <v>973000</v>
      </c>
      <c r="C1830">
        <v>1</v>
      </c>
      <c r="D1830" t="str">
        <f t="shared" si="231"/>
        <v>1973000.760</v>
      </c>
      <c r="E1830" s="75" t="s">
        <v>629</v>
      </c>
      <c r="F1830" s="16"/>
      <c r="G1830"/>
      <c r="H1830" s="17">
        <v>0</v>
      </c>
      <c r="I1830" s="17">
        <v>0</v>
      </c>
      <c r="J1830" s="16">
        <v>0</v>
      </c>
      <c r="K1830" s="18"/>
      <c r="L1830" s="18" t="str">
        <f t="shared" si="224"/>
        <v>9</v>
      </c>
      <c r="M1830" s="18" t="str">
        <f>INDEX(Chapter,MATCH(L1830,[1]Chapter!$A$1:$A$681,0),8)</f>
        <v>מפעלים</v>
      </c>
      <c r="N1830" s="18" t="str">
        <f t="shared" si="225"/>
        <v>97</v>
      </c>
      <c r="O1830" s="18" t="str">
        <f>INDEX(Chapter,MATCH(N1830,[1]Chapter!$A$1:$A$681,0),8)</f>
        <v>מפעל הביוב</v>
      </c>
      <c r="P1830" s="18" t="str">
        <f t="shared" si="226"/>
        <v>973</v>
      </c>
      <c r="Q1830" s="18" t="str">
        <f>INDEX(Chapter,MATCH(P1830,[1]Chapter!$A$1:$A$681,0),8)</f>
        <v>טיהור מי ביוב</v>
      </c>
      <c r="R1830" s="18" t="str">
        <f t="shared" si="227"/>
        <v>9730</v>
      </c>
      <c r="S1830" s="18" t="e">
        <f>INDEX(Chapter,MATCH(R1830,[1]Chapter!$A$1:$A$681,0),8)</f>
        <v>#N/A</v>
      </c>
      <c r="T1830" s="18"/>
      <c r="U1830" s="18" t="str">
        <f t="shared" si="228"/>
        <v>7</v>
      </c>
      <c r="V1830" s="18" t="str">
        <f>IF($L1830&lt;"6",INDEX(Revenue_type,MATCH(U1830*1,[1]type!$A$118:$A$168,0),8),INDEX(Expenditure_type,MATCH(U1830*1,[1]type!$A$2:$A$117,0),8))</f>
        <v>הוצאות לפעולות</v>
      </c>
      <c r="W1830" s="18" t="str">
        <f t="shared" si="229"/>
        <v>76</v>
      </c>
      <c r="X1830" s="18" t="str">
        <f>IF($L1830&lt;"6",INDEX(Revenue_type,MATCH(W1830*1,[1]type!$A$118:$A$168,0),8),INDEX(Expenditure_type,MATCH(W1830*1,[1]type!$A$2:$A$117,0),8))</f>
        <v>קניית שירותים מרשויות ומוסדות</v>
      </c>
      <c r="Y1830" s="18" t="str">
        <f t="shared" si="230"/>
        <v>760</v>
      </c>
      <c r="Z1830" s="18" t="e">
        <f>IF($L1830&lt;"6",INDEX(Revenue_type,MATCH(Y1830*1,[1]type!$A$118:$A$168,0),8),INDEX(Expenditure_type,MATCH(Y1830*1,[1]type!$A$2:$A$117,0),8))</f>
        <v>#N/A</v>
      </c>
    </row>
    <row r="1831" spans="1:26" ht="15.75" customHeight="1" outlineLevel="2">
      <c r="A1831">
        <v>761</v>
      </c>
      <c r="B1831" s="74">
        <v>973000</v>
      </c>
      <c r="C1831">
        <v>1</v>
      </c>
      <c r="D1831" t="str">
        <f t="shared" si="231"/>
        <v>1973000.761</v>
      </c>
      <c r="E1831" s="75" t="s">
        <v>1149</v>
      </c>
      <c r="F1831" s="16"/>
      <c r="G1831"/>
      <c r="H1831" s="17">
        <v>0</v>
      </c>
      <c r="I1831" s="17">
        <v>0</v>
      </c>
      <c r="J1831" s="16">
        <v>0</v>
      </c>
      <c r="K1831" s="18"/>
      <c r="L1831" s="18" t="str">
        <f t="shared" si="224"/>
        <v>9</v>
      </c>
      <c r="M1831" s="18" t="str">
        <f>INDEX(Chapter,MATCH(L1831,[1]Chapter!$A$1:$A$681,0),8)</f>
        <v>מפעלים</v>
      </c>
      <c r="N1831" s="18" t="str">
        <f t="shared" si="225"/>
        <v>97</v>
      </c>
      <c r="O1831" s="18" t="str">
        <f>INDEX(Chapter,MATCH(N1831,[1]Chapter!$A$1:$A$681,0),8)</f>
        <v>מפעל הביוב</v>
      </c>
      <c r="P1831" s="18" t="str">
        <f t="shared" si="226"/>
        <v>973</v>
      </c>
      <c r="Q1831" s="18" t="str">
        <f>INDEX(Chapter,MATCH(P1831,[1]Chapter!$A$1:$A$681,0),8)</f>
        <v>טיהור מי ביוב</v>
      </c>
      <c r="R1831" s="18" t="str">
        <f t="shared" si="227"/>
        <v>9730</v>
      </c>
      <c r="S1831" s="18" t="e">
        <f>INDEX(Chapter,MATCH(R1831,[1]Chapter!$A$1:$A$681,0),8)</f>
        <v>#N/A</v>
      </c>
      <c r="T1831" s="18"/>
      <c r="U1831" s="18" t="str">
        <f t="shared" si="228"/>
        <v>7</v>
      </c>
      <c r="V1831" s="18" t="str">
        <f>IF($L1831&lt;"6",INDEX(Revenue_type,MATCH(U1831*1,[1]type!$A$118:$A$168,0),8),INDEX(Expenditure_type,MATCH(U1831*1,[1]type!$A$2:$A$117,0),8))</f>
        <v>הוצאות לפעולות</v>
      </c>
      <c r="W1831" s="18" t="str">
        <f t="shared" si="229"/>
        <v>76</v>
      </c>
      <c r="X1831" s="18" t="str">
        <f>IF($L1831&lt;"6",INDEX(Revenue_type,MATCH(W1831*1,[1]type!$A$118:$A$168,0),8),INDEX(Expenditure_type,MATCH(W1831*1,[1]type!$A$2:$A$117,0),8))</f>
        <v>קניית שירותים מרשויות ומוסדות</v>
      </c>
      <c r="Y1831" s="18" t="str">
        <f t="shared" si="230"/>
        <v>761</v>
      </c>
      <c r="Z1831" s="18" t="e">
        <f>IF($L1831&lt;"6",INDEX(Revenue_type,MATCH(Y1831*1,[1]type!$A$118:$A$168,0),8),INDEX(Expenditure_type,MATCH(Y1831*1,[1]type!$A$2:$A$117,0),8))</f>
        <v>#N/A</v>
      </c>
    </row>
    <row r="1832" spans="1:26" ht="15.75" customHeight="1" outlineLevel="2">
      <c r="A1832">
        <v>770</v>
      </c>
      <c r="B1832" s="74">
        <v>973000</v>
      </c>
      <c r="C1832">
        <v>1</v>
      </c>
      <c r="D1832" t="str">
        <f t="shared" si="231"/>
        <v>1973000.770</v>
      </c>
      <c r="E1832" s="75" t="s">
        <v>1150</v>
      </c>
      <c r="F1832" s="16"/>
      <c r="G1832"/>
      <c r="H1832" s="17">
        <v>0</v>
      </c>
      <c r="I1832" s="17">
        <v>0</v>
      </c>
      <c r="J1832" s="16">
        <v>0</v>
      </c>
      <c r="K1832" s="18"/>
      <c r="L1832" s="18" t="str">
        <f t="shared" si="224"/>
        <v>9</v>
      </c>
      <c r="M1832" s="18" t="str">
        <f>INDEX(Chapter,MATCH(L1832,[1]Chapter!$A$1:$A$681,0),8)</f>
        <v>מפעלים</v>
      </c>
      <c r="N1832" s="18" t="str">
        <f t="shared" si="225"/>
        <v>97</v>
      </c>
      <c r="O1832" s="18" t="str">
        <f>INDEX(Chapter,MATCH(N1832,[1]Chapter!$A$1:$A$681,0),8)</f>
        <v>מפעל הביוב</v>
      </c>
      <c r="P1832" s="18" t="str">
        <f t="shared" si="226"/>
        <v>973</v>
      </c>
      <c r="Q1832" s="18" t="str">
        <f>INDEX(Chapter,MATCH(P1832,[1]Chapter!$A$1:$A$681,0),8)</f>
        <v>טיהור מי ביוב</v>
      </c>
      <c r="R1832" s="18" t="str">
        <f t="shared" si="227"/>
        <v>9730</v>
      </c>
      <c r="S1832" s="18" t="e">
        <f>INDEX(Chapter,MATCH(R1832,[1]Chapter!$A$1:$A$681,0),8)</f>
        <v>#N/A</v>
      </c>
      <c r="T1832" s="18"/>
      <c r="U1832" s="18" t="str">
        <f t="shared" si="228"/>
        <v>7</v>
      </c>
      <c r="V1832" s="18" t="str">
        <f>IF($L1832&lt;"6",INDEX(Revenue_type,MATCH(U1832*1,[1]type!$A$118:$A$168,0),8),INDEX(Expenditure_type,MATCH(U1832*1,[1]type!$A$2:$A$117,0),8))</f>
        <v>הוצאות לפעולות</v>
      </c>
      <c r="W1832" s="18" t="str">
        <f t="shared" si="229"/>
        <v>77</v>
      </c>
      <c r="X1832" s="18" t="str">
        <f>IF($L1832&lt;"6",INDEX(Revenue_type,MATCH(W1832*1,[1]type!$A$118:$A$168,0),8),INDEX(Expenditure_type,MATCH(W1832*1,[1]type!$A$2:$A$117,0),8))</f>
        <v>חשמל ומים לפעולות</v>
      </c>
      <c r="Y1832" s="18" t="str">
        <f t="shared" si="230"/>
        <v>770</v>
      </c>
      <c r="Z1832" s="18" t="e">
        <f>IF($L1832&lt;"6",INDEX(Revenue_type,MATCH(Y1832*1,[1]type!$A$118:$A$168,0),8),INDEX(Expenditure_type,MATCH(Y1832*1,[1]type!$A$2:$A$117,0),8))</f>
        <v>#N/A</v>
      </c>
    </row>
    <row r="1833" spans="1:26" ht="15.75" customHeight="1" outlineLevel="2">
      <c r="A1833">
        <v>780</v>
      </c>
      <c r="B1833" s="74">
        <v>973000</v>
      </c>
      <c r="C1833">
        <v>1</v>
      </c>
      <c r="D1833" t="str">
        <f t="shared" si="231"/>
        <v>1973000.780</v>
      </c>
      <c r="E1833" s="75" t="s">
        <v>50</v>
      </c>
      <c r="F1833" s="16"/>
      <c r="G1833"/>
      <c r="H1833" s="17">
        <v>0</v>
      </c>
      <c r="I1833" s="17">
        <v>0</v>
      </c>
      <c r="J1833" s="16">
        <v>0</v>
      </c>
      <c r="K1833" s="18"/>
      <c r="L1833" s="18" t="str">
        <f t="shared" si="224"/>
        <v>9</v>
      </c>
      <c r="M1833" s="18" t="str">
        <f>INDEX(Chapter,MATCH(L1833,[1]Chapter!$A$1:$A$681,0),8)</f>
        <v>מפעלים</v>
      </c>
      <c r="N1833" s="18" t="str">
        <f t="shared" si="225"/>
        <v>97</v>
      </c>
      <c r="O1833" s="18" t="str">
        <f>INDEX(Chapter,MATCH(N1833,[1]Chapter!$A$1:$A$681,0),8)</f>
        <v>מפעל הביוב</v>
      </c>
      <c r="P1833" s="18" t="str">
        <f t="shared" si="226"/>
        <v>973</v>
      </c>
      <c r="Q1833" s="18" t="str">
        <f>INDEX(Chapter,MATCH(P1833,[1]Chapter!$A$1:$A$681,0),8)</f>
        <v>טיהור מי ביוב</v>
      </c>
      <c r="R1833" s="18" t="str">
        <f t="shared" si="227"/>
        <v>9730</v>
      </c>
      <c r="S1833" s="18" t="e">
        <f>INDEX(Chapter,MATCH(R1833,[1]Chapter!$A$1:$A$681,0),8)</f>
        <v>#N/A</v>
      </c>
      <c r="T1833" s="18"/>
      <c r="U1833" s="18" t="str">
        <f t="shared" si="228"/>
        <v>7</v>
      </c>
      <c r="V1833" s="18" t="str">
        <f>IF($L1833&lt;"6",INDEX(Revenue_type,MATCH(U1833*1,[1]type!$A$118:$A$168,0),8),INDEX(Expenditure_type,MATCH(U1833*1,[1]type!$A$2:$A$117,0),8))</f>
        <v>הוצאות לפעולות</v>
      </c>
      <c r="W1833" s="18" t="str">
        <f t="shared" si="229"/>
        <v>78</v>
      </c>
      <c r="X1833" s="18" t="str">
        <f>IF($L1833&lt;"6",INDEX(Revenue_type,MATCH(W1833*1,[1]type!$A$118:$A$168,0),8),INDEX(Expenditure_type,MATCH(W1833*1,[1]type!$A$2:$A$117,0),8))</f>
        <v>הוצאות שונות</v>
      </c>
      <c r="Y1833" s="18" t="str">
        <f t="shared" si="230"/>
        <v>780</v>
      </c>
      <c r="Z1833" s="18" t="e">
        <f>IF($L1833&lt;"6",INDEX(Revenue_type,MATCH(Y1833*1,[1]type!$A$118:$A$168,0),8),INDEX(Expenditure_type,MATCH(Y1833*1,[1]type!$A$2:$A$117,0),8))</f>
        <v>#N/A</v>
      </c>
    </row>
    <row r="1834" spans="1:26" ht="15.75" customHeight="1" outlineLevel="2">
      <c r="A1834">
        <v>796</v>
      </c>
      <c r="B1834" s="74">
        <v>973000</v>
      </c>
      <c r="C1834">
        <v>1</v>
      </c>
      <c r="D1834" t="str">
        <f t="shared" si="231"/>
        <v>1973000.796</v>
      </c>
      <c r="E1834" s="75" t="s">
        <v>617</v>
      </c>
      <c r="F1834" s="16"/>
      <c r="G1834"/>
      <c r="H1834" s="17">
        <v>0</v>
      </c>
      <c r="I1834" s="17">
        <v>0</v>
      </c>
      <c r="J1834" s="16">
        <v>0</v>
      </c>
      <c r="K1834" s="18"/>
      <c r="L1834" s="18" t="str">
        <f t="shared" si="224"/>
        <v>9</v>
      </c>
      <c r="M1834" s="18" t="str">
        <f>INDEX(Chapter,MATCH(L1834,[1]Chapter!$A$1:$A$681,0),8)</f>
        <v>מפעלים</v>
      </c>
      <c r="N1834" s="18" t="str">
        <f t="shared" si="225"/>
        <v>97</v>
      </c>
      <c r="O1834" s="18" t="str">
        <f>INDEX(Chapter,MATCH(N1834,[1]Chapter!$A$1:$A$681,0),8)</f>
        <v>מפעל הביוב</v>
      </c>
      <c r="P1834" s="18" t="str">
        <f t="shared" si="226"/>
        <v>973</v>
      </c>
      <c r="Q1834" s="18" t="str">
        <f>INDEX(Chapter,MATCH(P1834,[1]Chapter!$A$1:$A$681,0),8)</f>
        <v>טיהור מי ביוב</v>
      </c>
      <c r="R1834" s="18" t="str">
        <f t="shared" si="227"/>
        <v>9730</v>
      </c>
      <c r="S1834" s="18" t="e">
        <f>INDEX(Chapter,MATCH(R1834,[1]Chapter!$A$1:$A$681,0),8)</f>
        <v>#N/A</v>
      </c>
      <c r="T1834" s="18"/>
      <c r="U1834" s="18" t="str">
        <f t="shared" si="228"/>
        <v>7</v>
      </c>
      <c r="V1834" s="18" t="str">
        <f>IF($L1834&lt;"6",INDEX(Revenue_type,MATCH(U1834*1,[1]type!$A$118:$A$168,0),8),INDEX(Expenditure_type,MATCH(U1834*1,[1]type!$A$2:$A$117,0),8))</f>
        <v>הוצאות לפעולות</v>
      </c>
      <c r="W1834" s="18" t="str">
        <f t="shared" si="229"/>
        <v>79</v>
      </c>
      <c r="X1834" s="18" t="str">
        <f>IF($L1834&lt;"6",INDEX(Revenue_type,MATCH(W1834*1,[1]type!$A$118:$A$168,0),8),INDEX(Expenditure_type,MATCH(W1834*1,[1]type!$A$2:$A$117,0),8))</f>
        <v>השתתפות בתקציבי עזר 092</v>
      </c>
      <c r="Y1834" s="18" t="str">
        <f t="shared" si="230"/>
        <v>796</v>
      </c>
      <c r="Z1834" s="18" t="str">
        <f>IF($L1834&lt;"6",INDEX(Revenue_type,MATCH(Y1834*1,[1]type!$A$118:$A$168,0),8),INDEX(Expenditure_type,MATCH(Y1834*1,[1]type!$A$2:$A$117,0),8))</f>
        <v>מוסך תקציבי עזר 096</v>
      </c>
    </row>
    <row r="1835" spans="1:26" ht="15.75" customHeight="1" outlineLevel="2">
      <c r="A1835">
        <v>930</v>
      </c>
      <c r="B1835" s="74">
        <v>973000</v>
      </c>
      <c r="C1835">
        <v>1</v>
      </c>
      <c r="D1835" t="str">
        <f t="shared" si="231"/>
        <v>1973000.930</v>
      </c>
      <c r="E1835" s="75" t="s">
        <v>88</v>
      </c>
      <c r="F1835" s="16"/>
      <c r="G1835"/>
      <c r="H1835" s="17">
        <v>0</v>
      </c>
      <c r="I1835" s="17">
        <v>0</v>
      </c>
      <c r="J1835" s="16">
        <v>0</v>
      </c>
      <c r="K1835" s="18"/>
      <c r="L1835" s="18" t="str">
        <f t="shared" si="224"/>
        <v>9</v>
      </c>
      <c r="M1835" s="18" t="str">
        <f>INDEX(Chapter,MATCH(L1835,[1]Chapter!$A$1:$A$681,0),8)</f>
        <v>מפעלים</v>
      </c>
      <c r="N1835" s="18" t="str">
        <f t="shared" si="225"/>
        <v>97</v>
      </c>
      <c r="O1835" s="18" t="str">
        <f>INDEX(Chapter,MATCH(N1835,[1]Chapter!$A$1:$A$681,0),8)</f>
        <v>מפעל הביוב</v>
      </c>
      <c r="P1835" s="18" t="str">
        <f t="shared" si="226"/>
        <v>973</v>
      </c>
      <c r="Q1835" s="18" t="str">
        <f>INDEX(Chapter,MATCH(P1835,[1]Chapter!$A$1:$A$681,0),8)</f>
        <v>טיהור מי ביוב</v>
      </c>
      <c r="R1835" s="18" t="str">
        <f t="shared" si="227"/>
        <v>9730</v>
      </c>
      <c r="S1835" s="18" t="e">
        <f>INDEX(Chapter,MATCH(R1835,[1]Chapter!$A$1:$A$681,0),8)</f>
        <v>#N/A</v>
      </c>
      <c r="T1835" s="18"/>
      <c r="U1835" s="18" t="str">
        <f t="shared" si="228"/>
        <v>9</v>
      </c>
      <c r="V1835" s="18" t="str">
        <f>IF($L1835&lt;"6",INDEX(Revenue_type,MATCH(U1835*1,[1]type!$A$118:$A$168,0),8),INDEX(Expenditure_type,MATCH(U1835*1,[1]type!$A$2:$A$117,0),8))</f>
        <v>הוצאות חד פעמיות</v>
      </c>
      <c r="W1835" s="18" t="str">
        <f t="shared" si="229"/>
        <v>93</v>
      </c>
      <c r="X1835" s="18" t="str">
        <f>IF($L1835&lt;"6",INDEX(Revenue_type,MATCH(W1835*1,[1]type!$A$118:$A$168,0),8),INDEX(Expenditure_type,MATCH(W1835*1,[1]type!$A$2:$A$117,0),8))</f>
        <v>רכישת ציוד יסודי</v>
      </c>
      <c r="Y1835" s="18" t="str">
        <f t="shared" si="230"/>
        <v>930</v>
      </c>
      <c r="Z1835" s="18" t="e">
        <f>IF($L1835&lt;"6",INDEX(Revenue_type,MATCH(Y1835*1,[1]type!$A$118:$A$168,0),8),INDEX(Expenditure_type,MATCH(Y1835*1,[1]type!$A$2:$A$117,0),8))</f>
        <v>#N/A</v>
      </c>
    </row>
    <row r="1836" spans="1:26" ht="15.75" customHeight="1" outlineLevel="2">
      <c r="A1836">
        <v>110</v>
      </c>
      <c r="B1836" s="74">
        <v>992000</v>
      </c>
      <c r="C1836">
        <v>1</v>
      </c>
      <c r="D1836" t="str">
        <f t="shared" si="231"/>
        <v>1992000.110</v>
      </c>
      <c r="E1836" s="75" t="s">
        <v>1151</v>
      </c>
      <c r="F1836" s="16"/>
      <c r="G1836"/>
      <c r="H1836" s="17">
        <v>1000000</v>
      </c>
      <c r="I1836" s="17">
        <v>0</v>
      </c>
      <c r="J1836" s="16">
        <v>0</v>
      </c>
      <c r="K1836" s="18"/>
      <c r="L1836" s="18" t="str">
        <f t="shared" si="224"/>
        <v>9</v>
      </c>
      <c r="M1836" s="18" t="str">
        <f>INDEX(Chapter,MATCH(L1836,[1]Chapter!$A$1:$A$681,0),8)</f>
        <v>מפעלים</v>
      </c>
      <c r="N1836" s="18" t="str">
        <f t="shared" si="225"/>
        <v>99</v>
      </c>
      <c r="O1836" s="18" t="str">
        <f>INDEX(Chapter,MATCH(N1836,[1]Chapter!$A$1:$A$681,0),8)</f>
        <v>תשלומים בלתי רגילים</v>
      </c>
      <c r="P1836" s="18" t="str">
        <f t="shared" si="226"/>
        <v>992</v>
      </c>
      <c r="Q1836" s="18" t="str">
        <f>INDEX(Chapter,MATCH(P1836,[1]Chapter!$A$1:$A$681,0),8)</f>
        <v>רזרבה תקציבית (כולל התייקרויות)</v>
      </c>
      <c r="R1836" s="18" t="str">
        <f t="shared" si="227"/>
        <v>9920</v>
      </c>
      <c r="S1836" s="18" t="e">
        <f>INDEX(Chapter,MATCH(R1836,[1]Chapter!$A$1:$A$681,0),8)</f>
        <v>#N/A</v>
      </c>
      <c r="T1836" s="18"/>
      <c r="U1836" s="18" t="str">
        <f t="shared" si="228"/>
        <v>1</v>
      </c>
      <c r="V1836" s="18" t="str">
        <f>IF($L1836&lt;"6",INDEX(Revenue_type,MATCH(U1836*1,[1]type!$A$118:$A$168,0),8),INDEX(Expenditure_type,MATCH(U1836*1,[1]type!$A$2:$A$117,0),8))</f>
        <v>משכורות וש"ע לעובדים לפי תקן</v>
      </c>
      <c r="W1836" s="18" t="str">
        <f t="shared" si="229"/>
        <v>11</v>
      </c>
      <c r="X1836" s="18" t="str">
        <f>IF($L1836&lt;"6",INDEX(Revenue_type,MATCH(W1836*1,[1]type!$A$118:$A$168,0),8),INDEX(Expenditure_type,MATCH(W1836*1,[1]type!$A$2:$A$117,0),8))</f>
        <v>השכר הקובע</v>
      </c>
      <c r="Y1836" s="18" t="str">
        <f t="shared" si="230"/>
        <v>110</v>
      </c>
      <c r="Z1836" s="18" t="e">
        <f>IF($L1836&lt;"6",INDEX(Revenue_type,MATCH(Y1836*1,[1]type!$A$118:$A$168,0),8),INDEX(Expenditure_type,MATCH(Y1836*1,[1]type!$A$2:$A$117,0),8))</f>
        <v>#N/A</v>
      </c>
    </row>
    <row r="1837" spans="1:26" ht="15.75" customHeight="1" outlineLevel="2">
      <c r="A1837">
        <v>391</v>
      </c>
      <c r="B1837" s="74">
        <v>992000</v>
      </c>
      <c r="C1837">
        <v>1</v>
      </c>
      <c r="D1837" t="str">
        <f t="shared" si="231"/>
        <v>1992000.391</v>
      </c>
      <c r="E1837" s="75" t="s">
        <v>30</v>
      </c>
      <c r="F1837" s="16"/>
      <c r="G1837"/>
      <c r="H1837" s="17">
        <v>26540000</v>
      </c>
      <c r="I1837" s="17">
        <v>26137501.370000001</v>
      </c>
      <c r="J1837" s="16">
        <v>24709825.760000002</v>
      </c>
      <c r="K1837" s="18"/>
      <c r="L1837" s="18" t="str">
        <f t="shared" si="224"/>
        <v>9</v>
      </c>
      <c r="M1837" s="18" t="str">
        <f>INDEX(Chapter,MATCH(L1837,[1]Chapter!$A$1:$A$681,0),8)</f>
        <v>מפעלים</v>
      </c>
      <c r="N1837" s="18" t="str">
        <f t="shared" si="225"/>
        <v>99</v>
      </c>
      <c r="O1837" s="18" t="str">
        <f>INDEX(Chapter,MATCH(N1837,[1]Chapter!$A$1:$A$681,0),8)</f>
        <v>תשלומים בלתי רגילים</v>
      </c>
      <c r="P1837" s="18" t="str">
        <f t="shared" si="226"/>
        <v>992</v>
      </c>
      <c r="Q1837" s="18" t="str">
        <f>INDEX(Chapter,MATCH(P1837,[1]Chapter!$A$1:$A$681,0),8)</f>
        <v>רזרבה תקציבית (כולל התייקרויות)</v>
      </c>
      <c r="R1837" s="18" t="str">
        <f t="shared" si="227"/>
        <v>9920</v>
      </c>
      <c r="S1837" s="18" t="e">
        <f>INDEX(Chapter,MATCH(R1837,[1]Chapter!$A$1:$A$681,0),8)</f>
        <v>#N/A</v>
      </c>
      <c r="T1837" s="18"/>
      <c r="U1837" s="18" t="str">
        <f t="shared" si="228"/>
        <v>3</v>
      </c>
      <c r="V1837" s="18" t="str">
        <f>IF($L1837&lt;"6",INDEX(Revenue_type,MATCH(U1837*1,[1]type!$A$118:$A$168,0),8),INDEX(Expenditure_type,MATCH(U1837*1,[1]type!$A$2:$A$117,0),8))</f>
        <v>פנסיה ופיצויים</v>
      </c>
      <c r="W1837" s="18" t="str">
        <f t="shared" si="229"/>
        <v>39</v>
      </c>
      <c r="X1837" s="18" t="e">
        <f>IF($L1837&lt;"6",INDEX(Revenue_type,MATCH(W1837*1,[1]type!$A$118:$A$168,0),8),INDEX(Expenditure_type,MATCH(W1837*1,[1]type!$A$2:$A$117,0),8))</f>
        <v>#N/A</v>
      </c>
      <c r="Y1837" s="18" t="str">
        <f t="shared" si="230"/>
        <v>391</v>
      </c>
      <c r="Z1837" s="18" t="str">
        <f>IF($L1837&lt;"6",INDEX(Revenue_type,MATCH(Y1837*1,[1]type!$A$118:$A$168,0),8),INDEX(Expenditure_type,MATCH(Y1837*1,[1]type!$A$2:$A$117,0),8))</f>
        <v>השתתפות בת"ע גמלאות ופיצויים 091</v>
      </c>
    </row>
    <row r="1838" spans="1:26" ht="15.75" customHeight="1" outlineLevel="2">
      <c r="A1838">
        <v>110</v>
      </c>
      <c r="B1838" s="74">
        <v>992100</v>
      </c>
      <c r="C1838">
        <v>1</v>
      </c>
      <c r="D1838" t="str">
        <f t="shared" si="231"/>
        <v>1992100.110</v>
      </c>
      <c r="E1838" s="75" t="s">
        <v>1152</v>
      </c>
      <c r="F1838" s="16"/>
      <c r="G1838"/>
      <c r="H1838" s="17">
        <v>2871000</v>
      </c>
      <c r="I1838" s="17"/>
      <c r="J1838" s="16"/>
      <c r="K1838" s="18"/>
      <c r="L1838" s="18" t="str">
        <f t="shared" si="224"/>
        <v>9</v>
      </c>
      <c r="M1838" s="18" t="str">
        <f>INDEX(Chapter,MATCH(L1838,[1]Chapter!$A$1:$A$681,0),8)</f>
        <v>מפעלים</v>
      </c>
      <c r="N1838" s="18" t="str">
        <f t="shared" si="225"/>
        <v>99</v>
      </c>
      <c r="O1838" s="18" t="str">
        <f>INDEX(Chapter,MATCH(N1838,[1]Chapter!$A$1:$A$681,0),8)</f>
        <v>תשלומים בלתי רגילים</v>
      </c>
      <c r="P1838" s="18" t="str">
        <f t="shared" si="226"/>
        <v>992</v>
      </c>
      <c r="Q1838" s="18" t="str">
        <f>INDEX(Chapter,MATCH(P1838,[1]Chapter!$A$1:$A$681,0),8)</f>
        <v>רזרבה תקציבית (כולל התייקרויות)</v>
      </c>
      <c r="R1838" s="18" t="str">
        <f t="shared" si="227"/>
        <v>9921</v>
      </c>
      <c r="S1838" s="18" t="e">
        <f>INDEX(Chapter,MATCH(R1838,[1]Chapter!$A$1:$A$681,0),8)</f>
        <v>#N/A</v>
      </c>
      <c r="T1838" s="18"/>
      <c r="U1838" s="18" t="str">
        <f t="shared" si="228"/>
        <v>1</v>
      </c>
      <c r="V1838" s="18" t="str">
        <f>IF($L1838&lt;"6",INDEX(Revenue_type,MATCH(U1838*1,[1]type!$A$118:$A$168,0),8),INDEX(Expenditure_type,MATCH(U1838*1,[1]type!$A$2:$A$117,0),8))</f>
        <v>משכורות וש"ע לעובדים לפי תקן</v>
      </c>
      <c r="W1838" s="18" t="str">
        <f t="shared" si="229"/>
        <v>11</v>
      </c>
      <c r="X1838" s="18" t="str">
        <f>IF($L1838&lt;"6",INDEX(Revenue_type,MATCH(W1838*1,[1]type!$A$118:$A$168,0),8),INDEX(Expenditure_type,MATCH(W1838*1,[1]type!$A$2:$A$117,0),8))</f>
        <v>השכר הקובע</v>
      </c>
      <c r="Y1838" s="18" t="str">
        <f t="shared" si="230"/>
        <v>110</v>
      </c>
      <c r="Z1838" s="18" t="e">
        <f>IF($L1838&lt;"6",INDEX(Revenue_type,MATCH(Y1838*1,[1]type!$A$118:$A$168,0),8),INDEX(Expenditure_type,MATCH(Y1838*1,[1]type!$A$2:$A$117,0),8))</f>
        <v>#N/A</v>
      </c>
    </row>
    <row r="1839" spans="1:26" ht="15.75" customHeight="1" outlineLevel="2">
      <c r="A1839">
        <v>780</v>
      </c>
      <c r="B1839" s="74">
        <v>994000</v>
      </c>
      <c r="C1839">
        <v>1</v>
      </c>
      <c r="D1839" t="str">
        <f t="shared" si="231"/>
        <v>1994000.780</v>
      </c>
      <c r="E1839" s="75" t="s">
        <v>1153</v>
      </c>
      <c r="F1839" s="16"/>
      <c r="G1839"/>
      <c r="H1839" s="17">
        <v>0</v>
      </c>
      <c r="I1839" s="17">
        <v>1532465.42</v>
      </c>
      <c r="J1839" s="16">
        <v>-1689.46</v>
      </c>
      <c r="K1839" s="18"/>
      <c r="L1839" s="18" t="str">
        <f t="shared" si="224"/>
        <v>9</v>
      </c>
      <c r="M1839" s="18" t="str">
        <f>INDEX(Chapter,MATCH(L1839,[1]Chapter!$A$1:$A$681,0),8)</f>
        <v>מפעלים</v>
      </c>
      <c r="N1839" s="18" t="str">
        <f t="shared" si="225"/>
        <v>99</v>
      </c>
      <c r="O1839" s="18" t="str">
        <f>INDEX(Chapter,MATCH(N1839,[1]Chapter!$A$1:$A$681,0),8)</f>
        <v>תשלומים בלתי רגילים</v>
      </c>
      <c r="P1839" s="18" t="str">
        <f t="shared" si="226"/>
        <v>994</v>
      </c>
      <c r="Q1839" s="18" t="str">
        <f>INDEX(Chapter,MATCH(P1839,[1]Chapter!$A$1:$A$681,0),8)</f>
        <v>הוצאות מיוחדות ובלתי נצפות מראש</v>
      </c>
      <c r="R1839" s="18" t="str">
        <f t="shared" si="227"/>
        <v>9940</v>
      </c>
      <c r="S1839" s="18" t="e">
        <f>INDEX(Chapter,MATCH(R1839,[1]Chapter!$A$1:$A$681,0),8)</f>
        <v>#N/A</v>
      </c>
      <c r="T1839" s="18"/>
      <c r="U1839" s="18" t="str">
        <f t="shared" si="228"/>
        <v>7</v>
      </c>
      <c r="V1839" s="18" t="str">
        <f>IF($L1839&lt;"6",INDEX(Revenue_type,MATCH(U1839*1,[1]type!$A$118:$A$168,0),8),INDEX(Expenditure_type,MATCH(U1839*1,[1]type!$A$2:$A$117,0),8))</f>
        <v>הוצאות לפעולות</v>
      </c>
      <c r="W1839" s="18" t="str">
        <f t="shared" si="229"/>
        <v>78</v>
      </c>
      <c r="X1839" s="18" t="str">
        <f>IF($L1839&lt;"6",INDEX(Revenue_type,MATCH(W1839*1,[1]type!$A$118:$A$168,0),8),INDEX(Expenditure_type,MATCH(W1839*1,[1]type!$A$2:$A$117,0),8))</f>
        <v>הוצאות שונות</v>
      </c>
      <c r="Y1839" s="18" t="str">
        <f t="shared" si="230"/>
        <v>780</v>
      </c>
      <c r="Z1839" s="18" t="e">
        <f>IF($L1839&lt;"6",INDEX(Revenue_type,MATCH(Y1839*1,[1]type!$A$118:$A$168,0),8),INDEX(Expenditure_type,MATCH(Y1839*1,[1]type!$A$2:$A$117,0),8))</f>
        <v>#N/A</v>
      </c>
    </row>
    <row r="1840" spans="1:26" ht="15.75" customHeight="1" outlineLevel="2">
      <c r="A1840">
        <v>980</v>
      </c>
      <c r="B1840" s="74">
        <v>994000</v>
      </c>
      <c r="C1840">
        <v>1</v>
      </c>
      <c r="D1840" t="str">
        <f t="shared" si="231"/>
        <v>1994000.980</v>
      </c>
      <c r="E1840" s="75" t="s">
        <v>1154</v>
      </c>
      <c r="F1840" s="16"/>
      <c r="G1840"/>
      <c r="H1840" s="17">
        <v>0</v>
      </c>
      <c r="I1840" s="17">
        <v>0</v>
      </c>
      <c r="J1840" s="16">
        <v>0</v>
      </c>
      <c r="K1840" s="18"/>
      <c r="L1840" s="18" t="str">
        <f t="shared" si="224"/>
        <v>9</v>
      </c>
      <c r="M1840" s="18" t="str">
        <f>INDEX(Chapter,MATCH(L1840,[1]Chapter!$A$1:$A$681,0),8)</f>
        <v>מפעלים</v>
      </c>
      <c r="N1840" s="18" t="str">
        <f t="shared" si="225"/>
        <v>99</v>
      </c>
      <c r="O1840" s="18" t="str">
        <f>INDEX(Chapter,MATCH(N1840,[1]Chapter!$A$1:$A$681,0),8)</f>
        <v>תשלומים בלתי רגילים</v>
      </c>
      <c r="P1840" s="18" t="str">
        <f t="shared" si="226"/>
        <v>994</v>
      </c>
      <c r="Q1840" s="18" t="str">
        <f>INDEX(Chapter,MATCH(P1840,[1]Chapter!$A$1:$A$681,0),8)</f>
        <v>הוצאות מיוחדות ובלתי נצפות מראש</v>
      </c>
      <c r="R1840" s="18" t="str">
        <f t="shared" si="227"/>
        <v>9940</v>
      </c>
      <c r="S1840" s="18" t="e">
        <f>INDEX(Chapter,MATCH(R1840,[1]Chapter!$A$1:$A$681,0),8)</f>
        <v>#N/A</v>
      </c>
      <c r="T1840" s="18"/>
      <c r="U1840" s="18" t="str">
        <f t="shared" si="228"/>
        <v>9</v>
      </c>
      <c r="V1840" s="18" t="str">
        <f>IF($L1840&lt;"6",INDEX(Revenue_type,MATCH(U1840*1,[1]type!$A$118:$A$168,0),8),INDEX(Expenditure_type,MATCH(U1840*1,[1]type!$A$2:$A$117,0),8))</f>
        <v>הוצאות חד פעמיות</v>
      </c>
      <c r="W1840" s="18" t="str">
        <f t="shared" si="229"/>
        <v>98</v>
      </c>
      <c r="X1840" s="18" t="str">
        <f>IF($L1840&lt;"6",INDEX(Revenue_type,MATCH(W1840*1,[1]type!$A$118:$A$168,0),8),INDEX(Expenditure_type,MATCH(W1840*1,[1]type!$A$2:$A$117,0),8))</f>
        <v>הוצאות אחרות</v>
      </c>
      <c r="Y1840" s="18" t="str">
        <f t="shared" si="230"/>
        <v>980</v>
      </c>
      <c r="Z1840" s="18" t="e">
        <f>IF($L1840&lt;"6",INDEX(Revenue_type,MATCH(Y1840*1,[1]type!$A$118:$A$168,0),8),INDEX(Expenditure_type,MATCH(Y1840*1,[1]type!$A$2:$A$117,0),8))</f>
        <v>#N/A</v>
      </c>
    </row>
    <row r="1841" spans="1:26" ht="15.75" customHeight="1" outlineLevel="2">
      <c r="A1841">
        <v>981</v>
      </c>
      <c r="B1841" s="74">
        <v>994000</v>
      </c>
      <c r="C1841">
        <v>1</v>
      </c>
      <c r="D1841" t="str">
        <f t="shared" si="231"/>
        <v>1994000.981</v>
      </c>
      <c r="E1841" s="75" t="s">
        <v>1151</v>
      </c>
      <c r="F1841" s="16"/>
      <c r="G1841"/>
      <c r="H1841" s="17">
        <v>2546500</v>
      </c>
      <c r="I1841" s="17">
        <v>0</v>
      </c>
      <c r="J1841" s="16">
        <v>1002820.5</v>
      </c>
      <c r="K1841" s="18"/>
      <c r="L1841" s="18" t="str">
        <f t="shared" si="224"/>
        <v>9</v>
      </c>
      <c r="M1841" s="18" t="str">
        <f>INDEX(Chapter,MATCH(L1841,[1]Chapter!$A$1:$A$681,0),8)</f>
        <v>מפעלים</v>
      </c>
      <c r="N1841" s="18" t="str">
        <f t="shared" si="225"/>
        <v>99</v>
      </c>
      <c r="O1841" s="18" t="str">
        <f>INDEX(Chapter,MATCH(N1841,[1]Chapter!$A$1:$A$681,0),8)</f>
        <v>תשלומים בלתי רגילים</v>
      </c>
      <c r="P1841" s="18" t="str">
        <f t="shared" si="226"/>
        <v>994</v>
      </c>
      <c r="Q1841" s="18" t="str">
        <f>INDEX(Chapter,MATCH(P1841,[1]Chapter!$A$1:$A$681,0),8)</f>
        <v>הוצאות מיוחדות ובלתי נצפות מראש</v>
      </c>
      <c r="R1841" s="18" t="str">
        <f t="shared" si="227"/>
        <v>9940</v>
      </c>
      <c r="S1841" s="18" t="e">
        <f>INDEX(Chapter,MATCH(R1841,[1]Chapter!$A$1:$A$681,0),8)</f>
        <v>#N/A</v>
      </c>
      <c r="T1841" s="18"/>
      <c r="U1841" s="18" t="str">
        <f t="shared" si="228"/>
        <v>9</v>
      </c>
      <c r="V1841" s="18" t="str">
        <f>IF($L1841&lt;"6",INDEX(Revenue_type,MATCH(U1841*1,[1]type!$A$118:$A$168,0),8),INDEX(Expenditure_type,MATCH(U1841*1,[1]type!$A$2:$A$117,0),8))</f>
        <v>הוצאות חד פעמיות</v>
      </c>
      <c r="W1841" s="18" t="str">
        <f t="shared" si="229"/>
        <v>98</v>
      </c>
      <c r="X1841" s="18" t="str">
        <f>IF($L1841&lt;"6",INDEX(Revenue_type,MATCH(W1841*1,[1]type!$A$118:$A$168,0),8),INDEX(Expenditure_type,MATCH(W1841*1,[1]type!$A$2:$A$117,0),8))</f>
        <v>הוצאות אחרות</v>
      </c>
      <c r="Y1841" s="18" t="str">
        <f t="shared" si="230"/>
        <v>981</v>
      </c>
      <c r="Z1841" s="18" t="e">
        <f>IF($L1841&lt;"6",INDEX(Revenue_type,MATCH(Y1841*1,[1]type!$A$118:$A$168,0),8),INDEX(Expenditure_type,MATCH(Y1841*1,[1]type!$A$2:$A$117,0),8))</f>
        <v>#N/A</v>
      </c>
    </row>
    <row r="1842" spans="1:26" ht="15.75" customHeight="1" outlineLevel="2">
      <c r="A1842">
        <v>860</v>
      </c>
      <c r="B1842" s="74">
        <v>995000</v>
      </c>
      <c r="C1842">
        <v>1</v>
      </c>
      <c r="D1842" t="str">
        <f t="shared" si="231"/>
        <v>1995000.860</v>
      </c>
      <c r="E1842" s="75" t="s">
        <v>99</v>
      </c>
      <c r="F1842" s="16"/>
      <c r="G1842"/>
      <c r="H1842" s="17">
        <v>47000000</v>
      </c>
      <c r="I1842" s="17">
        <v>46645000</v>
      </c>
      <c r="J1842" s="16">
        <v>44183000</v>
      </c>
      <c r="K1842" s="18"/>
      <c r="L1842" s="18" t="str">
        <f t="shared" si="224"/>
        <v>9</v>
      </c>
      <c r="M1842" s="18" t="str">
        <f>INDEX(Chapter,MATCH(L1842,[1]Chapter!$A$1:$A$681,0),8)</f>
        <v>מפעלים</v>
      </c>
      <c r="N1842" s="18" t="str">
        <f t="shared" si="225"/>
        <v>99</v>
      </c>
      <c r="O1842" s="18" t="str">
        <f>INDEX(Chapter,MATCH(N1842,[1]Chapter!$A$1:$A$681,0),8)</f>
        <v>תשלומים בלתי רגילים</v>
      </c>
      <c r="P1842" s="18" t="str">
        <f t="shared" si="226"/>
        <v>995</v>
      </c>
      <c r="Q1842" s="18" t="str">
        <f>INDEX(Chapter,MATCH(P1842,[1]Chapter!$A$1:$A$681,0),8)</f>
        <v>הנחות ממיסים לפי חוק או תקנות</v>
      </c>
      <c r="R1842" s="18" t="str">
        <f t="shared" si="227"/>
        <v>9950</v>
      </c>
      <c r="S1842" s="18" t="e">
        <f>INDEX(Chapter,MATCH(R1842,[1]Chapter!$A$1:$A$681,0),8)</f>
        <v>#N/A</v>
      </c>
      <c r="T1842" s="18"/>
      <c r="U1842" s="18" t="str">
        <f t="shared" si="228"/>
        <v>8</v>
      </c>
      <c r="V1842" s="18" t="str">
        <f>IF($L1842&lt;"6",INDEX(Revenue_type,MATCH(U1842*1,[1]type!$A$118:$A$168,0),8),INDEX(Expenditure_type,MATCH(U1842*1,[1]type!$A$2:$A$117,0),8))</f>
        <v>השתתפויות תמיכות ותרומות</v>
      </c>
      <c r="W1842" s="18" t="str">
        <f t="shared" si="229"/>
        <v>86</v>
      </c>
      <c r="X1842" s="18" t="str">
        <f>IF($L1842&lt;"6",INDEX(Revenue_type,MATCH(W1842*1,[1]type!$A$118:$A$168,0),8),INDEX(Expenditure_type,MATCH(W1842*1,[1]type!$A$2:$A$117,0),8))</f>
        <v>הנחות</v>
      </c>
      <c r="Y1842" s="18" t="str">
        <f t="shared" si="230"/>
        <v>860</v>
      </c>
      <c r="Z1842" s="18" t="e">
        <f>IF($L1842&lt;"6",INDEX(Revenue_type,MATCH(Y1842*1,[1]type!$A$118:$A$168,0),8),INDEX(Expenditure_type,MATCH(Y1842*1,[1]type!$A$2:$A$117,0),8))</f>
        <v>#N/A</v>
      </c>
    </row>
    <row r="1843" spans="1:26" ht="15.75" customHeight="1" outlineLevel="2">
      <c r="A1843">
        <v>861</v>
      </c>
      <c r="B1843" s="74">
        <v>995000</v>
      </c>
      <c r="C1843">
        <v>1</v>
      </c>
      <c r="D1843" t="str">
        <f t="shared" si="231"/>
        <v>1995000.861</v>
      </c>
      <c r="E1843" s="75" t="s">
        <v>1155</v>
      </c>
      <c r="F1843" s="16"/>
      <c r="G1843"/>
      <c r="H1843" s="17">
        <v>0</v>
      </c>
      <c r="I1843" s="17">
        <v>0</v>
      </c>
      <c r="J1843" s="16">
        <v>0</v>
      </c>
      <c r="K1843" s="18"/>
      <c r="L1843" s="18" t="str">
        <f t="shared" si="224"/>
        <v>9</v>
      </c>
      <c r="M1843" s="18" t="str">
        <f>INDEX(Chapter,MATCH(L1843,[1]Chapter!$A$1:$A$681,0),8)</f>
        <v>מפעלים</v>
      </c>
      <c r="N1843" s="18" t="str">
        <f t="shared" si="225"/>
        <v>99</v>
      </c>
      <c r="O1843" s="18" t="str">
        <f>INDEX(Chapter,MATCH(N1843,[1]Chapter!$A$1:$A$681,0),8)</f>
        <v>תשלומים בלתי רגילים</v>
      </c>
      <c r="P1843" s="18" t="str">
        <f t="shared" si="226"/>
        <v>995</v>
      </c>
      <c r="Q1843" s="18" t="str">
        <f>INDEX(Chapter,MATCH(P1843,[1]Chapter!$A$1:$A$681,0),8)</f>
        <v>הנחות ממיסים לפי חוק או תקנות</v>
      </c>
      <c r="R1843" s="18" t="str">
        <f t="shared" si="227"/>
        <v>9950</v>
      </c>
      <c r="S1843" s="18" t="e">
        <f>INDEX(Chapter,MATCH(R1843,[1]Chapter!$A$1:$A$681,0),8)</f>
        <v>#N/A</v>
      </c>
      <c r="T1843" s="18"/>
      <c r="U1843" s="18" t="str">
        <f t="shared" si="228"/>
        <v>8</v>
      </c>
      <c r="V1843" s="18" t="str">
        <f>IF($L1843&lt;"6",INDEX(Revenue_type,MATCH(U1843*1,[1]type!$A$118:$A$168,0),8),INDEX(Expenditure_type,MATCH(U1843*1,[1]type!$A$2:$A$117,0),8))</f>
        <v>השתתפויות תמיכות ותרומות</v>
      </c>
      <c r="W1843" s="18" t="str">
        <f t="shared" si="229"/>
        <v>86</v>
      </c>
      <c r="X1843" s="18" t="str">
        <f>IF($L1843&lt;"6",INDEX(Revenue_type,MATCH(W1843*1,[1]type!$A$118:$A$168,0),8),INDEX(Expenditure_type,MATCH(W1843*1,[1]type!$A$2:$A$117,0),8))</f>
        <v>הנחות</v>
      </c>
      <c r="Y1843" s="18" t="str">
        <f t="shared" si="230"/>
        <v>861</v>
      </c>
      <c r="Z1843" s="18" t="e">
        <f>IF($L1843&lt;"6",INDEX(Revenue_type,MATCH(Y1843*1,[1]type!$A$118:$A$168,0),8),INDEX(Expenditure_type,MATCH(Y1843*1,[1]type!$A$2:$A$117,0),8))</f>
        <v>#N/A</v>
      </c>
    </row>
    <row r="1844" spans="1:26" ht="15.75" customHeight="1" outlineLevel="2">
      <c r="A1844">
        <v>899</v>
      </c>
      <c r="B1844" s="74">
        <v>999999</v>
      </c>
      <c r="C1844">
        <v>1</v>
      </c>
      <c r="D1844" t="str">
        <f t="shared" si="231"/>
        <v>1999999.899</v>
      </c>
      <c r="E1844" s="75" t="s">
        <v>1156</v>
      </c>
      <c r="F1844" s="16"/>
      <c r="G1844"/>
      <c r="H1844" s="17">
        <v>0</v>
      </c>
      <c r="I1844" s="17">
        <v>0</v>
      </c>
      <c r="J1844" s="16">
        <v>0</v>
      </c>
      <c r="K1844" s="18"/>
      <c r="L1844" s="18" t="str">
        <f t="shared" si="224"/>
        <v>9</v>
      </c>
      <c r="M1844" s="18" t="str">
        <f>INDEX(Chapter,MATCH(L1844,[1]Chapter!$A$1:$A$681,0),8)</f>
        <v>מפעלים</v>
      </c>
      <c r="N1844" s="18" t="str">
        <f t="shared" si="225"/>
        <v>99</v>
      </c>
      <c r="O1844" s="18" t="str">
        <f>INDEX(Chapter,MATCH(N1844,[1]Chapter!$A$1:$A$681,0),8)</f>
        <v>תשלומים בלתי רגילים</v>
      </c>
      <c r="P1844" s="18" t="str">
        <f t="shared" si="226"/>
        <v>999</v>
      </c>
      <c r="Q1844" s="18" t="str">
        <f>INDEX(Chapter,MATCH(P1844,[1]Chapter!$A$1:$A$681,0),8)</f>
        <v>העברות לכיסוי גרעון</v>
      </c>
      <c r="R1844" s="18" t="str">
        <f t="shared" si="227"/>
        <v>9999</v>
      </c>
      <c r="S1844" s="18" t="str">
        <f>INDEX(Chapter,MATCH(R1844,[1]Chapter!$A$1:$A$681,0),8)</f>
        <v>העברת הלוואות לכיסוי גרעון</v>
      </c>
      <c r="T1844" s="18"/>
      <c r="U1844" s="18" t="str">
        <f t="shared" si="228"/>
        <v>8</v>
      </c>
      <c r="V1844" s="18" t="str">
        <f>IF($L1844&lt;"6",INDEX(Revenue_type,MATCH(U1844*1,[1]type!$A$118:$A$168,0),8),INDEX(Expenditure_type,MATCH(U1844*1,[1]type!$A$2:$A$117,0),8))</f>
        <v>השתתפויות תמיכות ותרומות</v>
      </c>
      <c r="W1844" s="18" t="str">
        <f t="shared" si="229"/>
        <v>89</v>
      </c>
      <c r="X1844" s="18" t="e">
        <f>IF($L1844&lt;"6",INDEX(Revenue_type,MATCH(W1844*1,[1]type!$A$118:$A$168,0),8),INDEX(Expenditure_type,MATCH(W1844*1,[1]type!$A$2:$A$117,0),8))</f>
        <v>#N/A</v>
      </c>
      <c r="Y1844" s="18" t="str">
        <f t="shared" si="230"/>
        <v>899</v>
      </c>
      <c r="Z1844" s="18" t="e">
        <f>IF($L1844&lt;"6",INDEX(Revenue_type,MATCH(Y1844*1,[1]type!$A$118:$A$168,0),8),INDEX(Expenditure_type,MATCH(Y1844*1,[1]type!$A$2:$A$117,0),8))</f>
        <v>#N/A</v>
      </c>
    </row>
    <row r="1845" spans="1:26">
      <c r="D1845" t="str">
        <f t="shared" si="231"/>
        <v>.</v>
      </c>
      <c r="I1845" s="73">
        <f>SUBTOTAL(9,Budget_2015)</f>
        <v>0</v>
      </c>
      <c r="J1845" s="73">
        <f>SUBTOTAL(9,Budget_2015)</f>
        <v>0</v>
      </c>
      <c r="N1845"/>
    </row>
    <row r="1846" spans="1:26">
      <c r="N1846"/>
    </row>
    <row r="1847" spans="1:26">
      <c r="N1847"/>
    </row>
    <row r="1848" spans="1:26">
      <c r="N1848"/>
    </row>
    <row r="1849" spans="1:26">
      <c r="N1849"/>
    </row>
    <row r="1850" spans="1:26">
      <c r="N1850"/>
    </row>
    <row r="1851" spans="1:26">
      <c r="N1851"/>
    </row>
    <row r="1852" spans="1:26">
      <c r="N1852"/>
    </row>
    <row r="1853" spans="1:26">
      <c r="N1853"/>
    </row>
    <row r="1854" spans="1:26">
      <c r="N1854"/>
    </row>
    <row r="1855" spans="1:26">
      <c r="N1855" s="18"/>
    </row>
    <row r="1856" spans="1:26">
      <c r="N1856" s="18"/>
    </row>
    <row r="1857" spans="14:14">
      <c r="N1857" s="18"/>
    </row>
    <row r="1858" spans="14:14">
      <c r="N1858" s="18"/>
    </row>
    <row r="1859" spans="14:14">
      <c r="N1859" s="18"/>
    </row>
    <row r="1860" spans="14:14">
      <c r="N1860" s="18"/>
    </row>
    <row r="1861" spans="14:14">
      <c r="N1861" s="18"/>
    </row>
    <row r="1862" spans="14:14">
      <c r="N1862" s="18"/>
    </row>
    <row r="1863" spans="14:14">
      <c r="N1863"/>
    </row>
    <row r="1864" spans="14:14">
      <c r="N1864"/>
    </row>
    <row r="1865" spans="14:14">
      <c r="N1865"/>
    </row>
    <row r="1866" spans="14:14">
      <c r="N1866"/>
    </row>
    <row r="1867" spans="14:14">
      <c r="N1867"/>
    </row>
    <row r="1868" spans="14:14">
      <c r="N1868"/>
    </row>
    <row r="1869" spans="14:14">
      <c r="N1869"/>
    </row>
    <row r="1870" spans="14:14">
      <c r="N1870"/>
    </row>
    <row r="1871" spans="14:14">
      <c r="N1871"/>
    </row>
    <row r="1872" spans="14:14">
      <c r="N1872"/>
    </row>
    <row r="1873" spans="14:14">
      <c r="N1873"/>
    </row>
    <row r="1874" spans="14:14">
      <c r="N1874"/>
    </row>
    <row r="1875" spans="14:14">
      <c r="N1875"/>
    </row>
    <row r="1876" spans="14:14">
      <c r="N1876"/>
    </row>
    <row r="1877" spans="14:14">
      <c r="N1877"/>
    </row>
    <row r="1878" spans="14:14">
      <c r="N1878"/>
    </row>
    <row r="1879" spans="14:14">
      <c r="N1879"/>
    </row>
    <row r="1880" spans="14:14">
      <c r="N1880"/>
    </row>
    <row r="1881" spans="14:14">
      <c r="N1881"/>
    </row>
    <row r="1882" spans="14:14">
      <c r="N1882"/>
    </row>
    <row r="1883" spans="14:14">
      <c r="N1883"/>
    </row>
    <row r="1884" spans="14:14">
      <c r="N1884"/>
    </row>
    <row r="1885" spans="14:14">
      <c r="N1885"/>
    </row>
    <row r="1886" spans="14:14">
      <c r="N1886"/>
    </row>
    <row r="1887" spans="14:14">
      <c r="N1887"/>
    </row>
    <row r="1888" spans="14:14">
      <c r="N1888"/>
    </row>
    <row r="1889" spans="14:14">
      <c r="N1889"/>
    </row>
    <row r="1890" spans="14:14">
      <c r="N1890"/>
    </row>
    <row r="1891" spans="14:14">
      <c r="N1891"/>
    </row>
    <row r="1892" spans="14:14">
      <c r="N1892"/>
    </row>
    <row r="1893" spans="14:14">
      <c r="N1893"/>
    </row>
    <row r="1894" spans="14:14">
      <c r="N1894"/>
    </row>
    <row r="1895" spans="14:14">
      <c r="N1895"/>
    </row>
    <row r="1896" spans="14:14">
      <c r="N1896"/>
    </row>
    <row r="1897" spans="14:14">
      <c r="N1897"/>
    </row>
    <row r="1898" spans="14:14">
      <c r="N1898"/>
    </row>
    <row r="1899" spans="14:14">
      <c r="N1899"/>
    </row>
    <row r="1900" spans="14:14">
      <c r="N1900"/>
    </row>
    <row r="1901" spans="14:14">
      <c r="N1901"/>
    </row>
    <row r="1902" spans="14:14">
      <c r="N1902"/>
    </row>
    <row r="1903" spans="14:14">
      <c r="N1903"/>
    </row>
    <row r="1904" spans="14:14">
      <c r="N1904"/>
    </row>
    <row r="1905" spans="14:14">
      <c r="N1905"/>
    </row>
    <row r="1906" spans="14:14">
      <c r="N1906"/>
    </row>
    <row r="1907" spans="14:14">
      <c r="N1907"/>
    </row>
    <row r="1908" spans="14:14">
      <c r="N1908"/>
    </row>
    <row r="1909" spans="14:14">
      <c r="N1909"/>
    </row>
    <row r="1910" spans="14:14">
      <c r="N1910"/>
    </row>
    <row r="1911" spans="14:14">
      <c r="N1911"/>
    </row>
    <row r="1912" spans="14:14">
      <c r="N1912"/>
    </row>
    <row r="1913" spans="14:14">
      <c r="N1913"/>
    </row>
    <row r="1914" spans="14:14">
      <c r="N1914"/>
    </row>
    <row r="1915" spans="14:14">
      <c r="N1915"/>
    </row>
    <row r="1916" spans="14:14">
      <c r="N1916"/>
    </row>
    <row r="1917" spans="14:14">
      <c r="N1917"/>
    </row>
    <row r="1918" spans="14:14">
      <c r="N1918"/>
    </row>
    <row r="1919" spans="14:14">
      <c r="N1919"/>
    </row>
    <row r="1920" spans="14:14">
      <c r="N1920"/>
    </row>
    <row r="1921" spans="14:14">
      <c r="N1921"/>
    </row>
    <row r="1922" spans="14:14">
      <c r="N1922"/>
    </row>
    <row r="1923" spans="14:14">
      <c r="N1923"/>
    </row>
    <row r="1924" spans="14:14">
      <c r="N1924"/>
    </row>
    <row r="1925" spans="14:14">
      <c r="N1925"/>
    </row>
    <row r="1926" spans="14:14">
      <c r="N1926"/>
    </row>
    <row r="1927" spans="14:14">
      <c r="N1927"/>
    </row>
    <row r="1928" spans="14:14">
      <c r="N1928"/>
    </row>
    <row r="1929" spans="14:14">
      <c r="N1929"/>
    </row>
    <row r="1930" spans="14:14">
      <c r="N1930"/>
    </row>
    <row r="1931" spans="14:14">
      <c r="N1931"/>
    </row>
    <row r="1932" spans="14:14">
      <c r="N1932"/>
    </row>
    <row r="1933" spans="14:14">
      <c r="N1933"/>
    </row>
    <row r="1934" spans="14:14">
      <c r="N1934"/>
    </row>
    <row r="1935" spans="14:14">
      <c r="N1935"/>
    </row>
    <row r="1936" spans="14:14">
      <c r="N1936"/>
    </row>
    <row r="1937" spans="14:14">
      <c r="N1937"/>
    </row>
    <row r="1938" spans="14:14">
      <c r="N1938"/>
    </row>
    <row r="1939" spans="14:14">
      <c r="N1939"/>
    </row>
    <row r="1940" spans="14:14">
      <c r="N1940"/>
    </row>
    <row r="1941" spans="14:14">
      <c r="N1941"/>
    </row>
    <row r="1942" spans="14:14">
      <c r="N1942"/>
    </row>
    <row r="1943" spans="14:14">
      <c r="N1943"/>
    </row>
    <row r="1944" spans="14:14">
      <c r="N1944"/>
    </row>
    <row r="1945" spans="14:14">
      <c r="N1945"/>
    </row>
    <row r="1946" spans="14:14">
      <c r="N1946"/>
    </row>
    <row r="1947" spans="14:14">
      <c r="N1947"/>
    </row>
    <row r="1948" spans="14:14">
      <c r="N1948"/>
    </row>
    <row r="1949" spans="14:14">
      <c r="N1949"/>
    </row>
    <row r="1950" spans="14:14">
      <c r="N1950"/>
    </row>
    <row r="1951" spans="14:14">
      <c r="N1951"/>
    </row>
    <row r="1952" spans="14:14">
      <c r="N1952"/>
    </row>
    <row r="1953" spans="14:14">
      <c r="N1953"/>
    </row>
    <row r="1954" spans="14:14">
      <c r="N1954"/>
    </row>
    <row r="1955" spans="14:14">
      <c r="N1955"/>
    </row>
    <row r="1956" spans="14:14">
      <c r="N1956"/>
    </row>
    <row r="1957" spans="14:14">
      <c r="N1957"/>
    </row>
    <row r="1958" spans="14:14">
      <c r="N1958"/>
    </row>
    <row r="1959" spans="14:14">
      <c r="N1959"/>
    </row>
    <row r="1960" spans="14:14">
      <c r="N1960"/>
    </row>
    <row r="1961" spans="14:14">
      <c r="N1961"/>
    </row>
    <row r="1962" spans="14:14">
      <c r="N1962"/>
    </row>
    <row r="1963" spans="14:14">
      <c r="N1963"/>
    </row>
    <row r="1964" spans="14:14">
      <c r="N1964"/>
    </row>
    <row r="1965" spans="14:14">
      <c r="N1965"/>
    </row>
    <row r="1966" spans="14:14">
      <c r="N1966"/>
    </row>
    <row r="1967" spans="14:14">
      <c r="N1967"/>
    </row>
    <row r="1968" spans="14:14">
      <c r="N1968"/>
    </row>
    <row r="1969" spans="14:14">
      <c r="N1969"/>
    </row>
    <row r="1970" spans="14:14">
      <c r="N1970"/>
    </row>
    <row r="1971" spans="14:14">
      <c r="N1971"/>
    </row>
    <row r="1972" spans="14:14">
      <c r="N1972"/>
    </row>
    <row r="1973" spans="14:14">
      <c r="N1973"/>
    </row>
    <row r="1974" spans="14:14">
      <c r="N1974"/>
    </row>
    <row r="1975" spans="14:14">
      <c r="N1975"/>
    </row>
    <row r="1976" spans="14:14">
      <c r="N1976"/>
    </row>
    <row r="1977" spans="14:14">
      <c r="N1977"/>
    </row>
    <row r="1978" spans="14:14">
      <c r="N1978"/>
    </row>
    <row r="1979" spans="14:14">
      <c r="N1979"/>
    </row>
    <row r="1980" spans="14:14">
      <c r="N1980"/>
    </row>
    <row r="1981" spans="14:14">
      <c r="N1981"/>
    </row>
    <row r="1982" spans="14:14">
      <c r="N1982"/>
    </row>
    <row r="1983" spans="14:14">
      <c r="N1983"/>
    </row>
    <row r="1984" spans="14:14">
      <c r="N1984"/>
    </row>
    <row r="1985" spans="14:14">
      <c r="N1985"/>
    </row>
    <row r="1986" spans="14:14">
      <c r="N1986"/>
    </row>
    <row r="1987" spans="14:14">
      <c r="N1987"/>
    </row>
    <row r="1988" spans="14:14">
      <c r="N1988"/>
    </row>
    <row r="1989" spans="14:14">
      <c r="N1989"/>
    </row>
    <row r="1990" spans="14:14">
      <c r="N1990"/>
    </row>
    <row r="1991" spans="14:14">
      <c r="N1991"/>
    </row>
    <row r="1992" spans="14:14">
      <c r="N1992"/>
    </row>
    <row r="1993" spans="14:14">
      <c r="N1993"/>
    </row>
    <row r="1994" spans="14:14">
      <c r="N1994"/>
    </row>
    <row r="1995" spans="14:14">
      <c r="N1995"/>
    </row>
    <row r="1996" spans="14:14">
      <c r="N1996"/>
    </row>
    <row r="1997" spans="14:14">
      <c r="N1997"/>
    </row>
    <row r="1998" spans="14:14">
      <c r="N1998"/>
    </row>
    <row r="1999" spans="14:14">
      <c r="N1999"/>
    </row>
    <row r="2000" spans="14:14">
      <c r="N2000"/>
    </row>
    <row r="2001" spans="14:14">
      <c r="N2001"/>
    </row>
    <row r="2002" spans="14:14">
      <c r="N2002"/>
    </row>
    <row r="2003" spans="14:14">
      <c r="N2003"/>
    </row>
    <row r="2004" spans="14:14">
      <c r="N2004"/>
    </row>
    <row r="2005" spans="14:14">
      <c r="N2005"/>
    </row>
    <row r="2006" spans="14:14">
      <c r="N2006"/>
    </row>
    <row r="2007" spans="14:14">
      <c r="N2007"/>
    </row>
    <row r="2008" spans="14:14">
      <c r="N2008"/>
    </row>
    <row r="2009" spans="14:14">
      <c r="N2009"/>
    </row>
    <row r="2010" spans="14:14">
      <c r="N2010"/>
    </row>
    <row r="2011" spans="14:14">
      <c r="N2011"/>
    </row>
    <row r="2012" spans="14:14">
      <c r="N2012"/>
    </row>
    <row r="2013" spans="14:14">
      <c r="N2013"/>
    </row>
    <row r="2014" spans="14:14">
      <c r="N2014"/>
    </row>
    <row r="2015" spans="14:14">
      <c r="N2015"/>
    </row>
    <row r="2016" spans="14:14">
      <c r="N2016"/>
    </row>
    <row r="2017" spans="14:14">
      <c r="N2017"/>
    </row>
    <row r="2018" spans="14:14">
      <c r="N2018"/>
    </row>
    <row r="2019" spans="14:14">
      <c r="N2019"/>
    </row>
    <row r="2020" spans="14:14">
      <c r="N2020"/>
    </row>
    <row r="2021" spans="14:14">
      <c r="N2021"/>
    </row>
    <row r="2022" spans="14:14">
      <c r="N2022"/>
    </row>
    <row r="2023" spans="14:14">
      <c r="N2023"/>
    </row>
    <row r="2024" spans="14:14">
      <c r="N2024"/>
    </row>
    <row r="2025" spans="14:14">
      <c r="N2025"/>
    </row>
    <row r="2026" spans="14:14">
      <c r="N2026"/>
    </row>
    <row r="2027" spans="14:14">
      <c r="N2027"/>
    </row>
    <row r="2028" spans="14:14">
      <c r="N2028"/>
    </row>
    <row r="2029" spans="14:14">
      <c r="N2029"/>
    </row>
    <row r="2030" spans="14:14">
      <c r="N2030"/>
    </row>
    <row r="2031" spans="14:14">
      <c r="N2031"/>
    </row>
    <row r="2032" spans="14:14">
      <c r="N2032"/>
    </row>
    <row r="2033" spans="14:14">
      <c r="N2033"/>
    </row>
    <row r="2034" spans="14:14">
      <c r="N2034"/>
    </row>
    <row r="2035" spans="14:14">
      <c r="N2035"/>
    </row>
    <row r="2036" spans="14:14">
      <c r="N2036"/>
    </row>
    <row r="2037" spans="14:14">
      <c r="N2037"/>
    </row>
    <row r="2038" spans="14:14">
      <c r="N2038"/>
    </row>
    <row r="2039" spans="14:14">
      <c r="N2039"/>
    </row>
    <row r="2040" spans="14:14">
      <c r="N2040"/>
    </row>
    <row r="2041" spans="14:14">
      <c r="N2041"/>
    </row>
    <row r="2042" spans="14:14">
      <c r="N2042"/>
    </row>
    <row r="2043" spans="14:14">
      <c r="N2043"/>
    </row>
    <row r="2044" spans="14:14">
      <c r="N2044"/>
    </row>
    <row r="2045" spans="14:14">
      <c r="N2045"/>
    </row>
    <row r="2046" spans="14:14">
      <c r="N2046"/>
    </row>
    <row r="2047" spans="14:14">
      <c r="N2047"/>
    </row>
    <row r="2048" spans="14:14">
      <c r="N2048"/>
    </row>
    <row r="2049" spans="14:14">
      <c r="N2049"/>
    </row>
    <row r="2050" spans="14:14">
      <c r="N2050"/>
    </row>
    <row r="2051" spans="14:14">
      <c r="N2051"/>
    </row>
    <row r="2052" spans="14:14">
      <c r="N2052"/>
    </row>
    <row r="2053" spans="14:14">
      <c r="N2053"/>
    </row>
    <row r="2054" spans="14:14">
      <c r="N2054"/>
    </row>
    <row r="2055" spans="14:14">
      <c r="N2055"/>
    </row>
    <row r="2056" spans="14:14">
      <c r="N2056"/>
    </row>
    <row r="2057" spans="14:14">
      <c r="N2057"/>
    </row>
    <row r="2058" spans="14:14">
      <c r="N2058"/>
    </row>
    <row r="2059" spans="14:14">
      <c r="N2059"/>
    </row>
    <row r="2060" spans="14:14">
      <c r="N2060"/>
    </row>
    <row r="2061" spans="14:14">
      <c r="N2061"/>
    </row>
    <row r="2062" spans="14:14">
      <c r="N2062"/>
    </row>
    <row r="2063" spans="14:14">
      <c r="N2063"/>
    </row>
    <row r="2064" spans="14:14">
      <c r="N2064"/>
    </row>
    <row r="2065" spans="14:14">
      <c r="N2065"/>
    </row>
    <row r="2066" spans="14:14">
      <c r="N2066"/>
    </row>
    <row r="2067" spans="14:14">
      <c r="N2067"/>
    </row>
    <row r="2068" spans="14:14">
      <c r="N2068"/>
    </row>
    <row r="2069" spans="14:14">
      <c r="N2069"/>
    </row>
    <row r="2070" spans="14:14">
      <c r="N2070"/>
    </row>
    <row r="2071" spans="14:14">
      <c r="N2071"/>
    </row>
    <row r="2072" spans="14:14">
      <c r="N2072"/>
    </row>
    <row r="2073" spans="14:14">
      <c r="N2073"/>
    </row>
    <row r="2074" spans="14:14">
      <c r="N2074"/>
    </row>
    <row r="2075" spans="14:14">
      <c r="N2075"/>
    </row>
    <row r="2076" spans="14:14">
      <c r="N2076"/>
    </row>
    <row r="2077" spans="14:14">
      <c r="N2077"/>
    </row>
    <row r="2078" spans="14:14">
      <c r="N2078"/>
    </row>
    <row r="2079" spans="14:14">
      <c r="N2079"/>
    </row>
    <row r="2080" spans="14:14">
      <c r="N2080"/>
    </row>
    <row r="2081" spans="14:14">
      <c r="N2081"/>
    </row>
    <row r="2082" spans="14:14">
      <c r="N2082"/>
    </row>
    <row r="2083" spans="14:14">
      <c r="N2083"/>
    </row>
    <row r="2084" spans="14:14">
      <c r="N2084"/>
    </row>
    <row r="2085" spans="14:14">
      <c r="N2085"/>
    </row>
    <row r="2086" spans="14:14">
      <c r="N2086"/>
    </row>
    <row r="2087" spans="14:14">
      <c r="N2087"/>
    </row>
    <row r="2088" spans="14:14">
      <c r="N2088"/>
    </row>
    <row r="2089" spans="14:14">
      <c r="N2089"/>
    </row>
    <row r="2090" spans="14:14">
      <c r="N2090"/>
    </row>
    <row r="2091" spans="14:14">
      <c r="N2091"/>
    </row>
    <row r="2092" spans="14:14">
      <c r="N2092"/>
    </row>
    <row r="2093" spans="14:14">
      <c r="N2093"/>
    </row>
    <row r="2094" spans="14:14">
      <c r="N2094"/>
    </row>
    <row r="2095" spans="14:14">
      <c r="N2095"/>
    </row>
    <row r="2096" spans="14:14">
      <c r="N2096"/>
    </row>
    <row r="2097" spans="14:14">
      <c r="N2097"/>
    </row>
    <row r="2098" spans="14:14">
      <c r="N2098"/>
    </row>
    <row r="2099" spans="14:14">
      <c r="N2099"/>
    </row>
    <row r="2100" spans="14:14">
      <c r="N2100"/>
    </row>
    <row r="2101" spans="14:14">
      <c r="N2101"/>
    </row>
    <row r="2102" spans="14:14">
      <c r="N2102"/>
    </row>
    <row r="2103" spans="14:14">
      <c r="N2103"/>
    </row>
    <row r="2104" spans="14:14">
      <c r="N2104"/>
    </row>
    <row r="2105" spans="14:14">
      <c r="N2105"/>
    </row>
    <row r="2106" spans="14:14">
      <c r="N2106"/>
    </row>
    <row r="2107" spans="14:14">
      <c r="N2107"/>
    </row>
    <row r="2108" spans="14:14">
      <c r="N2108"/>
    </row>
    <row r="2109" spans="14:14">
      <c r="N2109"/>
    </row>
    <row r="2110" spans="14:14">
      <c r="N2110"/>
    </row>
    <row r="2111" spans="14:14">
      <c r="N2111"/>
    </row>
    <row r="2112" spans="14:14">
      <c r="N2112"/>
    </row>
    <row r="2113" spans="14:14">
      <c r="N2113"/>
    </row>
    <row r="2114" spans="14:14">
      <c r="N2114"/>
    </row>
    <row r="2115" spans="14:14">
      <c r="N2115"/>
    </row>
    <row r="2116" spans="14:14">
      <c r="N2116"/>
    </row>
    <row r="2117" spans="14:14">
      <c r="N2117"/>
    </row>
    <row r="2118" spans="14:14">
      <c r="N2118"/>
    </row>
    <row r="2119" spans="14:14">
      <c r="N2119"/>
    </row>
    <row r="2120" spans="14:14">
      <c r="N2120"/>
    </row>
    <row r="2121" spans="14:14">
      <c r="N2121"/>
    </row>
    <row r="2122" spans="14:14">
      <c r="N2122"/>
    </row>
    <row r="2123" spans="14:14">
      <c r="N2123"/>
    </row>
    <row r="2124" spans="14:14">
      <c r="N2124"/>
    </row>
    <row r="2125" spans="14:14">
      <c r="N2125"/>
    </row>
    <row r="2126" spans="14:14">
      <c r="N2126"/>
    </row>
    <row r="2127" spans="14:14">
      <c r="N2127"/>
    </row>
    <row r="2128" spans="14:14">
      <c r="N2128"/>
    </row>
    <row r="2129" spans="14:14">
      <c r="N2129"/>
    </row>
    <row r="2130" spans="14:14">
      <c r="N2130"/>
    </row>
    <row r="2131" spans="14:14">
      <c r="N2131"/>
    </row>
    <row r="2132" spans="14:14">
      <c r="N2132"/>
    </row>
    <row r="2133" spans="14:14">
      <c r="N2133"/>
    </row>
    <row r="2134" spans="14:14">
      <c r="N2134"/>
    </row>
    <row r="2135" spans="14:14">
      <c r="N2135"/>
    </row>
    <row r="2136" spans="14:14">
      <c r="N2136"/>
    </row>
    <row r="2137" spans="14:14">
      <c r="N2137"/>
    </row>
    <row r="2138" spans="14:14">
      <c r="N2138"/>
    </row>
    <row r="2139" spans="14:14">
      <c r="N2139"/>
    </row>
    <row r="2140" spans="14:14">
      <c r="N2140"/>
    </row>
    <row r="2141" spans="14:14">
      <c r="N2141"/>
    </row>
    <row r="2142" spans="14:14">
      <c r="N2142"/>
    </row>
    <row r="2143" spans="14:14">
      <c r="N2143"/>
    </row>
    <row r="2144" spans="14:14">
      <c r="N2144"/>
    </row>
    <row r="2145" spans="14:14">
      <c r="N2145"/>
    </row>
    <row r="2146" spans="14:14">
      <c r="N2146"/>
    </row>
    <row r="2147" spans="14:14">
      <c r="N2147"/>
    </row>
    <row r="2148" spans="14:14">
      <c r="N2148"/>
    </row>
    <row r="2149" spans="14:14">
      <c r="N2149"/>
    </row>
    <row r="2150" spans="14:14">
      <c r="N2150"/>
    </row>
    <row r="2151" spans="14:14">
      <c r="N2151"/>
    </row>
    <row r="2152" spans="14:14">
      <c r="N2152"/>
    </row>
    <row r="2153" spans="14:14">
      <c r="N2153"/>
    </row>
    <row r="2154" spans="14:14">
      <c r="N2154"/>
    </row>
    <row r="2155" spans="14:14">
      <c r="N2155"/>
    </row>
    <row r="2156" spans="14:14">
      <c r="N2156"/>
    </row>
    <row r="2157" spans="14:14">
      <c r="N2157"/>
    </row>
    <row r="2158" spans="14:14">
      <c r="N2158"/>
    </row>
    <row r="2159" spans="14:14">
      <c r="N2159"/>
    </row>
    <row r="2160" spans="14:14">
      <c r="N2160"/>
    </row>
    <row r="2161" spans="14:14">
      <c r="N2161"/>
    </row>
    <row r="2162" spans="14:14">
      <c r="N2162"/>
    </row>
    <row r="2163" spans="14:14">
      <c r="N2163"/>
    </row>
    <row r="2164" spans="14:14">
      <c r="N2164"/>
    </row>
    <row r="2165" spans="14:14">
      <c r="N2165"/>
    </row>
    <row r="2166" spans="14:14">
      <c r="N2166"/>
    </row>
    <row r="2167" spans="14:14">
      <c r="N2167"/>
    </row>
    <row r="2168" spans="14:14">
      <c r="N2168"/>
    </row>
    <row r="2169" spans="14:14">
      <c r="N2169"/>
    </row>
    <row r="2170" spans="14:14">
      <c r="N2170"/>
    </row>
    <row r="2171" spans="14:14">
      <c r="N2171"/>
    </row>
    <row r="2172" spans="14:14">
      <c r="N2172"/>
    </row>
    <row r="2173" spans="14:14">
      <c r="N2173"/>
    </row>
    <row r="2174" spans="14:14">
      <c r="N2174"/>
    </row>
    <row r="2175" spans="14:14">
      <c r="N2175"/>
    </row>
    <row r="2176" spans="14:14">
      <c r="N2176"/>
    </row>
    <row r="2177" spans="14:14">
      <c r="N2177"/>
    </row>
    <row r="2178" spans="14:14">
      <c r="N2178"/>
    </row>
    <row r="2179" spans="14:14">
      <c r="N2179"/>
    </row>
    <row r="2180" spans="14:14">
      <c r="N2180"/>
    </row>
    <row r="2181" spans="14:14">
      <c r="N2181"/>
    </row>
    <row r="2182" spans="14:14">
      <c r="N2182"/>
    </row>
    <row r="2183" spans="14:14">
      <c r="N2183"/>
    </row>
    <row r="2184" spans="14:14">
      <c r="N2184"/>
    </row>
    <row r="2185" spans="14:14">
      <c r="N2185"/>
    </row>
    <row r="2186" spans="14:14">
      <c r="N2186"/>
    </row>
    <row r="2187" spans="14:14">
      <c r="N2187"/>
    </row>
    <row r="2188" spans="14:14">
      <c r="N2188"/>
    </row>
    <row r="2189" spans="14:14">
      <c r="N2189"/>
    </row>
    <row r="2190" spans="14:14">
      <c r="N2190"/>
    </row>
    <row r="2191" spans="14:14">
      <c r="N2191"/>
    </row>
    <row r="2192" spans="14:14">
      <c r="N2192"/>
    </row>
    <row r="2193" spans="14:14">
      <c r="N2193"/>
    </row>
    <row r="2194" spans="14:14">
      <c r="N2194"/>
    </row>
    <row r="2195" spans="14:14">
      <c r="N2195"/>
    </row>
    <row r="2196" spans="14:14">
      <c r="N2196"/>
    </row>
    <row r="2197" spans="14:14">
      <c r="N2197"/>
    </row>
    <row r="2198" spans="14:14">
      <c r="N2198"/>
    </row>
    <row r="2199" spans="14:14">
      <c r="N2199"/>
    </row>
    <row r="2200" spans="14:14">
      <c r="N2200"/>
    </row>
    <row r="2201" spans="14:14">
      <c r="N2201"/>
    </row>
    <row r="2202" spans="14:14">
      <c r="N2202"/>
    </row>
    <row r="2203" spans="14:14">
      <c r="N2203"/>
    </row>
    <row r="2204" spans="14:14">
      <c r="N2204"/>
    </row>
    <row r="2205" spans="14:14">
      <c r="N2205"/>
    </row>
    <row r="2206" spans="14:14">
      <c r="N2206"/>
    </row>
    <row r="2207" spans="14:14">
      <c r="N2207"/>
    </row>
    <row r="2208" spans="14:14">
      <c r="N2208"/>
    </row>
    <row r="2209" spans="14:14">
      <c r="N2209"/>
    </row>
    <row r="2210" spans="14:14">
      <c r="N2210"/>
    </row>
    <row r="2211" spans="14:14">
      <c r="N2211"/>
    </row>
    <row r="2212" spans="14:14">
      <c r="N2212"/>
    </row>
    <row r="2213" spans="14:14">
      <c r="N2213"/>
    </row>
    <row r="2214" spans="14:14">
      <c r="N2214"/>
    </row>
    <row r="2215" spans="14:14">
      <c r="N2215"/>
    </row>
    <row r="2216" spans="14:14">
      <c r="N2216"/>
    </row>
    <row r="2217" spans="14:14">
      <c r="N2217"/>
    </row>
    <row r="2218" spans="14:14">
      <c r="N2218"/>
    </row>
    <row r="2219" spans="14:14">
      <c r="N2219"/>
    </row>
    <row r="2220" spans="14:14">
      <c r="N2220"/>
    </row>
    <row r="2221" spans="14:14">
      <c r="N2221"/>
    </row>
    <row r="2222" spans="14:14">
      <c r="N2222"/>
    </row>
    <row r="2223" spans="14:14">
      <c r="N2223"/>
    </row>
    <row r="2224" spans="14:14">
      <c r="N2224"/>
    </row>
    <row r="2225" spans="14:14">
      <c r="N2225"/>
    </row>
    <row r="2226" spans="14:14">
      <c r="N2226"/>
    </row>
    <row r="2227" spans="14:14">
      <c r="N2227"/>
    </row>
    <row r="2228" spans="14:14">
      <c r="N2228"/>
    </row>
    <row r="2229" spans="14:14">
      <c r="N2229"/>
    </row>
    <row r="2230" spans="14:14">
      <c r="N2230"/>
    </row>
    <row r="2231" spans="14:14">
      <c r="N2231"/>
    </row>
    <row r="2232" spans="14:14">
      <c r="N2232"/>
    </row>
    <row r="2233" spans="14:14">
      <c r="N2233"/>
    </row>
    <row r="2234" spans="14:14">
      <c r="N2234"/>
    </row>
    <row r="2235" spans="14:14">
      <c r="N2235"/>
    </row>
    <row r="2236" spans="14:14">
      <c r="N2236"/>
    </row>
    <row r="2237" spans="14:14">
      <c r="N2237"/>
    </row>
    <row r="2238" spans="14:14">
      <c r="N2238"/>
    </row>
    <row r="2239" spans="14:14">
      <c r="N2239"/>
    </row>
    <row r="2240" spans="14:14">
      <c r="N2240"/>
    </row>
    <row r="2241" spans="14:14">
      <c r="N2241"/>
    </row>
    <row r="2242" spans="14:14">
      <c r="N2242"/>
    </row>
    <row r="2243" spans="14:14">
      <c r="N2243"/>
    </row>
    <row r="2244" spans="14:14">
      <c r="N2244"/>
    </row>
    <row r="2245" spans="14:14">
      <c r="N2245"/>
    </row>
    <row r="2246" spans="14:14">
      <c r="N2246"/>
    </row>
    <row r="2247" spans="14:14">
      <c r="N2247"/>
    </row>
    <row r="2248" spans="14:14">
      <c r="N2248"/>
    </row>
    <row r="2249" spans="14:14">
      <c r="N2249"/>
    </row>
    <row r="2250" spans="14:14">
      <c r="N2250"/>
    </row>
    <row r="2251" spans="14:14">
      <c r="N2251"/>
    </row>
    <row r="2252" spans="14:14">
      <c r="N2252"/>
    </row>
    <row r="2253" spans="14:14">
      <c r="N2253"/>
    </row>
    <row r="2254" spans="14:14">
      <c r="N2254"/>
    </row>
    <row r="2255" spans="14:14">
      <c r="N2255"/>
    </row>
    <row r="2256" spans="14:14">
      <c r="N2256"/>
    </row>
    <row r="2257" spans="14:14">
      <c r="N2257"/>
    </row>
    <row r="2258" spans="14:14">
      <c r="N2258"/>
    </row>
    <row r="2259" spans="14:14">
      <c r="N2259"/>
    </row>
    <row r="2260" spans="14:14">
      <c r="N2260"/>
    </row>
    <row r="2261" spans="14:14">
      <c r="N2261"/>
    </row>
    <row r="2262" spans="14:14">
      <c r="N2262"/>
    </row>
    <row r="2263" spans="14:14">
      <c r="N2263"/>
    </row>
    <row r="2264" spans="14:14">
      <c r="N2264"/>
    </row>
    <row r="2265" spans="14:14">
      <c r="N2265"/>
    </row>
    <row r="2266" spans="14:14">
      <c r="N2266"/>
    </row>
    <row r="2267" spans="14:14">
      <c r="N2267"/>
    </row>
    <row r="2268" spans="14:14">
      <c r="N2268"/>
    </row>
    <row r="2269" spans="14:14">
      <c r="N2269"/>
    </row>
    <row r="2270" spans="14:14">
      <c r="N2270"/>
    </row>
    <row r="2271" spans="14:14">
      <c r="N2271"/>
    </row>
    <row r="2272" spans="14:14">
      <c r="N2272"/>
    </row>
    <row r="2273" spans="14:14">
      <c r="N2273"/>
    </row>
    <row r="2274" spans="14:14">
      <c r="N2274"/>
    </row>
    <row r="2275" spans="14:14">
      <c r="N2275"/>
    </row>
    <row r="2276" spans="14:14">
      <c r="N2276"/>
    </row>
    <row r="2277" spans="14:14">
      <c r="N2277"/>
    </row>
    <row r="2278" spans="14:14">
      <c r="N2278"/>
    </row>
    <row r="2279" spans="14:14">
      <c r="N2279"/>
    </row>
    <row r="2280" spans="14:14">
      <c r="N2280"/>
    </row>
    <row r="2281" spans="14:14">
      <c r="N2281"/>
    </row>
    <row r="2282" spans="14:14">
      <c r="N2282"/>
    </row>
    <row r="2283" spans="14:14">
      <c r="N2283"/>
    </row>
    <row r="2284" spans="14:14">
      <c r="N2284"/>
    </row>
    <row r="2285" spans="14:14">
      <c r="N2285"/>
    </row>
    <row r="2286" spans="14:14">
      <c r="N2286"/>
    </row>
    <row r="2287" spans="14:14">
      <c r="N2287"/>
    </row>
    <row r="2288" spans="14:14">
      <c r="N2288"/>
    </row>
    <row r="2289" spans="14:14">
      <c r="N2289"/>
    </row>
    <row r="2290" spans="14:14">
      <c r="N2290"/>
    </row>
    <row r="2291" spans="14:14">
      <c r="N2291"/>
    </row>
    <row r="2292" spans="14:14">
      <c r="N2292"/>
    </row>
    <row r="2293" spans="14:14">
      <c r="N2293"/>
    </row>
    <row r="2294" spans="14:14">
      <c r="N2294"/>
    </row>
    <row r="2295" spans="14:14">
      <c r="N2295"/>
    </row>
    <row r="2296" spans="14:14">
      <c r="N2296"/>
    </row>
    <row r="2297" spans="14:14">
      <c r="N2297"/>
    </row>
    <row r="2298" spans="14:14">
      <c r="N2298"/>
    </row>
    <row r="2299" spans="14:14">
      <c r="N2299"/>
    </row>
    <row r="2300" spans="14:14">
      <c r="N2300"/>
    </row>
    <row r="2301" spans="14:14">
      <c r="N2301"/>
    </row>
    <row r="2302" spans="14:14">
      <c r="N2302"/>
    </row>
    <row r="2303" spans="14:14">
      <c r="N2303"/>
    </row>
    <row r="2304" spans="14:14">
      <c r="N2304"/>
    </row>
    <row r="2305" spans="14:14">
      <c r="N2305"/>
    </row>
    <row r="2306" spans="14:14">
      <c r="N2306"/>
    </row>
    <row r="2307" spans="14:14">
      <c r="N2307"/>
    </row>
    <row r="2308" spans="14:14">
      <c r="N2308"/>
    </row>
    <row r="2309" spans="14:14">
      <c r="N2309"/>
    </row>
    <row r="2310" spans="14:14">
      <c r="N2310"/>
    </row>
    <row r="2311" spans="14:14">
      <c r="N2311"/>
    </row>
    <row r="2312" spans="14:14">
      <c r="N2312"/>
    </row>
    <row r="2313" spans="14:14">
      <c r="N2313"/>
    </row>
    <row r="2314" spans="14:14">
      <c r="N2314"/>
    </row>
    <row r="2315" spans="14:14">
      <c r="N2315"/>
    </row>
    <row r="2316" spans="14:14">
      <c r="N2316"/>
    </row>
    <row r="2317" spans="14:14">
      <c r="N2317"/>
    </row>
    <row r="2318" spans="14:14">
      <c r="N2318"/>
    </row>
    <row r="2319" spans="14:14">
      <c r="N2319"/>
    </row>
    <row r="2320" spans="14:14">
      <c r="N2320"/>
    </row>
    <row r="2321" spans="14:14">
      <c r="N2321"/>
    </row>
    <row r="2322" spans="14:14">
      <c r="N2322"/>
    </row>
    <row r="2323" spans="14:14">
      <c r="N2323"/>
    </row>
    <row r="2324" spans="14:14">
      <c r="N2324"/>
    </row>
    <row r="2325" spans="14:14">
      <c r="N2325"/>
    </row>
    <row r="2326" spans="14:14">
      <c r="N2326"/>
    </row>
    <row r="2327" spans="14:14">
      <c r="N2327"/>
    </row>
    <row r="2328" spans="14:14">
      <c r="N2328"/>
    </row>
    <row r="2329" spans="14:14">
      <c r="N2329"/>
    </row>
    <row r="2330" spans="14:14">
      <c r="N2330"/>
    </row>
    <row r="2331" spans="14:14">
      <c r="N2331"/>
    </row>
    <row r="2332" spans="14:14">
      <c r="N2332"/>
    </row>
    <row r="2333" spans="14:14">
      <c r="N2333"/>
    </row>
    <row r="2334" spans="14:14">
      <c r="N2334"/>
    </row>
    <row r="2335" spans="14:14">
      <c r="N2335"/>
    </row>
    <row r="2336" spans="14:14">
      <c r="N2336"/>
    </row>
    <row r="2337" spans="14:14">
      <c r="N2337"/>
    </row>
    <row r="2338" spans="14:14">
      <c r="N2338"/>
    </row>
    <row r="2339" spans="14:14">
      <c r="N2339"/>
    </row>
    <row r="2340" spans="14:14">
      <c r="N2340"/>
    </row>
    <row r="2341" spans="14:14">
      <c r="N2341"/>
    </row>
    <row r="2342" spans="14:14">
      <c r="N2342"/>
    </row>
    <row r="2343" spans="14:14">
      <c r="N2343"/>
    </row>
    <row r="2344" spans="14:14">
      <c r="N2344"/>
    </row>
    <row r="2345" spans="14:14">
      <c r="N2345"/>
    </row>
    <row r="2346" spans="14:14">
      <c r="N2346"/>
    </row>
    <row r="2347" spans="14:14">
      <c r="N2347"/>
    </row>
    <row r="2348" spans="14:14">
      <c r="N2348"/>
    </row>
    <row r="2349" spans="14:14">
      <c r="N2349"/>
    </row>
    <row r="2350" spans="14:14">
      <c r="N2350"/>
    </row>
    <row r="2351" spans="14:14">
      <c r="N2351"/>
    </row>
    <row r="2352" spans="14:14">
      <c r="N2352"/>
    </row>
    <row r="2353" spans="14:14">
      <c r="N2353"/>
    </row>
    <row r="2354" spans="14:14">
      <c r="N2354"/>
    </row>
    <row r="2355" spans="14:14">
      <c r="N2355"/>
    </row>
    <row r="2356" spans="14:14">
      <c r="N2356"/>
    </row>
    <row r="2357" spans="14:14">
      <c r="N2357"/>
    </row>
    <row r="2358" spans="14:14">
      <c r="N2358"/>
    </row>
    <row r="2359" spans="14:14">
      <c r="N2359"/>
    </row>
    <row r="2360" spans="14:14">
      <c r="N2360"/>
    </row>
    <row r="2361" spans="14:14">
      <c r="N2361"/>
    </row>
    <row r="2362" spans="14:14">
      <c r="N2362"/>
    </row>
    <row r="2363" spans="14:14">
      <c r="N2363"/>
    </row>
    <row r="2364" spans="14:14">
      <c r="N2364"/>
    </row>
    <row r="2365" spans="14:14">
      <c r="N2365"/>
    </row>
    <row r="2366" spans="14:14">
      <c r="N2366"/>
    </row>
    <row r="2367" spans="14:14">
      <c r="N2367"/>
    </row>
    <row r="2368" spans="14:14">
      <c r="N2368"/>
    </row>
    <row r="2369" spans="14:14">
      <c r="N2369"/>
    </row>
    <row r="2370" spans="14:14">
      <c r="N2370"/>
    </row>
    <row r="2371" spans="14:14">
      <c r="N2371"/>
    </row>
    <row r="2372" spans="14:14">
      <c r="N2372"/>
    </row>
    <row r="2373" spans="14:14">
      <c r="N2373"/>
    </row>
    <row r="2374" spans="14:14">
      <c r="N2374"/>
    </row>
    <row r="2375" spans="14:14">
      <c r="N2375"/>
    </row>
    <row r="2376" spans="14:14">
      <c r="N2376"/>
    </row>
    <row r="2377" spans="14:14">
      <c r="N2377"/>
    </row>
    <row r="2378" spans="14:14">
      <c r="N2378"/>
    </row>
    <row r="2379" spans="14:14">
      <c r="N2379"/>
    </row>
    <row r="2380" spans="14:14">
      <c r="N2380"/>
    </row>
    <row r="2381" spans="14:14">
      <c r="N2381"/>
    </row>
    <row r="2382" spans="14:14">
      <c r="N2382"/>
    </row>
    <row r="2383" spans="14:14">
      <c r="N2383"/>
    </row>
    <row r="2384" spans="14:14">
      <c r="N2384"/>
    </row>
    <row r="2385" spans="14:14">
      <c r="N2385"/>
    </row>
    <row r="2386" spans="14:14">
      <c r="N2386"/>
    </row>
    <row r="2387" spans="14:14">
      <c r="N2387"/>
    </row>
    <row r="2388" spans="14:14">
      <c r="N2388"/>
    </row>
    <row r="2389" spans="14:14">
      <c r="N2389"/>
    </row>
    <row r="2390" spans="14:14">
      <c r="N2390"/>
    </row>
    <row r="2391" spans="14:14">
      <c r="N2391"/>
    </row>
    <row r="2392" spans="14:14">
      <c r="N2392"/>
    </row>
    <row r="2393" spans="14:14">
      <c r="N2393"/>
    </row>
    <row r="2394" spans="14:14">
      <c r="N2394"/>
    </row>
    <row r="2395" spans="14:14">
      <c r="N2395"/>
    </row>
    <row r="2396" spans="14:14">
      <c r="N2396"/>
    </row>
    <row r="2397" spans="14:14">
      <c r="N2397"/>
    </row>
    <row r="2398" spans="14:14">
      <c r="N2398"/>
    </row>
    <row r="2399" spans="14:14">
      <c r="N2399"/>
    </row>
    <row r="2400" spans="14:14">
      <c r="N2400"/>
    </row>
    <row r="2401" spans="14:14">
      <c r="N2401"/>
    </row>
    <row r="2402" spans="14:14">
      <c r="N2402"/>
    </row>
    <row r="2403" spans="14:14">
      <c r="N2403"/>
    </row>
    <row r="2404" spans="14:14">
      <c r="N2404"/>
    </row>
    <row r="2405" spans="14:14">
      <c r="N2405"/>
    </row>
    <row r="2406" spans="14:14">
      <c r="N2406"/>
    </row>
    <row r="2407" spans="14:14">
      <c r="N2407"/>
    </row>
    <row r="2408" spans="14:14">
      <c r="N2408"/>
    </row>
    <row r="2409" spans="14:14">
      <c r="N2409"/>
    </row>
    <row r="2410" spans="14:14">
      <c r="N2410"/>
    </row>
    <row r="2411" spans="14:14">
      <c r="N2411"/>
    </row>
    <row r="2412" spans="14:14">
      <c r="N2412"/>
    </row>
    <row r="2413" spans="14:14">
      <c r="N2413"/>
    </row>
    <row r="2414" spans="14:14">
      <c r="N2414"/>
    </row>
    <row r="2415" spans="14:14">
      <c r="N2415"/>
    </row>
    <row r="2416" spans="14:14">
      <c r="N2416"/>
    </row>
    <row r="2417" spans="14:14">
      <c r="N2417"/>
    </row>
    <row r="2418" spans="14:14">
      <c r="N2418"/>
    </row>
    <row r="2419" spans="14:14">
      <c r="N2419"/>
    </row>
    <row r="2420" spans="14:14">
      <c r="N2420"/>
    </row>
    <row r="2421" spans="14:14">
      <c r="N2421"/>
    </row>
    <row r="2422" spans="14:14">
      <c r="N2422"/>
    </row>
    <row r="2423" spans="14:14">
      <c r="N2423"/>
    </row>
    <row r="2424" spans="14:14">
      <c r="N2424"/>
    </row>
    <row r="2425" spans="14:14">
      <c r="N2425"/>
    </row>
    <row r="2426" spans="14:14">
      <c r="N2426"/>
    </row>
    <row r="2427" spans="14:14">
      <c r="N2427"/>
    </row>
    <row r="2428" spans="14:14">
      <c r="N2428"/>
    </row>
    <row r="2429" spans="14:14">
      <c r="N2429"/>
    </row>
    <row r="2430" spans="14:14">
      <c r="N2430"/>
    </row>
    <row r="2431" spans="14:14">
      <c r="N2431"/>
    </row>
    <row r="2432" spans="14:14">
      <c r="N2432"/>
    </row>
    <row r="2433" spans="14:14">
      <c r="N2433"/>
    </row>
    <row r="2434" spans="14:14">
      <c r="N2434"/>
    </row>
    <row r="2435" spans="14:14">
      <c r="N2435"/>
    </row>
    <row r="2436" spans="14:14">
      <c r="N2436"/>
    </row>
    <row r="2437" spans="14:14">
      <c r="N2437"/>
    </row>
    <row r="2438" spans="14:14">
      <c r="N2438"/>
    </row>
    <row r="2439" spans="14:14">
      <c r="N2439"/>
    </row>
    <row r="2440" spans="14:14">
      <c r="N2440"/>
    </row>
    <row r="2441" spans="14:14">
      <c r="N2441"/>
    </row>
    <row r="2442" spans="14:14">
      <c r="N2442"/>
    </row>
    <row r="2443" spans="14:14">
      <c r="N2443"/>
    </row>
    <row r="2444" spans="14:14">
      <c r="N2444"/>
    </row>
    <row r="2445" spans="14:14">
      <c r="N2445"/>
    </row>
    <row r="2446" spans="14:14">
      <c r="N2446"/>
    </row>
    <row r="2447" spans="14:14">
      <c r="N2447"/>
    </row>
    <row r="2448" spans="14:14">
      <c r="N2448"/>
    </row>
    <row r="2449" spans="14:14">
      <c r="N2449"/>
    </row>
    <row r="2450" spans="14:14">
      <c r="N2450"/>
    </row>
    <row r="2451" spans="14:14">
      <c r="N2451"/>
    </row>
    <row r="2452" spans="14:14">
      <c r="N2452"/>
    </row>
    <row r="2453" spans="14:14">
      <c r="N2453"/>
    </row>
    <row r="2454" spans="14:14">
      <c r="N2454"/>
    </row>
    <row r="2455" spans="14:14">
      <c r="N2455"/>
    </row>
    <row r="2456" spans="14:14">
      <c r="N2456"/>
    </row>
    <row r="2457" spans="14:14">
      <c r="N2457"/>
    </row>
    <row r="2458" spans="14:14">
      <c r="N2458"/>
    </row>
    <row r="2459" spans="14:14">
      <c r="N2459"/>
    </row>
    <row r="2460" spans="14:14">
      <c r="N2460"/>
    </row>
    <row r="2461" spans="14:14">
      <c r="N2461"/>
    </row>
    <row r="2462" spans="14:14">
      <c r="N2462"/>
    </row>
    <row r="2463" spans="14:14">
      <c r="N2463"/>
    </row>
    <row r="2464" spans="14:14">
      <c r="N2464"/>
    </row>
    <row r="2465" spans="14:14">
      <c r="N2465"/>
    </row>
    <row r="2466" spans="14:14">
      <c r="N2466"/>
    </row>
    <row r="2467" spans="14:14">
      <c r="N2467"/>
    </row>
    <row r="2468" spans="14:14">
      <c r="N2468"/>
    </row>
    <row r="2469" spans="14:14">
      <c r="N2469"/>
    </row>
    <row r="2470" spans="14:14">
      <c r="N2470"/>
    </row>
    <row r="2471" spans="14:14">
      <c r="N2471"/>
    </row>
    <row r="2472" spans="14:14">
      <c r="N2472"/>
    </row>
    <row r="2473" spans="14:14">
      <c r="N2473"/>
    </row>
    <row r="2474" spans="14:14">
      <c r="N2474"/>
    </row>
    <row r="2475" spans="14:14">
      <c r="N2475"/>
    </row>
    <row r="2476" spans="14:14">
      <c r="N2476"/>
    </row>
    <row r="2477" spans="14:14">
      <c r="N2477"/>
    </row>
    <row r="2478" spans="14:14">
      <c r="N2478"/>
    </row>
    <row r="2479" spans="14:14">
      <c r="N2479"/>
    </row>
    <row r="2480" spans="14:14">
      <c r="N2480"/>
    </row>
    <row r="2481" spans="14:14">
      <c r="N2481"/>
    </row>
    <row r="2482" spans="14:14">
      <c r="N2482"/>
    </row>
    <row r="2483" spans="14:14">
      <c r="N2483"/>
    </row>
    <row r="2484" spans="14:14">
      <c r="N2484"/>
    </row>
    <row r="2485" spans="14:14">
      <c r="N2485"/>
    </row>
    <row r="2486" spans="14:14">
      <c r="N2486"/>
    </row>
    <row r="2487" spans="14:14">
      <c r="N2487"/>
    </row>
    <row r="2488" spans="14:14">
      <c r="N2488"/>
    </row>
    <row r="2489" spans="14:14">
      <c r="N2489"/>
    </row>
    <row r="2490" spans="14:14">
      <c r="N2490"/>
    </row>
    <row r="2491" spans="14:14">
      <c r="N2491"/>
    </row>
    <row r="2492" spans="14:14">
      <c r="N2492"/>
    </row>
    <row r="2493" spans="14:14">
      <c r="N2493"/>
    </row>
    <row r="2494" spans="14:14">
      <c r="N2494"/>
    </row>
    <row r="2495" spans="14:14">
      <c r="N2495"/>
    </row>
    <row r="2496" spans="14:14">
      <c r="N2496"/>
    </row>
    <row r="2497" spans="14:14">
      <c r="N2497"/>
    </row>
    <row r="2498" spans="14:14">
      <c r="N2498"/>
    </row>
    <row r="2499" spans="14:14">
      <c r="N2499"/>
    </row>
    <row r="2500" spans="14:14">
      <c r="N2500"/>
    </row>
    <row r="2501" spans="14:14">
      <c r="N2501"/>
    </row>
    <row r="2502" spans="14:14">
      <c r="N2502"/>
    </row>
    <row r="2503" spans="14:14">
      <c r="N2503"/>
    </row>
    <row r="2504" spans="14:14">
      <c r="N2504"/>
    </row>
    <row r="2505" spans="14:14">
      <c r="N2505"/>
    </row>
    <row r="2506" spans="14:14">
      <c r="N2506"/>
    </row>
    <row r="2507" spans="14:14">
      <c r="N2507"/>
    </row>
    <row r="2508" spans="14:14">
      <c r="N2508"/>
    </row>
    <row r="2509" spans="14:14">
      <c r="N2509"/>
    </row>
    <row r="2510" spans="14:14">
      <c r="N2510"/>
    </row>
    <row r="2511" spans="14:14">
      <c r="N2511"/>
    </row>
    <row r="2512" spans="14:14">
      <c r="N2512"/>
    </row>
    <row r="2513" spans="14:14">
      <c r="N2513"/>
    </row>
    <row r="2514" spans="14:14">
      <c r="N2514"/>
    </row>
    <row r="2515" spans="14:14">
      <c r="N2515"/>
    </row>
    <row r="2516" spans="14:14">
      <c r="N2516"/>
    </row>
    <row r="2517" spans="14:14">
      <c r="N2517"/>
    </row>
    <row r="2518" spans="14:14">
      <c r="N2518"/>
    </row>
    <row r="2519" spans="14:14">
      <c r="N2519"/>
    </row>
    <row r="2520" spans="14:14">
      <c r="N2520"/>
    </row>
    <row r="2521" spans="14:14">
      <c r="N2521"/>
    </row>
    <row r="2522" spans="14:14">
      <c r="N2522"/>
    </row>
    <row r="2523" spans="14:14">
      <c r="N2523"/>
    </row>
    <row r="2524" spans="14:14">
      <c r="N2524"/>
    </row>
    <row r="2525" spans="14:14">
      <c r="N2525"/>
    </row>
    <row r="2526" spans="14:14">
      <c r="N2526"/>
    </row>
    <row r="2527" spans="14:14">
      <c r="N2527"/>
    </row>
    <row r="2528" spans="14:14">
      <c r="N2528"/>
    </row>
    <row r="2529" spans="14:14">
      <c r="N2529"/>
    </row>
    <row r="2530" spans="14:14">
      <c r="N2530"/>
    </row>
    <row r="2531" spans="14:14">
      <c r="N2531"/>
    </row>
    <row r="2532" spans="14:14">
      <c r="N2532"/>
    </row>
    <row r="2533" spans="14:14">
      <c r="N2533"/>
    </row>
    <row r="2534" spans="14:14">
      <c r="N2534"/>
    </row>
    <row r="2535" spans="14:14">
      <c r="N2535"/>
    </row>
    <row r="2536" spans="14:14">
      <c r="N2536"/>
    </row>
    <row r="2537" spans="14:14">
      <c r="N2537"/>
    </row>
    <row r="2538" spans="14:14">
      <c r="N2538"/>
    </row>
    <row r="2539" spans="14:14">
      <c r="N2539"/>
    </row>
    <row r="2540" spans="14:14">
      <c r="N2540"/>
    </row>
    <row r="2541" spans="14:14">
      <c r="N2541"/>
    </row>
    <row r="2542" spans="14:14">
      <c r="N2542"/>
    </row>
    <row r="2543" spans="14:14">
      <c r="N2543"/>
    </row>
    <row r="2544" spans="14:14">
      <c r="N2544"/>
    </row>
    <row r="2545" spans="14:14">
      <c r="N2545"/>
    </row>
    <row r="2546" spans="14:14">
      <c r="N2546"/>
    </row>
    <row r="2547" spans="14:14">
      <c r="N2547"/>
    </row>
    <row r="2548" spans="14:14">
      <c r="N2548"/>
    </row>
    <row r="2549" spans="14:14">
      <c r="N2549"/>
    </row>
    <row r="2550" spans="14:14">
      <c r="N2550"/>
    </row>
    <row r="2551" spans="14:14">
      <c r="N2551"/>
    </row>
    <row r="2552" spans="14:14">
      <c r="N2552"/>
    </row>
    <row r="2553" spans="14:14">
      <c r="N2553"/>
    </row>
    <row r="2554" spans="14:14">
      <c r="N2554"/>
    </row>
    <row r="2555" spans="14:14">
      <c r="N2555"/>
    </row>
    <row r="2556" spans="14:14">
      <c r="N2556"/>
    </row>
    <row r="2557" spans="14:14">
      <c r="N2557"/>
    </row>
    <row r="2558" spans="14:14">
      <c r="N2558"/>
    </row>
    <row r="2559" spans="14:14">
      <c r="N2559"/>
    </row>
    <row r="2560" spans="14:14">
      <c r="N2560"/>
    </row>
    <row r="2561" spans="14:14">
      <c r="N2561"/>
    </row>
    <row r="2562" spans="14:14">
      <c r="N2562"/>
    </row>
    <row r="2563" spans="14:14">
      <c r="N2563"/>
    </row>
    <row r="2564" spans="14:14">
      <c r="N2564"/>
    </row>
    <row r="2565" spans="14:14">
      <c r="N2565"/>
    </row>
    <row r="2566" spans="14:14">
      <c r="N2566"/>
    </row>
    <row r="2567" spans="14:14">
      <c r="N2567"/>
    </row>
    <row r="2568" spans="14:14">
      <c r="N2568"/>
    </row>
    <row r="2569" spans="14:14">
      <c r="N2569"/>
    </row>
    <row r="2570" spans="14:14">
      <c r="N2570"/>
    </row>
    <row r="2571" spans="14:14">
      <c r="N2571"/>
    </row>
    <row r="2572" spans="14:14">
      <c r="N2572"/>
    </row>
    <row r="2573" spans="14:14">
      <c r="N2573"/>
    </row>
    <row r="2574" spans="14:14">
      <c r="N2574"/>
    </row>
    <row r="2575" spans="14:14">
      <c r="N2575"/>
    </row>
    <row r="2576" spans="14:14">
      <c r="N2576"/>
    </row>
    <row r="2577" spans="14:14">
      <c r="N2577"/>
    </row>
    <row r="2578" spans="14:14">
      <c r="N2578"/>
    </row>
    <row r="2579" spans="14:14">
      <c r="N2579"/>
    </row>
    <row r="2580" spans="14:14">
      <c r="N2580"/>
    </row>
    <row r="2581" spans="14:14">
      <c r="N2581"/>
    </row>
    <row r="2582" spans="14:14">
      <c r="N2582"/>
    </row>
    <row r="2583" spans="14:14">
      <c r="N2583"/>
    </row>
    <row r="2584" spans="14:14">
      <c r="N2584"/>
    </row>
    <row r="2585" spans="14:14">
      <c r="N2585"/>
    </row>
    <row r="2586" spans="14:14">
      <c r="N2586"/>
    </row>
    <row r="2587" spans="14:14">
      <c r="N2587"/>
    </row>
    <row r="2588" spans="14:14">
      <c r="N2588"/>
    </row>
    <row r="2589" spans="14:14">
      <c r="N2589"/>
    </row>
    <row r="2590" spans="14:14">
      <c r="N2590"/>
    </row>
    <row r="2591" spans="14:14">
      <c r="N2591"/>
    </row>
    <row r="2592" spans="14:14">
      <c r="N2592"/>
    </row>
    <row r="2593" spans="14:14">
      <c r="N2593"/>
    </row>
    <row r="2594" spans="14:14">
      <c r="N2594"/>
    </row>
    <row r="2595" spans="14:14">
      <c r="N2595"/>
    </row>
    <row r="2596" spans="14:14">
      <c r="N2596"/>
    </row>
    <row r="2597" spans="14:14">
      <c r="N2597"/>
    </row>
    <row r="2598" spans="14:14">
      <c r="N2598"/>
    </row>
    <row r="2599" spans="14:14">
      <c r="N2599"/>
    </row>
    <row r="2600" spans="14:14">
      <c r="N2600"/>
    </row>
    <row r="2601" spans="14:14">
      <c r="N2601"/>
    </row>
    <row r="2602" spans="14:14">
      <c r="N2602"/>
    </row>
    <row r="2603" spans="14:14">
      <c r="N2603"/>
    </row>
    <row r="2604" spans="14:14">
      <c r="N2604"/>
    </row>
    <row r="2605" spans="14:14">
      <c r="N2605"/>
    </row>
    <row r="2606" spans="14:14">
      <c r="N2606"/>
    </row>
    <row r="2607" spans="14:14">
      <c r="N2607"/>
    </row>
    <row r="2608" spans="14:14">
      <c r="N2608"/>
    </row>
    <row r="2609" spans="14:14">
      <c r="N2609"/>
    </row>
    <row r="2610" spans="14:14">
      <c r="N2610"/>
    </row>
    <row r="2611" spans="14:14">
      <c r="N2611"/>
    </row>
    <row r="2612" spans="14:14">
      <c r="N2612"/>
    </row>
    <row r="2613" spans="14:14">
      <c r="N2613"/>
    </row>
    <row r="2614" spans="14:14">
      <c r="N2614"/>
    </row>
    <row r="2615" spans="14:14">
      <c r="N2615"/>
    </row>
    <row r="2616" spans="14:14">
      <c r="N2616"/>
    </row>
    <row r="2617" spans="14:14">
      <c r="N2617"/>
    </row>
    <row r="2618" spans="14:14">
      <c r="N2618"/>
    </row>
    <row r="2619" spans="14:14">
      <c r="N2619"/>
    </row>
    <row r="2620" spans="14:14">
      <c r="N2620"/>
    </row>
    <row r="2621" spans="14:14">
      <c r="N2621"/>
    </row>
    <row r="2622" spans="14:14">
      <c r="N2622"/>
    </row>
    <row r="2623" spans="14:14">
      <c r="N2623"/>
    </row>
    <row r="2624" spans="14:14">
      <c r="N2624"/>
    </row>
    <row r="2625" spans="14:14">
      <c r="N2625"/>
    </row>
    <row r="2626" spans="14:14">
      <c r="N2626"/>
    </row>
    <row r="2627" spans="14:14">
      <c r="N2627"/>
    </row>
    <row r="2628" spans="14:14">
      <c r="N2628"/>
    </row>
    <row r="2629" spans="14:14">
      <c r="N2629"/>
    </row>
    <row r="2630" spans="14:14">
      <c r="N2630"/>
    </row>
    <row r="2631" spans="14:14">
      <c r="N2631"/>
    </row>
    <row r="2632" spans="14:14">
      <c r="N2632"/>
    </row>
    <row r="2633" spans="14:14">
      <c r="N2633"/>
    </row>
    <row r="2634" spans="14:14">
      <c r="N2634"/>
    </row>
    <row r="2635" spans="14:14">
      <c r="N2635"/>
    </row>
    <row r="2636" spans="14:14">
      <c r="N2636"/>
    </row>
    <row r="2637" spans="14:14">
      <c r="N2637"/>
    </row>
    <row r="2638" spans="14:14">
      <c r="N2638"/>
    </row>
    <row r="2639" spans="14:14">
      <c r="N2639"/>
    </row>
    <row r="2640" spans="14:14">
      <c r="N2640"/>
    </row>
    <row r="2641" spans="14:14">
      <c r="N2641"/>
    </row>
    <row r="2642" spans="14:14">
      <c r="N2642"/>
    </row>
    <row r="2643" spans="14:14">
      <c r="N2643"/>
    </row>
    <row r="2644" spans="14:14">
      <c r="N2644"/>
    </row>
    <row r="2645" spans="14:14">
      <c r="N2645"/>
    </row>
    <row r="2646" spans="14:14">
      <c r="N2646"/>
    </row>
    <row r="2647" spans="14:14">
      <c r="N2647"/>
    </row>
    <row r="2648" spans="14:14">
      <c r="N2648"/>
    </row>
    <row r="2649" spans="14:14">
      <c r="N2649"/>
    </row>
    <row r="2650" spans="14:14">
      <c r="N2650"/>
    </row>
    <row r="2651" spans="14:14">
      <c r="N2651"/>
    </row>
    <row r="2652" spans="14:14">
      <c r="N2652"/>
    </row>
    <row r="2653" spans="14:14">
      <c r="N2653"/>
    </row>
    <row r="2654" spans="14:14">
      <c r="N2654"/>
    </row>
    <row r="2655" spans="14:14">
      <c r="N2655"/>
    </row>
    <row r="2656" spans="14:14">
      <c r="N2656"/>
    </row>
    <row r="2657" spans="14:14">
      <c r="N2657"/>
    </row>
    <row r="2658" spans="14:14">
      <c r="N2658"/>
    </row>
    <row r="2659" spans="14:14">
      <c r="N2659"/>
    </row>
    <row r="2660" spans="14:14">
      <c r="N2660"/>
    </row>
    <row r="2661" spans="14:14">
      <c r="N2661"/>
    </row>
    <row r="2662" spans="14:14">
      <c r="N2662"/>
    </row>
    <row r="2663" spans="14:14">
      <c r="N2663"/>
    </row>
    <row r="2664" spans="14:14">
      <c r="N2664"/>
    </row>
    <row r="2665" spans="14:14">
      <c r="N2665"/>
    </row>
    <row r="2666" spans="14:14">
      <c r="N2666"/>
    </row>
    <row r="2667" spans="14:14">
      <c r="N2667"/>
    </row>
    <row r="2668" spans="14:14">
      <c r="N2668"/>
    </row>
    <row r="2669" spans="14:14">
      <c r="N2669"/>
    </row>
    <row r="2670" spans="14:14">
      <c r="N2670"/>
    </row>
    <row r="2671" spans="14:14">
      <c r="N2671"/>
    </row>
    <row r="2672" spans="14:14">
      <c r="N2672"/>
    </row>
    <row r="2673" spans="14:14">
      <c r="N2673"/>
    </row>
    <row r="2674" spans="14:14">
      <c r="N2674"/>
    </row>
    <row r="2675" spans="14:14">
      <c r="N2675"/>
    </row>
    <row r="2676" spans="14:14">
      <c r="N2676"/>
    </row>
    <row r="2677" spans="14:14">
      <c r="N2677"/>
    </row>
    <row r="2678" spans="14:14">
      <c r="N2678"/>
    </row>
    <row r="2679" spans="14:14">
      <c r="N2679"/>
    </row>
    <row r="2680" spans="14:14">
      <c r="N2680"/>
    </row>
    <row r="2681" spans="14:14">
      <c r="N2681"/>
    </row>
    <row r="2682" spans="14:14">
      <c r="N2682"/>
    </row>
    <row r="2683" spans="14:14">
      <c r="N2683"/>
    </row>
    <row r="2684" spans="14:14">
      <c r="N2684"/>
    </row>
    <row r="2685" spans="14:14">
      <c r="N2685"/>
    </row>
    <row r="2686" spans="14:14">
      <c r="N2686"/>
    </row>
    <row r="2687" spans="14:14">
      <c r="N2687"/>
    </row>
    <row r="2688" spans="14:14">
      <c r="N2688"/>
    </row>
    <row r="2689" spans="14:14">
      <c r="N2689"/>
    </row>
    <row r="2690" spans="14:14">
      <c r="N2690"/>
    </row>
    <row r="2691" spans="14:14">
      <c r="N2691"/>
    </row>
    <row r="2692" spans="14:14">
      <c r="N2692"/>
    </row>
    <row r="2693" spans="14:14">
      <c r="N2693"/>
    </row>
    <row r="2694" spans="14:14">
      <c r="N2694"/>
    </row>
    <row r="2695" spans="14:14">
      <c r="N2695"/>
    </row>
    <row r="2696" spans="14:14">
      <c r="N2696"/>
    </row>
    <row r="2697" spans="14:14">
      <c r="N2697"/>
    </row>
    <row r="2698" spans="14:14">
      <c r="N2698"/>
    </row>
    <row r="2699" spans="14:14">
      <c r="N2699"/>
    </row>
    <row r="2700" spans="14:14">
      <c r="N2700"/>
    </row>
    <row r="2701" spans="14:14">
      <c r="N2701"/>
    </row>
    <row r="2702" spans="14:14">
      <c r="N2702"/>
    </row>
    <row r="2703" spans="14:14">
      <c r="N2703"/>
    </row>
    <row r="2704" spans="14:14">
      <c r="N2704"/>
    </row>
    <row r="2705" spans="14:14">
      <c r="N2705"/>
    </row>
    <row r="2706" spans="14:14">
      <c r="N2706"/>
    </row>
    <row r="2707" spans="14:14">
      <c r="N2707"/>
    </row>
    <row r="2708" spans="14:14">
      <c r="N2708"/>
    </row>
    <row r="2709" spans="14:14">
      <c r="N2709"/>
    </row>
    <row r="2710" spans="14:14">
      <c r="N2710"/>
    </row>
    <row r="2711" spans="14:14">
      <c r="N2711"/>
    </row>
    <row r="2712" spans="14:14">
      <c r="N2712"/>
    </row>
    <row r="2713" spans="14:14">
      <c r="N2713"/>
    </row>
    <row r="2714" spans="14:14">
      <c r="N2714"/>
    </row>
    <row r="2715" spans="14:14">
      <c r="N2715"/>
    </row>
    <row r="2716" spans="14:14">
      <c r="N2716"/>
    </row>
    <row r="2717" spans="14:14">
      <c r="N2717"/>
    </row>
    <row r="2718" spans="14:14">
      <c r="N2718"/>
    </row>
    <row r="2719" spans="14:14">
      <c r="N2719"/>
    </row>
    <row r="2720" spans="14:14">
      <c r="N2720"/>
    </row>
    <row r="2721" spans="14:14">
      <c r="N2721"/>
    </row>
    <row r="2722" spans="14:14">
      <c r="N2722"/>
    </row>
    <row r="2723" spans="14:14">
      <c r="N2723"/>
    </row>
    <row r="2724" spans="14:14">
      <c r="N2724"/>
    </row>
    <row r="2725" spans="14:14">
      <c r="N2725"/>
    </row>
    <row r="2726" spans="14:14">
      <c r="N2726"/>
    </row>
    <row r="2727" spans="14:14">
      <c r="N2727"/>
    </row>
    <row r="2728" spans="14:14">
      <c r="N2728"/>
    </row>
    <row r="2729" spans="14:14">
      <c r="N2729"/>
    </row>
    <row r="2730" spans="14:14">
      <c r="N2730"/>
    </row>
    <row r="2731" spans="14:14">
      <c r="N2731"/>
    </row>
    <row r="2732" spans="14:14">
      <c r="N2732"/>
    </row>
    <row r="2733" spans="14:14">
      <c r="N2733"/>
    </row>
    <row r="2734" spans="14:14">
      <c r="N2734"/>
    </row>
    <row r="2735" spans="14:14">
      <c r="N2735"/>
    </row>
    <row r="2736" spans="14:14">
      <c r="N2736"/>
    </row>
    <row r="2737" spans="14:14">
      <c r="N2737"/>
    </row>
    <row r="2738" spans="14:14">
      <c r="N2738"/>
    </row>
    <row r="2739" spans="14:14">
      <c r="N2739"/>
    </row>
    <row r="2740" spans="14:14">
      <c r="N2740"/>
    </row>
    <row r="2741" spans="14:14">
      <c r="N2741"/>
    </row>
    <row r="2742" spans="14:14">
      <c r="N2742"/>
    </row>
    <row r="2743" spans="14:14">
      <c r="N2743"/>
    </row>
    <row r="2744" spans="14:14">
      <c r="N2744"/>
    </row>
    <row r="2745" spans="14:14">
      <c r="N2745"/>
    </row>
    <row r="2746" spans="14:14">
      <c r="N2746"/>
    </row>
    <row r="2747" spans="14:14">
      <c r="N2747"/>
    </row>
    <row r="2748" spans="14:14">
      <c r="N2748"/>
    </row>
    <row r="2749" spans="14:14">
      <c r="N2749"/>
    </row>
    <row r="2750" spans="14:14">
      <c r="N2750"/>
    </row>
    <row r="2751" spans="14:14">
      <c r="N2751"/>
    </row>
    <row r="2752" spans="14:14">
      <c r="N2752"/>
    </row>
    <row r="2753" spans="14:14">
      <c r="N2753"/>
    </row>
    <row r="2754" spans="14:14">
      <c r="N2754"/>
    </row>
    <row r="2755" spans="14:14">
      <c r="N2755"/>
    </row>
    <row r="2756" spans="14:14">
      <c r="N2756"/>
    </row>
    <row r="2757" spans="14:14">
      <c r="N2757"/>
    </row>
    <row r="2758" spans="14:14">
      <c r="N2758"/>
    </row>
    <row r="2759" spans="14:14">
      <c r="N2759"/>
    </row>
    <row r="2760" spans="14:14">
      <c r="N2760"/>
    </row>
    <row r="2761" spans="14:14">
      <c r="N2761"/>
    </row>
    <row r="2762" spans="14:14">
      <c r="N2762"/>
    </row>
    <row r="2763" spans="14:14">
      <c r="N2763"/>
    </row>
    <row r="2764" spans="14:14">
      <c r="N2764"/>
    </row>
    <row r="2765" spans="14:14">
      <c r="N2765"/>
    </row>
    <row r="2766" spans="14:14">
      <c r="N2766"/>
    </row>
    <row r="2767" spans="14:14">
      <c r="N2767"/>
    </row>
    <row r="2768" spans="14:14">
      <c r="N2768"/>
    </row>
    <row r="2769" spans="14:14">
      <c r="N2769"/>
    </row>
    <row r="2770" spans="14:14">
      <c r="N2770"/>
    </row>
    <row r="2771" spans="14:14">
      <c r="N2771"/>
    </row>
    <row r="2772" spans="14:14">
      <c r="N2772"/>
    </row>
    <row r="2773" spans="14:14">
      <c r="N2773"/>
    </row>
    <row r="2774" spans="14:14">
      <c r="N2774"/>
    </row>
    <row r="2775" spans="14:14">
      <c r="N2775"/>
    </row>
    <row r="2776" spans="14:14">
      <c r="N2776"/>
    </row>
    <row r="2777" spans="14:14">
      <c r="N2777"/>
    </row>
    <row r="2778" spans="14:14">
      <c r="N2778"/>
    </row>
    <row r="2779" spans="14:14">
      <c r="N2779"/>
    </row>
    <row r="2780" spans="14:14">
      <c r="N2780"/>
    </row>
    <row r="2781" spans="14:14">
      <c r="N2781"/>
    </row>
    <row r="2782" spans="14:14">
      <c r="N2782"/>
    </row>
    <row r="2783" spans="14:14">
      <c r="N2783"/>
    </row>
    <row r="2784" spans="14:14">
      <c r="N2784"/>
    </row>
    <row r="2785" spans="14:14">
      <c r="N2785"/>
    </row>
    <row r="2786" spans="14:14">
      <c r="N2786"/>
    </row>
    <row r="2787" spans="14:14">
      <c r="N2787"/>
    </row>
    <row r="2788" spans="14:14">
      <c r="N2788"/>
    </row>
    <row r="2789" spans="14:14">
      <c r="N2789"/>
    </row>
    <row r="2790" spans="14:14">
      <c r="N2790"/>
    </row>
    <row r="2791" spans="14:14">
      <c r="N2791"/>
    </row>
    <row r="2792" spans="14:14">
      <c r="N2792"/>
    </row>
    <row r="2793" spans="14:14">
      <c r="N2793"/>
    </row>
    <row r="2794" spans="14:14">
      <c r="N2794"/>
    </row>
    <row r="2795" spans="14:14">
      <c r="N2795"/>
    </row>
    <row r="2796" spans="14:14">
      <c r="N2796"/>
    </row>
    <row r="2797" spans="14:14">
      <c r="N2797"/>
    </row>
    <row r="2798" spans="14:14">
      <c r="N2798"/>
    </row>
    <row r="2799" spans="14:14">
      <c r="N2799"/>
    </row>
    <row r="2800" spans="14:14">
      <c r="N2800"/>
    </row>
    <row r="2801" spans="14:14">
      <c r="N2801"/>
    </row>
    <row r="2802" spans="14:14">
      <c r="N2802"/>
    </row>
    <row r="2803" spans="14:14">
      <c r="N2803"/>
    </row>
    <row r="2804" spans="14:14">
      <c r="N2804"/>
    </row>
    <row r="2805" spans="14:14">
      <c r="N2805"/>
    </row>
    <row r="2806" spans="14:14">
      <c r="N2806"/>
    </row>
    <row r="2807" spans="14:14">
      <c r="N2807"/>
    </row>
    <row r="2808" spans="14:14">
      <c r="N2808"/>
    </row>
    <row r="2809" spans="14:14">
      <c r="N2809"/>
    </row>
    <row r="2810" spans="14:14">
      <c r="N2810"/>
    </row>
    <row r="2811" spans="14:14">
      <c r="N2811"/>
    </row>
    <row r="2812" spans="14:14">
      <c r="N2812"/>
    </row>
    <row r="2813" spans="14:14">
      <c r="N2813"/>
    </row>
    <row r="2814" spans="14:14">
      <c r="N2814"/>
    </row>
    <row r="2815" spans="14:14">
      <c r="N2815"/>
    </row>
    <row r="2816" spans="14:14">
      <c r="N2816"/>
    </row>
    <row r="2817" spans="14:14">
      <c r="N2817"/>
    </row>
    <row r="2818" spans="14:14">
      <c r="N2818"/>
    </row>
    <row r="2819" spans="14:14">
      <c r="N2819"/>
    </row>
    <row r="2820" spans="14:14">
      <c r="N2820"/>
    </row>
    <row r="2821" spans="14:14">
      <c r="N2821"/>
    </row>
    <row r="2822" spans="14:14">
      <c r="N2822"/>
    </row>
    <row r="2823" spans="14:14">
      <c r="N2823"/>
    </row>
    <row r="2824" spans="14:14">
      <c r="N2824"/>
    </row>
    <row r="2825" spans="14:14">
      <c r="N2825"/>
    </row>
    <row r="2826" spans="14:14">
      <c r="N2826"/>
    </row>
    <row r="2827" spans="14:14">
      <c r="N2827"/>
    </row>
    <row r="2828" spans="14:14">
      <c r="N2828"/>
    </row>
    <row r="2829" spans="14:14">
      <c r="N2829"/>
    </row>
    <row r="2830" spans="14:14">
      <c r="N2830"/>
    </row>
    <row r="2831" spans="14:14">
      <c r="N2831"/>
    </row>
    <row r="2832" spans="14:14">
      <c r="N2832"/>
    </row>
    <row r="2833" spans="14:14">
      <c r="N2833"/>
    </row>
    <row r="2834" spans="14:14">
      <c r="N2834"/>
    </row>
    <row r="2835" spans="14:14">
      <c r="N2835"/>
    </row>
    <row r="2836" spans="14:14">
      <c r="N2836"/>
    </row>
    <row r="2837" spans="14:14">
      <c r="N2837"/>
    </row>
    <row r="2838" spans="14:14">
      <c r="N2838"/>
    </row>
    <row r="2839" spans="14:14">
      <c r="N2839"/>
    </row>
    <row r="2840" spans="14:14">
      <c r="N2840"/>
    </row>
    <row r="2841" spans="14:14">
      <c r="N2841"/>
    </row>
    <row r="2842" spans="14:14">
      <c r="N2842"/>
    </row>
    <row r="2843" spans="14:14">
      <c r="N2843"/>
    </row>
    <row r="2844" spans="14:14">
      <c r="N2844"/>
    </row>
    <row r="2845" spans="14:14">
      <c r="N2845"/>
    </row>
    <row r="2846" spans="14:14">
      <c r="N2846"/>
    </row>
    <row r="2847" spans="14:14">
      <c r="N2847"/>
    </row>
    <row r="2848" spans="14:14">
      <c r="N2848"/>
    </row>
    <row r="2849" spans="14:14">
      <c r="N2849"/>
    </row>
    <row r="2850" spans="14:14">
      <c r="N2850"/>
    </row>
    <row r="2851" spans="14:14">
      <c r="N2851"/>
    </row>
    <row r="2852" spans="14:14">
      <c r="N2852"/>
    </row>
    <row r="2853" spans="14:14">
      <c r="N2853"/>
    </row>
    <row r="2854" spans="14:14">
      <c r="N2854"/>
    </row>
    <row r="2855" spans="14:14">
      <c r="N2855"/>
    </row>
    <row r="2856" spans="14:14">
      <c r="N2856"/>
    </row>
    <row r="2857" spans="14:14">
      <c r="N2857"/>
    </row>
    <row r="2858" spans="14:14">
      <c r="N2858"/>
    </row>
    <row r="2859" spans="14:14">
      <c r="N2859"/>
    </row>
    <row r="2860" spans="14:14">
      <c r="N2860"/>
    </row>
    <row r="2861" spans="14:14">
      <c r="N2861"/>
    </row>
    <row r="2862" spans="14:14">
      <c r="N2862"/>
    </row>
    <row r="2863" spans="14:14">
      <c r="N2863"/>
    </row>
    <row r="2864" spans="14:14">
      <c r="N2864"/>
    </row>
    <row r="2865" spans="14:14">
      <c r="N2865"/>
    </row>
    <row r="2866" spans="14:14">
      <c r="N2866"/>
    </row>
    <row r="2867" spans="14:14">
      <c r="N2867"/>
    </row>
    <row r="2868" spans="14:14">
      <c r="N2868"/>
    </row>
    <row r="2869" spans="14:14">
      <c r="N2869"/>
    </row>
    <row r="2870" spans="14:14">
      <c r="N2870"/>
    </row>
    <row r="2871" spans="14:14">
      <c r="N2871"/>
    </row>
    <row r="2872" spans="14:14">
      <c r="N2872"/>
    </row>
    <row r="2873" spans="14:14">
      <c r="N2873"/>
    </row>
    <row r="2874" spans="14:14">
      <c r="N2874"/>
    </row>
    <row r="2875" spans="14:14">
      <c r="N2875"/>
    </row>
    <row r="2876" spans="14:14">
      <c r="N2876"/>
    </row>
    <row r="2877" spans="14:14">
      <c r="N2877"/>
    </row>
    <row r="2878" spans="14:14">
      <c r="N2878"/>
    </row>
    <row r="2879" spans="14:14">
      <c r="N2879"/>
    </row>
    <row r="2880" spans="14:14">
      <c r="N2880"/>
    </row>
    <row r="2881" spans="14:14">
      <c r="N2881"/>
    </row>
    <row r="2882" spans="14:14">
      <c r="N2882"/>
    </row>
    <row r="2883" spans="14:14">
      <c r="N2883"/>
    </row>
    <row r="2884" spans="14:14">
      <c r="N2884"/>
    </row>
    <row r="2885" spans="14:14">
      <c r="N2885"/>
    </row>
    <row r="2886" spans="14:14">
      <c r="N2886"/>
    </row>
    <row r="2887" spans="14:14">
      <c r="N2887"/>
    </row>
    <row r="2888" spans="14:14">
      <c r="N2888"/>
    </row>
    <row r="2889" spans="14:14">
      <c r="N2889"/>
    </row>
    <row r="2890" spans="14:14">
      <c r="N2890"/>
    </row>
    <row r="2891" spans="14:14">
      <c r="N2891"/>
    </row>
    <row r="2892" spans="14:14">
      <c r="N2892"/>
    </row>
    <row r="2893" spans="14:14">
      <c r="N2893"/>
    </row>
    <row r="2894" spans="14:14">
      <c r="N2894"/>
    </row>
    <row r="2895" spans="14:14">
      <c r="N2895"/>
    </row>
    <row r="2896" spans="14:14">
      <c r="N2896"/>
    </row>
    <row r="2897" spans="14:14">
      <c r="N2897"/>
    </row>
    <row r="2898" spans="14:14">
      <c r="N2898"/>
    </row>
    <row r="2899" spans="14:14">
      <c r="N2899"/>
    </row>
    <row r="2900" spans="14:14">
      <c r="N2900"/>
    </row>
    <row r="2901" spans="14:14">
      <c r="N2901"/>
    </row>
    <row r="2902" spans="14:14">
      <c r="N2902"/>
    </row>
    <row r="2903" spans="14:14">
      <c r="N2903"/>
    </row>
    <row r="2904" spans="14:14">
      <c r="N2904"/>
    </row>
    <row r="2905" spans="14:14">
      <c r="N2905"/>
    </row>
    <row r="2906" spans="14:14">
      <c r="N2906"/>
    </row>
    <row r="2907" spans="14:14">
      <c r="N2907"/>
    </row>
    <row r="2908" spans="14:14">
      <c r="N2908"/>
    </row>
    <row r="2909" spans="14:14">
      <c r="N2909"/>
    </row>
    <row r="2910" spans="14:14">
      <c r="N2910"/>
    </row>
    <row r="2911" spans="14:14">
      <c r="N2911"/>
    </row>
    <row r="2912" spans="14:14">
      <c r="N2912"/>
    </row>
    <row r="2913" spans="14:14">
      <c r="N2913"/>
    </row>
    <row r="2914" spans="14:14">
      <c r="N2914"/>
    </row>
    <row r="2915" spans="14:14">
      <c r="N2915"/>
    </row>
    <row r="2916" spans="14:14">
      <c r="N2916"/>
    </row>
    <row r="2917" spans="14:14">
      <c r="N2917"/>
    </row>
    <row r="2918" spans="14:14">
      <c r="N2918"/>
    </row>
    <row r="2919" spans="14:14">
      <c r="N2919"/>
    </row>
    <row r="2920" spans="14:14">
      <c r="N2920"/>
    </row>
    <row r="2921" spans="14:14">
      <c r="N2921"/>
    </row>
    <row r="2922" spans="14:14">
      <c r="N2922"/>
    </row>
    <row r="2923" spans="14:14">
      <c r="N2923"/>
    </row>
    <row r="2924" spans="14:14">
      <c r="N2924"/>
    </row>
    <row r="2925" spans="14:14">
      <c r="N2925"/>
    </row>
    <row r="2926" spans="14:14">
      <c r="N2926"/>
    </row>
    <row r="2927" spans="14:14">
      <c r="N2927"/>
    </row>
    <row r="2928" spans="14:14">
      <c r="N2928"/>
    </row>
    <row r="2929" spans="14:14">
      <c r="N2929"/>
    </row>
    <row r="2930" spans="14:14">
      <c r="N2930"/>
    </row>
    <row r="2931" spans="14:14">
      <c r="N2931"/>
    </row>
    <row r="2932" spans="14:14">
      <c r="N2932"/>
    </row>
    <row r="2933" spans="14:14">
      <c r="N2933"/>
    </row>
    <row r="2934" spans="14:14">
      <c r="N2934"/>
    </row>
    <row r="2935" spans="14:14">
      <c r="N2935"/>
    </row>
    <row r="2936" spans="14:14">
      <c r="N2936"/>
    </row>
    <row r="2937" spans="14:14">
      <c r="N2937"/>
    </row>
    <row r="2938" spans="14:14">
      <c r="N2938"/>
    </row>
    <row r="2939" spans="14:14">
      <c r="N2939"/>
    </row>
    <row r="2940" spans="14:14">
      <c r="N2940"/>
    </row>
    <row r="2941" spans="14:14">
      <c r="N2941"/>
    </row>
    <row r="2942" spans="14:14">
      <c r="N2942"/>
    </row>
    <row r="2943" spans="14:14">
      <c r="N2943"/>
    </row>
    <row r="2944" spans="14:14">
      <c r="N2944"/>
    </row>
    <row r="2945" spans="14:14">
      <c r="N2945"/>
    </row>
    <row r="2946" spans="14:14">
      <c r="N2946"/>
    </row>
    <row r="2947" spans="14:14">
      <c r="N2947"/>
    </row>
    <row r="2948" spans="14:14">
      <c r="N2948"/>
    </row>
    <row r="2949" spans="14:14">
      <c r="N2949"/>
    </row>
    <row r="2950" spans="14:14">
      <c r="N2950"/>
    </row>
    <row r="2951" spans="14:14">
      <c r="N2951"/>
    </row>
    <row r="2952" spans="14:14">
      <c r="N2952"/>
    </row>
    <row r="2953" spans="14:14">
      <c r="N2953"/>
    </row>
    <row r="2954" spans="14:14">
      <c r="N2954"/>
    </row>
    <row r="2955" spans="14:14">
      <c r="N2955"/>
    </row>
    <row r="2956" spans="14:14">
      <c r="N2956"/>
    </row>
    <row r="2957" spans="14:14">
      <c r="N2957"/>
    </row>
    <row r="2958" spans="14:14">
      <c r="N2958"/>
    </row>
    <row r="2959" spans="14:14">
      <c r="N2959"/>
    </row>
    <row r="2960" spans="14:14">
      <c r="N2960"/>
    </row>
    <row r="2961" spans="14:14">
      <c r="N2961"/>
    </row>
    <row r="2962" spans="14:14">
      <c r="N2962"/>
    </row>
    <row r="2963" spans="14:14">
      <c r="N2963"/>
    </row>
    <row r="2964" spans="14:14">
      <c r="N2964"/>
    </row>
    <row r="2965" spans="14:14">
      <c r="N2965"/>
    </row>
    <row r="2966" spans="14:14">
      <c r="N2966"/>
    </row>
    <row r="2967" spans="14:14">
      <c r="N2967"/>
    </row>
    <row r="2968" spans="14:14">
      <c r="N2968"/>
    </row>
    <row r="2969" spans="14:14">
      <c r="N2969"/>
    </row>
    <row r="2970" spans="14:14">
      <c r="N2970"/>
    </row>
    <row r="2971" spans="14:14">
      <c r="N2971"/>
    </row>
    <row r="2972" spans="14:14">
      <c r="N2972"/>
    </row>
    <row r="2973" spans="14:14">
      <c r="N2973"/>
    </row>
    <row r="2974" spans="14:14">
      <c r="N2974"/>
    </row>
    <row r="2975" spans="14:14">
      <c r="N2975"/>
    </row>
    <row r="2976" spans="14:14">
      <c r="N2976"/>
    </row>
    <row r="2977" spans="14:14">
      <c r="N2977"/>
    </row>
    <row r="2978" spans="14:14">
      <c r="N2978"/>
    </row>
    <row r="2979" spans="14:14">
      <c r="N2979"/>
    </row>
    <row r="2980" spans="14:14">
      <c r="N2980"/>
    </row>
    <row r="2981" spans="14:14">
      <c r="N2981"/>
    </row>
    <row r="2982" spans="14:14">
      <c r="N2982"/>
    </row>
    <row r="2983" spans="14:14">
      <c r="N2983"/>
    </row>
    <row r="2984" spans="14:14">
      <c r="N2984"/>
    </row>
    <row r="2985" spans="14:14">
      <c r="N2985"/>
    </row>
    <row r="2986" spans="14:14">
      <c r="N2986"/>
    </row>
    <row r="2987" spans="14:14">
      <c r="N2987"/>
    </row>
    <row r="2988" spans="14:14">
      <c r="N2988"/>
    </row>
    <row r="2989" spans="14:14">
      <c r="N2989"/>
    </row>
    <row r="2990" spans="14:14">
      <c r="N2990"/>
    </row>
    <row r="2991" spans="14:14">
      <c r="N2991"/>
    </row>
    <row r="2992" spans="14:14">
      <c r="N2992"/>
    </row>
    <row r="2993" spans="14:14">
      <c r="N2993"/>
    </row>
    <row r="2994" spans="14:14">
      <c r="N2994"/>
    </row>
    <row r="2995" spans="14:14">
      <c r="N2995"/>
    </row>
    <row r="2996" spans="14:14">
      <c r="N2996"/>
    </row>
    <row r="2997" spans="14:14">
      <c r="N2997"/>
    </row>
    <row r="2998" spans="14:14">
      <c r="N2998"/>
    </row>
    <row r="2999" spans="14:14">
      <c r="N2999"/>
    </row>
    <row r="3000" spans="14:14">
      <c r="N3000"/>
    </row>
    <row r="3001" spans="14:14">
      <c r="N3001"/>
    </row>
    <row r="3002" spans="14:14">
      <c r="N3002"/>
    </row>
    <row r="3003" spans="14:14">
      <c r="N3003"/>
    </row>
    <row r="3004" spans="14:14">
      <c r="N3004"/>
    </row>
    <row r="3005" spans="14:14">
      <c r="N3005"/>
    </row>
    <row r="3006" spans="14:14">
      <c r="N3006"/>
    </row>
    <row r="3007" spans="14:14">
      <c r="N3007"/>
    </row>
    <row r="3008" spans="14:14">
      <c r="N3008"/>
    </row>
    <row r="3009" spans="14:14">
      <c r="N3009"/>
    </row>
    <row r="3010" spans="14:14">
      <c r="N3010"/>
    </row>
    <row r="3011" spans="14:14">
      <c r="N3011"/>
    </row>
    <row r="3012" spans="14:14">
      <c r="N3012"/>
    </row>
    <row r="3013" spans="14:14">
      <c r="N3013"/>
    </row>
    <row r="3014" spans="14:14">
      <c r="N3014"/>
    </row>
    <row r="3015" spans="14:14">
      <c r="N3015"/>
    </row>
    <row r="3016" spans="14:14">
      <c r="N3016"/>
    </row>
    <row r="3017" spans="14:14">
      <c r="N3017"/>
    </row>
    <row r="3018" spans="14:14">
      <c r="N3018"/>
    </row>
    <row r="3019" spans="14:14">
      <c r="N3019"/>
    </row>
    <row r="3020" spans="14:14">
      <c r="N3020"/>
    </row>
    <row r="3021" spans="14:14">
      <c r="N3021"/>
    </row>
    <row r="3022" spans="14:14">
      <c r="N3022"/>
    </row>
    <row r="3023" spans="14:14">
      <c r="N3023"/>
    </row>
    <row r="3024" spans="14:14">
      <c r="N3024"/>
    </row>
    <row r="3025" spans="14:14">
      <c r="N3025"/>
    </row>
    <row r="3026" spans="14:14">
      <c r="N3026"/>
    </row>
    <row r="3027" spans="14:14">
      <c r="N3027"/>
    </row>
    <row r="3028" spans="14:14">
      <c r="N3028"/>
    </row>
    <row r="3029" spans="14:14">
      <c r="N3029"/>
    </row>
    <row r="3030" spans="14:14">
      <c r="N3030"/>
    </row>
    <row r="3031" spans="14:14">
      <c r="N3031"/>
    </row>
    <row r="3032" spans="14:14">
      <c r="N3032"/>
    </row>
    <row r="3033" spans="14:14">
      <c r="N3033"/>
    </row>
    <row r="3034" spans="14:14">
      <c r="N3034"/>
    </row>
    <row r="3035" spans="14:14">
      <c r="N3035"/>
    </row>
    <row r="3036" spans="14:14">
      <c r="N3036"/>
    </row>
    <row r="3037" spans="14:14">
      <c r="N3037"/>
    </row>
    <row r="3038" spans="14:14">
      <c r="N3038"/>
    </row>
    <row r="3039" spans="14:14">
      <c r="N3039"/>
    </row>
    <row r="3040" spans="14:14">
      <c r="N3040"/>
    </row>
    <row r="3041" spans="14:14">
      <c r="N3041"/>
    </row>
    <row r="3042" spans="14:14">
      <c r="N3042"/>
    </row>
    <row r="3043" spans="14:14">
      <c r="N3043"/>
    </row>
    <row r="3044" spans="14:14">
      <c r="N3044"/>
    </row>
    <row r="3045" spans="14:14">
      <c r="N3045"/>
    </row>
    <row r="3046" spans="14:14">
      <c r="N3046"/>
    </row>
    <row r="3047" spans="14:14">
      <c r="N3047"/>
    </row>
    <row r="3048" spans="14:14">
      <c r="N3048"/>
    </row>
    <row r="3049" spans="14:14">
      <c r="N3049"/>
    </row>
    <row r="3050" spans="14:14">
      <c r="N3050"/>
    </row>
    <row r="3051" spans="14:14">
      <c r="N3051"/>
    </row>
    <row r="3052" spans="14:14">
      <c r="N3052"/>
    </row>
    <row r="3053" spans="14:14">
      <c r="N3053"/>
    </row>
    <row r="3054" spans="14:14">
      <c r="N3054"/>
    </row>
    <row r="3055" spans="14:14">
      <c r="N3055"/>
    </row>
    <row r="3056" spans="14:14">
      <c r="N3056"/>
    </row>
    <row r="3057" spans="14:14">
      <c r="N3057"/>
    </row>
    <row r="3058" spans="14:14">
      <c r="N3058"/>
    </row>
    <row r="3059" spans="14:14">
      <c r="N3059"/>
    </row>
    <row r="3060" spans="14:14">
      <c r="N3060"/>
    </row>
    <row r="3061" spans="14:14">
      <c r="N3061"/>
    </row>
    <row r="3062" spans="14:14">
      <c r="N3062"/>
    </row>
    <row r="3063" spans="14:14">
      <c r="N3063"/>
    </row>
    <row r="3064" spans="14:14">
      <c r="N3064"/>
    </row>
    <row r="3065" spans="14:14">
      <c r="N3065"/>
    </row>
    <row r="3066" spans="14:14">
      <c r="N3066"/>
    </row>
    <row r="3067" spans="14:14">
      <c r="N3067"/>
    </row>
    <row r="3068" spans="14:14">
      <c r="N3068"/>
    </row>
    <row r="3069" spans="14:14">
      <c r="N3069"/>
    </row>
    <row r="3070" spans="14:14">
      <c r="N3070"/>
    </row>
    <row r="3071" spans="14:14">
      <c r="N3071"/>
    </row>
    <row r="3072" spans="14:14">
      <c r="N3072"/>
    </row>
    <row r="3073" spans="14:14">
      <c r="N3073"/>
    </row>
    <row r="3074" spans="14:14">
      <c r="N3074"/>
    </row>
    <row r="3075" spans="14:14">
      <c r="N3075"/>
    </row>
    <row r="3076" spans="14:14">
      <c r="N3076"/>
    </row>
    <row r="3077" spans="14:14">
      <c r="N3077"/>
    </row>
    <row r="3078" spans="14:14">
      <c r="N3078"/>
    </row>
    <row r="3079" spans="14:14">
      <c r="N3079"/>
    </row>
    <row r="3080" spans="14:14">
      <c r="N3080"/>
    </row>
    <row r="3081" spans="14:14">
      <c r="N3081"/>
    </row>
    <row r="3082" spans="14:14">
      <c r="N3082"/>
    </row>
    <row r="3083" spans="14:14">
      <c r="N3083"/>
    </row>
    <row r="3084" spans="14:14">
      <c r="N3084"/>
    </row>
    <row r="3085" spans="14:14">
      <c r="N3085"/>
    </row>
    <row r="3086" spans="14:14">
      <c r="N3086"/>
    </row>
    <row r="3087" spans="14:14">
      <c r="N3087"/>
    </row>
    <row r="3088" spans="14:14">
      <c r="N3088"/>
    </row>
    <row r="3089" spans="14:14">
      <c r="N3089"/>
    </row>
    <row r="3090" spans="14:14">
      <c r="N3090"/>
    </row>
    <row r="3091" spans="14:14">
      <c r="N3091"/>
    </row>
    <row r="3092" spans="14:14">
      <c r="N3092"/>
    </row>
    <row r="3093" spans="14:14">
      <c r="N3093"/>
    </row>
    <row r="3094" spans="14:14">
      <c r="N3094"/>
    </row>
    <row r="3095" spans="14:14">
      <c r="N3095"/>
    </row>
    <row r="3096" spans="14:14">
      <c r="N3096"/>
    </row>
    <row r="3097" spans="14:14">
      <c r="N3097"/>
    </row>
    <row r="3098" spans="14:14">
      <c r="N3098"/>
    </row>
    <row r="3099" spans="14:14">
      <c r="N3099"/>
    </row>
    <row r="3100" spans="14:14">
      <c r="N3100"/>
    </row>
    <row r="3101" spans="14:14">
      <c r="N3101"/>
    </row>
    <row r="3102" spans="14:14">
      <c r="N3102"/>
    </row>
    <row r="3103" spans="14:14">
      <c r="N3103"/>
    </row>
    <row r="3104" spans="14:14">
      <c r="N3104"/>
    </row>
    <row r="3105" spans="14:14">
      <c r="N3105"/>
    </row>
    <row r="3106" spans="14:14">
      <c r="N3106"/>
    </row>
    <row r="3107" spans="14:14">
      <c r="N3107"/>
    </row>
    <row r="3108" spans="14:14">
      <c r="N3108"/>
    </row>
    <row r="3109" spans="14:14">
      <c r="N3109"/>
    </row>
    <row r="3110" spans="14:14">
      <c r="N3110"/>
    </row>
    <row r="3111" spans="14:14">
      <c r="N3111"/>
    </row>
    <row r="3112" spans="14:14">
      <c r="N3112"/>
    </row>
    <row r="3113" spans="14:14">
      <c r="N3113"/>
    </row>
    <row r="3114" spans="14:14">
      <c r="N3114"/>
    </row>
    <row r="3115" spans="14:14">
      <c r="N3115"/>
    </row>
    <row r="3116" spans="14:14">
      <c r="N3116"/>
    </row>
    <row r="3117" spans="14:14">
      <c r="N3117"/>
    </row>
    <row r="3118" spans="14:14">
      <c r="N3118"/>
    </row>
    <row r="3119" spans="14:14">
      <c r="N3119"/>
    </row>
    <row r="3120" spans="14:14">
      <c r="N3120"/>
    </row>
    <row r="3121" spans="14:14">
      <c r="N3121"/>
    </row>
    <row r="3122" spans="14:14">
      <c r="N3122"/>
    </row>
    <row r="3123" spans="14:14">
      <c r="N3123"/>
    </row>
    <row r="3124" spans="14:14">
      <c r="N3124"/>
    </row>
    <row r="3125" spans="14:14">
      <c r="N3125"/>
    </row>
    <row r="3126" spans="14:14">
      <c r="N3126"/>
    </row>
    <row r="3127" spans="14:14">
      <c r="N3127"/>
    </row>
    <row r="3128" spans="14:14">
      <c r="N3128"/>
    </row>
    <row r="3129" spans="14:14">
      <c r="N3129"/>
    </row>
    <row r="3130" spans="14:14">
      <c r="N3130"/>
    </row>
    <row r="3131" spans="14:14">
      <c r="N3131"/>
    </row>
    <row r="3132" spans="14:14">
      <c r="N3132"/>
    </row>
    <row r="3133" spans="14:14">
      <c r="N3133"/>
    </row>
    <row r="3134" spans="14:14">
      <c r="N3134"/>
    </row>
    <row r="3135" spans="14:14">
      <c r="N3135"/>
    </row>
    <row r="3136" spans="14:14">
      <c r="N3136"/>
    </row>
    <row r="3137" spans="14:14">
      <c r="N3137"/>
    </row>
    <row r="3138" spans="14:14">
      <c r="N3138"/>
    </row>
    <row r="3139" spans="14:14">
      <c r="N3139"/>
    </row>
    <row r="3140" spans="14:14">
      <c r="N3140"/>
    </row>
    <row r="3141" spans="14:14">
      <c r="N3141"/>
    </row>
    <row r="3142" spans="14:14">
      <c r="N3142"/>
    </row>
    <row r="3143" spans="14:14">
      <c r="N3143"/>
    </row>
    <row r="3144" spans="14:14">
      <c r="N3144"/>
    </row>
    <row r="3145" spans="14:14">
      <c r="N3145"/>
    </row>
    <row r="3146" spans="14:14">
      <c r="N3146"/>
    </row>
    <row r="3147" spans="14:14">
      <c r="N3147"/>
    </row>
    <row r="3148" spans="14:14">
      <c r="N3148"/>
    </row>
    <row r="3149" spans="14:14">
      <c r="N3149"/>
    </row>
    <row r="3150" spans="14:14">
      <c r="N3150"/>
    </row>
    <row r="3151" spans="14:14">
      <c r="N3151"/>
    </row>
    <row r="3152" spans="14:14">
      <c r="N3152"/>
    </row>
    <row r="3153" spans="14:14">
      <c r="N3153"/>
    </row>
    <row r="3154" spans="14:14">
      <c r="N3154"/>
    </row>
    <row r="3155" spans="14:14">
      <c r="N3155"/>
    </row>
    <row r="3156" spans="14:14">
      <c r="N3156"/>
    </row>
    <row r="3157" spans="14:14">
      <c r="N3157"/>
    </row>
    <row r="3158" spans="14:14">
      <c r="N3158"/>
    </row>
    <row r="3159" spans="14:14">
      <c r="N3159"/>
    </row>
    <row r="3160" spans="14:14">
      <c r="N3160"/>
    </row>
    <row r="3161" spans="14:14">
      <c r="N3161"/>
    </row>
    <row r="3162" spans="14:14">
      <c r="N3162"/>
    </row>
    <row r="3163" spans="14:14">
      <c r="N3163"/>
    </row>
    <row r="3164" spans="14:14">
      <c r="N3164"/>
    </row>
    <row r="3165" spans="14:14">
      <c r="N3165"/>
    </row>
    <row r="3166" spans="14:14">
      <c r="N3166"/>
    </row>
    <row r="3167" spans="14:14">
      <c r="N3167"/>
    </row>
    <row r="3168" spans="14:14">
      <c r="N3168"/>
    </row>
    <row r="3169" spans="14:14">
      <c r="N3169"/>
    </row>
    <row r="3170" spans="14:14">
      <c r="N3170"/>
    </row>
    <row r="3171" spans="14:14">
      <c r="N3171"/>
    </row>
    <row r="3172" spans="14:14">
      <c r="N3172"/>
    </row>
    <row r="3173" spans="14:14">
      <c r="N3173"/>
    </row>
    <row r="3174" spans="14:14">
      <c r="N3174"/>
    </row>
    <row r="3175" spans="14:14">
      <c r="N3175"/>
    </row>
    <row r="3176" spans="14:14">
      <c r="N3176"/>
    </row>
    <row r="3177" spans="14:14">
      <c r="N3177"/>
    </row>
    <row r="3178" spans="14:14">
      <c r="N3178"/>
    </row>
    <row r="3179" spans="14:14">
      <c r="N3179"/>
    </row>
    <row r="3180" spans="14:14">
      <c r="N3180"/>
    </row>
    <row r="3181" spans="14:14">
      <c r="N3181"/>
    </row>
    <row r="3182" spans="14:14">
      <c r="N3182"/>
    </row>
    <row r="3183" spans="14:14">
      <c r="N3183"/>
    </row>
    <row r="3184" spans="14:14">
      <c r="N3184"/>
    </row>
    <row r="3185" spans="14:14">
      <c r="N3185"/>
    </row>
    <row r="3186" spans="14:14">
      <c r="N3186"/>
    </row>
    <row r="3187" spans="14:14">
      <c r="N3187"/>
    </row>
    <row r="3188" spans="14:14">
      <c r="N3188"/>
    </row>
    <row r="3189" spans="14:14">
      <c r="N3189"/>
    </row>
    <row r="3190" spans="14:14">
      <c r="N3190"/>
    </row>
    <row r="3191" spans="14:14">
      <c r="N3191"/>
    </row>
    <row r="3192" spans="14:14">
      <c r="N3192"/>
    </row>
    <row r="3193" spans="14:14">
      <c r="N3193"/>
    </row>
    <row r="3194" spans="14:14">
      <c r="N3194"/>
    </row>
    <row r="3195" spans="14:14">
      <c r="N3195"/>
    </row>
    <row r="3196" spans="14:14">
      <c r="N3196"/>
    </row>
    <row r="3197" spans="14:14">
      <c r="N3197"/>
    </row>
    <row r="3198" spans="14:14">
      <c r="N3198"/>
    </row>
    <row r="3199" spans="14:14">
      <c r="N3199"/>
    </row>
    <row r="3200" spans="14:14">
      <c r="N3200"/>
    </row>
    <row r="3201" spans="14:14">
      <c r="N3201"/>
    </row>
    <row r="3202" spans="14:14">
      <c r="N3202"/>
    </row>
    <row r="3203" spans="14:14">
      <c r="N3203"/>
    </row>
    <row r="3204" spans="14:14">
      <c r="N3204"/>
    </row>
    <row r="3205" spans="14:14">
      <c r="N3205"/>
    </row>
    <row r="3206" spans="14:14">
      <c r="N3206"/>
    </row>
    <row r="3207" spans="14:14">
      <c r="N3207"/>
    </row>
    <row r="3208" spans="14:14">
      <c r="N3208"/>
    </row>
    <row r="3209" spans="14:14">
      <c r="N3209"/>
    </row>
    <row r="3210" spans="14:14">
      <c r="N3210"/>
    </row>
    <row r="3211" spans="14:14">
      <c r="N3211"/>
    </row>
    <row r="3212" spans="14:14">
      <c r="N3212"/>
    </row>
    <row r="3213" spans="14:14">
      <c r="N3213"/>
    </row>
    <row r="3214" spans="14:14">
      <c r="N3214"/>
    </row>
    <row r="3215" spans="14:14">
      <c r="N3215"/>
    </row>
    <row r="3216" spans="14:14">
      <c r="N3216"/>
    </row>
    <row r="3217" spans="14:14">
      <c r="N3217"/>
    </row>
    <row r="3218" spans="14:14">
      <c r="N3218"/>
    </row>
    <row r="3219" spans="14:14">
      <c r="N3219"/>
    </row>
    <row r="3220" spans="14:14">
      <c r="N3220"/>
    </row>
    <row r="3221" spans="14:14">
      <c r="N3221"/>
    </row>
    <row r="3222" spans="14:14">
      <c r="N3222"/>
    </row>
    <row r="3223" spans="14:14">
      <c r="N3223"/>
    </row>
    <row r="3224" spans="14:14">
      <c r="N3224"/>
    </row>
    <row r="3225" spans="14:14">
      <c r="N3225"/>
    </row>
    <row r="3226" spans="14:14">
      <c r="N3226"/>
    </row>
    <row r="3227" spans="14:14">
      <c r="N3227"/>
    </row>
    <row r="3228" spans="14:14">
      <c r="N3228"/>
    </row>
    <row r="3229" spans="14:14">
      <c r="N3229"/>
    </row>
    <row r="3230" spans="14:14">
      <c r="N3230"/>
    </row>
    <row r="3231" spans="14:14">
      <c r="N3231"/>
    </row>
    <row r="3232" spans="14:14">
      <c r="N3232"/>
    </row>
    <row r="3233" spans="14:14">
      <c r="N3233"/>
    </row>
    <row r="3234" spans="14:14">
      <c r="N3234"/>
    </row>
    <row r="3235" spans="14:14">
      <c r="N3235"/>
    </row>
    <row r="3236" spans="14:14">
      <c r="N3236"/>
    </row>
    <row r="3237" spans="14:14">
      <c r="N3237"/>
    </row>
    <row r="3238" spans="14:14">
      <c r="N3238"/>
    </row>
    <row r="3239" spans="14:14">
      <c r="N3239"/>
    </row>
    <row r="3240" spans="14:14">
      <c r="N3240"/>
    </row>
    <row r="3241" spans="14:14">
      <c r="N3241"/>
    </row>
    <row r="3242" spans="14:14">
      <c r="N3242"/>
    </row>
    <row r="3243" spans="14:14">
      <c r="N3243"/>
    </row>
    <row r="3244" spans="14:14">
      <c r="N3244"/>
    </row>
    <row r="3245" spans="14:14">
      <c r="N3245"/>
    </row>
    <row r="3246" spans="14:14">
      <c r="N3246"/>
    </row>
    <row r="3247" spans="14:14">
      <c r="N3247"/>
    </row>
    <row r="3248" spans="14:14">
      <c r="N3248"/>
    </row>
    <row r="3249" spans="14:14">
      <c r="N3249"/>
    </row>
    <row r="3250" spans="14:14">
      <c r="N3250"/>
    </row>
    <row r="3251" spans="14:14">
      <c r="N3251"/>
    </row>
    <row r="3252" spans="14:14">
      <c r="N3252"/>
    </row>
    <row r="3253" spans="14:14">
      <c r="N3253"/>
    </row>
    <row r="3254" spans="14:14">
      <c r="N3254"/>
    </row>
    <row r="3255" spans="14:14">
      <c r="N3255"/>
    </row>
    <row r="3256" spans="14:14">
      <c r="N3256"/>
    </row>
    <row r="3257" spans="14:14">
      <c r="N3257"/>
    </row>
    <row r="3258" spans="14:14">
      <c r="N3258"/>
    </row>
    <row r="3259" spans="14:14">
      <c r="N3259"/>
    </row>
    <row r="3260" spans="14:14">
      <c r="N3260"/>
    </row>
    <row r="3261" spans="14:14">
      <c r="N3261"/>
    </row>
    <row r="3262" spans="14:14">
      <c r="N3262"/>
    </row>
    <row r="3263" spans="14:14">
      <c r="N3263"/>
    </row>
    <row r="3264" spans="14:14">
      <c r="N3264"/>
    </row>
    <row r="3265" spans="14:14">
      <c r="N3265"/>
    </row>
    <row r="3266" spans="14:14">
      <c r="N3266"/>
    </row>
    <row r="3267" spans="14:14">
      <c r="N3267"/>
    </row>
    <row r="3268" spans="14:14">
      <c r="N3268"/>
    </row>
    <row r="3269" spans="14:14">
      <c r="N3269"/>
    </row>
    <row r="3270" spans="14:14">
      <c r="N3270"/>
    </row>
    <row r="3271" spans="14:14">
      <c r="N3271"/>
    </row>
    <row r="3272" spans="14:14">
      <c r="N3272"/>
    </row>
    <row r="3273" spans="14:14">
      <c r="N3273"/>
    </row>
    <row r="3274" spans="14:14">
      <c r="N3274"/>
    </row>
    <row r="3275" spans="14:14">
      <c r="N3275"/>
    </row>
    <row r="3276" spans="14:14">
      <c r="N3276"/>
    </row>
    <row r="3277" spans="14:14">
      <c r="N3277"/>
    </row>
    <row r="3278" spans="14:14">
      <c r="N3278"/>
    </row>
    <row r="3279" spans="14:14">
      <c r="N3279"/>
    </row>
    <row r="3280" spans="14:14">
      <c r="N3280"/>
    </row>
    <row r="3281" spans="14:14">
      <c r="N3281"/>
    </row>
    <row r="3282" spans="14:14">
      <c r="N3282"/>
    </row>
    <row r="3283" spans="14:14">
      <c r="N3283"/>
    </row>
    <row r="3284" spans="14:14">
      <c r="N3284"/>
    </row>
    <row r="3285" spans="14:14">
      <c r="N3285"/>
    </row>
    <row r="3286" spans="14:14">
      <c r="N3286"/>
    </row>
    <row r="3287" spans="14:14">
      <c r="N3287"/>
    </row>
    <row r="3288" spans="14:14">
      <c r="N3288"/>
    </row>
    <row r="3289" spans="14:14">
      <c r="N3289"/>
    </row>
    <row r="3290" spans="14:14">
      <c r="N3290"/>
    </row>
    <row r="3291" spans="14:14">
      <c r="N3291"/>
    </row>
    <row r="3292" spans="14:14">
      <c r="N3292"/>
    </row>
    <row r="3293" spans="14:14">
      <c r="N3293"/>
    </row>
    <row r="3294" spans="14:14">
      <c r="N3294"/>
    </row>
    <row r="3295" spans="14:14">
      <c r="N3295"/>
    </row>
    <row r="3296" spans="14:14">
      <c r="N3296"/>
    </row>
    <row r="3297" spans="14:14">
      <c r="N3297"/>
    </row>
    <row r="3298" spans="14:14">
      <c r="N3298"/>
    </row>
    <row r="3299" spans="14:14">
      <c r="N3299"/>
    </row>
    <row r="3300" spans="14:14">
      <c r="N3300"/>
    </row>
    <row r="3301" spans="14:14">
      <c r="N3301"/>
    </row>
    <row r="3302" spans="14:14">
      <c r="N3302"/>
    </row>
    <row r="3303" spans="14:14">
      <c r="N3303"/>
    </row>
    <row r="3304" spans="14:14">
      <c r="N3304"/>
    </row>
    <row r="3305" spans="14:14">
      <c r="N3305"/>
    </row>
    <row r="3306" spans="14:14">
      <c r="N3306"/>
    </row>
    <row r="3307" spans="14:14">
      <c r="N3307"/>
    </row>
    <row r="3308" spans="14:14">
      <c r="N3308"/>
    </row>
    <row r="3309" spans="14:14">
      <c r="N3309"/>
    </row>
    <row r="3310" spans="14:14">
      <c r="N3310"/>
    </row>
    <row r="3311" spans="14:14">
      <c r="N3311"/>
    </row>
    <row r="3312" spans="14:14">
      <c r="N3312"/>
    </row>
    <row r="3313" spans="14:14">
      <c r="N3313"/>
    </row>
    <row r="3314" spans="14:14">
      <c r="N3314"/>
    </row>
    <row r="3315" spans="14:14">
      <c r="N3315"/>
    </row>
    <row r="3316" spans="14:14">
      <c r="N3316"/>
    </row>
    <row r="3317" spans="14:14">
      <c r="N3317"/>
    </row>
    <row r="3318" spans="14:14">
      <c r="N3318"/>
    </row>
    <row r="3319" spans="14:14">
      <c r="N3319"/>
    </row>
    <row r="3320" spans="14:14">
      <c r="N3320"/>
    </row>
    <row r="3321" spans="14:14">
      <c r="N3321"/>
    </row>
    <row r="3322" spans="14:14">
      <c r="N3322"/>
    </row>
    <row r="3323" spans="14:14">
      <c r="N3323"/>
    </row>
    <row r="3324" spans="14:14">
      <c r="N3324"/>
    </row>
    <row r="3325" spans="14:14">
      <c r="N3325"/>
    </row>
    <row r="3326" spans="14:14">
      <c r="N3326"/>
    </row>
    <row r="3327" spans="14:14">
      <c r="N3327"/>
    </row>
    <row r="3328" spans="14:14">
      <c r="N3328"/>
    </row>
    <row r="3329" spans="14:14">
      <c r="N3329"/>
    </row>
    <row r="3330" spans="14:14">
      <c r="N3330"/>
    </row>
    <row r="3331" spans="14:14">
      <c r="N3331"/>
    </row>
    <row r="3332" spans="14:14">
      <c r="N3332"/>
    </row>
    <row r="3333" spans="14:14">
      <c r="N3333"/>
    </row>
    <row r="3334" spans="14:14">
      <c r="N3334"/>
    </row>
    <row r="3335" spans="14:14">
      <c r="N3335"/>
    </row>
    <row r="3336" spans="14:14">
      <c r="N3336"/>
    </row>
    <row r="3337" spans="14:14">
      <c r="N3337"/>
    </row>
    <row r="3338" spans="14:14">
      <c r="N3338"/>
    </row>
    <row r="3339" spans="14:14">
      <c r="N3339"/>
    </row>
    <row r="3340" spans="14:14">
      <c r="N3340"/>
    </row>
    <row r="3341" spans="14:14">
      <c r="N3341"/>
    </row>
    <row r="3342" spans="14:14">
      <c r="N3342"/>
    </row>
    <row r="3343" spans="14:14">
      <c r="N3343"/>
    </row>
    <row r="3344" spans="14:14">
      <c r="N3344"/>
    </row>
    <row r="3345" spans="14:14">
      <c r="N3345"/>
    </row>
    <row r="3346" spans="14:14">
      <c r="N3346"/>
    </row>
    <row r="3347" spans="14:14">
      <c r="N3347"/>
    </row>
    <row r="3348" spans="14:14">
      <c r="N3348"/>
    </row>
    <row r="3349" spans="14:14">
      <c r="N3349"/>
    </row>
    <row r="3350" spans="14:14">
      <c r="N3350"/>
    </row>
    <row r="3351" spans="14:14">
      <c r="N3351"/>
    </row>
    <row r="3352" spans="14:14">
      <c r="N3352"/>
    </row>
    <row r="3353" spans="14:14">
      <c r="N3353"/>
    </row>
    <row r="3354" spans="14:14">
      <c r="N3354"/>
    </row>
    <row r="3355" spans="14:14">
      <c r="N3355"/>
    </row>
    <row r="3356" spans="14:14">
      <c r="N3356"/>
    </row>
    <row r="3357" spans="14:14">
      <c r="N3357"/>
    </row>
    <row r="3358" spans="14:14">
      <c r="N3358"/>
    </row>
    <row r="3359" spans="14:14">
      <c r="N3359"/>
    </row>
    <row r="3360" spans="14:14">
      <c r="N3360"/>
    </row>
    <row r="3361" spans="14:14">
      <c r="N3361"/>
    </row>
    <row r="3362" spans="14:14">
      <c r="N3362"/>
    </row>
    <row r="3363" spans="14:14">
      <c r="N3363"/>
    </row>
    <row r="3364" spans="14:14">
      <c r="N3364"/>
    </row>
    <row r="3365" spans="14:14">
      <c r="N3365"/>
    </row>
    <row r="3366" spans="14:14">
      <c r="N3366"/>
    </row>
    <row r="3367" spans="14:14">
      <c r="N3367"/>
    </row>
    <row r="3368" spans="14:14">
      <c r="N3368"/>
    </row>
    <row r="3369" spans="14:14">
      <c r="N3369"/>
    </row>
    <row r="3370" spans="14:14">
      <c r="N3370"/>
    </row>
    <row r="3371" spans="14:14">
      <c r="N3371"/>
    </row>
    <row r="3372" spans="14:14">
      <c r="N3372"/>
    </row>
    <row r="3373" spans="14:14">
      <c r="N3373"/>
    </row>
    <row r="3374" spans="14:14">
      <c r="N3374"/>
    </row>
    <row r="3375" spans="14:14">
      <c r="N3375"/>
    </row>
    <row r="3376" spans="14:14">
      <c r="N3376"/>
    </row>
    <row r="3377" spans="14:14">
      <c r="N3377"/>
    </row>
    <row r="3378" spans="14:14">
      <c r="N3378"/>
    </row>
    <row r="3379" spans="14:14">
      <c r="N3379"/>
    </row>
    <row r="3380" spans="14:14">
      <c r="N3380"/>
    </row>
    <row r="3381" spans="14:14">
      <c r="N3381"/>
    </row>
    <row r="3382" spans="14:14">
      <c r="N3382"/>
    </row>
    <row r="3383" spans="14:14">
      <c r="N3383"/>
    </row>
    <row r="3384" spans="14:14">
      <c r="N3384"/>
    </row>
    <row r="3385" spans="14:14">
      <c r="N3385"/>
    </row>
    <row r="3386" spans="14:14">
      <c r="N3386"/>
    </row>
    <row r="3387" spans="14:14">
      <c r="N3387"/>
    </row>
    <row r="3388" spans="14:14">
      <c r="N3388"/>
    </row>
    <row r="3389" spans="14:14">
      <c r="N3389"/>
    </row>
    <row r="3390" spans="14:14">
      <c r="N3390"/>
    </row>
    <row r="3391" spans="14:14">
      <c r="N3391"/>
    </row>
    <row r="3392" spans="14:14">
      <c r="N3392"/>
    </row>
    <row r="3393" spans="14:14">
      <c r="N3393"/>
    </row>
    <row r="3394" spans="14:14">
      <c r="N3394"/>
    </row>
    <row r="3395" spans="14:14">
      <c r="N3395"/>
    </row>
    <row r="3396" spans="14:14">
      <c r="N3396"/>
    </row>
    <row r="3397" spans="14:14">
      <c r="N3397"/>
    </row>
    <row r="3398" spans="14:14">
      <c r="N3398"/>
    </row>
    <row r="3399" spans="14:14">
      <c r="N3399"/>
    </row>
    <row r="3400" spans="14:14">
      <c r="N3400"/>
    </row>
    <row r="3401" spans="14:14">
      <c r="N3401"/>
    </row>
    <row r="3402" spans="14:14">
      <c r="N3402"/>
    </row>
    <row r="3403" spans="14:14">
      <c r="N3403"/>
    </row>
    <row r="3404" spans="14:14">
      <c r="N3404"/>
    </row>
    <row r="3405" spans="14:14">
      <c r="N3405"/>
    </row>
    <row r="3406" spans="14:14">
      <c r="N3406"/>
    </row>
    <row r="3407" spans="14:14">
      <c r="N3407"/>
    </row>
    <row r="3408" spans="14:14">
      <c r="N3408"/>
    </row>
    <row r="3409" spans="14:14">
      <c r="N3409"/>
    </row>
    <row r="3410" spans="14:14">
      <c r="N3410"/>
    </row>
    <row r="3411" spans="14:14">
      <c r="N3411"/>
    </row>
    <row r="3412" spans="14:14">
      <c r="N3412"/>
    </row>
    <row r="3413" spans="14:14">
      <c r="N3413"/>
    </row>
    <row r="3414" spans="14:14">
      <c r="N3414"/>
    </row>
    <row r="3415" spans="14:14">
      <c r="N3415"/>
    </row>
    <row r="3416" spans="14:14">
      <c r="N3416"/>
    </row>
    <row r="3417" spans="14:14">
      <c r="N3417"/>
    </row>
    <row r="3418" spans="14:14">
      <c r="N3418"/>
    </row>
    <row r="3419" spans="14:14">
      <c r="N3419"/>
    </row>
    <row r="3420" spans="14:14">
      <c r="N3420"/>
    </row>
    <row r="3421" spans="14:14">
      <c r="N3421"/>
    </row>
    <row r="3422" spans="14:14">
      <c r="N3422"/>
    </row>
    <row r="3423" spans="14:14">
      <c r="N3423"/>
    </row>
    <row r="3424" spans="14:14">
      <c r="N3424"/>
    </row>
    <row r="3425" spans="14:14">
      <c r="N3425"/>
    </row>
    <row r="3426" spans="14:14">
      <c r="N3426"/>
    </row>
    <row r="3427" spans="14:14">
      <c r="N3427"/>
    </row>
    <row r="3428" spans="14:14">
      <c r="N3428"/>
    </row>
    <row r="3429" spans="14:14">
      <c r="N3429"/>
    </row>
    <row r="3430" spans="14:14">
      <c r="N3430"/>
    </row>
    <row r="3431" spans="14:14">
      <c r="N3431"/>
    </row>
    <row r="3432" spans="14:14">
      <c r="N3432"/>
    </row>
    <row r="3433" spans="14:14">
      <c r="N3433"/>
    </row>
    <row r="3434" spans="14:14">
      <c r="N3434"/>
    </row>
    <row r="3435" spans="14:14">
      <c r="N3435"/>
    </row>
    <row r="3436" spans="14:14">
      <c r="N3436"/>
    </row>
    <row r="3437" spans="14:14">
      <c r="N3437"/>
    </row>
    <row r="3438" spans="14:14">
      <c r="N3438"/>
    </row>
    <row r="3439" spans="14:14">
      <c r="N3439"/>
    </row>
    <row r="3440" spans="14:14">
      <c r="N3440"/>
    </row>
    <row r="3441" spans="14:14">
      <c r="N3441"/>
    </row>
    <row r="3442" spans="14:14">
      <c r="N3442"/>
    </row>
    <row r="3443" spans="14:14">
      <c r="N3443"/>
    </row>
    <row r="3444" spans="14:14">
      <c r="N3444"/>
    </row>
    <row r="3445" spans="14:14">
      <c r="N3445"/>
    </row>
    <row r="3446" spans="14:14">
      <c r="N3446"/>
    </row>
    <row r="3447" spans="14:14">
      <c r="N3447"/>
    </row>
    <row r="3448" spans="14:14">
      <c r="N3448"/>
    </row>
    <row r="3449" spans="14:14">
      <c r="N3449"/>
    </row>
    <row r="3450" spans="14:14">
      <c r="N3450"/>
    </row>
    <row r="3451" spans="14:14">
      <c r="N3451"/>
    </row>
    <row r="3452" spans="14:14">
      <c r="N3452"/>
    </row>
    <row r="3453" spans="14:14">
      <c r="N3453"/>
    </row>
    <row r="3454" spans="14:14">
      <c r="N3454"/>
    </row>
    <row r="3455" spans="14:14">
      <c r="N3455"/>
    </row>
    <row r="3456" spans="14:14">
      <c r="N3456"/>
    </row>
    <row r="3457" spans="14:14">
      <c r="N3457"/>
    </row>
    <row r="3458" spans="14:14">
      <c r="N3458"/>
    </row>
    <row r="3459" spans="14:14">
      <c r="N3459"/>
    </row>
    <row r="3460" spans="14:14">
      <c r="N3460"/>
    </row>
    <row r="3461" spans="14:14">
      <c r="N3461"/>
    </row>
    <row r="3462" spans="14:14">
      <c r="N3462"/>
    </row>
    <row r="3463" spans="14:14">
      <c r="N3463"/>
    </row>
    <row r="3464" spans="14:14">
      <c r="N3464"/>
    </row>
    <row r="3465" spans="14:14">
      <c r="N3465"/>
    </row>
    <row r="3466" spans="14:14">
      <c r="N3466"/>
    </row>
    <row r="3467" spans="14:14">
      <c r="N3467"/>
    </row>
    <row r="3468" spans="14:14">
      <c r="N3468"/>
    </row>
    <row r="3469" spans="14:14">
      <c r="N3469"/>
    </row>
    <row r="3470" spans="14:14">
      <c r="N3470"/>
    </row>
    <row r="3471" spans="14:14">
      <c r="N3471"/>
    </row>
    <row r="3472" spans="14:14">
      <c r="N3472"/>
    </row>
    <row r="3473" spans="14:14">
      <c r="N3473"/>
    </row>
    <row r="3474" spans="14:14">
      <c r="N3474"/>
    </row>
    <row r="3475" spans="14:14">
      <c r="N3475"/>
    </row>
    <row r="3476" spans="14:14">
      <c r="N3476"/>
    </row>
    <row r="3477" spans="14:14">
      <c r="N3477"/>
    </row>
    <row r="3478" spans="14:14">
      <c r="N3478"/>
    </row>
    <row r="3479" spans="14:14">
      <c r="N3479"/>
    </row>
    <row r="3480" spans="14:14">
      <c r="N3480"/>
    </row>
    <row r="3481" spans="14:14">
      <c r="N3481"/>
    </row>
    <row r="3482" spans="14:14">
      <c r="N3482"/>
    </row>
    <row r="3483" spans="14:14">
      <c r="N3483"/>
    </row>
    <row r="3484" spans="14:14">
      <c r="N3484"/>
    </row>
    <row r="3485" spans="14:14">
      <c r="N3485"/>
    </row>
    <row r="3486" spans="14:14">
      <c r="N3486"/>
    </row>
    <row r="3487" spans="14:14">
      <c r="N3487"/>
    </row>
    <row r="3488" spans="14:14">
      <c r="N3488"/>
    </row>
    <row r="3489" spans="14:14">
      <c r="N3489"/>
    </row>
    <row r="3490" spans="14:14">
      <c r="N3490"/>
    </row>
    <row r="3491" spans="14:14">
      <c r="N3491"/>
    </row>
    <row r="3492" spans="14:14">
      <c r="N3492"/>
    </row>
    <row r="3493" spans="14:14">
      <c r="N3493"/>
    </row>
    <row r="3494" spans="14:14">
      <c r="N3494"/>
    </row>
    <row r="3495" spans="14:14">
      <c r="N3495"/>
    </row>
    <row r="3496" spans="14:14">
      <c r="N3496"/>
    </row>
    <row r="3497" spans="14:14">
      <c r="N3497"/>
    </row>
    <row r="3498" spans="14:14">
      <c r="N3498"/>
    </row>
    <row r="3499" spans="14:14">
      <c r="N3499"/>
    </row>
    <row r="3500" spans="14:14">
      <c r="N3500"/>
    </row>
    <row r="3501" spans="14:14">
      <c r="N3501"/>
    </row>
    <row r="3502" spans="14:14">
      <c r="N3502"/>
    </row>
    <row r="3503" spans="14:14">
      <c r="N3503"/>
    </row>
    <row r="3504" spans="14:14">
      <c r="N3504"/>
    </row>
    <row r="3505" spans="14:14">
      <c r="N3505"/>
    </row>
    <row r="3506" spans="14:14">
      <c r="N3506"/>
    </row>
    <row r="3507" spans="14:14">
      <c r="N3507"/>
    </row>
    <row r="3508" spans="14:14">
      <c r="N3508"/>
    </row>
    <row r="3509" spans="14:14">
      <c r="N3509"/>
    </row>
    <row r="3510" spans="14:14">
      <c r="N3510"/>
    </row>
    <row r="3511" spans="14:14">
      <c r="N3511"/>
    </row>
    <row r="3512" spans="14:14">
      <c r="N3512"/>
    </row>
    <row r="3513" spans="14:14">
      <c r="N3513"/>
    </row>
    <row r="3514" spans="14:14">
      <c r="N3514"/>
    </row>
    <row r="3515" spans="14:14">
      <c r="N3515"/>
    </row>
    <row r="3516" spans="14:14">
      <c r="N3516"/>
    </row>
    <row r="3517" spans="14:14">
      <c r="N3517"/>
    </row>
    <row r="3518" spans="14:14">
      <c r="N3518"/>
    </row>
    <row r="3519" spans="14:14">
      <c r="N3519"/>
    </row>
    <row r="3520" spans="14:14">
      <c r="N3520"/>
    </row>
    <row r="3521" spans="14:14">
      <c r="N3521"/>
    </row>
    <row r="3522" spans="14:14">
      <c r="N3522"/>
    </row>
    <row r="3523" spans="14:14">
      <c r="N3523"/>
    </row>
    <row r="3524" spans="14:14">
      <c r="N3524"/>
    </row>
    <row r="3525" spans="14:14">
      <c r="N3525"/>
    </row>
    <row r="3526" spans="14:14">
      <c r="N3526"/>
    </row>
    <row r="3527" spans="14:14">
      <c r="N3527"/>
    </row>
    <row r="3528" spans="14:14">
      <c r="N3528"/>
    </row>
    <row r="3529" spans="14:14">
      <c r="N3529"/>
    </row>
    <row r="3530" spans="14:14">
      <c r="N3530"/>
    </row>
    <row r="3531" spans="14:14">
      <c r="N3531"/>
    </row>
    <row r="3532" spans="14:14">
      <c r="N3532"/>
    </row>
    <row r="3533" spans="14:14">
      <c r="N3533"/>
    </row>
    <row r="3534" spans="14:14">
      <c r="N3534"/>
    </row>
    <row r="3535" spans="14:14">
      <c r="N3535"/>
    </row>
    <row r="3536" spans="14:14">
      <c r="N3536"/>
    </row>
    <row r="3537" spans="14:14">
      <c r="N3537"/>
    </row>
    <row r="3538" spans="14:14">
      <c r="N3538"/>
    </row>
    <row r="3539" spans="14:14">
      <c r="N3539"/>
    </row>
    <row r="3540" spans="14:14">
      <c r="N3540"/>
    </row>
    <row r="3541" spans="14:14">
      <c r="N3541"/>
    </row>
    <row r="3542" spans="14:14">
      <c r="N3542"/>
    </row>
    <row r="3543" spans="14:14">
      <c r="N3543"/>
    </row>
    <row r="3544" spans="14:14">
      <c r="N3544"/>
    </row>
    <row r="3545" spans="14:14">
      <c r="N3545"/>
    </row>
    <row r="3546" spans="14:14">
      <c r="N3546"/>
    </row>
    <row r="3547" spans="14:14">
      <c r="N3547"/>
    </row>
    <row r="3548" spans="14:14">
      <c r="N3548"/>
    </row>
    <row r="3549" spans="14:14">
      <c r="N3549"/>
    </row>
    <row r="3550" spans="14:14">
      <c r="N3550"/>
    </row>
    <row r="3551" spans="14:14">
      <c r="N3551"/>
    </row>
    <row r="3552" spans="14:14">
      <c r="N3552"/>
    </row>
    <row r="3553" spans="14:14">
      <c r="N3553"/>
    </row>
    <row r="3554" spans="14:14">
      <c r="N3554"/>
    </row>
    <row r="3555" spans="14:14">
      <c r="N3555"/>
    </row>
    <row r="3556" spans="14:14">
      <c r="N3556"/>
    </row>
    <row r="3557" spans="14:14">
      <c r="N3557"/>
    </row>
    <row r="3558" spans="14:14">
      <c r="N3558"/>
    </row>
    <row r="3559" spans="14:14">
      <c r="N3559"/>
    </row>
    <row r="3560" spans="14:14">
      <c r="N3560"/>
    </row>
    <row r="3561" spans="14:14">
      <c r="N3561"/>
    </row>
    <row r="3562" spans="14:14">
      <c r="N3562"/>
    </row>
    <row r="3563" spans="14:14">
      <c r="N3563"/>
    </row>
    <row r="3564" spans="14:14">
      <c r="N3564"/>
    </row>
    <row r="3565" spans="14:14">
      <c r="N3565"/>
    </row>
    <row r="3566" spans="14:14">
      <c r="N3566"/>
    </row>
    <row r="3567" spans="14:14">
      <c r="N3567"/>
    </row>
    <row r="3568" spans="14:14">
      <c r="N3568"/>
    </row>
    <row r="3569" spans="14:14">
      <c r="N3569"/>
    </row>
    <row r="3570" spans="14:14">
      <c r="N3570"/>
    </row>
    <row r="3571" spans="14:14">
      <c r="N3571"/>
    </row>
    <row r="3572" spans="14:14">
      <c r="N3572"/>
    </row>
    <row r="3573" spans="14:14">
      <c r="N3573"/>
    </row>
    <row r="3574" spans="14:14">
      <c r="N3574"/>
    </row>
    <row r="3575" spans="14:14">
      <c r="N3575"/>
    </row>
    <row r="3576" spans="14:14">
      <c r="N3576"/>
    </row>
    <row r="3577" spans="14:14">
      <c r="N3577"/>
    </row>
    <row r="3578" spans="14:14">
      <c r="N3578"/>
    </row>
    <row r="3579" spans="14:14">
      <c r="N3579"/>
    </row>
    <row r="3580" spans="14:14">
      <c r="N3580"/>
    </row>
    <row r="3581" spans="14:14">
      <c r="N3581"/>
    </row>
    <row r="3582" spans="14:14">
      <c r="N3582"/>
    </row>
    <row r="3583" spans="14:14">
      <c r="N3583"/>
    </row>
    <row r="3584" spans="14:14">
      <c r="N3584"/>
    </row>
    <row r="3585" spans="14:14">
      <c r="N3585"/>
    </row>
    <row r="3586" spans="14:14">
      <c r="N3586"/>
    </row>
    <row r="3587" spans="14:14">
      <c r="N3587"/>
    </row>
    <row r="3588" spans="14:14">
      <c r="N3588"/>
    </row>
    <row r="3589" spans="14:14">
      <c r="N3589"/>
    </row>
    <row r="3590" spans="14:14">
      <c r="N3590"/>
    </row>
    <row r="3591" spans="14:14">
      <c r="N3591"/>
    </row>
    <row r="3592" spans="14:14">
      <c r="N3592"/>
    </row>
    <row r="3593" spans="14:14">
      <c r="N3593"/>
    </row>
    <row r="3594" spans="14:14">
      <c r="N3594"/>
    </row>
    <row r="3595" spans="14:14">
      <c r="N3595"/>
    </row>
    <row r="3596" spans="14:14">
      <c r="N3596"/>
    </row>
    <row r="3597" spans="14:14">
      <c r="N3597"/>
    </row>
    <row r="3598" spans="14:14">
      <c r="N3598"/>
    </row>
    <row r="3599" spans="14:14">
      <c r="N3599"/>
    </row>
    <row r="3600" spans="14:14">
      <c r="N3600"/>
    </row>
    <row r="3601" spans="14:14">
      <c r="N3601"/>
    </row>
    <row r="3602" spans="14:14">
      <c r="N3602"/>
    </row>
    <row r="3603" spans="14:14">
      <c r="N3603"/>
    </row>
    <row r="3604" spans="14:14">
      <c r="N3604"/>
    </row>
    <row r="3605" spans="14:14">
      <c r="N3605"/>
    </row>
    <row r="3606" spans="14:14">
      <c r="N3606"/>
    </row>
    <row r="3607" spans="14:14">
      <c r="N3607"/>
    </row>
    <row r="3608" spans="14:14">
      <c r="N3608"/>
    </row>
    <row r="3609" spans="14:14">
      <c r="N3609"/>
    </row>
    <row r="3610" spans="14:14">
      <c r="N3610"/>
    </row>
    <row r="3611" spans="14:14">
      <c r="N3611"/>
    </row>
    <row r="3612" spans="14:14">
      <c r="N3612"/>
    </row>
    <row r="3613" spans="14:14">
      <c r="N3613"/>
    </row>
    <row r="3614" spans="14:14">
      <c r="N3614"/>
    </row>
    <row r="3615" spans="14:14">
      <c r="N3615"/>
    </row>
    <row r="3616" spans="14:14">
      <c r="N3616"/>
    </row>
    <row r="3617" spans="14:14">
      <c r="N3617"/>
    </row>
    <row r="3618" spans="14:14">
      <c r="N3618"/>
    </row>
    <row r="3619" spans="14:14">
      <c r="N3619"/>
    </row>
    <row r="3620" spans="14:14">
      <c r="N3620"/>
    </row>
    <row r="3621" spans="14:14">
      <c r="N3621"/>
    </row>
    <row r="3622" spans="14:14">
      <c r="N3622"/>
    </row>
    <row r="3623" spans="14:14">
      <c r="N3623"/>
    </row>
    <row r="3624" spans="14:14">
      <c r="N3624"/>
    </row>
    <row r="3625" spans="14:14">
      <c r="N3625"/>
    </row>
    <row r="3626" spans="14:14">
      <c r="N3626"/>
    </row>
    <row r="3627" spans="14:14">
      <c r="N3627"/>
    </row>
    <row r="3628" spans="14:14">
      <c r="N3628"/>
    </row>
    <row r="3629" spans="14:14">
      <c r="N3629"/>
    </row>
    <row r="3630" spans="14:14">
      <c r="N3630"/>
    </row>
    <row r="3631" spans="14:14">
      <c r="N3631"/>
    </row>
    <row r="3632" spans="14:14">
      <c r="N3632"/>
    </row>
    <row r="3633" spans="14:14">
      <c r="N3633"/>
    </row>
    <row r="3634" spans="14:14">
      <c r="N3634"/>
    </row>
    <row r="3635" spans="14:14">
      <c r="N3635"/>
    </row>
    <row r="3636" spans="14:14">
      <c r="N3636"/>
    </row>
    <row r="3637" spans="14:14">
      <c r="N3637"/>
    </row>
    <row r="3638" spans="14:14">
      <c r="N3638"/>
    </row>
    <row r="3639" spans="14:14">
      <c r="N3639"/>
    </row>
    <row r="3640" spans="14:14">
      <c r="N3640"/>
    </row>
    <row r="3641" spans="14:14">
      <c r="N3641"/>
    </row>
    <row r="3642" spans="14:14">
      <c r="N3642"/>
    </row>
    <row r="3643" spans="14:14">
      <c r="N3643"/>
    </row>
    <row r="3644" spans="14:14">
      <c r="N3644"/>
    </row>
    <row r="3645" spans="14:14">
      <c r="N3645"/>
    </row>
    <row r="3646" spans="14:14">
      <c r="N3646"/>
    </row>
    <row r="3647" spans="14:14">
      <c r="N3647"/>
    </row>
    <row r="3648" spans="14:14">
      <c r="N3648"/>
    </row>
    <row r="3649" spans="14:14">
      <c r="N3649"/>
    </row>
    <row r="3650" spans="14:14">
      <c r="N3650"/>
    </row>
    <row r="3651" spans="14:14">
      <c r="N3651"/>
    </row>
    <row r="3652" spans="14:14">
      <c r="N3652"/>
    </row>
    <row r="3653" spans="14:14">
      <c r="N3653"/>
    </row>
    <row r="3654" spans="14:14">
      <c r="N3654"/>
    </row>
    <row r="3655" spans="14:14">
      <c r="N3655"/>
    </row>
    <row r="3656" spans="14:14">
      <c r="N3656"/>
    </row>
    <row r="3657" spans="14:14">
      <c r="N3657"/>
    </row>
    <row r="3658" spans="14:14">
      <c r="N3658"/>
    </row>
    <row r="3659" spans="14:14">
      <c r="N3659"/>
    </row>
    <row r="3660" spans="14:14">
      <c r="N3660"/>
    </row>
    <row r="3661" spans="14:14">
      <c r="N3661"/>
    </row>
    <row r="3662" spans="14:14">
      <c r="N3662"/>
    </row>
    <row r="3663" spans="14:14">
      <c r="N3663"/>
    </row>
    <row r="3664" spans="14:14">
      <c r="N3664"/>
    </row>
    <row r="3665" spans="14:14">
      <c r="N3665"/>
    </row>
    <row r="3666" spans="14:14">
      <c r="N3666"/>
    </row>
    <row r="3667" spans="14:14">
      <c r="N3667"/>
    </row>
    <row r="3668" spans="14:14">
      <c r="N3668"/>
    </row>
    <row r="3669" spans="14:14">
      <c r="N3669"/>
    </row>
    <row r="3670" spans="14:14">
      <c r="N3670"/>
    </row>
    <row r="3671" spans="14:14">
      <c r="N3671"/>
    </row>
    <row r="3672" spans="14:14">
      <c r="N3672"/>
    </row>
    <row r="3673" spans="14:14">
      <c r="N3673"/>
    </row>
    <row r="3674" spans="14:14">
      <c r="N3674"/>
    </row>
    <row r="3675" spans="14:14">
      <c r="N3675"/>
    </row>
    <row r="3676" spans="14:14">
      <c r="N3676"/>
    </row>
    <row r="3677" spans="14:14">
      <c r="N3677"/>
    </row>
    <row r="3678" spans="14:14">
      <c r="N3678"/>
    </row>
    <row r="3679" spans="14:14">
      <c r="N3679"/>
    </row>
    <row r="3680" spans="14:14">
      <c r="N3680"/>
    </row>
    <row r="3681" spans="14:14">
      <c r="N3681"/>
    </row>
    <row r="3682" spans="14:14">
      <c r="N3682"/>
    </row>
    <row r="3683" spans="14:14">
      <c r="N3683"/>
    </row>
    <row r="3684" spans="14:14">
      <c r="N3684"/>
    </row>
    <row r="3685" spans="14:14">
      <c r="N3685"/>
    </row>
    <row r="3686" spans="14:14">
      <c r="N3686"/>
    </row>
    <row r="3687" spans="14:14">
      <c r="N3687"/>
    </row>
    <row r="3688" spans="14:14">
      <c r="N3688"/>
    </row>
    <row r="3689" spans="14:14">
      <c r="N3689"/>
    </row>
    <row r="3690" spans="14:14">
      <c r="N3690"/>
    </row>
    <row r="3691" spans="14:14">
      <c r="N3691"/>
    </row>
    <row r="3692" spans="14:14">
      <c r="N3692"/>
    </row>
    <row r="3693" spans="14:14">
      <c r="N3693"/>
    </row>
    <row r="3694" spans="14:14">
      <c r="N3694"/>
    </row>
    <row r="3695" spans="14:14">
      <c r="N3695"/>
    </row>
    <row r="3696" spans="14:14">
      <c r="N3696"/>
    </row>
    <row r="3697" spans="14:14">
      <c r="N3697"/>
    </row>
    <row r="3698" spans="14:14">
      <c r="N3698"/>
    </row>
    <row r="3699" spans="14:14">
      <c r="N3699"/>
    </row>
    <row r="3700" spans="14:14">
      <c r="N3700"/>
    </row>
    <row r="3701" spans="14:14">
      <c r="N3701"/>
    </row>
    <row r="3702" spans="14:14">
      <c r="N3702"/>
    </row>
    <row r="3703" spans="14:14">
      <c r="N3703"/>
    </row>
    <row r="3704" spans="14:14">
      <c r="N3704"/>
    </row>
    <row r="3705" spans="14:14">
      <c r="N3705"/>
    </row>
    <row r="3706" spans="14:14">
      <c r="N3706"/>
    </row>
    <row r="3707" spans="14:14">
      <c r="N3707"/>
    </row>
    <row r="3708" spans="14:14">
      <c r="N3708"/>
    </row>
    <row r="3709" spans="14:14">
      <c r="N3709"/>
    </row>
    <row r="3710" spans="14:14">
      <c r="N3710"/>
    </row>
    <row r="3711" spans="14:14">
      <c r="N3711"/>
    </row>
    <row r="3712" spans="14:14">
      <c r="N3712"/>
    </row>
    <row r="3713" spans="14:14">
      <c r="N3713"/>
    </row>
    <row r="3714" spans="14:14">
      <c r="N3714"/>
    </row>
    <row r="3715" spans="14:14">
      <c r="N3715"/>
    </row>
    <row r="3716" spans="14:14">
      <c r="N3716"/>
    </row>
    <row r="3717" spans="14:14">
      <c r="N3717"/>
    </row>
    <row r="3718" spans="14:14">
      <c r="N3718"/>
    </row>
    <row r="3719" spans="14:14">
      <c r="N3719"/>
    </row>
    <row r="3720" spans="14:14">
      <c r="N3720"/>
    </row>
    <row r="3721" spans="14:14">
      <c r="N3721"/>
    </row>
    <row r="3722" spans="14:14">
      <c r="N3722"/>
    </row>
    <row r="3723" spans="14:14">
      <c r="N3723"/>
    </row>
    <row r="3724" spans="14:14">
      <c r="N3724"/>
    </row>
    <row r="3725" spans="14:14">
      <c r="N3725"/>
    </row>
    <row r="3726" spans="14:14">
      <c r="N3726"/>
    </row>
    <row r="3727" spans="14:14">
      <c r="N3727"/>
    </row>
    <row r="3728" spans="14:14">
      <c r="N3728"/>
    </row>
    <row r="3729" spans="14:14">
      <c r="N3729"/>
    </row>
    <row r="3730" spans="14:14">
      <c r="N3730"/>
    </row>
    <row r="3731" spans="14:14">
      <c r="N3731"/>
    </row>
    <row r="3732" spans="14:14">
      <c r="N3732"/>
    </row>
    <row r="3733" spans="14:14">
      <c r="N3733"/>
    </row>
    <row r="3734" spans="14:14">
      <c r="N3734"/>
    </row>
    <row r="3735" spans="14:14">
      <c r="N3735"/>
    </row>
    <row r="3736" spans="14:14">
      <c r="N3736"/>
    </row>
    <row r="3737" spans="14:14">
      <c r="N3737"/>
    </row>
    <row r="3738" spans="14:14">
      <c r="N3738"/>
    </row>
    <row r="3739" spans="14:14">
      <c r="N3739"/>
    </row>
    <row r="3740" spans="14:14">
      <c r="N3740"/>
    </row>
    <row r="3741" spans="14:14">
      <c r="N3741"/>
    </row>
    <row r="3742" spans="14:14">
      <c r="N3742"/>
    </row>
    <row r="3743" spans="14:14">
      <c r="N3743"/>
    </row>
    <row r="3744" spans="14:14">
      <c r="N3744"/>
    </row>
    <row r="3745" spans="14:14">
      <c r="N3745"/>
    </row>
    <row r="3746" spans="14:14">
      <c r="N3746"/>
    </row>
    <row r="3747" spans="14:14">
      <c r="N3747"/>
    </row>
    <row r="3748" spans="14:14">
      <c r="N3748"/>
    </row>
    <row r="3749" spans="14:14">
      <c r="N3749"/>
    </row>
    <row r="3750" spans="14:14">
      <c r="N3750"/>
    </row>
    <row r="3751" spans="14:14">
      <c r="N3751"/>
    </row>
    <row r="3752" spans="14:14">
      <c r="N3752"/>
    </row>
    <row r="3753" spans="14:14">
      <c r="N3753"/>
    </row>
    <row r="3754" spans="14:14">
      <c r="N3754"/>
    </row>
    <row r="3755" spans="14:14">
      <c r="N3755"/>
    </row>
    <row r="3756" spans="14:14">
      <c r="N3756"/>
    </row>
    <row r="3757" spans="14:14">
      <c r="N3757"/>
    </row>
    <row r="3758" spans="14:14">
      <c r="N3758"/>
    </row>
    <row r="3759" spans="14:14">
      <c r="N3759"/>
    </row>
    <row r="3760" spans="14:14">
      <c r="N3760"/>
    </row>
    <row r="3761" spans="14:14">
      <c r="N3761"/>
    </row>
    <row r="3762" spans="14:14">
      <c r="N3762"/>
    </row>
    <row r="3763" spans="14:14">
      <c r="N3763"/>
    </row>
    <row r="3764" spans="14:14">
      <c r="N3764"/>
    </row>
    <row r="3765" spans="14:14">
      <c r="N3765"/>
    </row>
    <row r="3766" spans="14:14">
      <c r="N3766"/>
    </row>
    <row r="3767" spans="14:14">
      <c r="N3767"/>
    </row>
    <row r="3768" spans="14:14">
      <c r="N3768"/>
    </row>
    <row r="3769" spans="14:14">
      <c r="N3769"/>
    </row>
    <row r="3770" spans="14:14">
      <c r="N3770"/>
    </row>
    <row r="3771" spans="14:14">
      <c r="N3771"/>
    </row>
    <row r="3772" spans="14:14">
      <c r="N3772"/>
    </row>
    <row r="3773" spans="14:14">
      <c r="N3773"/>
    </row>
    <row r="3774" spans="14:14">
      <c r="N3774"/>
    </row>
    <row r="3775" spans="14:14">
      <c r="N3775"/>
    </row>
    <row r="3776" spans="14:14">
      <c r="N3776"/>
    </row>
    <row r="3777" spans="14:14">
      <c r="N3777"/>
    </row>
    <row r="3778" spans="14:14">
      <c r="N3778"/>
    </row>
    <row r="3779" spans="14:14">
      <c r="N3779"/>
    </row>
    <row r="3780" spans="14:14">
      <c r="N3780"/>
    </row>
    <row r="3781" spans="14:14">
      <c r="N3781"/>
    </row>
    <row r="3782" spans="14:14">
      <c r="N3782"/>
    </row>
    <row r="3783" spans="14:14">
      <c r="N3783"/>
    </row>
    <row r="3784" spans="14:14">
      <c r="N3784"/>
    </row>
    <row r="3785" spans="14:14">
      <c r="N3785"/>
    </row>
    <row r="3786" spans="14:14">
      <c r="N3786"/>
    </row>
    <row r="3787" spans="14:14">
      <c r="N3787"/>
    </row>
    <row r="3788" spans="14:14">
      <c r="N3788"/>
    </row>
    <row r="3789" spans="14:14">
      <c r="N3789"/>
    </row>
    <row r="3790" spans="14:14">
      <c r="N3790"/>
    </row>
    <row r="3791" spans="14:14">
      <c r="N3791"/>
    </row>
    <row r="3792" spans="14:14">
      <c r="N3792"/>
    </row>
    <row r="3793" spans="14:14">
      <c r="N3793"/>
    </row>
    <row r="3794" spans="14:14">
      <c r="N3794"/>
    </row>
    <row r="3795" spans="14:14">
      <c r="N3795"/>
    </row>
    <row r="3796" spans="14:14">
      <c r="N3796"/>
    </row>
    <row r="3797" spans="14:14">
      <c r="N3797"/>
    </row>
    <row r="3798" spans="14:14">
      <c r="N3798"/>
    </row>
    <row r="3799" spans="14:14">
      <c r="N3799"/>
    </row>
    <row r="3800" spans="14:14">
      <c r="N3800"/>
    </row>
    <row r="3801" spans="14:14">
      <c r="N3801"/>
    </row>
    <row r="3802" spans="14:14">
      <c r="N3802"/>
    </row>
    <row r="3803" spans="14:14">
      <c r="N3803"/>
    </row>
    <row r="3804" spans="14:14">
      <c r="N3804"/>
    </row>
    <row r="3805" spans="14:14">
      <c r="N3805"/>
    </row>
    <row r="3806" spans="14:14">
      <c r="N3806"/>
    </row>
    <row r="3807" spans="14:14">
      <c r="N3807"/>
    </row>
    <row r="3808" spans="14:14">
      <c r="N3808"/>
    </row>
    <row r="3809" spans="14:14">
      <c r="N3809"/>
    </row>
    <row r="3810" spans="14:14">
      <c r="N3810"/>
    </row>
    <row r="3811" spans="14:14">
      <c r="N3811"/>
    </row>
    <row r="3812" spans="14:14">
      <c r="N3812"/>
    </row>
    <row r="3813" spans="14:14">
      <c r="N3813"/>
    </row>
    <row r="3814" spans="14:14">
      <c r="N3814"/>
    </row>
    <row r="3815" spans="14:14">
      <c r="N3815"/>
    </row>
    <row r="3816" spans="14:14">
      <c r="N3816"/>
    </row>
    <row r="3817" spans="14:14">
      <c r="N3817"/>
    </row>
    <row r="3818" spans="14:14">
      <c r="N3818"/>
    </row>
    <row r="3819" spans="14:14">
      <c r="N3819"/>
    </row>
    <row r="3820" spans="14:14">
      <c r="N3820"/>
    </row>
    <row r="3821" spans="14:14">
      <c r="N3821"/>
    </row>
    <row r="3822" spans="14:14">
      <c r="N3822"/>
    </row>
    <row r="3823" spans="14:14">
      <c r="N3823"/>
    </row>
    <row r="3824" spans="14:14">
      <c r="N3824"/>
    </row>
    <row r="3825" spans="14:14">
      <c r="N3825"/>
    </row>
    <row r="3826" spans="14:14">
      <c r="N3826"/>
    </row>
    <row r="3827" spans="14:14">
      <c r="N3827"/>
    </row>
    <row r="3828" spans="14:14">
      <c r="N3828"/>
    </row>
    <row r="3829" spans="14:14">
      <c r="N3829"/>
    </row>
    <row r="3830" spans="14:14">
      <c r="N3830"/>
    </row>
    <row r="3831" spans="14:14">
      <c r="N3831"/>
    </row>
    <row r="3832" spans="14:14">
      <c r="N3832"/>
    </row>
    <row r="3833" spans="14:14">
      <c r="N3833"/>
    </row>
    <row r="3834" spans="14:14">
      <c r="N3834"/>
    </row>
    <row r="3835" spans="14:14">
      <c r="N3835"/>
    </row>
    <row r="3836" spans="14:14">
      <c r="N3836"/>
    </row>
    <row r="3837" spans="14:14">
      <c r="N3837"/>
    </row>
    <row r="3838" spans="14:14">
      <c r="N3838"/>
    </row>
    <row r="3839" spans="14:14">
      <c r="N3839"/>
    </row>
    <row r="3840" spans="14:14">
      <c r="N3840"/>
    </row>
    <row r="3841" spans="14:14">
      <c r="N3841"/>
    </row>
    <row r="3842" spans="14:14">
      <c r="N3842"/>
    </row>
    <row r="3843" spans="14:14">
      <c r="N3843"/>
    </row>
    <row r="3844" spans="14:14">
      <c r="N3844"/>
    </row>
    <row r="3845" spans="14:14">
      <c r="N3845"/>
    </row>
    <row r="3846" spans="14:14">
      <c r="N3846"/>
    </row>
    <row r="3847" spans="14:14">
      <c r="N3847"/>
    </row>
    <row r="3848" spans="14:14">
      <c r="N3848"/>
    </row>
    <row r="3849" spans="14:14">
      <c r="N3849"/>
    </row>
    <row r="3850" spans="14:14">
      <c r="N3850"/>
    </row>
    <row r="3851" spans="14:14">
      <c r="N3851"/>
    </row>
    <row r="3852" spans="14:14">
      <c r="N3852"/>
    </row>
    <row r="3853" spans="14:14">
      <c r="N3853"/>
    </row>
    <row r="3854" spans="14:14">
      <c r="N3854"/>
    </row>
    <row r="3855" spans="14:14">
      <c r="N3855"/>
    </row>
    <row r="3856" spans="14:14">
      <c r="N3856"/>
    </row>
    <row r="3857" spans="14:14">
      <c r="N3857"/>
    </row>
    <row r="3858" spans="14:14">
      <c r="N3858"/>
    </row>
    <row r="3859" spans="14:14">
      <c r="N3859"/>
    </row>
    <row r="3860" spans="14:14">
      <c r="N3860"/>
    </row>
    <row r="3861" spans="14:14">
      <c r="N3861"/>
    </row>
    <row r="3862" spans="14:14">
      <c r="N3862"/>
    </row>
    <row r="3863" spans="14:14">
      <c r="N3863"/>
    </row>
    <row r="3864" spans="14:14">
      <c r="N3864"/>
    </row>
    <row r="3865" spans="14:14">
      <c r="N3865"/>
    </row>
    <row r="3866" spans="14:14">
      <c r="N3866"/>
    </row>
    <row r="3867" spans="14:14">
      <c r="N3867"/>
    </row>
    <row r="3868" spans="14:14">
      <c r="N3868"/>
    </row>
    <row r="3869" spans="14:14">
      <c r="N3869"/>
    </row>
    <row r="3870" spans="14:14">
      <c r="N3870"/>
    </row>
    <row r="3871" spans="14:14">
      <c r="N3871"/>
    </row>
    <row r="3872" spans="14:14">
      <c r="N3872"/>
    </row>
    <row r="3873" spans="14:14">
      <c r="N3873"/>
    </row>
    <row r="3874" spans="14:14">
      <c r="N3874"/>
    </row>
    <row r="3875" spans="14:14">
      <c r="N3875"/>
    </row>
    <row r="3876" spans="14:14">
      <c r="N3876"/>
    </row>
    <row r="3877" spans="14:14">
      <c r="N3877"/>
    </row>
    <row r="3878" spans="14:14">
      <c r="N3878"/>
    </row>
    <row r="3879" spans="14:14">
      <c r="N3879"/>
    </row>
    <row r="3880" spans="14:14">
      <c r="N3880"/>
    </row>
    <row r="3881" spans="14:14">
      <c r="N3881"/>
    </row>
    <row r="3882" spans="14:14">
      <c r="N3882"/>
    </row>
    <row r="3883" spans="14:14">
      <c r="N3883"/>
    </row>
    <row r="3884" spans="14:14">
      <c r="N3884"/>
    </row>
    <row r="3885" spans="14:14">
      <c r="N3885"/>
    </row>
    <row r="3886" spans="14:14">
      <c r="N3886"/>
    </row>
    <row r="3887" spans="14:14">
      <c r="N3887"/>
    </row>
    <row r="3888" spans="14:14">
      <c r="N3888"/>
    </row>
    <row r="3889" spans="14:14">
      <c r="N3889"/>
    </row>
    <row r="3890" spans="14:14">
      <c r="N3890"/>
    </row>
    <row r="3891" spans="14:14">
      <c r="N3891"/>
    </row>
    <row r="3892" spans="14:14">
      <c r="N3892"/>
    </row>
    <row r="3893" spans="14:14">
      <c r="N3893"/>
    </row>
    <row r="3894" spans="14:14">
      <c r="N3894"/>
    </row>
    <row r="3895" spans="14:14">
      <c r="N3895"/>
    </row>
    <row r="3896" spans="14:14">
      <c r="N3896"/>
    </row>
    <row r="3897" spans="14:14">
      <c r="N3897"/>
    </row>
    <row r="3898" spans="14:14">
      <c r="N3898"/>
    </row>
    <row r="3899" spans="14:14">
      <c r="N3899"/>
    </row>
    <row r="3900" spans="14:14">
      <c r="N3900"/>
    </row>
    <row r="3901" spans="14:14">
      <c r="N3901"/>
    </row>
    <row r="3902" spans="14:14">
      <c r="N3902"/>
    </row>
    <row r="3903" spans="14:14">
      <c r="N3903"/>
    </row>
    <row r="3904" spans="14:14">
      <c r="N3904"/>
    </row>
    <row r="3905" spans="14:14">
      <c r="N3905"/>
    </row>
    <row r="3906" spans="14:14">
      <c r="N3906"/>
    </row>
    <row r="3907" spans="14:14">
      <c r="N3907"/>
    </row>
    <row r="3908" spans="14:14">
      <c r="N3908"/>
    </row>
    <row r="3909" spans="14:14">
      <c r="N3909"/>
    </row>
    <row r="3910" spans="14:14">
      <c r="N3910"/>
    </row>
    <row r="3911" spans="14:14">
      <c r="N3911"/>
    </row>
    <row r="3912" spans="14:14">
      <c r="N3912"/>
    </row>
    <row r="3913" spans="14:14">
      <c r="N3913"/>
    </row>
    <row r="3914" spans="14:14">
      <c r="N3914"/>
    </row>
    <row r="3915" spans="14:14">
      <c r="N3915"/>
    </row>
    <row r="3916" spans="14:14">
      <c r="N3916"/>
    </row>
    <row r="3917" spans="14:14">
      <c r="N3917"/>
    </row>
    <row r="3918" spans="14:14">
      <c r="N3918"/>
    </row>
    <row r="3919" spans="14:14">
      <c r="N3919"/>
    </row>
    <row r="3920" spans="14:14">
      <c r="N3920"/>
    </row>
    <row r="3921" spans="14:14">
      <c r="N3921"/>
    </row>
    <row r="3922" spans="14:14">
      <c r="N3922"/>
    </row>
    <row r="3923" spans="14:14">
      <c r="N3923"/>
    </row>
    <row r="3924" spans="14:14">
      <c r="N3924"/>
    </row>
    <row r="3925" spans="14:14">
      <c r="N3925"/>
    </row>
    <row r="3926" spans="14:14">
      <c r="N3926"/>
    </row>
    <row r="3927" spans="14:14">
      <c r="N3927"/>
    </row>
    <row r="3928" spans="14:14">
      <c r="N3928"/>
    </row>
    <row r="3929" spans="14:14">
      <c r="N3929"/>
    </row>
    <row r="3930" spans="14:14">
      <c r="N3930"/>
    </row>
    <row r="3931" spans="14:14">
      <c r="N3931"/>
    </row>
    <row r="3932" spans="14:14">
      <c r="N3932"/>
    </row>
    <row r="3933" spans="14:14">
      <c r="N3933"/>
    </row>
    <row r="3934" spans="14:14">
      <c r="N3934"/>
    </row>
    <row r="3935" spans="14:14">
      <c r="N3935"/>
    </row>
    <row r="3936" spans="14:14">
      <c r="N3936"/>
    </row>
    <row r="3937" spans="14:14">
      <c r="N3937"/>
    </row>
    <row r="3938" spans="14:14">
      <c r="N3938"/>
    </row>
    <row r="3939" spans="14:14">
      <c r="N3939"/>
    </row>
    <row r="3940" spans="14:14">
      <c r="N3940"/>
    </row>
    <row r="3941" spans="14:14">
      <c r="N3941"/>
    </row>
    <row r="3942" spans="14:14">
      <c r="N3942"/>
    </row>
    <row r="3943" spans="14:14">
      <c r="N3943"/>
    </row>
    <row r="3944" spans="14:14">
      <c r="N3944"/>
    </row>
    <row r="3945" spans="14:14">
      <c r="N3945"/>
    </row>
    <row r="3946" spans="14:14">
      <c r="N3946"/>
    </row>
    <row r="3947" spans="14:14">
      <c r="N3947"/>
    </row>
    <row r="3948" spans="14:14">
      <c r="N3948"/>
    </row>
    <row r="3949" spans="14:14">
      <c r="N3949"/>
    </row>
    <row r="3950" spans="14:14">
      <c r="N3950"/>
    </row>
    <row r="3951" spans="14:14">
      <c r="N3951"/>
    </row>
    <row r="3952" spans="14:14">
      <c r="N3952"/>
    </row>
    <row r="3953" spans="14:14">
      <c r="N3953"/>
    </row>
    <row r="3954" spans="14:14">
      <c r="N3954"/>
    </row>
    <row r="3955" spans="14:14">
      <c r="N3955"/>
    </row>
    <row r="3956" spans="14:14">
      <c r="N3956"/>
    </row>
    <row r="3957" spans="14:14">
      <c r="N3957"/>
    </row>
    <row r="3958" spans="14:14">
      <c r="N3958"/>
    </row>
    <row r="3959" spans="14:14">
      <c r="N3959"/>
    </row>
    <row r="3960" spans="14:14">
      <c r="N3960"/>
    </row>
    <row r="3961" spans="14:14">
      <c r="N3961"/>
    </row>
    <row r="3962" spans="14:14">
      <c r="N3962"/>
    </row>
    <row r="3963" spans="14:14">
      <c r="N3963"/>
    </row>
    <row r="3964" spans="14:14">
      <c r="N3964"/>
    </row>
    <row r="3965" spans="14:14">
      <c r="N3965"/>
    </row>
    <row r="3966" spans="14:14">
      <c r="N3966"/>
    </row>
    <row r="3967" spans="14:14">
      <c r="N3967"/>
    </row>
    <row r="3968" spans="14:14">
      <c r="N3968"/>
    </row>
    <row r="3969" spans="14:14">
      <c r="N3969"/>
    </row>
    <row r="3970" spans="14:14">
      <c r="N3970"/>
    </row>
    <row r="3971" spans="14:14">
      <c r="N3971"/>
    </row>
    <row r="3972" spans="14:14">
      <c r="N3972"/>
    </row>
    <row r="3973" spans="14:14">
      <c r="N3973"/>
    </row>
    <row r="3974" spans="14:14">
      <c r="N3974"/>
    </row>
    <row r="3975" spans="14:14">
      <c r="N3975"/>
    </row>
    <row r="3976" spans="14:14">
      <c r="N3976"/>
    </row>
    <row r="3977" spans="14:14">
      <c r="N3977"/>
    </row>
    <row r="3978" spans="14:14">
      <c r="N3978"/>
    </row>
    <row r="3979" spans="14:14">
      <c r="N3979"/>
    </row>
    <row r="3980" spans="14:14">
      <c r="N3980"/>
    </row>
    <row r="3981" spans="14:14">
      <c r="N3981"/>
    </row>
    <row r="3982" spans="14:14">
      <c r="N3982"/>
    </row>
    <row r="3983" spans="14:14">
      <c r="N3983"/>
    </row>
    <row r="3984" spans="14:14">
      <c r="N3984"/>
    </row>
    <row r="3985" spans="14:14">
      <c r="N3985"/>
    </row>
    <row r="3986" spans="14:14">
      <c r="N3986"/>
    </row>
    <row r="3987" spans="14:14">
      <c r="N3987"/>
    </row>
    <row r="3988" spans="14:14">
      <c r="N3988"/>
    </row>
    <row r="3989" spans="14:14">
      <c r="N3989"/>
    </row>
    <row r="3990" spans="14:14">
      <c r="N3990"/>
    </row>
    <row r="3991" spans="14:14">
      <c r="N3991"/>
    </row>
    <row r="3992" spans="14:14">
      <c r="N3992"/>
    </row>
    <row r="3993" spans="14:14">
      <c r="N3993"/>
    </row>
    <row r="3994" spans="14:14">
      <c r="N3994"/>
    </row>
    <row r="3995" spans="14:14">
      <c r="N3995"/>
    </row>
    <row r="3996" spans="14:14">
      <c r="N3996"/>
    </row>
    <row r="3997" spans="14:14">
      <c r="N3997"/>
    </row>
    <row r="3998" spans="14:14">
      <c r="N3998"/>
    </row>
    <row r="3999" spans="14:14">
      <c r="N3999"/>
    </row>
    <row r="4000" spans="14:14">
      <c r="N4000"/>
    </row>
    <row r="4001" spans="14:14">
      <c r="N4001"/>
    </row>
    <row r="4002" spans="14:14">
      <c r="N4002"/>
    </row>
    <row r="4003" spans="14:14">
      <c r="N4003"/>
    </row>
    <row r="4004" spans="14:14">
      <c r="N4004"/>
    </row>
    <row r="4005" spans="14:14">
      <c r="N4005"/>
    </row>
    <row r="4006" spans="14:14">
      <c r="N4006"/>
    </row>
    <row r="4007" spans="14:14">
      <c r="N4007"/>
    </row>
    <row r="4008" spans="14:14">
      <c r="N4008"/>
    </row>
    <row r="4009" spans="14:14">
      <c r="N4009"/>
    </row>
    <row r="4010" spans="14:14">
      <c r="N4010"/>
    </row>
    <row r="4011" spans="14:14">
      <c r="N4011"/>
    </row>
    <row r="4012" spans="14:14">
      <c r="N4012"/>
    </row>
    <row r="4013" spans="14:14">
      <c r="N4013"/>
    </row>
    <row r="4014" spans="14:14">
      <c r="N4014"/>
    </row>
    <row r="4015" spans="14:14">
      <c r="N4015"/>
    </row>
    <row r="4016" spans="14:14">
      <c r="N4016"/>
    </row>
    <row r="4017" spans="14:14">
      <c r="N4017"/>
    </row>
    <row r="4018" spans="14:14">
      <c r="N4018"/>
    </row>
    <row r="4019" spans="14:14">
      <c r="N4019"/>
    </row>
    <row r="4020" spans="14:14">
      <c r="N4020"/>
    </row>
    <row r="4021" spans="14:14">
      <c r="N4021"/>
    </row>
    <row r="4022" spans="14:14">
      <c r="N4022"/>
    </row>
    <row r="4023" spans="14:14">
      <c r="N4023"/>
    </row>
    <row r="4024" spans="14:14">
      <c r="N4024"/>
    </row>
    <row r="4025" spans="14:14">
      <c r="N4025"/>
    </row>
    <row r="4026" spans="14:14">
      <c r="N4026"/>
    </row>
    <row r="4027" spans="14:14">
      <c r="N4027"/>
    </row>
    <row r="4028" spans="14:14">
      <c r="N4028"/>
    </row>
    <row r="4029" spans="14:14">
      <c r="N4029"/>
    </row>
    <row r="4030" spans="14:14">
      <c r="N4030"/>
    </row>
    <row r="4031" spans="14:14">
      <c r="N4031"/>
    </row>
    <row r="4032" spans="14:14">
      <c r="N4032"/>
    </row>
    <row r="4033" spans="14:14">
      <c r="N4033"/>
    </row>
    <row r="4034" spans="14:14">
      <c r="N4034"/>
    </row>
    <row r="4035" spans="14:14">
      <c r="N4035"/>
    </row>
    <row r="4036" spans="14:14">
      <c r="N4036"/>
    </row>
    <row r="4037" spans="14:14">
      <c r="N4037"/>
    </row>
    <row r="4038" spans="14:14">
      <c r="N4038"/>
    </row>
    <row r="4039" spans="14:14">
      <c r="N4039"/>
    </row>
    <row r="4040" spans="14:14">
      <c r="N4040"/>
    </row>
    <row r="4041" spans="14:14">
      <c r="N4041"/>
    </row>
    <row r="4042" spans="14:14">
      <c r="N4042"/>
    </row>
    <row r="4043" spans="14:14">
      <c r="N4043"/>
    </row>
    <row r="4044" spans="14:14">
      <c r="N4044"/>
    </row>
    <row r="4045" spans="14:14">
      <c r="N4045"/>
    </row>
    <row r="4046" spans="14:14">
      <c r="N4046"/>
    </row>
    <row r="4047" spans="14:14">
      <c r="N4047"/>
    </row>
    <row r="4048" spans="14:14">
      <c r="N4048"/>
    </row>
    <row r="4049" spans="14:14">
      <c r="N4049"/>
    </row>
    <row r="4050" spans="14:14">
      <c r="N4050"/>
    </row>
    <row r="4051" spans="14:14">
      <c r="N4051"/>
    </row>
    <row r="4052" spans="14:14">
      <c r="N4052"/>
    </row>
    <row r="4053" spans="14:14">
      <c r="N4053"/>
    </row>
    <row r="4054" spans="14:14">
      <c r="N4054"/>
    </row>
    <row r="4055" spans="14:14">
      <c r="N4055"/>
    </row>
    <row r="4056" spans="14:14">
      <c r="N4056"/>
    </row>
    <row r="4057" spans="14:14">
      <c r="N4057"/>
    </row>
    <row r="4058" spans="14:14">
      <c r="N4058"/>
    </row>
    <row r="4059" spans="14:14">
      <c r="N4059"/>
    </row>
    <row r="4060" spans="14:14">
      <c r="N4060"/>
    </row>
    <row r="4061" spans="14:14">
      <c r="N4061"/>
    </row>
    <row r="4062" spans="14:14">
      <c r="N4062"/>
    </row>
    <row r="4063" spans="14:14">
      <c r="N4063"/>
    </row>
    <row r="4064" spans="14:14">
      <c r="N4064"/>
    </row>
    <row r="4065" spans="14:14">
      <c r="N4065"/>
    </row>
    <row r="4066" spans="14:14">
      <c r="N4066"/>
    </row>
    <row r="4067" spans="14:14">
      <c r="N4067"/>
    </row>
    <row r="4068" spans="14:14">
      <c r="N4068"/>
    </row>
    <row r="4069" spans="14:14">
      <c r="N4069"/>
    </row>
    <row r="4070" spans="14:14">
      <c r="N4070"/>
    </row>
    <row r="4071" spans="14:14">
      <c r="N4071"/>
    </row>
    <row r="4072" spans="14:14">
      <c r="N4072"/>
    </row>
    <row r="4073" spans="14:14">
      <c r="N4073"/>
    </row>
    <row r="4074" spans="14:14">
      <c r="N4074"/>
    </row>
    <row r="4075" spans="14:14">
      <c r="N4075"/>
    </row>
    <row r="4076" spans="14:14">
      <c r="N4076"/>
    </row>
    <row r="4077" spans="14:14">
      <c r="N4077"/>
    </row>
    <row r="4078" spans="14:14">
      <c r="N4078"/>
    </row>
    <row r="4079" spans="14:14">
      <c r="N4079"/>
    </row>
    <row r="4080" spans="14:14">
      <c r="N4080"/>
    </row>
    <row r="4081" spans="14:14">
      <c r="N4081"/>
    </row>
    <row r="4082" spans="14:14">
      <c r="N4082"/>
    </row>
    <row r="4083" spans="14:14">
      <c r="N4083"/>
    </row>
    <row r="4084" spans="14:14">
      <c r="N4084"/>
    </row>
    <row r="4085" spans="14:14">
      <c r="N4085"/>
    </row>
    <row r="4086" spans="14:14">
      <c r="N4086"/>
    </row>
    <row r="4087" spans="14:14">
      <c r="N4087"/>
    </row>
    <row r="4088" spans="14:14">
      <c r="N4088"/>
    </row>
    <row r="4089" spans="14:14">
      <c r="N4089"/>
    </row>
    <row r="4090" spans="14:14">
      <c r="N4090"/>
    </row>
    <row r="4091" spans="14:14">
      <c r="N4091"/>
    </row>
    <row r="4092" spans="14:14">
      <c r="N4092"/>
    </row>
    <row r="4093" spans="14:14">
      <c r="N4093"/>
    </row>
    <row r="4094" spans="14:14">
      <c r="N4094"/>
    </row>
    <row r="4095" spans="14:14">
      <c r="N4095"/>
    </row>
    <row r="4096" spans="14:14">
      <c r="N4096"/>
    </row>
    <row r="4097" spans="14:14">
      <c r="N4097"/>
    </row>
    <row r="4098" spans="14:14">
      <c r="N4098"/>
    </row>
    <row r="4099" spans="14:14">
      <c r="N4099"/>
    </row>
    <row r="4100" spans="14:14">
      <c r="N4100"/>
    </row>
    <row r="4101" spans="14:14">
      <c r="N4101"/>
    </row>
    <row r="4102" spans="14:14">
      <c r="N4102"/>
    </row>
    <row r="4103" spans="14:14">
      <c r="N4103"/>
    </row>
    <row r="4104" spans="14:14">
      <c r="N4104"/>
    </row>
    <row r="4105" spans="14:14">
      <c r="N4105"/>
    </row>
    <row r="4106" spans="14:14">
      <c r="N4106"/>
    </row>
    <row r="4107" spans="14:14">
      <c r="N4107"/>
    </row>
    <row r="4108" spans="14:14">
      <c r="N4108"/>
    </row>
    <row r="4109" spans="14:14">
      <c r="N4109"/>
    </row>
    <row r="4110" spans="14:14">
      <c r="N4110"/>
    </row>
    <row r="4111" spans="14:14">
      <c r="N4111"/>
    </row>
    <row r="4112" spans="14:14">
      <c r="N4112"/>
    </row>
    <row r="4113" spans="14:14">
      <c r="N4113"/>
    </row>
    <row r="4114" spans="14:14">
      <c r="N4114"/>
    </row>
    <row r="4115" spans="14:14">
      <c r="N4115"/>
    </row>
    <row r="4116" spans="14:14">
      <c r="N4116"/>
    </row>
    <row r="4117" spans="14:14">
      <c r="N4117"/>
    </row>
    <row r="4118" spans="14:14">
      <c r="N4118"/>
    </row>
    <row r="4119" spans="14:14">
      <c r="N4119"/>
    </row>
    <row r="4120" spans="14:14">
      <c r="N4120"/>
    </row>
    <row r="4121" spans="14:14">
      <c r="N4121"/>
    </row>
    <row r="4122" spans="14:14">
      <c r="N4122"/>
    </row>
    <row r="4123" spans="14:14">
      <c r="N4123"/>
    </row>
    <row r="4124" spans="14:14">
      <c r="N4124"/>
    </row>
    <row r="4125" spans="14:14">
      <c r="N4125"/>
    </row>
    <row r="4126" spans="14:14">
      <c r="N4126"/>
    </row>
    <row r="4127" spans="14:14">
      <c r="N4127"/>
    </row>
    <row r="4128" spans="14:14">
      <c r="N4128"/>
    </row>
    <row r="4129" spans="14:14">
      <c r="N4129"/>
    </row>
    <row r="4130" spans="14:14">
      <c r="N4130"/>
    </row>
    <row r="4131" spans="14:14">
      <c r="N4131"/>
    </row>
    <row r="4132" spans="14:14">
      <c r="N4132"/>
    </row>
    <row r="4133" spans="14:14">
      <c r="N4133"/>
    </row>
    <row r="4134" spans="14:14">
      <c r="N4134"/>
    </row>
    <row r="4135" spans="14:14">
      <c r="N4135"/>
    </row>
    <row r="4136" spans="14:14">
      <c r="N4136"/>
    </row>
    <row r="4137" spans="14:14">
      <c r="N4137"/>
    </row>
    <row r="4138" spans="14:14">
      <c r="N4138"/>
    </row>
    <row r="4139" spans="14:14">
      <c r="N4139"/>
    </row>
    <row r="4140" spans="14:14">
      <c r="N4140"/>
    </row>
    <row r="4141" spans="14:14">
      <c r="N4141"/>
    </row>
    <row r="4142" spans="14:14">
      <c r="N4142"/>
    </row>
    <row r="4143" spans="14:14">
      <c r="N4143"/>
    </row>
    <row r="4144" spans="14:14">
      <c r="N4144"/>
    </row>
    <row r="4145" spans="14:14">
      <c r="N4145"/>
    </row>
    <row r="4146" spans="14:14">
      <c r="N4146"/>
    </row>
    <row r="4147" spans="14:14">
      <c r="N4147"/>
    </row>
    <row r="4148" spans="14:14">
      <c r="N4148"/>
    </row>
    <row r="4149" spans="14:14">
      <c r="N4149"/>
    </row>
    <row r="4150" spans="14:14">
      <c r="N4150"/>
    </row>
    <row r="4151" spans="14:14">
      <c r="N4151"/>
    </row>
    <row r="4152" spans="14:14">
      <c r="N4152"/>
    </row>
    <row r="4153" spans="14:14">
      <c r="N4153"/>
    </row>
    <row r="4154" spans="14:14">
      <c r="N4154"/>
    </row>
    <row r="4155" spans="14:14">
      <c r="N4155"/>
    </row>
    <row r="4156" spans="14:14">
      <c r="N4156"/>
    </row>
    <row r="4157" spans="14:14">
      <c r="N4157"/>
    </row>
    <row r="4158" spans="14:14">
      <c r="N4158"/>
    </row>
    <row r="4159" spans="14:14">
      <c r="N4159"/>
    </row>
    <row r="4160" spans="14:14">
      <c r="N4160"/>
    </row>
    <row r="4161" spans="14:14">
      <c r="N4161"/>
    </row>
    <row r="4162" spans="14:14">
      <c r="N4162"/>
    </row>
    <row r="4163" spans="14:14">
      <c r="N4163"/>
    </row>
    <row r="4164" spans="14:14">
      <c r="N4164"/>
    </row>
    <row r="4165" spans="14:14">
      <c r="N4165"/>
    </row>
    <row r="4166" spans="14:14">
      <c r="N4166"/>
    </row>
    <row r="4167" spans="14:14">
      <c r="N4167"/>
    </row>
    <row r="4168" spans="14:14">
      <c r="N4168"/>
    </row>
    <row r="4169" spans="14:14">
      <c r="N4169"/>
    </row>
    <row r="4170" spans="14:14">
      <c r="N4170"/>
    </row>
    <row r="4171" spans="14:14">
      <c r="N4171"/>
    </row>
    <row r="4172" spans="14:14">
      <c r="N4172"/>
    </row>
    <row r="4173" spans="14:14">
      <c r="N4173"/>
    </row>
    <row r="4174" spans="14:14">
      <c r="N4174"/>
    </row>
    <row r="4175" spans="14:14">
      <c r="N4175"/>
    </row>
    <row r="4176" spans="14:14">
      <c r="N4176"/>
    </row>
    <row r="4177" spans="14:14">
      <c r="N4177"/>
    </row>
    <row r="4178" spans="14:14">
      <c r="N4178"/>
    </row>
    <row r="4179" spans="14:14">
      <c r="N4179"/>
    </row>
    <row r="4180" spans="14:14">
      <c r="N4180"/>
    </row>
    <row r="4181" spans="14:14">
      <c r="N4181"/>
    </row>
    <row r="4182" spans="14:14">
      <c r="N4182"/>
    </row>
    <row r="4183" spans="14:14">
      <c r="N4183"/>
    </row>
    <row r="4184" spans="14:14">
      <c r="N4184"/>
    </row>
    <row r="4185" spans="14:14">
      <c r="N4185"/>
    </row>
    <row r="4186" spans="14:14">
      <c r="N4186"/>
    </row>
    <row r="4187" spans="14:14">
      <c r="N4187"/>
    </row>
    <row r="4188" spans="14:14">
      <c r="N4188"/>
    </row>
    <row r="4189" spans="14:14">
      <c r="N4189"/>
    </row>
    <row r="4190" spans="14:14">
      <c r="N4190"/>
    </row>
    <row r="4191" spans="14:14">
      <c r="N4191"/>
    </row>
    <row r="4192" spans="14:14">
      <c r="N4192"/>
    </row>
    <row r="4193" spans="14:14">
      <c r="N4193"/>
    </row>
    <row r="4194" spans="14:14">
      <c r="N4194"/>
    </row>
    <row r="4195" spans="14:14">
      <c r="N4195"/>
    </row>
    <row r="4196" spans="14:14">
      <c r="N4196"/>
    </row>
    <row r="4197" spans="14:14">
      <c r="N4197"/>
    </row>
    <row r="4198" spans="14:14">
      <c r="N4198"/>
    </row>
    <row r="4199" spans="14:14">
      <c r="N4199"/>
    </row>
    <row r="4200" spans="14:14">
      <c r="N4200"/>
    </row>
    <row r="4201" spans="14:14">
      <c r="N4201"/>
    </row>
    <row r="4202" spans="14:14">
      <c r="N4202"/>
    </row>
    <row r="4203" spans="14:14">
      <c r="N4203"/>
    </row>
    <row r="4204" spans="14:14">
      <c r="N4204"/>
    </row>
    <row r="4205" spans="14:14">
      <c r="N4205"/>
    </row>
    <row r="4206" spans="14:14">
      <c r="N4206"/>
    </row>
    <row r="4207" spans="14:14">
      <c r="N4207"/>
    </row>
    <row r="4208" spans="14:14">
      <c r="N4208"/>
    </row>
    <row r="4209" spans="14:14">
      <c r="N4209"/>
    </row>
    <row r="4210" spans="14:14">
      <c r="N4210"/>
    </row>
    <row r="4211" spans="14:14">
      <c r="N4211"/>
    </row>
    <row r="4212" spans="14:14">
      <c r="N4212"/>
    </row>
    <row r="4213" spans="14:14">
      <c r="N4213"/>
    </row>
    <row r="4214" spans="14:14">
      <c r="N4214"/>
    </row>
    <row r="4215" spans="14:14">
      <c r="N4215"/>
    </row>
    <row r="4216" spans="14:14">
      <c r="N4216"/>
    </row>
    <row r="4217" spans="14:14">
      <c r="N4217"/>
    </row>
    <row r="4218" spans="14:14">
      <c r="N4218"/>
    </row>
    <row r="4219" spans="14:14">
      <c r="N4219"/>
    </row>
    <row r="4220" spans="14:14">
      <c r="N4220"/>
    </row>
    <row r="4221" spans="14:14">
      <c r="N4221"/>
    </row>
    <row r="4222" spans="14:14">
      <c r="N4222"/>
    </row>
    <row r="4223" spans="14:14">
      <c r="N4223"/>
    </row>
    <row r="4224" spans="14:14">
      <c r="N4224"/>
    </row>
    <row r="4225" spans="14:14">
      <c r="N4225"/>
    </row>
    <row r="4226" spans="14:14">
      <c r="N4226"/>
    </row>
    <row r="4227" spans="14:14">
      <c r="N4227"/>
    </row>
    <row r="4228" spans="14:14">
      <c r="N4228"/>
    </row>
    <row r="4229" spans="14:14">
      <c r="N4229"/>
    </row>
    <row r="4230" spans="14:14">
      <c r="N4230"/>
    </row>
    <row r="4231" spans="14:14">
      <c r="N4231"/>
    </row>
    <row r="4232" spans="14:14">
      <c r="N4232"/>
    </row>
    <row r="4233" spans="14:14">
      <c r="N4233"/>
    </row>
    <row r="4234" spans="14:14">
      <c r="N4234"/>
    </row>
    <row r="4235" spans="14:14">
      <c r="N4235"/>
    </row>
    <row r="4236" spans="14:14">
      <c r="N4236"/>
    </row>
    <row r="4237" spans="14:14">
      <c r="N4237"/>
    </row>
    <row r="4238" spans="14:14">
      <c r="N4238"/>
    </row>
    <row r="4239" spans="14:14">
      <c r="N4239"/>
    </row>
    <row r="4240" spans="14:14">
      <c r="N4240"/>
    </row>
    <row r="4241" spans="14:14">
      <c r="N4241"/>
    </row>
    <row r="4242" spans="14:14">
      <c r="N4242"/>
    </row>
    <row r="4243" spans="14:14">
      <c r="N4243"/>
    </row>
    <row r="4244" spans="14:14">
      <c r="N4244"/>
    </row>
    <row r="4245" spans="14:14">
      <c r="N4245"/>
    </row>
    <row r="4246" spans="14:14">
      <c r="N4246"/>
    </row>
    <row r="4247" spans="14:14">
      <c r="N4247"/>
    </row>
    <row r="4248" spans="14:14">
      <c r="N4248"/>
    </row>
    <row r="4249" spans="14:14">
      <c r="N4249"/>
    </row>
    <row r="4250" spans="14:14">
      <c r="N4250"/>
    </row>
    <row r="4251" spans="14:14">
      <c r="N4251"/>
    </row>
    <row r="4252" spans="14:14">
      <c r="N4252"/>
    </row>
    <row r="4253" spans="14:14">
      <c r="N4253"/>
    </row>
    <row r="4254" spans="14:14">
      <c r="N4254"/>
    </row>
    <row r="4255" spans="14:14">
      <c r="N4255"/>
    </row>
    <row r="4256" spans="14:14">
      <c r="N4256"/>
    </row>
    <row r="4257" spans="14:14">
      <c r="N4257"/>
    </row>
    <row r="4258" spans="14:14">
      <c r="N4258"/>
    </row>
    <row r="4259" spans="14:14">
      <c r="N4259"/>
    </row>
    <row r="4260" spans="14:14">
      <c r="N4260"/>
    </row>
    <row r="4261" spans="14:14">
      <c r="N4261"/>
    </row>
    <row r="4262" spans="14:14">
      <c r="N4262"/>
    </row>
    <row r="4263" spans="14:14">
      <c r="N4263"/>
    </row>
    <row r="4264" spans="14:14">
      <c r="N4264"/>
    </row>
    <row r="4265" spans="14:14">
      <c r="N4265"/>
    </row>
    <row r="4266" spans="14:14">
      <c r="N4266"/>
    </row>
    <row r="4267" spans="14:14">
      <c r="N4267"/>
    </row>
    <row r="4268" spans="14:14">
      <c r="N4268"/>
    </row>
    <row r="4269" spans="14:14">
      <c r="N4269"/>
    </row>
    <row r="4270" spans="14:14">
      <c r="N4270"/>
    </row>
    <row r="4271" spans="14:14">
      <c r="N4271"/>
    </row>
    <row r="4272" spans="14:14">
      <c r="N4272"/>
    </row>
    <row r="4273" spans="14:14">
      <c r="N4273"/>
    </row>
    <row r="4274" spans="14:14">
      <c r="N4274"/>
    </row>
    <row r="4275" spans="14:14">
      <c r="N4275"/>
    </row>
    <row r="4276" spans="14:14">
      <c r="N4276"/>
    </row>
    <row r="4277" spans="14:14">
      <c r="N4277"/>
    </row>
    <row r="4278" spans="14:14">
      <c r="N4278"/>
    </row>
    <row r="4279" spans="14:14">
      <c r="N4279"/>
    </row>
    <row r="4280" spans="14:14">
      <c r="N4280"/>
    </row>
    <row r="4281" spans="14:14">
      <c r="N4281"/>
    </row>
    <row r="4282" spans="14:14">
      <c r="N4282"/>
    </row>
    <row r="4283" spans="14:14">
      <c r="N4283"/>
    </row>
    <row r="4284" spans="14:14">
      <c r="N4284"/>
    </row>
    <row r="4285" spans="14:14">
      <c r="N4285"/>
    </row>
    <row r="4286" spans="14:14">
      <c r="N4286"/>
    </row>
    <row r="4287" spans="14:14">
      <c r="N4287"/>
    </row>
    <row r="4288" spans="14:14">
      <c r="N4288"/>
    </row>
    <row r="4289" spans="14:14">
      <c r="N4289"/>
    </row>
    <row r="4290" spans="14:14">
      <c r="N4290"/>
    </row>
    <row r="4291" spans="14:14">
      <c r="N4291"/>
    </row>
    <row r="4292" spans="14:14">
      <c r="N4292"/>
    </row>
    <row r="4293" spans="14:14">
      <c r="N4293"/>
    </row>
    <row r="4294" spans="14:14">
      <c r="N4294"/>
    </row>
    <row r="4295" spans="14:14">
      <c r="N4295"/>
    </row>
    <row r="4296" spans="14:14">
      <c r="N4296"/>
    </row>
    <row r="4297" spans="14:14">
      <c r="N4297"/>
    </row>
    <row r="4298" spans="14:14">
      <c r="N4298"/>
    </row>
    <row r="4299" spans="14:14">
      <c r="N4299"/>
    </row>
    <row r="4300" spans="14:14">
      <c r="N4300"/>
    </row>
    <row r="4301" spans="14:14">
      <c r="N4301"/>
    </row>
    <row r="4302" spans="14:14">
      <c r="N4302"/>
    </row>
    <row r="4303" spans="14:14">
      <c r="N4303"/>
    </row>
    <row r="4304" spans="14:14">
      <c r="N4304"/>
    </row>
    <row r="4305" spans="14:14">
      <c r="N4305"/>
    </row>
    <row r="4306" spans="14:14">
      <c r="N4306"/>
    </row>
    <row r="4307" spans="14:14">
      <c r="N4307"/>
    </row>
    <row r="4308" spans="14:14">
      <c r="N4308"/>
    </row>
    <row r="4309" spans="14:14">
      <c r="N4309"/>
    </row>
    <row r="4310" spans="14:14">
      <c r="N4310"/>
    </row>
    <row r="4311" spans="14:14">
      <c r="N4311"/>
    </row>
    <row r="4312" spans="14:14">
      <c r="N4312"/>
    </row>
    <row r="4313" spans="14:14">
      <c r="N4313"/>
    </row>
    <row r="4314" spans="14:14">
      <c r="N4314"/>
    </row>
    <row r="4315" spans="14:14">
      <c r="N4315"/>
    </row>
    <row r="4316" spans="14:14">
      <c r="N4316"/>
    </row>
    <row r="4317" spans="14:14">
      <c r="N4317"/>
    </row>
    <row r="4318" spans="14:14">
      <c r="N4318"/>
    </row>
    <row r="4319" spans="14:14">
      <c r="N4319"/>
    </row>
    <row r="4320" spans="14:14">
      <c r="N4320"/>
    </row>
    <row r="4321" spans="14:14">
      <c r="N4321"/>
    </row>
    <row r="4322" spans="14:14">
      <c r="N4322"/>
    </row>
    <row r="4323" spans="14:14">
      <c r="N4323"/>
    </row>
    <row r="4324" spans="14:14">
      <c r="N4324"/>
    </row>
    <row r="4325" spans="14:14">
      <c r="N4325"/>
    </row>
    <row r="4326" spans="14:14">
      <c r="N4326"/>
    </row>
    <row r="4327" spans="14:14">
      <c r="N4327"/>
    </row>
    <row r="4328" spans="14:14">
      <c r="N4328"/>
    </row>
    <row r="4329" spans="14:14">
      <c r="N4329"/>
    </row>
    <row r="4330" spans="14:14">
      <c r="N4330"/>
    </row>
    <row r="4331" spans="14:14">
      <c r="N4331"/>
    </row>
    <row r="4332" spans="14:14">
      <c r="N4332"/>
    </row>
    <row r="4333" spans="14:14">
      <c r="N4333"/>
    </row>
    <row r="4334" spans="14:14">
      <c r="N4334"/>
    </row>
    <row r="4335" spans="14:14">
      <c r="N4335"/>
    </row>
    <row r="4336" spans="14:14">
      <c r="N4336"/>
    </row>
    <row r="4337" spans="14:14">
      <c r="N4337"/>
    </row>
    <row r="4338" spans="14:14">
      <c r="N4338"/>
    </row>
    <row r="4339" spans="14:14">
      <c r="N4339"/>
    </row>
    <row r="4340" spans="14:14">
      <c r="N4340"/>
    </row>
    <row r="4341" spans="14:14">
      <c r="N4341"/>
    </row>
    <row r="4342" spans="14:14">
      <c r="N4342"/>
    </row>
    <row r="4343" spans="14:14">
      <c r="N4343"/>
    </row>
    <row r="4344" spans="14:14">
      <c r="N4344"/>
    </row>
    <row r="4345" spans="14:14">
      <c r="N4345"/>
    </row>
    <row r="4346" spans="14:14">
      <c r="N4346"/>
    </row>
    <row r="4347" spans="14:14">
      <c r="N4347"/>
    </row>
    <row r="4348" spans="14:14">
      <c r="N4348"/>
    </row>
    <row r="4349" spans="14:14">
      <c r="N4349"/>
    </row>
    <row r="4350" spans="14:14">
      <c r="N4350"/>
    </row>
    <row r="4351" spans="14:14">
      <c r="N4351"/>
    </row>
    <row r="4352" spans="14:14">
      <c r="N4352"/>
    </row>
    <row r="4353" spans="14:14">
      <c r="N4353"/>
    </row>
    <row r="4354" spans="14:14">
      <c r="N4354"/>
    </row>
    <row r="4355" spans="14:14">
      <c r="N4355"/>
    </row>
    <row r="4356" spans="14:14">
      <c r="N4356"/>
    </row>
    <row r="4357" spans="14:14">
      <c r="N4357"/>
    </row>
    <row r="4358" spans="14:14">
      <c r="N4358"/>
    </row>
    <row r="4359" spans="14:14">
      <c r="N4359"/>
    </row>
    <row r="4360" spans="14:14">
      <c r="N4360"/>
    </row>
    <row r="4361" spans="14:14">
      <c r="N4361"/>
    </row>
    <row r="4362" spans="14:14">
      <c r="N4362"/>
    </row>
    <row r="4363" spans="14:14">
      <c r="N4363"/>
    </row>
    <row r="4364" spans="14:14">
      <c r="N4364"/>
    </row>
    <row r="4365" spans="14:14">
      <c r="N4365"/>
    </row>
    <row r="4366" spans="14:14">
      <c r="N4366"/>
    </row>
    <row r="4367" spans="14:14">
      <c r="N4367"/>
    </row>
    <row r="4368" spans="14:14">
      <c r="N4368"/>
    </row>
    <row r="4369" spans="14:14">
      <c r="N4369"/>
    </row>
    <row r="4370" spans="14:14">
      <c r="N4370"/>
    </row>
    <row r="4371" spans="14:14">
      <c r="N4371"/>
    </row>
    <row r="4372" spans="14:14">
      <c r="N4372"/>
    </row>
    <row r="4373" spans="14:14">
      <c r="N4373"/>
    </row>
    <row r="4374" spans="14:14">
      <c r="N4374"/>
    </row>
    <row r="4375" spans="14:14">
      <c r="N4375"/>
    </row>
    <row r="4376" spans="14:14">
      <c r="N4376"/>
    </row>
    <row r="4377" spans="14:14">
      <c r="N4377"/>
    </row>
    <row r="4378" spans="14:14">
      <c r="N4378"/>
    </row>
    <row r="4379" spans="14:14">
      <c r="N4379"/>
    </row>
    <row r="4380" spans="14:14">
      <c r="N4380"/>
    </row>
    <row r="4381" spans="14:14">
      <c r="N4381"/>
    </row>
    <row r="4382" spans="14:14">
      <c r="N4382"/>
    </row>
    <row r="4383" spans="14:14">
      <c r="N4383"/>
    </row>
    <row r="4384" spans="14:14">
      <c r="N4384"/>
    </row>
    <row r="4385" spans="14:14">
      <c r="N4385"/>
    </row>
    <row r="4386" spans="14:14">
      <c r="N4386"/>
    </row>
    <row r="4387" spans="14:14">
      <c r="N4387"/>
    </row>
    <row r="4388" spans="14:14">
      <c r="N4388"/>
    </row>
    <row r="4389" spans="14:14">
      <c r="N4389"/>
    </row>
    <row r="4390" spans="14:14">
      <c r="N4390"/>
    </row>
    <row r="4391" spans="14:14">
      <c r="N4391"/>
    </row>
    <row r="4392" spans="14:14">
      <c r="N4392"/>
    </row>
    <row r="4393" spans="14:14">
      <c r="N4393"/>
    </row>
    <row r="4394" spans="14:14">
      <c r="N4394"/>
    </row>
    <row r="4395" spans="14:14">
      <c r="N4395"/>
    </row>
    <row r="4396" spans="14:14">
      <c r="N4396"/>
    </row>
    <row r="4397" spans="14:14">
      <c r="N4397"/>
    </row>
    <row r="4398" spans="14:14">
      <c r="N4398"/>
    </row>
    <row r="4399" spans="14:14">
      <c r="N4399"/>
    </row>
    <row r="4400" spans="14:14">
      <c r="N4400"/>
    </row>
    <row r="4401" spans="14:14">
      <c r="N4401"/>
    </row>
    <row r="4402" spans="14:14">
      <c r="N4402"/>
    </row>
    <row r="4403" spans="14:14">
      <c r="N4403"/>
    </row>
    <row r="4404" spans="14:14">
      <c r="N4404"/>
    </row>
    <row r="4405" spans="14:14">
      <c r="N4405"/>
    </row>
    <row r="4406" spans="14:14">
      <c r="N4406"/>
    </row>
    <row r="4407" spans="14:14">
      <c r="N4407"/>
    </row>
    <row r="4408" spans="14:14">
      <c r="N4408"/>
    </row>
    <row r="4409" spans="14:14">
      <c r="N4409"/>
    </row>
    <row r="4410" spans="14:14">
      <c r="N4410"/>
    </row>
    <row r="4411" spans="14:14">
      <c r="N4411"/>
    </row>
    <row r="4412" spans="14:14">
      <c r="N4412"/>
    </row>
    <row r="4413" spans="14:14">
      <c r="N4413"/>
    </row>
    <row r="4414" spans="14:14">
      <c r="N4414"/>
    </row>
    <row r="4415" spans="14:14">
      <c r="N4415"/>
    </row>
    <row r="4416" spans="14:14">
      <c r="N4416"/>
    </row>
    <row r="4417" spans="14:14">
      <c r="N4417"/>
    </row>
    <row r="4418" spans="14:14">
      <c r="N4418"/>
    </row>
    <row r="4419" spans="14:14">
      <c r="N4419"/>
    </row>
    <row r="4420" spans="14:14">
      <c r="N4420"/>
    </row>
    <row r="4421" spans="14:14">
      <c r="N4421"/>
    </row>
    <row r="4422" spans="14:14">
      <c r="N4422"/>
    </row>
    <row r="4423" spans="14:14">
      <c r="N4423"/>
    </row>
    <row r="4424" spans="14:14">
      <c r="N4424"/>
    </row>
    <row r="4425" spans="14:14">
      <c r="N4425"/>
    </row>
    <row r="4426" spans="14:14">
      <c r="N4426"/>
    </row>
    <row r="4427" spans="14:14">
      <c r="N4427"/>
    </row>
    <row r="4428" spans="14:14">
      <c r="N4428"/>
    </row>
    <row r="4429" spans="14:14">
      <c r="N4429"/>
    </row>
    <row r="4430" spans="14:14">
      <c r="N4430"/>
    </row>
    <row r="4431" spans="14:14">
      <c r="N4431"/>
    </row>
    <row r="4432" spans="14:14">
      <c r="N4432"/>
    </row>
    <row r="4433" spans="14:14">
      <c r="N4433"/>
    </row>
    <row r="4434" spans="14:14">
      <c r="N4434"/>
    </row>
    <row r="4435" spans="14:14">
      <c r="N4435"/>
    </row>
    <row r="4436" spans="14:14">
      <c r="N4436"/>
    </row>
    <row r="4437" spans="14:14">
      <c r="N4437"/>
    </row>
    <row r="4438" spans="14:14">
      <c r="N4438"/>
    </row>
    <row r="4439" spans="14:14">
      <c r="N4439"/>
    </row>
    <row r="4440" spans="14:14">
      <c r="N4440"/>
    </row>
    <row r="4441" spans="14:14">
      <c r="N4441"/>
    </row>
    <row r="4442" spans="14:14">
      <c r="N4442"/>
    </row>
    <row r="4443" spans="14:14">
      <c r="N4443"/>
    </row>
    <row r="4444" spans="14:14">
      <c r="N4444"/>
    </row>
    <row r="4445" spans="14:14">
      <c r="N4445"/>
    </row>
    <row r="4446" spans="14:14">
      <c r="N4446"/>
    </row>
    <row r="4447" spans="14:14">
      <c r="N4447"/>
    </row>
    <row r="4448" spans="14:14">
      <c r="N4448"/>
    </row>
    <row r="4449" spans="14:14">
      <c r="N4449"/>
    </row>
    <row r="4450" spans="14:14">
      <c r="N4450"/>
    </row>
    <row r="4451" spans="14:14">
      <c r="N4451"/>
    </row>
    <row r="4452" spans="14:14">
      <c r="N4452"/>
    </row>
    <row r="4453" spans="14:14">
      <c r="N4453"/>
    </row>
    <row r="4454" spans="14:14">
      <c r="N4454"/>
    </row>
    <row r="4455" spans="14:14">
      <c r="N4455"/>
    </row>
    <row r="4456" spans="14:14">
      <c r="N4456"/>
    </row>
    <row r="4457" spans="14:14">
      <c r="N4457"/>
    </row>
    <row r="4458" spans="14:14">
      <c r="N4458"/>
    </row>
    <row r="4459" spans="14:14">
      <c r="N4459"/>
    </row>
    <row r="4460" spans="14:14">
      <c r="N4460"/>
    </row>
    <row r="4461" spans="14:14">
      <c r="N4461"/>
    </row>
    <row r="4462" spans="14:14">
      <c r="N4462"/>
    </row>
    <row r="4463" spans="14:14">
      <c r="N4463"/>
    </row>
    <row r="4464" spans="14:14">
      <c r="N4464"/>
    </row>
    <row r="4465" spans="14:14">
      <c r="N4465"/>
    </row>
    <row r="4466" spans="14:14">
      <c r="N4466"/>
    </row>
    <row r="4467" spans="14:14">
      <c r="N4467"/>
    </row>
    <row r="4468" spans="14:14">
      <c r="N4468"/>
    </row>
    <row r="4469" spans="14:14">
      <c r="N4469"/>
    </row>
    <row r="4470" spans="14:14">
      <c r="N4470"/>
    </row>
    <row r="4471" spans="14:14">
      <c r="N4471"/>
    </row>
    <row r="4472" spans="14:14">
      <c r="N4472"/>
    </row>
    <row r="4473" spans="14:14">
      <c r="N4473"/>
    </row>
    <row r="4474" spans="14:14">
      <c r="N4474"/>
    </row>
    <row r="4475" spans="14:14">
      <c r="N4475"/>
    </row>
    <row r="4476" spans="14:14">
      <c r="N4476"/>
    </row>
    <row r="4477" spans="14:14">
      <c r="N4477"/>
    </row>
    <row r="4478" spans="14:14">
      <c r="N4478"/>
    </row>
    <row r="4479" spans="14:14">
      <c r="N4479"/>
    </row>
    <row r="4480" spans="14:14">
      <c r="N4480"/>
    </row>
    <row r="4481" spans="14:14">
      <c r="N4481"/>
    </row>
    <row r="4482" spans="14:14">
      <c r="N4482"/>
    </row>
    <row r="4483" spans="14:14">
      <c r="N4483"/>
    </row>
    <row r="4484" spans="14:14">
      <c r="N4484"/>
    </row>
    <row r="4485" spans="14:14">
      <c r="N4485"/>
    </row>
    <row r="4486" spans="14:14">
      <c r="N4486"/>
    </row>
    <row r="4487" spans="14:14">
      <c r="N4487"/>
    </row>
    <row r="4488" spans="14:14">
      <c r="N4488"/>
    </row>
    <row r="4489" spans="14:14">
      <c r="N4489"/>
    </row>
    <row r="4490" spans="14:14">
      <c r="N4490"/>
    </row>
    <row r="4491" spans="14:14">
      <c r="N4491"/>
    </row>
    <row r="4492" spans="14:14">
      <c r="N4492"/>
    </row>
    <row r="4493" spans="14:14">
      <c r="N4493"/>
    </row>
    <row r="4494" spans="14:14">
      <c r="N4494"/>
    </row>
    <row r="4495" spans="14:14">
      <c r="N4495"/>
    </row>
    <row r="4496" spans="14:14">
      <c r="N4496"/>
    </row>
    <row r="4497" spans="14:14">
      <c r="N4497"/>
    </row>
    <row r="4498" spans="14:14">
      <c r="N4498"/>
    </row>
    <row r="4499" spans="14:14">
      <c r="N4499"/>
    </row>
    <row r="4500" spans="14:14">
      <c r="N4500"/>
    </row>
    <row r="4501" spans="14:14">
      <c r="N4501"/>
    </row>
    <row r="4502" spans="14:14">
      <c r="N4502"/>
    </row>
    <row r="4503" spans="14:14">
      <c r="N4503"/>
    </row>
    <row r="4504" spans="14:14">
      <c r="N4504"/>
    </row>
    <row r="4505" spans="14:14">
      <c r="N4505"/>
    </row>
    <row r="4506" spans="14:14">
      <c r="N4506"/>
    </row>
    <row r="4507" spans="14:14">
      <c r="N4507"/>
    </row>
    <row r="4508" spans="14:14">
      <c r="N4508"/>
    </row>
    <row r="4509" spans="14:14">
      <c r="N4509"/>
    </row>
    <row r="4510" spans="14:14">
      <c r="N4510"/>
    </row>
    <row r="4511" spans="14:14">
      <c r="N4511"/>
    </row>
    <row r="4512" spans="14:14">
      <c r="N4512"/>
    </row>
    <row r="4513" spans="14:14">
      <c r="N4513"/>
    </row>
    <row r="4514" spans="14:14">
      <c r="N4514"/>
    </row>
    <row r="4515" spans="14:14">
      <c r="N4515"/>
    </row>
    <row r="4516" spans="14:14">
      <c r="N4516"/>
    </row>
    <row r="4517" spans="14:14">
      <c r="N4517"/>
    </row>
    <row r="4518" spans="14:14">
      <c r="N4518"/>
    </row>
    <row r="4519" spans="14:14">
      <c r="N4519"/>
    </row>
    <row r="4520" spans="14:14">
      <c r="N4520"/>
    </row>
    <row r="4521" spans="14:14">
      <c r="N4521"/>
    </row>
    <row r="4522" spans="14:14">
      <c r="N4522"/>
    </row>
    <row r="4523" spans="14:14">
      <c r="N4523"/>
    </row>
    <row r="4524" spans="14:14">
      <c r="N4524"/>
    </row>
    <row r="4525" spans="14:14">
      <c r="N4525"/>
    </row>
    <row r="4526" spans="14:14">
      <c r="N4526"/>
    </row>
    <row r="4527" spans="14:14">
      <c r="N4527"/>
    </row>
    <row r="4528" spans="14:14">
      <c r="N4528"/>
    </row>
    <row r="4529" spans="14:14">
      <c r="N4529"/>
    </row>
    <row r="4530" spans="14:14">
      <c r="N4530"/>
    </row>
    <row r="4531" spans="14:14">
      <c r="N4531"/>
    </row>
    <row r="4532" spans="14:14">
      <c r="N4532"/>
    </row>
    <row r="4533" spans="14:14">
      <c r="N4533"/>
    </row>
    <row r="4534" spans="14:14">
      <c r="N4534"/>
    </row>
    <row r="4535" spans="14:14">
      <c r="N4535"/>
    </row>
    <row r="4536" spans="14:14">
      <c r="N4536"/>
    </row>
    <row r="4537" spans="14:14">
      <c r="N4537"/>
    </row>
    <row r="4538" spans="14:14">
      <c r="N4538"/>
    </row>
    <row r="4539" spans="14:14">
      <c r="N4539"/>
    </row>
    <row r="4540" spans="14:14">
      <c r="N4540"/>
    </row>
    <row r="4541" spans="14:14">
      <c r="N4541"/>
    </row>
    <row r="4542" spans="14:14">
      <c r="N4542"/>
    </row>
    <row r="4543" spans="14:14">
      <c r="N4543"/>
    </row>
    <row r="4544" spans="14:14">
      <c r="N4544"/>
    </row>
    <row r="4545" spans="14:14">
      <c r="N4545"/>
    </row>
    <row r="4546" spans="14:14">
      <c r="N4546"/>
    </row>
    <row r="4547" spans="14:14">
      <c r="N4547"/>
    </row>
    <row r="4548" spans="14:14">
      <c r="N4548"/>
    </row>
    <row r="4549" spans="14:14">
      <c r="N4549"/>
    </row>
    <row r="4550" spans="14:14">
      <c r="N4550"/>
    </row>
    <row r="4551" spans="14:14">
      <c r="N4551"/>
    </row>
    <row r="4552" spans="14:14">
      <c r="N4552"/>
    </row>
    <row r="4553" spans="14:14">
      <c r="N4553"/>
    </row>
    <row r="4554" spans="14:14">
      <c r="N4554"/>
    </row>
    <row r="4555" spans="14:14">
      <c r="N4555"/>
    </row>
    <row r="4556" spans="14:14">
      <c r="N4556"/>
    </row>
    <row r="4557" spans="14:14">
      <c r="N4557"/>
    </row>
    <row r="4558" spans="14:14">
      <c r="N4558"/>
    </row>
    <row r="4559" spans="14:14">
      <c r="N4559"/>
    </row>
    <row r="4560" spans="14:14">
      <c r="N4560"/>
    </row>
    <row r="4561" spans="14:14">
      <c r="N4561"/>
    </row>
    <row r="4562" spans="14:14">
      <c r="N4562"/>
    </row>
    <row r="4563" spans="14:14">
      <c r="N4563"/>
    </row>
    <row r="4564" spans="14:14">
      <c r="N4564"/>
    </row>
    <row r="4565" spans="14:14">
      <c r="N4565"/>
    </row>
    <row r="4566" spans="14:14">
      <c r="N4566"/>
    </row>
    <row r="4567" spans="14:14">
      <c r="N4567"/>
    </row>
    <row r="4568" spans="14:14">
      <c r="N4568"/>
    </row>
    <row r="4569" spans="14:14">
      <c r="N4569"/>
    </row>
    <row r="4570" spans="14:14">
      <c r="N4570"/>
    </row>
    <row r="4571" spans="14:14">
      <c r="N4571"/>
    </row>
    <row r="4572" spans="14:14">
      <c r="N4572"/>
    </row>
    <row r="4573" spans="14:14">
      <c r="N4573"/>
    </row>
    <row r="4574" spans="14:14">
      <c r="N4574"/>
    </row>
    <row r="4575" spans="14:14">
      <c r="N4575"/>
    </row>
    <row r="4576" spans="14:14">
      <c r="N4576"/>
    </row>
    <row r="4577" spans="14:14">
      <c r="N4577"/>
    </row>
    <row r="4578" spans="14:14">
      <c r="N4578"/>
    </row>
    <row r="4579" spans="14:14">
      <c r="N4579"/>
    </row>
    <row r="4580" spans="14:14">
      <c r="N4580"/>
    </row>
    <row r="4581" spans="14:14">
      <c r="N4581"/>
    </row>
    <row r="4582" spans="14:14">
      <c r="N4582"/>
    </row>
    <row r="4583" spans="14:14">
      <c r="N4583"/>
    </row>
    <row r="4584" spans="14:14">
      <c r="N4584"/>
    </row>
    <row r="4585" spans="14:14">
      <c r="N4585"/>
    </row>
    <row r="4586" spans="14:14">
      <c r="N4586"/>
    </row>
    <row r="4587" spans="14:14">
      <c r="N4587"/>
    </row>
    <row r="4588" spans="14:14">
      <c r="N4588"/>
    </row>
    <row r="4589" spans="14:14">
      <c r="N4589"/>
    </row>
    <row r="4590" spans="14:14">
      <c r="N4590"/>
    </row>
    <row r="4591" spans="14:14">
      <c r="N4591"/>
    </row>
    <row r="4592" spans="14:14">
      <c r="N4592"/>
    </row>
    <row r="4593" spans="14:14">
      <c r="N4593"/>
    </row>
    <row r="4594" spans="14:14">
      <c r="N4594"/>
    </row>
    <row r="4595" spans="14:14">
      <c r="N4595"/>
    </row>
    <row r="4596" spans="14:14">
      <c r="N4596"/>
    </row>
    <row r="4597" spans="14:14">
      <c r="N4597"/>
    </row>
    <row r="4598" spans="14:14">
      <c r="N4598"/>
    </row>
    <row r="4599" spans="14:14">
      <c r="N4599"/>
    </row>
    <row r="4600" spans="14:14">
      <c r="N4600"/>
    </row>
    <row r="4601" spans="14:14">
      <c r="N4601"/>
    </row>
    <row r="4602" spans="14:14">
      <c r="N4602"/>
    </row>
    <row r="4603" spans="14:14">
      <c r="N4603"/>
    </row>
    <row r="4604" spans="14:14">
      <c r="N4604"/>
    </row>
    <row r="4605" spans="14:14">
      <c r="N4605"/>
    </row>
    <row r="4606" spans="14:14">
      <c r="N4606"/>
    </row>
    <row r="4607" spans="14:14">
      <c r="N4607"/>
    </row>
    <row r="4608" spans="14:14">
      <c r="N4608"/>
    </row>
    <row r="4609" spans="14:14">
      <c r="N4609"/>
    </row>
    <row r="4610" spans="14:14">
      <c r="N4610"/>
    </row>
    <row r="4611" spans="14:14">
      <c r="N4611"/>
    </row>
    <row r="4612" spans="14:14">
      <c r="N4612"/>
    </row>
    <row r="4613" spans="14:14">
      <c r="N4613"/>
    </row>
    <row r="4614" spans="14:14">
      <c r="N4614"/>
    </row>
    <row r="4615" spans="14:14">
      <c r="N4615"/>
    </row>
    <row r="4616" spans="14:14">
      <c r="N4616"/>
    </row>
    <row r="4617" spans="14:14">
      <c r="N4617"/>
    </row>
    <row r="4618" spans="14:14">
      <c r="N4618"/>
    </row>
    <row r="4619" spans="14:14">
      <c r="N4619"/>
    </row>
    <row r="4620" spans="14:14">
      <c r="N4620"/>
    </row>
    <row r="4621" spans="14:14">
      <c r="N4621"/>
    </row>
    <row r="4622" spans="14:14">
      <c r="N4622"/>
    </row>
    <row r="4623" spans="14:14">
      <c r="N4623"/>
    </row>
    <row r="4624" spans="14:14">
      <c r="N4624"/>
    </row>
    <row r="4625" spans="14:14">
      <c r="N4625"/>
    </row>
    <row r="4626" spans="14:14">
      <c r="N4626"/>
    </row>
    <row r="4627" spans="14:14">
      <c r="N4627"/>
    </row>
    <row r="4628" spans="14:14">
      <c r="N4628"/>
    </row>
    <row r="4629" spans="14:14">
      <c r="N4629"/>
    </row>
    <row r="4630" spans="14:14">
      <c r="N4630"/>
    </row>
    <row r="4631" spans="14:14">
      <c r="N4631"/>
    </row>
    <row r="4632" spans="14:14">
      <c r="N4632"/>
    </row>
    <row r="4633" spans="14:14">
      <c r="N4633"/>
    </row>
    <row r="4634" spans="14:14">
      <c r="N4634"/>
    </row>
    <row r="4635" spans="14:14">
      <c r="N4635"/>
    </row>
    <row r="4636" spans="14:14">
      <c r="N4636"/>
    </row>
    <row r="4637" spans="14:14">
      <c r="N4637"/>
    </row>
    <row r="4638" spans="14:14">
      <c r="N4638"/>
    </row>
    <row r="4639" spans="14:14">
      <c r="N4639"/>
    </row>
    <row r="4640" spans="14:14">
      <c r="N4640"/>
    </row>
    <row r="4641" spans="14:14">
      <c r="N4641"/>
    </row>
    <row r="4642" spans="14:14">
      <c r="N4642"/>
    </row>
    <row r="4643" spans="14:14">
      <c r="N4643"/>
    </row>
    <row r="4644" spans="14:14">
      <c r="N4644"/>
    </row>
    <row r="4645" spans="14:14">
      <c r="N4645"/>
    </row>
    <row r="4646" spans="14:14">
      <c r="N4646"/>
    </row>
    <row r="4647" spans="14:14">
      <c r="N4647"/>
    </row>
    <row r="4648" spans="14:14">
      <c r="N4648"/>
    </row>
    <row r="4649" spans="14:14">
      <c r="N4649"/>
    </row>
    <row r="4650" spans="14:14">
      <c r="N4650"/>
    </row>
    <row r="4651" spans="14:14">
      <c r="N4651"/>
    </row>
    <row r="4652" spans="14:14">
      <c r="N4652"/>
    </row>
    <row r="4653" spans="14:14">
      <c r="N4653"/>
    </row>
    <row r="4654" spans="14:14">
      <c r="N4654"/>
    </row>
    <row r="4655" spans="14:14">
      <c r="N4655"/>
    </row>
    <row r="4656" spans="14:14">
      <c r="N4656"/>
    </row>
    <row r="4657" spans="14:14">
      <c r="N4657"/>
    </row>
    <row r="4658" spans="14:14">
      <c r="N4658"/>
    </row>
    <row r="4659" spans="14:14">
      <c r="N4659"/>
    </row>
    <row r="4660" spans="14:14">
      <c r="N4660"/>
    </row>
    <row r="4661" spans="14:14">
      <c r="N4661"/>
    </row>
    <row r="4662" spans="14:14">
      <c r="N4662"/>
    </row>
    <row r="4663" spans="14:14">
      <c r="N4663"/>
    </row>
    <row r="4664" spans="14:14">
      <c r="N4664"/>
    </row>
    <row r="4665" spans="14:14">
      <c r="N4665"/>
    </row>
    <row r="4666" spans="14:14">
      <c r="N4666"/>
    </row>
    <row r="4667" spans="14:14">
      <c r="N4667"/>
    </row>
    <row r="4668" spans="14:14">
      <c r="N4668"/>
    </row>
    <row r="4669" spans="14:14">
      <c r="N4669"/>
    </row>
    <row r="4670" spans="14:14">
      <c r="N4670"/>
    </row>
    <row r="4671" spans="14:14">
      <c r="N4671"/>
    </row>
    <row r="4672" spans="14:14">
      <c r="N4672"/>
    </row>
    <row r="4673" spans="14:14">
      <c r="N4673"/>
    </row>
    <row r="4674" spans="14:14">
      <c r="N4674"/>
    </row>
    <row r="4675" spans="14:14">
      <c r="N4675"/>
    </row>
    <row r="4676" spans="14:14">
      <c r="N4676"/>
    </row>
    <row r="4677" spans="14:14">
      <c r="N4677"/>
    </row>
    <row r="4678" spans="14:14">
      <c r="N4678"/>
    </row>
    <row r="4679" spans="14:14">
      <c r="N4679"/>
    </row>
    <row r="4680" spans="14:14">
      <c r="N4680"/>
    </row>
    <row r="4681" spans="14:14">
      <c r="N4681"/>
    </row>
    <row r="4682" spans="14:14">
      <c r="N4682"/>
    </row>
    <row r="4683" spans="14:14">
      <c r="N4683"/>
    </row>
    <row r="4684" spans="14:14">
      <c r="N4684"/>
    </row>
    <row r="4685" spans="14:14">
      <c r="N4685"/>
    </row>
    <row r="4686" spans="14:14">
      <c r="N4686"/>
    </row>
    <row r="4687" spans="14:14">
      <c r="N4687"/>
    </row>
    <row r="4688" spans="14:14">
      <c r="N4688"/>
    </row>
    <row r="4689" spans="14:14">
      <c r="N4689"/>
    </row>
    <row r="4690" spans="14:14">
      <c r="N4690"/>
    </row>
    <row r="4691" spans="14:14">
      <c r="N4691"/>
    </row>
    <row r="4692" spans="14:14">
      <c r="N4692"/>
    </row>
    <row r="4693" spans="14:14">
      <c r="N4693"/>
    </row>
    <row r="4694" spans="14:14">
      <c r="N4694"/>
    </row>
    <row r="4695" spans="14:14">
      <c r="N4695"/>
    </row>
    <row r="4696" spans="14:14">
      <c r="N4696"/>
    </row>
    <row r="4697" spans="14:14">
      <c r="N4697"/>
    </row>
    <row r="4698" spans="14:14">
      <c r="N4698"/>
    </row>
    <row r="4699" spans="14:14">
      <c r="N4699"/>
    </row>
    <row r="4700" spans="14:14">
      <c r="N4700"/>
    </row>
    <row r="4701" spans="14:14">
      <c r="N4701"/>
    </row>
    <row r="4702" spans="14:14">
      <c r="N4702"/>
    </row>
    <row r="4703" spans="14:14">
      <c r="N4703"/>
    </row>
    <row r="4704" spans="14:14">
      <c r="N4704"/>
    </row>
    <row r="4705" spans="14:14">
      <c r="N4705"/>
    </row>
    <row r="4706" spans="14:14">
      <c r="N4706"/>
    </row>
    <row r="4707" spans="14:14">
      <c r="N4707"/>
    </row>
    <row r="4708" spans="14:14">
      <c r="N4708"/>
    </row>
    <row r="4709" spans="14:14">
      <c r="N4709"/>
    </row>
    <row r="4710" spans="14:14">
      <c r="N4710"/>
    </row>
    <row r="4711" spans="14:14">
      <c r="N4711"/>
    </row>
    <row r="4712" spans="14:14">
      <c r="N4712"/>
    </row>
    <row r="4713" spans="14:14">
      <c r="N4713"/>
    </row>
    <row r="4714" spans="14:14">
      <c r="N4714"/>
    </row>
    <row r="4715" spans="14:14">
      <c r="N4715"/>
    </row>
    <row r="4716" spans="14:14">
      <c r="N4716"/>
    </row>
    <row r="4717" spans="14:14">
      <c r="N4717"/>
    </row>
    <row r="4718" spans="14:14">
      <c r="N4718"/>
    </row>
    <row r="4719" spans="14:14">
      <c r="N4719"/>
    </row>
    <row r="4720" spans="14:14">
      <c r="N4720"/>
    </row>
    <row r="4721" spans="14:14">
      <c r="N4721"/>
    </row>
    <row r="4722" spans="14:14">
      <c r="N4722"/>
    </row>
    <row r="4723" spans="14:14">
      <c r="N4723"/>
    </row>
    <row r="4724" spans="14:14">
      <c r="N4724"/>
    </row>
    <row r="4725" spans="14:14">
      <c r="N4725"/>
    </row>
    <row r="4726" spans="14:14">
      <c r="N4726"/>
    </row>
    <row r="4727" spans="14:14">
      <c r="N4727"/>
    </row>
    <row r="4728" spans="14:14">
      <c r="N4728"/>
    </row>
    <row r="4729" spans="14:14">
      <c r="N4729"/>
    </row>
    <row r="4730" spans="14:14">
      <c r="N4730"/>
    </row>
    <row r="4731" spans="14:14">
      <c r="N4731"/>
    </row>
    <row r="4732" spans="14:14">
      <c r="N4732"/>
    </row>
    <row r="4733" spans="14:14">
      <c r="N4733"/>
    </row>
    <row r="4734" spans="14:14">
      <c r="N4734"/>
    </row>
    <row r="4735" spans="14:14">
      <c r="N4735"/>
    </row>
    <row r="4736" spans="14:14">
      <c r="N4736"/>
    </row>
    <row r="4737" spans="14:14">
      <c r="N4737"/>
    </row>
    <row r="4738" spans="14:14">
      <c r="N4738"/>
    </row>
    <row r="4739" spans="14:14">
      <c r="N4739"/>
    </row>
    <row r="4740" spans="14:14">
      <c r="N4740"/>
    </row>
    <row r="4741" spans="14:14">
      <c r="N4741"/>
    </row>
    <row r="4742" spans="14:14">
      <c r="N4742"/>
    </row>
    <row r="4743" spans="14:14">
      <c r="N4743"/>
    </row>
    <row r="4744" spans="14:14">
      <c r="N4744"/>
    </row>
    <row r="4745" spans="14:14">
      <c r="N4745"/>
    </row>
    <row r="4746" spans="14:14">
      <c r="N4746"/>
    </row>
    <row r="4747" spans="14:14">
      <c r="N4747"/>
    </row>
    <row r="4748" spans="14:14">
      <c r="N4748"/>
    </row>
    <row r="4749" spans="14:14">
      <c r="N4749"/>
    </row>
    <row r="4750" spans="14:14">
      <c r="N4750"/>
    </row>
    <row r="4751" spans="14:14">
      <c r="N4751"/>
    </row>
    <row r="4752" spans="14:14">
      <c r="N4752"/>
    </row>
    <row r="4753" spans="14:14">
      <c r="N4753"/>
    </row>
    <row r="4754" spans="14:14">
      <c r="N4754"/>
    </row>
    <row r="4755" spans="14:14">
      <c r="N4755"/>
    </row>
    <row r="4756" spans="14:14">
      <c r="N4756"/>
    </row>
    <row r="4757" spans="14:14">
      <c r="N4757"/>
    </row>
    <row r="4758" spans="14:14">
      <c r="N4758"/>
    </row>
    <row r="4759" spans="14:14">
      <c r="N4759"/>
    </row>
    <row r="4760" spans="14:14">
      <c r="N4760"/>
    </row>
    <row r="4761" spans="14:14">
      <c r="N4761"/>
    </row>
    <row r="4762" spans="14:14">
      <c r="N4762"/>
    </row>
    <row r="4763" spans="14:14">
      <c r="N4763"/>
    </row>
    <row r="4764" spans="14:14">
      <c r="N4764"/>
    </row>
    <row r="4765" spans="14:14">
      <c r="N4765"/>
    </row>
    <row r="4766" spans="14:14">
      <c r="N4766"/>
    </row>
    <row r="4767" spans="14:14">
      <c r="N4767"/>
    </row>
    <row r="4768" spans="14:14">
      <c r="N4768"/>
    </row>
    <row r="4769" spans="14:14">
      <c r="N4769"/>
    </row>
    <row r="4770" spans="14:14">
      <c r="N4770"/>
    </row>
    <row r="4771" spans="14:14">
      <c r="N4771"/>
    </row>
    <row r="4772" spans="14:14">
      <c r="N4772"/>
    </row>
    <row r="4773" spans="14:14">
      <c r="N4773"/>
    </row>
    <row r="4774" spans="14:14">
      <c r="N4774"/>
    </row>
    <row r="4775" spans="14:14">
      <c r="N4775"/>
    </row>
    <row r="4776" spans="14:14">
      <c r="N4776"/>
    </row>
    <row r="4777" spans="14:14">
      <c r="N4777"/>
    </row>
    <row r="4778" spans="14:14">
      <c r="N4778"/>
    </row>
    <row r="4779" spans="14:14">
      <c r="N4779"/>
    </row>
    <row r="4780" spans="14:14">
      <c r="N4780"/>
    </row>
    <row r="4781" spans="14:14">
      <c r="N4781"/>
    </row>
    <row r="4782" spans="14:14">
      <c r="N4782"/>
    </row>
    <row r="4783" spans="14:14">
      <c r="N4783"/>
    </row>
    <row r="4784" spans="14:14">
      <c r="N4784"/>
    </row>
    <row r="4785" spans="14:14">
      <c r="N4785"/>
    </row>
    <row r="4786" spans="14:14">
      <c r="N4786"/>
    </row>
    <row r="4787" spans="14:14">
      <c r="N4787"/>
    </row>
    <row r="4788" spans="14:14">
      <c r="N4788"/>
    </row>
    <row r="4789" spans="14:14">
      <c r="N4789"/>
    </row>
    <row r="4790" spans="14:14">
      <c r="N4790"/>
    </row>
    <row r="4791" spans="14:14">
      <c r="N4791"/>
    </row>
    <row r="4792" spans="14:14">
      <c r="N4792"/>
    </row>
    <row r="4793" spans="14:14">
      <c r="N4793"/>
    </row>
    <row r="4794" spans="14:14">
      <c r="N4794"/>
    </row>
    <row r="4795" spans="14:14">
      <c r="N4795"/>
    </row>
    <row r="4796" spans="14:14">
      <c r="N4796"/>
    </row>
    <row r="4797" spans="14:14">
      <c r="N4797"/>
    </row>
    <row r="4798" spans="14:14">
      <c r="N4798"/>
    </row>
    <row r="4799" spans="14:14">
      <c r="N4799"/>
    </row>
    <row r="4800" spans="14:14">
      <c r="N4800"/>
    </row>
    <row r="4801" spans="14:14">
      <c r="N4801"/>
    </row>
    <row r="4802" spans="14:14">
      <c r="N4802"/>
    </row>
    <row r="4803" spans="14:14">
      <c r="N4803"/>
    </row>
    <row r="4804" spans="14:14">
      <c r="N4804"/>
    </row>
    <row r="4805" spans="14:14">
      <c r="N4805"/>
    </row>
    <row r="4806" spans="14:14">
      <c r="N4806"/>
    </row>
    <row r="4807" spans="14:14">
      <c r="N4807"/>
    </row>
    <row r="4808" spans="14:14">
      <c r="N4808"/>
    </row>
    <row r="4809" spans="14:14">
      <c r="N4809"/>
    </row>
    <row r="4810" spans="14:14">
      <c r="N4810"/>
    </row>
    <row r="4811" spans="14:14">
      <c r="N4811"/>
    </row>
    <row r="4812" spans="14:14">
      <c r="N4812"/>
    </row>
    <row r="4813" spans="14:14">
      <c r="N4813"/>
    </row>
    <row r="4814" spans="14:14">
      <c r="N4814"/>
    </row>
    <row r="4815" spans="14:14">
      <c r="N4815"/>
    </row>
    <row r="4816" spans="14:14">
      <c r="N4816"/>
    </row>
    <row r="4817" spans="14:14">
      <c r="N4817"/>
    </row>
    <row r="4818" spans="14:14">
      <c r="N4818"/>
    </row>
    <row r="4819" spans="14:14">
      <c r="N4819"/>
    </row>
    <row r="4820" spans="14:14">
      <c r="N4820"/>
    </row>
    <row r="4821" spans="14:14">
      <c r="N4821"/>
    </row>
    <row r="4822" spans="14:14">
      <c r="N4822"/>
    </row>
    <row r="4823" spans="14:14">
      <c r="N4823"/>
    </row>
    <row r="4824" spans="14:14">
      <c r="N4824"/>
    </row>
    <row r="4825" spans="14:14">
      <c r="N4825"/>
    </row>
    <row r="4826" spans="14:14">
      <c r="N4826"/>
    </row>
    <row r="4827" spans="14:14">
      <c r="N4827"/>
    </row>
    <row r="4828" spans="14:14">
      <c r="N4828"/>
    </row>
    <row r="4829" spans="14:14">
      <c r="N4829"/>
    </row>
    <row r="4830" spans="14:14">
      <c r="N4830"/>
    </row>
    <row r="4831" spans="14:14">
      <c r="N4831"/>
    </row>
    <row r="4832" spans="14:14">
      <c r="N4832"/>
    </row>
    <row r="4833" spans="14:14">
      <c r="N4833"/>
    </row>
    <row r="4834" spans="14:14">
      <c r="N4834"/>
    </row>
    <row r="4835" spans="14:14">
      <c r="N4835"/>
    </row>
    <row r="4836" spans="14:14">
      <c r="N4836"/>
    </row>
    <row r="4837" spans="14:14">
      <c r="N4837"/>
    </row>
    <row r="4838" spans="14:14">
      <c r="N4838"/>
    </row>
    <row r="4839" spans="14:14">
      <c r="N4839"/>
    </row>
    <row r="4840" spans="14:14">
      <c r="N4840"/>
    </row>
    <row r="4841" spans="14:14">
      <c r="N4841"/>
    </row>
    <row r="4842" spans="14:14">
      <c r="N4842"/>
    </row>
    <row r="4843" spans="14:14">
      <c r="N4843"/>
    </row>
    <row r="4844" spans="14:14">
      <c r="N4844"/>
    </row>
    <row r="4845" spans="14:14">
      <c r="N4845"/>
    </row>
    <row r="4846" spans="14:14">
      <c r="N4846"/>
    </row>
    <row r="4847" spans="14:14">
      <c r="N4847"/>
    </row>
    <row r="4848" spans="14:14">
      <c r="N4848"/>
    </row>
    <row r="4849" spans="14:14">
      <c r="N4849"/>
    </row>
    <row r="4850" spans="14:14">
      <c r="N4850"/>
    </row>
    <row r="4851" spans="14:14">
      <c r="N4851"/>
    </row>
    <row r="4852" spans="14:14">
      <c r="N4852"/>
    </row>
    <row r="4853" spans="14:14">
      <c r="N4853"/>
    </row>
    <row r="4854" spans="14:14">
      <c r="N4854"/>
    </row>
    <row r="4855" spans="14:14">
      <c r="N4855"/>
    </row>
    <row r="4856" spans="14:14">
      <c r="N4856"/>
    </row>
    <row r="4857" spans="14:14">
      <c r="N4857"/>
    </row>
    <row r="4858" spans="14:14">
      <c r="N4858"/>
    </row>
    <row r="4859" spans="14:14">
      <c r="N4859"/>
    </row>
    <row r="4860" spans="14:14">
      <c r="N4860"/>
    </row>
    <row r="4861" spans="14:14">
      <c r="N4861"/>
    </row>
    <row r="4862" spans="14:14">
      <c r="N4862"/>
    </row>
    <row r="4863" spans="14:14">
      <c r="N4863"/>
    </row>
    <row r="4864" spans="14:14">
      <c r="N4864"/>
    </row>
    <row r="4865" spans="14:14">
      <c r="N4865"/>
    </row>
    <row r="4866" spans="14:14">
      <c r="N4866"/>
    </row>
    <row r="4867" spans="14:14">
      <c r="N4867"/>
    </row>
    <row r="4868" spans="14:14">
      <c r="N4868"/>
    </row>
    <row r="4869" spans="14:14">
      <c r="N4869"/>
    </row>
    <row r="4870" spans="14:14">
      <c r="N4870"/>
    </row>
    <row r="4871" spans="14:14">
      <c r="N4871"/>
    </row>
    <row r="4872" spans="14:14">
      <c r="N4872"/>
    </row>
    <row r="4873" spans="14:14">
      <c r="N4873"/>
    </row>
    <row r="4874" spans="14:14">
      <c r="N4874"/>
    </row>
    <row r="4875" spans="14:14">
      <c r="N4875"/>
    </row>
    <row r="4876" spans="14:14">
      <c r="N4876"/>
    </row>
    <row r="4877" spans="14:14">
      <c r="N4877"/>
    </row>
    <row r="4878" spans="14:14">
      <c r="N4878"/>
    </row>
    <row r="4879" spans="14:14">
      <c r="N4879"/>
    </row>
    <row r="4880" spans="14:14">
      <c r="N4880"/>
    </row>
    <row r="4881" spans="14:14">
      <c r="N4881"/>
    </row>
    <row r="4882" spans="14:14">
      <c r="N4882"/>
    </row>
    <row r="4883" spans="14:14">
      <c r="N4883"/>
    </row>
    <row r="4884" spans="14:14">
      <c r="N4884"/>
    </row>
    <row r="4885" spans="14:14">
      <c r="N4885"/>
    </row>
    <row r="4886" spans="14:14">
      <c r="N4886"/>
    </row>
    <row r="4887" spans="14:14">
      <c r="N4887"/>
    </row>
    <row r="4888" spans="14:14">
      <c r="N4888"/>
    </row>
    <row r="4889" spans="14:14">
      <c r="N4889"/>
    </row>
    <row r="4890" spans="14:14">
      <c r="N4890"/>
    </row>
    <row r="4891" spans="14:14">
      <c r="N4891"/>
    </row>
    <row r="4892" spans="14:14">
      <c r="N4892"/>
    </row>
    <row r="4893" spans="14:14">
      <c r="N4893"/>
    </row>
    <row r="4894" spans="14:14">
      <c r="N4894"/>
    </row>
    <row r="4895" spans="14:14">
      <c r="N4895"/>
    </row>
    <row r="4896" spans="14:14">
      <c r="N4896"/>
    </row>
    <row r="4897" spans="14:14">
      <c r="N4897"/>
    </row>
    <row r="4898" spans="14:14">
      <c r="N4898"/>
    </row>
    <row r="4899" spans="14:14">
      <c r="N4899"/>
    </row>
    <row r="4900" spans="14:14">
      <c r="N4900"/>
    </row>
    <row r="4901" spans="14:14">
      <c r="N4901"/>
    </row>
    <row r="4902" spans="14:14">
      <c r="N4902"/>
    </row>
    <row r="4903" spans="14:14">
      <c r="N4903"/>
    </row>
    <row r="4904" spans="14:14">
      <c r="N4904"/>
    </row>
    <row r="4905" spans="14:14">
      <c r="N4905"/>
    </row>
    <row r="4906" spans="14:14">
      <c r="N4906"/>
    </row>
    <row r="4907" spans="14:14">
      <c r="N4907"/>
    </row>
    <row r="4908" spans="14:14">
      <c r="N4908"/>
    </row>
    <row r="4909" spans="14:14">
      <c r="N4909"/>
    </row>
    <row r="4910" spans="14:14">
      <c r="N4910"/>
    </row>
    <row r="4911" spans="14:14">
      <c r="N4911"/>
    </row>
    <row r="4912" spans="14:14">
      <c r="N4912"/>
    </row>
    <row r="4913" spans="14:14">
      <c r="N4913"/>
    </row>
    <row r="4914" spans="14:14">
      <c r="N4914"/>
    </row>
    <row r="4915" spans="14:14">
      <c r="N4915"/>
    </row>
    <row r="4916" spans="14:14">
      <c r="N4916"/>
    </row>
    <row r="4917" spans="14:14">
      <c r="N4917"/>
    </row>
    <row r="4918" spans="14:14">
      <c r="N4918"/>
    </row>
    <row r="4919" spans="14:14">
      <c r="N4919"/>
    </row>
    <row r="4920" spans="14:14">
      <c r="N4920"/>
    </row>
    <row r="4921" spans="14:14">
      <c r="N4921"/>
    </row>
    <row r="4922" spans="14:14">
      <c r="N4922"/>
    </row>
    <row r="4923" spans="14:14">
      <c r="N4923"/>
    </row>
    <row r="4924" spans="14:14">
      <c r="N4924"/>
    </row>
    <row r="4925" spans="14:14">
      <c r="N4925"/>
    </row>
    <row r="4926" spans="14:14">
      <c r="N4926"/>
    </row>
    <row r="4927" spans="14:14">
      <c r="N4927"/>
    </row>
    <row r="4928" spans="14:14">
      <c r="N4928"/>
    </row>
    <row r="4929" spans="14:14">
      <c r="N4929"/>
    </row>
    <row r="4930" spans="14:14">
      <c r="N4930"/>
    </row>
    <row r="4931" spans="14:14">
      <c r="N4931"/>
    </row>
    <row r="4932" spans="14:14">
      <c r="N4932"/>
    </row>
    <row r="4933" spans="14:14">
      <c r="N4933"/>
    </row>
    <row r="4934" spans="14:14">
      <c r="N4934"/>
    </row>
    <row r="4935" spans="14:14">
      <c r="N4935"/>
    </row>
    <row r="4936" spans="14:14">
      <c r="N4936"/>
    </row>
    <row r="4937" spans="14:14">
      <c r="N4937"/>
    </row>
    <row r="4938" spans="14:14">
      <c r="N4938"/>
    </row>
    <row r="4939" spans="14:14">
      <c r="N4939"/>
    </row>
    <row r="4940" spans="14:14">
      <c r="N4940"/>
    </row>
    <row r="4941" spans="14:14">
      <c r="N4941"/>
    </row>
    <row r="4942" spans="14:14">
      <c r="N4942"/>
    </row>
    <row r="4943" spans="14:14">
      <c r="N4943"/>
    </row>
    <row r="4944" spans="14:14">
      <c r="N4944"/>
    </row>
    <row r="4945" spans="14:14">
      <c r="N4945"/>
    </row>
    <row r="4946" spans="14:14">
      <c r="N4946"/>
    </row>
    <row r="4947" spans="14:14">
      <c r="N4947"/>
    </row>
    <row r="4948" spans="14:14">
      <c r="N4948"/>
    </row>
    <row r="4949" spans="14:14">
      <c r="N4949"/>
    </row>
    <row r="4950" spans="14:14">
      <c r="N4950"/>
    </row>
    <row r="4951" spans="14:14">
      <c r="N4951"/>
    </row>
    <row r="4952" spans="14:14">
      <c r="N4952"/>
    </row>
    <row r="4953" spans="14:14">
      <c r="N4953"/>
    </row>
    <row r="4954" spans="14:14">
      <c r="N4954"/>
    </row>
    <row r="4955" spans="14:14">
      <c r="N4955"/>
    </row>
    <row r="4956" spans="14:14">
      <c r="N4956"/>
    </row>
    <row r="4957" spans="14:14">
      <c r="N4957"/>
    </row>
    <row r="4958" spans="14:14">
      <c r="N4958"/>
    </row>
    <row r="4959" spans="14:14">
      <c r="N4959"/>
    </row>
    <row r="4960" spans="14:14">
      <c r="N4960"/>
    </row>
    <row r="4961" spans="14:14">
      <c r="N4961"/>
    </row>
    <row r="4962" spans="14:14">
      <c r="N4962"/>
    </row>
    <row r="4963" spans="14:14">
      <c r="N4963"/>
    </row>
    <row r="4964" spans="14:14">
      <c r="N4964"/>
    </row>
    <row r="4965" spans="14:14">
      <c r="N4965"/>
    </row>
    <row r="4966" spans="14:14">
      <c r="N4966"/>
    </row>
    <row r="4967" spans="14:14">
      <c r="N4967"/>
    </row>
    <row r="4968" spans="14:14">
      <c r="N4968"/>
    </row>
    <row r="4969" spans="14:14">
      <c r="N4969"/>
    </row>
    <row r="4970" spans="14:14">
      <c r="N4970"/>
    </row>
    <row r="4971" spans="14:14">
      <c r="N4971"/>
    </row>
    <row r="4972" spans="14:14">
      <c r="N4972"/>
    </row>
    <row r="4973" spans="14:14">
      <c r="N4973"/>
    </row>
    <row r="4974" spans="14:14">
      <c r="N4974"/>
    </row>
    <row r="4975" spans="14:14">
      <c r="N4975"/>
    </row>
    <row r="4976" spans="14:14">
      <c r="N4976"/>
    </row>
    <row r="4977" spans="14:14">
      <c r="N4977"/>
    </row>
    <row r="4978" spans="14:14">
      <c r="N4978"/>
    </row>
    <row r="4979" spans="14:14">
      <c r="N4979"/>
    </row>
    <row r="4980" spans="14:14">
      <c r="N4980"/>
    </row>
    <row r="4981" spans="14:14">
      <c r="N4981"/>
    </row>
    <row r="4982" spans="14:14">
      <c r="N4982"/>
    </row>
    <row r="4983" spans="14:14">
      <c r="N4983"/>
    </row>
    <row r="4984" spans="14:14">
      <c r="N4984"/>
    </row>
    <row r="4985" spans="14:14">
      <c r="N4985"/>
    </row>
    <row r="4986" spans="14:14">
      <c r="N4986"/>
    </row>
    <row r="4987" spans="14:14">
      <c r="N4987"/>
    </row>
    <row r="4988" spans="14:14">
      <c r="N4988"/>
    </row>
    <row r="4989" spans="14:14">
      <c r="N4989"/>
    </row>
    <row r="4990" spans="14:14">
      <c r="N4990"/>
    </row>
    <row r="4991" spans="14:14">
      <c r="N4991"/>
    </row>
    <row r="4992" spans="14:14">
      <c r="N4992"/>
    </row>
    <row r="4993" spans="14:14">
      <c r="N4993"/>
    </row>
    <row r="4994" spans="14:14">
      <c r="N4994"/>
    </row>
    <row r="4995" spans="14:14">
      <c r="N4995"/>
    </row>
    <row r="4996" spans="14:14">
      <c r="N4996"/>
    </row>
    <row r="4997" spans="14:14">
      <c r="N4997"/>
    </row>
    <row r="4998" spans="14:14">
      <c r="N4998"/>
    </row>
    <row r="4999" spans="14:14">
      <c r="N4999"/>
    </row>
    <row r="5000" spans="14:14">
      <c r="N5000"/>
    </row>
    <row r="5001" spans="14:14">
      <c r="N5001"/>
    </row>
    <row r="5002" spans="14:14">
      <c r="N5002"/>
    </row>
    <row r="5003" spans="14:14">
      <c r="N5003"/>
    </row>
    <row r="5004" spans="14:14">
      <c r="N5004"/>
    </row>
    <row r="5005" spans="14:14">
      <c r="N5005"/>
    </row>
    <row r="5006" spans="14:14">
      <c r="N5006"/>
    </row>
    <row r="5007" spans="14:14">
      <c r="N5007"/>
    </row>
    <row r="5008" spans="14:14">
      <c r="N5008"/>
    </row>
    <row r="5009" spans="14:14">
      <c r="N5009"/>
    </row>
    <row r="5010" spans="14:14">
      <c r="N5010"/>
    </row>
    <row r="5011" spans="14:14">
      <c r="N5011"/>
    </row>
    <row r="5012" spans="14:14">
      <c r="N5012"/>
    </row>
    <row r="5013" spans="14:14">
      <c r="N5013"/>
    </row>
    <row r="5014" spans="14:14">
      <c r="N5014"/>
    </row>
    <row r="5015" spans="14:14">
      <c r="N5015"/>
    </row>
    <row r="5016" spans="14:14">
      <c r="N5016"/>
    </row>
    <row r="5017" spans="14:14">
      <c r="N5017"/>
    </row>
    <row r="5018" spans="14:14">
      <c r="N5018"/>
    </row>
    <row r="5019" spans="14:14">
      <c r="N5019"/>
    </row>
    <row r="5020" spans="14:14">
      <c r="N5020"/>
    </row>
    <row r="5021" spans="14:14">
      <c r="N5021"/>
    </row>
    <row r="5022" spans="14:14">
      <c r="N5022"/>
    </row>
    <row r="5023" spans="14:14">
      <c r="N5023"/>
    </row>
    <row r="5024" spans="14:14">
      <c r="N5024"/>
    </row>
    <row r="5025" spans="14:14">
      <c r="N5025"/>
    </row>
    <row r="5026" spans="14:14">
      <c r="N5026"/>
    </row>
    <row r="5027" spans="14:14">
      <c r="N5027"/>
    </row>
    <row r="5028" spans="14:14">
      <c r="N5028"/>
    </row>
    <row r="5029" spans="14:14">
      <c r="N5029"/>
    </row>
    <row r="5030" spans="14:14">
      <c r="N5030"/>
    </row>
    <row r="5031" spans="14:14">
      <c r="N5031"/>
    </row>
    <row r="5032" spans="14:14">
      <c r="N5032"/>
    </row>
    <row r="5033" spans="14:14">
      <c r="N5033"/>
    </row>
    <row r="5034" spans="14:14">
      <c r="N5034"/>
    </row>
    <row r="5035" spans="14:14">
      <c r="N5035"/>
    </row>
    <row r="5036" spans="14:14">
      <c r="N5036"/>
    </row>
    <row r="5037" spans="14:14">
      <c r="N5037"/>
    </row>
    <row r="5038" spans="14:14">
      <c r="N5038"/>
    </row>
    <row r="5039" spans="14:14">
      <c r="N5039"/>
    </row>
    <row r="5040" spans="14:14">
      <c r="N5040"/>
    </row>
    <row r="5041" spans="14:14">
      <c r="N5041"/>
    </row>
    <row r="5042" spans="14:14">
      <c r="N5042"/>
    </row>
    <row r="5043" spans="14:14">
      <c r="N5043"/>
    </row>
    <row r="5044" spans="14:14">
      <c r="N5044"/>
    </row>
    <row r="5045" spans="14:14">
      <c r="N5045"/>
    </row>
    <row r="5046" spans="14:14">
      <c r="N5046"/>
    </row>
    <row r="5047" spans="14:14">
      <c r="N5047"/>
    </row>
    <row r="5048" spans="14:14">
      <c r="N5048"/>
    </row>
    <row r="5049" spans="14:14">
      <c r="N5049"/>
    </row>
    <row r="5050" spans="14:14">
      <c r="N5050"/>
    </row>
    <row r="5051" spans="14:14">
      <c r="N5051"/>
    </row>
    <row r="5052" spans="14:14">
      <c r="N5052"/>
    </row>
    <row r="5053" spans="14:14">
      <c r="N5053"/>
    </row>
    <row r="5054" spans="14:14">
      <c r="N5054"/>
    </row>
    <row r="5055" spans="14:14">
      <c r="N5055"/>
    </row>
    <row r="5056" spans="14:14">
      <c r="N5056"/>
    </row>
    <row r="5057" spans="14:14">
      <c r="N5057"/>
    </row>
    <row r="5058" spans="14:14">
      <c r="N5058"/>
    </row>
    <row r="5059" spans="14:14">
      <c r="N5059"/>
    </row>
    <row r="5060" spans="14:14">
      <c r="N5060"/>
    </row>
    <row r="5061" spans="14:14">
      <c r="N5061"/>
    </row>
    <row r="5062" spans="14:14">
      <c r="N5062"/>
    </row>
    <row r="5063" spans="14:14">
      <c r="N5063"/>
    </row>
    <row r="5064" spans="14:14">
      <c r="N5064"/>
    </row>
    <row r="5065" spans="14:14">
      <c r="N5065"/>
    </row>
    <row r="5066" spans="14:14">
      <c r="N5066"/>
    </row>
    <row r="5067" spans="14:14">
      <c r="N5067"/>
    </row>
    <row r="5068" spans="14:14">
      <c r="N5068"/>
    </row>
    <row r="5069" spans="14:14">
      <c r="N5069"/>
    </row>
    <row r="5070" spans="14:14">
      <c r="N5070"/>
    </row>
    <row r="5071" spans="14:14">
      <c r="N5071"/>
    </row>
    <row r="5072" spans="14:14">
      <c r="N5072"/>
    </row>
    <row r="5073" spans="14:14">
      <c r="N5073"/>
    </row>
    <row r="5074" spans="14:14">
      <c r="N5074"/>
    </row>
    <row r="5075" spans="14:14">
      <c r="N5075"/>
    </row>
    <row r="5076" spans="14:14">
      <c r="N5076"/>
    </row>
    <row r="5077" spans="14:14">
      <c r="N5077"/>
    </row>
    <row r="5078" spans="14:14">
      <c r="N5078"/>
    </row>
    <row r="5079" spans="14:14">
      <c r="N5079"/>
    </row>
    <row r="5080" spans="14:14">
      <c r="N5080"/>
    </row>
    <row r="5081" spans="14:14">
      <c r="N5081"/>
    </row>
    <row r="5082" spans="14:14">
      <c r="N5082"/>
    </row>
    <row r="5083" spans="14:14">
      <c r="N5083"/>
    </row>
    <row r="5084" spans="14:14">
      <c r="N5084"/>
    </row>
    <row r="5085" spans="14:14">
      <c r="N5085"/>
    </row>
    <row r="5086" spans="14:14">
      <c r="N5086"/>
    </row>
    <row r="5087" spans="14:14">
      <c r="N5087"/>
    </row>
    <row r="5088" spans="14:14">
      <c r="N5088"/>
    </row>
    <row r="5089" spans="14:14">
      <c r="N5089"/>
    </row>
    <row r="5090" spans="14:14">
      <c r="N5090"/>
    </row>
    <row r="5091" spans="14:14">
      <c r="N5091"/>
    </row>
    <row r="5092" spans="14:14">
      <c r="N5092"/>
    </row>
    <row r="5093" spans="14:14">
      <c r="N5093"/>
    </row>
    <row r="5094" spans="14:14">
      <c r="N5094"/>
    </row>
    <row r="5095" spans="14:14">
      <c r="N5095"/>
    </row>
    <row r="5096" spans="14:14">
      <c r="N5096"/>
    </row>
    <row r="5097" spans="14:14">
      <c r="N5097"/>
    </row>
    <row r="5098" spans="14:14">
      <c r="N5098"/>
    </row>
    <row r="5099" spans="14:14">
      <c r="N5099"/>
    </row>
    <row r="5100" spans="14:14">
      <c r="N5100"/>
    </row>
    <row r="5101" spans="14:14">
      <c r="N5101"/>
    </row>
    <row r="5102" spans="14:14">
      <c r="N5102"/>
    </row>
    <row r="5103" spans="14:14">
      <c r="N5103"/>
    </row>
    <row r="5104" spans="14:14">
      <c r="N5104"/>
    </row>
    <row r="5105" spans="14:14">
      <c r="N5105"/>
    </row>
    <row r="5106" spans="14:14">
      <c r="N5106"/>
    </row>
    <row r="5107" spans="14:14">
      <c r="N5107"/>
    </row>
    <row r="5108" spans="14:14">
      <c r="N5108"/>
    </row>
    <row r="5109" spans="14:14">
      <c r="N5109"/>
    </row>
    <row r="5110" spans="14:14">
      <c r="N5110"/>
    </row>
    <row r="5111" spans="14:14">
      <c r="N5111"/>
    </row>
    <row r="5112" spans="14:14">
      <c r="N5112"/>
    </row>
    <row r="5113" spans="14:14">
      <c r="N5113"/>
    </row>
    <row r="5114" spans="14:14">
      <c r="N5114"/>
    </row>
    <row r="5115" spans="14:14">
      <c r="N5115"/>
    </row>
    <row r="5116" spans="14:14">
      <c r="N5116"/>
    </row>
    <row r="5117" spans="14:14">
      <c r="N5117"/>
    </row>
    <row r="5118" spans="14:14">
      <c r="N5118"/>
    </row>
    <row r="5119" spans="14:14">
      <c r="N5119"/>
    </row>
    <row r="5120" spans="14:14">
      <c r="N5120"/>
    </row>
    <row r="5121" spans="14:14">
      <c r="N5121"/>
    </row>
    <row r="5122" spans="14:14">
      <c r="N5122"/>
    </row>
    <row r="5123" spans="14:14">
      <c r="N5123"/>
    </row>
    <row r="5124" spans="14:14">
      <c r="N5124"/>
    </row>
    <row r="5125" spans="14:14">
      <c r="N5125"/>
    </row>
    <row r="5126" spans="14:14">
      <c r="N5126"/>
    </row>
    <row r="5127" spans="14:14">
      <c r="N5127"/>
    </row>
    <row r="5128" spans="14:14">
      <c r="N5128"/>
    </row>
    <row r="5129" spans="14:14">
      <c r="N5129"/>
    </row>
    <row r="5130" spans="14:14">
      <c r="N5130"/>
    </row>
    <row r="5131" spans="14:14">
      <c r="N5131"/>
    </row>
    <row r="5132" spans="14:14">
      <c r="N5132"/>
    </row>
    <row r="5133" spans="14:14">
      <c r="N5133"/>
    </row>
    <row r="5134" spans="14:14">
      <c r="N5134"/>
    </row>
    <row r="5135" spans="14:14">
      <c r="N5135"/>
    </row>
    <row r="5136" spans="14:14">
      <c r="N5136"/>
    </row>
    <row r="5137" spans="14:14">
      <c r="N5137"/>
    </row>
    <row r="5138" spans="14:14">
      <c r="N5138"/>
    </row>
    <row r="5139" spans="14:14">
      <c r="N5139"/>
    </row>
    <row r="5140" spans="14:14">
      <c r="N5140"/>
    </row>
    <row r="5141" spans="14:14">
      <c r="N5141"/>
    </row>
    <row r="5142" spans="14:14">
      <c r="N5142"/>
    </row>
    <row r="5143" spans="14:14">
      <c r="N5143"/>
    </row>
    <row r="5144" spans="14:14">
      <c r="N5144"/>
    </row>
    <row r="5145" spans="14:14">
      <c r="N5145"/>
    </row>
    <row r="5146" spans="14:14">
      <c r="N5146"/>
    </row>
    <row r="5147" spans="14:14">
      <c r="N5147"/>
    </row>
    <row r="5148" spans="14:14">
      <c r="N5148"/>
    </row>
    <row r="5149" spans="14:14">
      <c r="N5149"/>
    </row>
    <row r="5150" spans="14:14">
      <c r="N5150"/>
    </row>
    <row r="5151" spans="14:14">
      <c r="N5151"/>
    </row>
    <row r="5152" spans="14:14">
      <c r="N5152"/>
    </row>
    <row r="5153" spans="14:14">
      <c r="N5153"/>
    </row>
    <row r="5154" spans="14:14">
      <c r="N5154"/>
    </row>
    <row r="5155" spans="14:14">
      <c r="N5155"/>
    </row>
    <row r="5156" spans="14:14">
      <c r="N5156"/>
    </row>
    <row r="5157" spans="14:14">
      <c r="N5157"/>
    </row>
    <row r="5158" spans="14:14">
      <c r="N5158"/>
    </row>
    <row r="5159" spans="14:14">
      <c r="N5159"/>
    </row>
    <row r="5160" spans="14:14">
      <c r="N5160"/>
    </row>
    <row r="5161" spans="14:14">
      <c r="N5161"/>
    </row>
    <row r="5162" spans="14:14">
      <c r="N5162"/>
    </row>
    <row r="5163" spans="14:14">
      <c r="N5163"/>
    </row>
    <row r="5164" spans="14:14">
      <c r="N5164"/>
    </row>
    <row r="5165" spans="14:14">
      <c r="N5165"/>
    </row>
    <row r="5166" spans="14:14">
      <c r="N5166"/>
    </row>
    <row r="5167" spans="14:14">
      <c r="N5167"/>
    </row>
    <row r="5168" spans="14:14">
      <c r="N5168"/>
    </row>
    <row r="5169" spans="14:14">
      <c r="N5169"/>
    </row>
    <row r="5170" spans="14:14">
      <c r="N5170"/>
    </row>
    <row r="5171" spans="14:14">
      <c r="N5171"/>
    </row>
    <row r="5172" spans="14:14">
      <c r="N5172"/>
    </row>
    <row r="5173" spans="14:14">
      <c r="N5173"/>
    </row>
    <row r="5174" spans="14:14">
      <c r="N5174"/>
    </row>
    <row r="5175" spans="14:14">
      <c r="N5175"/>
    </row>
    <row r="5176" spans="14:14">
      <c r="N5176"/>
    </row>
    <row r="5177" spans="14:14">
      <c r="N5177"/>
    </row>
    <row r="5178" spans="14:14">
      <c r="N5178"/>
    </row>
    <row r="5179" spans="14:14">
      <c r="N5179"/>
    </row>
    <row r="5180" spans="14:14">
      <c r="N5180"/>
    </row>
    <row r="5181" spans="14:14">
      <c r="N5181"/>
    </row>
    <row r="5182" spans="14:14">
      <c r="N5182"/>
    </row>
    <row r="5183" spans="14:14">
      <c r="N5183"/>
    </row>
    <row r="5184" spans="14:14">
      <c r="N5184"/>
    </row>
    <row r="5185" spans="14:14">
      <c r="N5185"/>
    </row>
    <row r="5186" spans="14:14">
      <c r="N5186"/>
    </row>
    <row r="5187" spans="14:14">
      <c r="N5187"/>
    </row>
    <row r="5188" spans="14:14">
      <c r="N5188"/>
    </row>
    <row r="5189" spans="14:14">
      <c r="N5189"/>
    </row>
    <row r="5190" spans="14:14">
      <c r="N5190"/>
    </row>
    <row r="5191" spans="14:14">
      <c r="N5191"/>
    </row>
    <row r="5192" spans="14:14">
      <c r="N5192"/>
    </row>
    <row r="5193" spans="14:14">
      <c r="N5193"/>
    </row>
    <row r="5194" spans="14:14">
      <c r="N5194"/>
    </row>
    <row r="5195" spans="14:14">
      <c r="N5195"/>
    </row>
    <row r="5196" spans="14:14">
      <c r="N5196"/>
    </row>
    <row r="5197" spans="14:14">
      <c r="N5197"/>
    </row>
    <row r="5198" spans="14:14">
      <c r="N5198"/>
    </row>
    <row r="5199" spans="14:14">
      <c r="N5199"/>
    </row>
    <row r="5200" spans="14:14">
      <c r="N5200"/>
    </row>
    <row r="5201" spans="14:14">
      <c r="N5201"/>
    </row>
    <row r="5202" spans="14:14">
      <c r="N5202"/>
    </row>
    <row r="5203" spans="14:14">
      <c r="N5203"/>
    </row>
    <row r="5204" spans="14:14">
      <c r="N5204"/>
    </row>
    <row r="5205" spans="14:14">
      <c r="N5205"/>
    </row>
    <row r="5206" spans="14:14">
      <c r="N5206"/>
    </row>
    <row r="5207" spans="14:14">
      <c r="N5207"/>
    </row>
    <row r="5208" spans="14:14">
      <c r="N5208"/>
    </row>
    <row r="5209" spans="14:14">
      <c r="N5209"/>
    </row>
    <row r="5210" spans="14:14">
      <c r="N5210"/>
    </row>
    <row r="5211" spans="14:14">
      <c r="N5211"/>
    </row>
    <row r="5212" spans="14:14">
      <c r="N5212"/>
    </row>
    <row r="5213" spans="14:14">
      <c r="N5213"/>
    </row>
    <row r="5214" spans="14:14">
      <c r="N5214"/>
    </row>
    <row r="5215" spans="14:14">
      <c r="N5215"/>
    </row>
    <row r="5216" spans="14:14">
      <c r="N5216"/>
    </row>
    <row r="5217" spans="14:14">
      <c r="N5217"/>
    </row>
    <row r="5218" spans="14:14">
      <c r="N5218"/>
    </row>
    <row r="5219" spans="14:14">
      <c r="N5219"/>
    </row>
    <row r="5220" spans="14:14">
      <c r="N5220"/>
    </row>
    <row r="5221" spans="14:14">
      <c r="N5221"/>
    </row>
    <row r="5222" spans="14:14">
      <c r="N5222"/>
    </row>
    <row r="5223" spans="14:14">
      <c r="N5223"/>
    </row>
    <row r="5224" spans="14:14">
      <c r="N5224"/>
    </row>
    <row r="5225" spans="14:14">
      <c r="N5225"/>
    </row>
    <row r="5226" spans="14:14">
      <c r="N5226"/>
    </row>
    <row r="5227" spans="14:14">
      <c r="N5227"/>
    </row>
    <row r="5228" spans="14:14">
      <c r="N5228"/>
    </row>
    <row r="5229" spans="14:14">
      <c r="N5229"/>
    </row>
    <row r="5230" spans="14:14">
      <c r="N5230"/>
    </row>
    <row r="5231" spans="14:14">
      <c r="N5231"/>
    </row>
    <row r="5232" spans="14:14">
      <c r="N5232"/>
    </row>
    <row r="5233" spans="14:14">
      <c r="N5233"/>
    </row>
    <row r="5234" spans="14:14">
      <c r="N5234"/>
    </row>
    <row r="5235" spans="14:14">
      <c r="N5235"/>
    </row>
    <row r="5236" spans="14:14">
      <c r="N5236"/>
    </row>
    <row r="5237" spans="14:14">
      <c r="N5237"/>
    </row>
    <row r="5238" spans="14:14">
      <c r="N5238"/>
    </row>
    <row r="5239" spans="14:14">
      <c r="N5239"/>
    </row>
    <row r="5240" spans="14:14">
      <c r="N5240"/>
    </row>
    <row r="5241" spans="14:14">
      <c r="N5241"/>
    </row>
    <row r="5242" spans="14:14">
      <c r="N5242"/>
    </row>
    <row r="5243" spans="14:14">
      <c r="N5243"/>
    </row>
    <row r="5244" spans="14:14">
      <c r="N5244"/>
    </row>
    <row r="5245" spans="14:14">
      <c r="N5245"/>
    </row>
    <row r="5246" spans="14:14">
      <c r="N5246"/>
    </row>
    <row r="5247" spans="14:14">
      <c r="N5247"/>
    </row>
    <row r="5248" spans="14:14">
      <c r="N5248"/>
    </row>
    <row r="5249" spans="14:14">
      <c r="N5249"/>
    </row>
    <row r="5250" spans="14:14">
      <c r="N5250"/>
    </row>
    <row r="5251" spans="14:14">
      <c r="N5251"/>
    </row>
    <row r="5252" spans="14:14">
      <c r="N5252"/>
    </row>
    <row r="5253" spans="14:14">
      <c r="N5253"/>
    </row>
    <row r="5254" spans="14:14">
      <c r="N5254"/>
    </row>
    <row r="5255" spans="14:14">
      <c r="N5255"/>
    </row>
    <row r="5256" spans="14:14">
      <c r="N5256"/>
    </row>
    <row r="5257" spans="14:14">
      <c r="N5257"/>
    </row>
    <row r="5258" spans="14:14">
      <c r="N5258"/>
    </row>
    <row r="5259" spans="14:14">
      <c r="N5259"/>
    </row>
    <row r="5260" spans="14:14">
      <c r="N5260"/>
    </row>
    <row r="5261" spans="14:14">
      <c r="N5261"/>
    </row>
    <row r="5262" spans="14:14">
      <c r="N5262"/>
    </row>
    <row r="5263" spans="14:14">
      <c r="N5263"/>
    </row>
    <row r="5264" spans="14:14">
      <c r="N5264"/>
    </row>
    <row r="5265" spans="14:14">
      <c r="N5265"/>
    </row>
    <row r="5266" spans="14:14">
      <c r="N5266"/>
    </row>
    <row r="5267" spans="14:14">
      <c r="N5267"/>
    </row>
    <row r="5268" spans="14:14">
      <c r="N5268"/>
    </row>
    <row r="5269" spans="14:14">
      <c r="N5269"/>
    </row>
    <row r="5270" spans="14:14">
      <c r="N5270"/>
    </row>
    <row r="5271" spans="14:14">
      <c r="N5271"/>
    </row>
    <row r="5272" spans="14:14">
      <c r="N5272"/>
    </row>
    <row r="5273" spans="14:14">
      <c r="N5273"/>
    </row>
    <row r="5274" spans="14:14">
      <c r="N5274"/>
    </row>
    <row r="5275" spans="14:14">
      <c r="N5275"/>
    </row>
    <row r="5276" spans="14:14">
      <c r="N5276"/>
    </row>
    <row r="5277" spans="14:14">
      <c r="N5277"/>
    </row>
    <row r="5278" spans="14:14">
      <c r="N5278"/>
    </row>
    <row r="5279" spans="14:14">
      <c r="N5279"/>
    </row>
    <row r="5280" spans="14:14">
      <c r="N5280"/>
    </row>
    <row r="5281" spans="14:14">
      <c r="N5281"/>
    </row>
    <row r="5282" spans="14:14">
      <c r="N5282"/>
    </row>
    <row r="5283" spans="14:14">
      <c r="N5283"/>
    </row>
    <row r="5284" spans="14:14">
      <c r="N5284"/>
    </row>
    <row r="5285" spans="14:14">
      <c r="N5285"/>
    </row>
    <row r="5286" spans="14:14">
      <c r="N5286"/>
    </row>
    <row r="5287" spans="14:14">
      <c r="N5287"/>
    </row>
    <row r="5288" spans="14:14">
      <c r="N5288"/>
    </row>
    <row r="5289" spans="14:14">
      <c r="N5289"/>
    </row>
    <row r="5290" spans="14:14">
      <c r="N5290"/>
    </row>
    <row r="5291" spans="14:14">
      <c r="N5291"/>
    </row>
    <row r="5292" spans="14:14">
      <c r="N5292"/>
    </row>
    <row r="5293" spans="14:14">
      <c r="N5293"/>
    </row>
    <row r="5294" spans="14:14">
      <c r="N5294"/>
    </row>
    <row r="5295" spans="14:14">
      <c r="N5295"/>
    </row>
    <row r="5296" spans="14:14">
      <c r="N5296"/>
    </row>
    <row r="5297" spans="14:14">
      <c r="N5297"/>
    </row>
    <row r="5298" spans="14:14">
      <c r="N5298"/>
    </row>
    <row r="5299" spans="14:14">
      <c r="N5299"/>
    </row>
    <row r="5300" spans="14:14">
      <c r="N5300"/>
    </row>
    <row r="5301" spans="14:14">
      <c r="N5301"/>
    </row>
    <row r="5302" spans="14:14">
      <c r="N5302"/>
    </row>
    <row r="5303" spans="14:14">
      <c r="N5303"/>
    </row>
    <row r="5304" spans="14:14">
      <c r="N5304"/>
    </row>
    <row r="5305" spans="14:14">
      <c r="N5305"/>
    </row>
    <row r="5306" spans="14:14">
      <c r="N5306"/>
    </row>
    <row r="5307" spans="14:14">
      <c r="N5307"/>
    </row>
    <row r="5308" spans="14:14">
      <c r="N5308"/>
    </row>
    <row r="5309" spans="14:14">
      <c r="N5309"/>
    </row>
    <row r="5310" spans="14:14">
      <c r="N5310"/>
    </row>
    <row r="5311" spans="14:14">
      <c r="N5311"/>
    </row>
    <row r="5312" spans="14:14">
      <c r="N5312"/>
    </row>
    <row r="5313" spans="14:14">
      <c r="N5313"/>
    </row>
    <row r="5314" spans="14:14">
      <c r="N5314"/>
    </row>
    <row r="5315" spans="14:14">
      <c r="N5315"/>
    </row>
    <row r="5316" spans="14:14">
      <c r="N5316"/>
    </row>
    <row r="5317" spans="14:14">
      <c r="N5317"/>
    </row>
    <row r="5318" spans="14:14">
      <c r="N5318"/>
    </row>
    <row r="5319" spans="14:14">
      <c r="N5319"/>
    </row>
    <row r="5320" spans="14:14">
      <c r="N5320"/>
    </row>
    <row r="5321" spans="14:14">
      <c r="N5321"/>
    </row>
    <row r="5322" spans="14:14">
      <c r="N5322"/>
    </row>
    <row r="5323" spans="14:14">
      <c r="N5323"/>
    </row>
    <row r="5324" spans="14:14">
      <c r="N5324"/>
    </row>
    <row r="5325" spans="14:14">
      <c r="N5325"/>
    </row>
    <row r="5326" spans="14:14">
      <c r="N5326"/>
    </row>
    <row r="5327" spans="14:14">
      <c r="N5327"/>
    </row>
    <row r="5328" spans="14:14">
      <c r="N5328"/>
    </row>
    <row r="5329" spans="14:14">
      <c r="N5329"/>
    </row>
    <row r="5330" spans="14:14">
      <c r="N5330"/>
    </row>
    <row r="5331" spans="14:14">
      <c r="N5331"/>
    </row>
    <row r="5332" spans="14:14">
      <c r="N5332"/>
    </row>
    <row r="5333" spans="14:14">
      <c r="N5333"/>
    </row>
    <row r="5334" spans="14:14">
      <c r="N5334"/>
    </row>
    <row r="5335" spans="14:14">
      <c r="N5335"/>
    </row>
    <row r="5336" spans="14:14">
      <c r="N5336"/>
    </row>
    <row r="5337" spans="14:14">
      <c r="N5337"/>
    </row>
    <row r="5338" spans="14:14">
      <c r="N5338"/>
    </row>
    <row r="5339" spans="14:14">
      <c r="N5339"/>
    </row>
    <row r="5340" spans="14:14">
      <c r="N5340"/>
    </row>
    <row r="5341" spans="14:14">
      <c r="N5341"/>
    </row>
    <row r="5342" spans="14:14">
      <c r="N5342"/>
    </row>
    <row r="5343" spans="14:14">
      <c r="N5343"/>
    </row>
    <row r="5344" spans="14:14">
      <c r="N5344"/>
    </row>
    <row r="5345" spans="14:14">
      <c r="N5345"/>
    </row>
    <row r="5346" spans="14:14">
      <c r="N5346"/>
    </row>
    <row r="5347" spans="14:14">
      <c r="N5347"/>
    </row>
    <row r="5348" spans="14:14">
      <c r="N5348"/>
    </row>
    <row r="5349" spans="14:14">
      <c r="N5349"/>
    </row>
    <row r="5350" spans="14:14">
      <c r="N5350"/>
    </row>
    <row r="5351" spans="14:14">
      <c r="N5351"/>
    </row>
    <row r="5352" spans="14:14">
      <c r="N5352"/>
    </row>
    <row r="5353" spans="14:14">
      <c r="N5353"/>
    </row>
    <row r="5354" spans="14:14">
      <c r="N5354"/>
    </row>
    <row r="5355" spans="14:14">
      <c r="N5355"/>
    </row>
    <row r="5356" spans="14:14">
      <c r="N5356"/>
    </row>
    <row r="5357" spans="14:14">
      <c r="N5357"/>
    </row>
    <row r="5358" spans="14:14">
      <c r="N5358"/>
    </row>
    <row r="5359" spans="14:14">
      <c r="N5359"/>
    </row>
    <row r="5360" spans="14:14">
      <c r="N5360"/>
    </row>
    <row r="5361" spans="14:14">
      <c r="N5361"/>
    </row>
    <row r="5362" spans="14:14">
      <c r="N5362"/>
    </row>
    <row r="5363" spans="14:14">
      <c r="N5363"/>
    </row>
    <row r="5364" spans="14:14">
      <c r="N5364"/>
    </row>
    <row r="5365" spans="14:14">
      <c r="N5365"/>
    </row>
    <row r="5366" spans="14:14">
      <c r="N5366"/>
    </row>
    <row r="5367" spans="14:14">
      <c r="N5367"/>
    </row>
    <row r="5368" spans="14:14">
      <c r="N5368"/>
    </row>
    <row r="5369" spans="14:14">
      <c r="N5369"/>
    </row>
    <row r="5370" spans="14:14">
      <c r="N5370"/>
    </row>
    <row r="5371" spans="14:14">
      <c r="N5371"/>
    </row>
    <row r="5372" spans="14:14">
      <c r="N5372"/>
    </row>
    <row r="5373" spans="14:14">
      <c r="N5373"/>
    </row>
    <row r="5374" spans="14:14">
      <c r="N5374"/>
    </row>
    <row r="5375" spans="14:14">
      <c r="N5375"/>
    </row>
    <row r="5376" spans="14:14">
      <c r="N5376"/>
    </row>
    <row r="5377" spans="14:14">
      <c r="N5377"/>
    </row>
    <row r="5378" spans="14:14">
      <c r="N5378"/>
    </row>
    <row r="5379" spans="14:14">
      <c r="N5379"/>
    </row>
    <row r="5380" spans="14:14">
      <c r="N5380"/>
    </row>
    <row r="5381" spans="14:14">
      <c r="N5381"/>
    </row>
    <row r="5382" spans="14:14">
      <c r="N5382"/>
    </row>
    <row r="5383" spans="14:14">
      <c r="N5383"/>
    </row>
    <row r="5384" spans="14:14">
      <c r="N5384"/>
    </row>
    <row r="5385" spans="14:14">
      <c r="N5385"/>
    </row>
    <row r="5386" spans="14:14">
      <c r="N5386"/>
    </row>
    <row r="5387" spans="14:14">
      <c r="N5387"/>
    </row>
    <row r="5388" spans="14:14">
      <c r="N5388"/>
    </row>
    <row r="5389" spans="14:14">
      <c r="N5389"/>
    </row>
    <row r="5390" spans="14:14">
      <c r="N5390"/>
    </row>
    <row r="5391" spans="14:14">
      <c r="N5391"/>
    </row>
    <row r="5392" spans="14:14">
      <c r="N5392"/>
    </row>
    <row r="5393" spans="14:14">
      <c r="N5393"/>
    </row>
    <row r="5394" spans="14:14">
      <c r="N5394"/>
    </row>
    <row r="5395" spans="14:14">
      <c r="N5395"/>
    </row>
    <row r="5396" spans="14:14">
      <c r="N5396"/>
    </row>
    <row r="5397" spans="14:14">
      <c r="N5397"/>
    </row>
    <row r="5398" spans="14:14">
      <c r="N5398"/>
    </row>
    <row r="5399" spans="14:14">
      <c r="N5399"/>
    </row>
    <row r="5400" spans="14:14">
      <c r="N5400"/>
    </row>
    <row r="5401" spans="14:14">
      <c r="N5401"/>
    </row>
    <row r="5402" spans="14:14">
      <c r="N5402"/>
    </row>
    <row r="5403" spans="14:14">
      <c r="N5403"/>
    </row>
    <row r="5404" spans="14:14">
      <c r="N5404"/>
    </row>
    <row r="5405" spans="14:14">
      <c r="N5405"/>
    </row>
    <row r="5406" spans="14:14">
      <c r="N5406"/>
    </row>
    <row r="5407" spans="14:14">
      <c r="N5407"/>
    </row>
    <row r="5408" spans="14:14">
      <c r="N5408"/>
    </row>
    <row r="5409" spans="14:14">
      <c r="N5409"/>
    </row>
    <row r="5410" spans="14:14">
      <c r="N5410"/>
    </row>
    <row r="5411" spans="14:14">
      <c r="N5411"/>
    </row>
    <row r="5412" spans="14:14">
      <c r="N5412"/>
    </row>
    <row r="5413" spans="14:14">
      <c r="N5413"/>
    </row>
    <row r="5414" spans="14:14">
      <c r="N5414"/>
    </row>
    <row r="5415" spans="14:14">
      <c r="N5415"/>
    </row>
    <row r="5416" spans="14:14">
      <c r="N5416"/>
    </row>
    <row r="5417" spans="14:14">
      <c r="N5417"/>
    </row>
    <row r="5418" spans="14:14">
      <c r="N5418"/>
    </row>
    <row r="5419" spans="14:14">
      <c r="N5419"/>
    </row>
    <row r="5420" spans="14:14">
      <c r="N5420"/>
    </row>
    <row r="5421" spans="14:14">
      <c r="N5421"/>
    </row>
    <row r="5422" spans="14:14">
      <c r="N5422"/>
    </row>
    <row r="5423" spans="14:14">
      <c r="N5423"/>
    </row>
    <row r="5424" spans="14:14">
      <c r="N5424"/>
    </row>
    <row r="5425" spans="14:14">
      <c r="N5425"/>
    </row>
    <row r="5426" spans="14:14">
      <c r="N5426"/>
    </row>
    <row r="5427" spans="14:14">
      <c r="N5427"/>
    </row>
    <row r="5428" spans="14:14">
      <c r="N5428"/>
    </row>
    <row r="5429" spans="14:14">
      <c r="N5429"/>
    </row>
    <row r="5430" spans="14:14">
      <c r="N5430"/>
    </row>
    <row r="5431" spans="14:14">
      <c r="N5431"/>
    </row>
    <row r="5432" spans="14:14">
      <c r="N5432"/>
    </row>
    <row r="5433" spans="14:14">
      <c r="N5433"/>
    </row>
    <row r="5434" spans="14:14">
      <c r="N5434"/>
    </row>
    <row r="5435" spans="14:14">
      <c r="N5435"/>
    </row>
    <row r="5436" spans="14:14">
      <c r="N5436"/>
    </row>
    <row r="5437" spans="14:14">
      <c r="N5437"/>
    </row>
    <row r="5438" spans="14:14">
      <c r="N5438"/>
    </row>
    <row r="5439" spans="14:14">
      <c r="N5439"/>
    </row>
    <row r="5440" spans="14:14">
      <c r="N5440"/>
    </row>
    <row r="5441" spans="14:14">
      <c r="N5441"/>
    </row>
    <row r="5442" spans="14:14">
      <c r="N5442"/>
    </row>
    <row r="5443" spans="14:14">
      <c r="N5443"/>
    </row>
    <row r="5444" spans="14:14">
      <c r="N5444"/>
    </row>
    <row r="5445" spans="14:14">
      <c r="N5445"/>
    </row>
    <row r="5446" spans="14:14">
      <c r="N5446"/>
    </row>
    <row r="5447" spans="14:14">
      <c r="N5447"/>
    </row>
    <row r="5448" spans="14:14">
      <c r="N5448"/>
    </row>
    <row r="5449" spans="14:14">
      <c r="N5449"/>
    </row>
    <row r="5450" spans="14:14">
      <c r="N5450"/>
    </row>
    <row r="5451" spans="14:14">
      <c r="N5451"/>
    </row>
    <row r="5452" spans="14:14">
      <c r="N5452"/>
    </row>
    <row r="5453" spans="14:14">
      <c r="N5453"/>
    </row>
    <row r="5454" spans="14:14">
      <c r="N5454"/>
    </row>
    <row r="5455" spans="14:14">
      <c r="N5455"/>
    </row>
    <row r="5456" spans="14:14">
      <c r="N5456"/>
    </row>
    <row r="5457" spans="14:14">
      <c r="N5457"/>
    </row>
    <row r="5458" spans="14:14">
      <c r="N5458"/>
    </row>
    <row r="5459" spans="14:14">
      <c r="N5459"/>
    </row>
    <row r="5460" spans="14:14">
      <c r="N5460"/>
    </row>
    <row r="5461" spans="14:14">
      <c r="N5461"/>
    </row>
    <row r="5462" spans="14:14">
      <c r="N5462"/>
    </row>
    <row r="5463" spans="14:14">
      <c r="N5463"/>
    </row>
    <row r="5464" spans="14:14">
      <c r="N5464"/>
    </row>
    <row r="5465" spans="14:14">
      <c r="N5465"/>
    </row>
    <row r="5466" spans="14:14">
      <c r="N5466"/>
    </row>
    <row r="5467" spans="14:14">
      <c r="N5467"/>
    </row>
    <row r="5468" spans="14:14">
      <c r="N5468"/>
    </row>
    <row r="5469" spans="14:14">
      <c r="N5469"/>
    </row>
    <row r="5470" spans="14:14">
      <c r="N5470"/>
    </row>
    <row r="5471" spans="14:14">
      <c r="N5471"/>
    </row>
    <row r="5472" spans="14:14">
      <c r="N5472"/>
    </row>
    <row r="5473" spans="14:14">
      <c r="N5473"/>
    </row>
    <row r="5474" spans="14:14">
      <c r="N5474"/>
    </row>
    <row r="5475" spans="14:14">
      <c r="N5475"/>
    </row>
    <row r="5476" spans="14:14">
      <c r="N5476"/>
    </row>
    <row r="5477" spans="14:14">
      <c r="N5477"/>
    </row>
    <row r="5478" spans="14:14">
      <c r="N5478"/>
    </row>
    <row r="5479" spans="14:14">
      <c r="N5479"/>
    </row>
    <row r="5480" spans="14:14">
      <c r="N5480"/>
    </row>
    <row r="5481" spans="14:14">
      <c r="N5481"/>
    </row>
    <row r="5482" spans="14:14">
      <c r="N5482"/>
    </row>
    <row r="5483" spans="14:14">
      <c r="N5483"/>
    </row>
    <row r="5484" spans="14:14">
      <c r="N5484"/>
    </row>
    <row r="5485" spans="14:14">
      <c r="N5485"/>
    </row>
    <row r="5486" spans="14:14">
      <c r="N5486"/>
    </row>
    <row r="5487" spans="14:14">
      <c r="N5487"/>
    </row>
    <row r="5488" spans="14:14">
      <c r="N5488"/>
    </row>
    <row r="5489" spans="14:14">
      <c r="N5489"/>
    </row>
    <row r="5490" spans="14:14">
      <c r="N5490"/>
    </row>
    <row r="5491" spans="14:14">
      <c r="N5491"/>
    </row>
    <row r="5492" spans="14:14">
      <c r="N5492"/>
    </row>
    <row r="5493" spans="14:14">
      <c r="N5493"/>
    </row>
    <row r="5494" spans="14:14">
      <c r="N5494"/>
    </row>
    <row r="5495" spans="14:14">
      <c r="N5495"/>
    </row>
    <row r="5496" spans="14:14">
      <c r="N5496"/>
    </row>
    <row r="5497" spans="14:14">
      <c r="N5497"/>
    </row>
    <row r="5498" spans="14:14">
      <c r="N5498"/>
    </row>
    <row r="5499" spans="14:14">
      <c r="N5499"/>
    </row>
    <row r="5500" spans="14:14">
      <c r="N5500"/>
    </row>
    <row r="5501" spans="14:14">
      <c r="N5501"/>
    </row>
    <row r="5502" spans="14:14">
      <c r="N5502"/>
    </row>
    <row r="5503" spans="14:14">
      <c r="N5503"/>
    </row>
    <row r="5504" spans="14:14">
      <c r="N5504"/>
    </row>
    <row r="5505" spans="14:14">
      <c r="N5505"/>
    </row>
    <row r="5506" spans="14:14">
      <c r="N5506"/>
    </row>
    <row r="5507" spans="14:14">
      <c r="N5507"/>
    </row>
    <row r="5508" spans="14:14">
      <c r="N5508"/>
    </row>
    <row r="5509" spans="14:14">
      <c r="N5509"/>
    </row>
    <row r="5510" spans="14:14">
      <c r="N5510"/>
    </row>
    <row r="5511" spans="14:14">
      <c r="N5511"/>
    </row>
    <row r="5512" spans="14:14">
      <c r="N5512"/>
    </row>
    <row r="5513" spans="14:14">
      <c r="N5513"/>
    </row>
    <row r="5514" spans="14:14">
      <c r="N5514"/>
    </row>
    <row r="5515" spans="14:14">
      <c r="N5515"/>
    </row>
    <row r="5516" spans="14:14">
      <c r="N5516"/>
    </row>
    <row r="5517" spans="14:14">
      <c r="N5517"/>
    </row>
    <row r="5518" spans="14:14">
      <c r="N5518"/>
    </row>
    <row r="5519" spans="14:14">
      <c r="N5519"/>
    </row>
    <row r="5520" spans="14:14">
      <c r="N5520"/>
    </row>
    <row r="5521" spans="14:14">
      <c r="N5521"/>
    </row>
    <row r="5522" spans="14:14">
      <c r="N5522"/>
    </row>
    <row r="5523" spans="14:14">
      <c r="N5523"/>
    </row>
    <row r="5524" spans="14:14">
      <c r="N5524"/>
    </row>
    <row r="5525" spans="14:14">
      <c r="N5525"/>
    </row>
    <row r="5526" spans="14:14">
      <c r="N5526"/>
    </row>
    <row r="5527" spans="14:14">
      <c r="N5527"/>
    </row>
    <row r="5528" spans="14:14">
      <c r="N5528"/>
    </row>
    <row r="5529" spans="14:14">
      <c r="N5529"/>
    </row>
    <row r="5530" spans="14:14">
      <c r="N5530"/>
    </row>
    <row r="5531" spans="14:14">
      <c r="N5531"/>
    </row>
    <row r="5532" spans="14:14">
      <c r="N5532"/>
    </row>
    <row r="5533" spans="14:14">
      <c r="N5533"/>
    </row>
    <row r="5534" spans="14:14">
      <c r="N5534"/>
    </row>
    <row r="5535" spans="14:14">
      <c r="N5535"/>
    </row>
    <row r="5536" spans="14:14">
      <c r="N5536"/>
    </row>
    <row r="5537" spans="14:14">
      <c r="N5537"/>
    </row>
    <row r="5538" spans="14:14">
      <c r="N5538"/>
    </row>
    <row r="5539" spans="14:14">
      <c r="N5539"/>
    </row>
    <row r="5540" spans="14:14">
      <c r="N5540"/>
    </row>
    <row r="5541" spans="14:14">
      <c r="N5541"/>
    </row>
    <row r="5542" spans="14:14">
      <c r="N5542"/>
    </row>
    <row r="5543" spans="14:14">
      <c r="N5543"/>
    </row>
    <row r="5544" spans="14:14">
      <c r="N5544"/>
    </row>
    <row r="5545" spans="14:14">
      <c r="N5545"/>
    </row>
    <row r="5546" spans="14:14">
      <c r="N5546"/>
    </row>
    <row r="5547" spans="14:14">
      <c r="N5547"/>
    </row>
    <row r="5548" spans="14:14">
      <c r="N5548"/>
    </row>
    <row r="5549" spans="14:14">
      <c r="N5549"/>
    </row>
    <row r="5550" spans="14:14">
      <c r="N5550"/>
    </row>
    <row r="5551" spans="14:14">
      <c r="N5551"/>
    </row>
    <row r="5552" spans="14:14">
      <c r="N5552"/>
    </row>
    <row r="5553" spans="14:14">
      <c r="N5553"/>
    </row>
    <row r="5554" spans="14:14">
      <c r="N5554"/>
    </row>
    <row r="5555" spans="14:14">
      <c r="N5555"/>
    </row>
    <row r="5556" spans="14:14">
      <c r="N5556"/>
    </row>
    <row r="5557" spans="14:14">
      <c r="N5557"/>
    </row>
    <row r="5558" spans="14:14">
      <c r="N5558"/>
    </row>
    <row r="5559" spans="14:14">
      <c r="N5559"/>
    </row>
    <row r="5560" spans="14:14">
      <c r="N5560"/>
    </row>
    <row r="5561" spans="14:14">
      <c r="N5561"/>
    </row>
    <row r="5562" spans="14:14">
      <c r="N5562"/>
    </row>
    <row r="5563" spans="14:14">
      <c r="N5563"/>
    </row>
    <row r="5564" spans="14:14">
      <c r="N5564"/>
    </row>
    <row r="5565" spans="14:14">
      <c r="N5565"/>
    </row>
    <row r="5566" spans="14:14">
      <c r="N5566"/>
    </row>
    <row r="5567" spans="14:14">
      <c r="N5567"/>
    </row>
    <row r="5568" spans="14:14">
      <c r="N5568"/>
    </row>
    <row r="5569" spans="14:14">
      <c r="N5569"/>
    </row>
    <row r="5570" spans="14:14">
      <c r="N5570"/>
    </row>
    <row r="5571" spans="14:14">
      <c r="N5571"/>
    </row>
    <row r="5572" spans="14:14">
      <c r="N5572"/>
    </row>
    <row r="5573" spans="14:14">
      <c r="N5573"/>
    </row>
    <row r="5574" spans="14:14">
      <c r="N5574"/>
    </row>
    <row r="5575" spans="14:14">
      <c r="N5575"/>
    </row>
    <row r="5576" spans="14:14">
      <c r="N5576"/>
    </row>
    <row r="5577" spans="14:14">
      <c r="N5577"/>
    </row>
    <row r="5578" spans="14:14">
      <c r="N5578"/>
    </row>
    <row r="5579" spans="14:14">
      <c r="N5579"/>
    </row>
    <row r="5580" spans="14:14">
      <c r="N5580"/>
    </row>
    <row r="5581" spans="14:14">
      <c r="N5581"/>
    </row>
    <row r="5582" spans="14:14">
      <c r="N5582"/>
    </row>
    <row r="5583" spans="14:14">
      <c r="N5583"/>
    </row>
    <row r="5584" spans="14:14">
      <c r="N5584"/>
    </row>
    <row r="5585" spans="14:14">
      <c r="N5585"/>
    </row>
    <row r="5586" spans="14:14">
      <c r="N5586"/>
    </row>
    <row r="5587" spans="14:14">
      <c r="N5587"/>
    </row>
    <row r="5588" spans="14:14">
      <c r="N5588"/>
    </row>
    <row r="5589" spans="14:14">
      <c r="N5589"/>
    </row>
    <row r="5590" spans="14:14">
      <c r="N5590"/>
    </row>
    <row r="5591" spans="14:14">
      <c r="N5591"/>
    </row>
    <row r="5592" spans="14:14">
      <c r="N5592"/>
    </row>
    <row r="5593" spans="14:14">
      <c r="N5593"/>
    </row>
    <row r="5594" spans="14:14">
      <c r="N5594"/>
    </row>
    <row r="5595" spans="14:14">
      <c r="N5595"/>
    </row>
    <row r="5596" spans="14:14">
      <c r="N5596"/>
    </row>
    <row r="5597" spans="14:14">
      <c r="N5597"/>
    </row>
    <row r="5598" spans="14:14">
      <c r="N5598"/>
    </row>
    <row r="5599" spans="14:14">
      <c r="N5599"/>
    </row>
    <row r="5600" spans="14:14">
      <c r="N5600"/>
    </row>
    <row r="5601" spans="14:14">
      <c r="N5601"/>
    </row>
    <row r="5602" spans="14:14">
      <c r="N5602"/>
    </row>
    <row r="5603" spans="14:14">
      <c r="N5603"/>
    </row>
    <row r="5604" spans="14:14">
      <c r="N5604"/>
    </row>
    <row r="5605" spans="14:14">
      <c r="N5605"/>
    </row>
    <row r="5606" spans="14:14">
      <c r="N5606"/>
    </row>
    <row r="5607" spans="14:14">
      <c r="N5607"/>
    </row>
    <row r="5608" spans="14:14">
      <c r="N5608"/>
    </row>
    <row r="5609" spans="14:14">
      <c r="N5609"/>
    </row>
    <row r="5610" spans="14:14">
      <c r="N5610"/>
    </row>
    <row r="5611" spans="14:14">
      <c r="N5611"/>
    </row>
    <row r="5612" spans="14:14">
      <c r="N5612"/>
    </row>
    <row r="5613" spans="14:14">
      <c r="N5613"/>
    </row>
    <row r="5614" spans="14:14">
      <c r="N5614"/>
    </row>
    <row r="5615" spans="14:14">
      <c r="N5615"/>
    </row>
    <row r="5616" spans="14:14">
      <c r="N5616"/>
    </row>
    <row r="5617" spans="14:14">
      <c r="N5617"/>
    </row>
    <row r="5618" spans="14:14">
      <c r="N5618"/>
    </row>
    <row r="5619" spans="14:14">
      <c r="N5619"/>
    </row>
    <row r="5620" spans="14:14">
      <c r="N5620"/>
    </row>
    <row r="5621" spans="14:14">
      <c r="N5621"/>
    </row>
    <row r="5622" spans="14:14">
      <c r="N5622"/>
    </row>
    <row r="5623" spans="14:14">
      <c r="N5623"/>
    </row>
    <row r="5624" spans="14:14">
      <c r="N5624"/>
    </row>
    <row r="5625" spans="14:14">
      <c r="N5625"/>
    </row>
    <row r="5626" spans="14:14">
      <c r="N5626"/>
    </row>
    <row r="5627" spans="14:14">
      <c r="N5627"/>
    </row>
    <row r="5628" spans="14:14">
      <c r="N5628"/>
    </row>
    <row r="5629" spans="14:14">
      <c r="N5629"/>
    </row>
    <row r="5630" spans="14:14">
      <c r="N5630"/>
    </row>
    <row r="5631" spans="14:14">
      <c r="N5631"/>
    </row>
    <row r="5632" spans="14:14">
      <c r="N5632"/>
    </row>
    <row r="5633" spans="14:14">
      <c r="N5633"/>
    </row>
    <row r="5634" spans="14:14">
      <c r="N5634"/>
    </row>
    <row r="5635" spans="14:14">
      <c r="N5635"/>
    </row>
    <row r="5636" spans="14:14">
      <c r="N5636"/>
    </row>
    <row r="5637" spans="14:14">
      <c r="N5637"/>
    </row>
    <row r="5638" spans="14:14">
      <c r="N5638"/>
    </row>
    <row r="5639" spans="14:14">
      <c r="N5639"/>
    </row>
    <row r="5640" spans="14:14">
      <c r="N5640"/>
    </row>
    <row r="5641" spans="14:14">
      <c r="N5641"/>
    </row>
    <row r="5642" spans="14:14">
      <c r="N5642"/>
    </row>
    <row r="5643" spans="14:14">
      <c r="N5643"/>
    </row>
    <row r="5644" spans="14:14">
      <c r="N5644"/>
    </row>
    <row r="5645" spans="14:14">
      <c r="N5645"/>
    </row>
    <row r="5646" spans="14:14">
      <c r="N5646"/>
    </row>
    <row r="5647" spans="14:14">
      <c r="N5647"/>
    </row>
    <row r="5648" spans="14:14">
      <c r="N5648"/>
    </row>
    <row r="5649" spans="14:14">
      <c r="N5649"/>
    </row>
    <row r="5650" spans="14:14">
      <c r="N5650"/>
    </row>
    <row r="5651" spans="14:14">
      <c r="N5651"/>
    </row>
    <row r="5652" spans="14:14">
      <c r="N5652"/>
    </row>
    <row r="5653" spans="14:14">
      <c r="N5653"/>
    </row>
    <row r="5654" spans="14:14">
      <c r="N5654"/>
    </row>
    <row r="5655" spans="14:14">
      <c r="N5655"/>
    </row>
    <row r="5656" spans="14:14">
      <c r="N5656"/>
    </row>
    <row r="5657" spans="14:14">
      <c r="N5657"/>
    </row>
    <row r="5658" spans="14:14">
      <c r="N5658"/>
    </row>
    <row r="5659" spans="14:14">
      <c r="N5659"/>
    </row>
    <row r="5660" spans="14:14">
      <c r="N5660"/>
    </row>
    <row r="5661" spans="14:14">
      <c r="N5661"/>
    </row>
    <row r="5662" spans="14:14">
      <c r="N5662"/>
    </row>
    <row r="5663" spans="14:14">
      <c r="N5663"/>
    </row>
    <row r="5664" spans="14:14">
      <c r="N5664"/>
    </row>
    <row r="5665" spans="14:14">
      <c r="N5665"/>
    </row>
    <row r="5666" spans="14:14">
      <c r="N5666"/>
    </row>
    <row r="5667" spans="14:14">
      <c r="N5667"/>
    </row>
    <row r="5668" spans="14:14">
      <c r="N5668"/>
    </row>
    <row r="5669" spans="14:14">
      <c r="N5669"/>
    </row>
    <row r="5670" spans="14:14">
      <c r="N5670"/>
    </row>
    <row r="5671" spans="14:14">
      <c r="N5671"/>
    </row>
    <row r="5672" spans="14:14">
      <c r="N5672"/>
    </row>
    <row r="5673" spans="14:14">
      <c r="N5673"/>
    </row>
    <row r="5674" spans="14:14">
      <c r="N5674"/>
    </row>
    <row r="5675" spans="14:14">
      <c r="N5675"/>
    </row>
    <row r="5676" spans="14:14">
      <c r="N5676"/>
    </row>
    <row r="5677" spans="14:14">
      <c r="N5677"/>
    </row>
    <row r="5678" spans="14:14">
      <c r="N5678"/>
    </row>
    <row r="5679" spans="14:14">
      <c r="N5679"/>
    </row>
    <row r="5680" spans="14:14">
      <c r="N5680"/>
    </row>
    <row r="5681" spans="14:14">
      <c r="N5681"/>
    </row>
    <row r="5682" spans="14:14">
      <c r="N5682"/>
    </row>
    <row r="5683" spans="14:14">
      <c r="N5683"/>
    </row>
    <row r="5684" spans="14:14">
      <c r="N5684"/>
    </row>
    <row r="5685" spans="14:14">
      <c r="N5685"/>
    </row>
    <row r="5686" spans="14:14">
      <c r="N5686"/>
    </row>
    <row r="5687" spans="14:14">
      <c r="N5687"/>
    </row>
    <row r="5688" spans="14:14">
      <c r="N5688"/>
    </row>
    <row r="5689" spans="14:14">
      <c r="N5689"/>
    </row>
    <row r="5690" spans="14:14">
      <c r="N5690"/>
    </row>
    <row r="5691" spans="14:14">
      <c r="N5691"/>
    </row>
    <row r="5692" spans="14:14">
      <c r="N5692"/>
    </row>
    <row r="5693" spans="14:14">
      <c r="N5693"/>
    </row>
    <row r="5694" spans="14:14">
      <c r="N5694"/>
    </row>
    <row r="5695" spans="14:14">
      <c r="N5695"/>
    </row>
    <row r="5696" spans="14:14">
      <c r="N5696"/>
    </row>
    <row r="5697" spans="14:14">
      <c r="N5697"/>
    </row>
    <row r="5698" spans="14:14">
      <c r="N5698"/>
    </row>
    <row r="5699" spans="14:14">
      <c r="N5699"/>
    </row>
    <row r="5700" spans="14:14">
      <c r="N5700"/>
    </row>
    <row r="5701" spans="14:14">
      <c r="N5701"/>
    </row>
    <row r="5702" spans="14:14">
      <c r="N5702"/>
    </row>
    <row r="5703" spans="14:14">
      <c r="N5703"/>
    </row>
    <row r="5704" spans="14:14">
      <c r="N5704"/>
    </row>
    <row r="5705" spans="14:14">
      <c r="N5705"/>
    </row>
    <row r="5706" spans="14:14">
      <c r="N5706"/>
    </row>
    <row r="5707" spans="14:14">
      <c r="N5707"/>
    </row>
    <row r="5708" spans="14:14">
      <c r="N5708"/>
    </row>
    <row r="5709" spans="14:14">
      <c r="N5709"/>
    </row>
    <row r="5710" spans="14:14">
      <c r="N5710"/>
    </row>
    <row r="5711" spans="14:14">
      <c r="N5711"/>
    </row>
    <row r="5712" spans="14:14">
      <c r="N5712"/>
    </row>
    <row r="5713" spans="14:14">
      <c r="N5713"/>
    </row>
    <row r="5714" spans="14:14">
      <c r="N5714"/>
    </row>
    <row r="5715" spans="14:14">
      <c r="N5715"/>
    </row>
    <row r="5716" spans="14:14">
      <c r="N5716"/>
    </row>
    <row r="5717" spans="14:14">
      <c r="N5717"/>
    </row>
    <row r="5718" spans="14:14">
      <c r="N5718"/>
    </row>
    <row r="5719" spans="14:14">
      <c r="N5719"/>
    </row>
    <row r="5720" spans="14:14">
      <c r="N5720"/>
    </row>
    <row r="5721" spans="14:14">
      <c r="N5721"/>
    </row>
    <row r="5722" spans="14:14">
      <c r="N5722"/>
    </row>
    <row r="5723" spans="14:14">
      <c r="N5723"/>
    </row>
    <row r="5724" spans="14:14">
      <c r="N5724"/>
    </row>
    <row r="5725" spans="14:14">
      <c r="N5725"/>
    </row>
    <row r="5726" spans="14:14">
      <c r="N5726"/>
    </row>
    <row r="5727" spans="14:14">
      <c r="N5727"/>
    </row>
    <row r="5728" spans="14:14">
      <c r="N5728"/>
    </row>
    <row r="5729" spans="14:14">
      <c r="N5729"/>
    </row>
    <row r="5730" spans="14:14">
      <c r="N5730"/>
    </row>
    <row r="5731" spans="14:14">
      <c r="N5731"/>
    </row>
    <row r="5732" spans="14:14">
      <c r="N5732"/>
    </row>
    <row r="5733" spans="14:14">
      <c r="N5733"/>
    </row>
    <row r="5734" spans="14:14">
      <c r="N5734"/>
    </row>
    <row r="5735" spans="14:14">
      <c r="N5735"/>
    </row>
    <row r="5736" spans="14:14">
      <c r="N5736"/>
    </row>
    <row r="5737" spans="14:14">
      <c r="N5737"/>
    </row>
    <row r="5738" spans="14:14">
      <c r="N5738"/>
    </row>
    <row r="5739" spans="14:14">
      <c r="N5739"/>
    </row>
    <row r="5740" spans="14:14">
      <c r="N5740"/>
    </row>
    <row r="5741" spans="14:14">
      <c r="N5741"/>
    </row>
    <row r="5742" spans="14:14">
      <c r="N5742"/>
    </row>
    <row r="5743" spans="14:14">
      <c r="N5743"/>
    </row>
    <row r="5744" spans="14:14">
      <c r="N5744"/>
    </row>
    <row r="5745" spans="14:14">
      <c r="N5745"/>
    </row>
    <row r="5746" spans="14:14">
      <c r="N5746"/>
    </row>
    <row r="5747" spans="14:14">
      <c r="N5747"/>
    </row>
    <row r="5748" spans="14:14">
      <c r="N5748"/>
    </row>
    <row r="5749" spans="14:14">
      <c r="N5749"/>
    </row>
    <row r="5750" spans="14:14">
      <c r="N5750"/>
    </row>
    <row r="5751" spans="14:14">
      <c r="N5751"/>
    </row>
    <row r="5752" spans="14:14">
      <c r="N5752"/>
    </row>
    <row r="5753" spans="14:14">
      <c r="N5753"/>
    </row>
    <row r="5754" spans="14:14">
      <c r="N5754"/>
    </row>
    <row r="5755" spans="14:14">
      <c r="N5755"/>
    </row>
    <row r="5756" spans="14:14">
      <c r="N5756"/>
    </row>
    <row r="5757" spans="14:14">
      <c r="N5757"/>
    </row>
    <row r="5758" spans="14:14">
      <c r="N5758"/>
    </row>
    <row r="5759" spans="14:14">
      <c r="N5759"/>
    </row>
    <row r="5760" spans="14:14">
      <c r="N5760"/>
    </row>
    <row r="5761" spans="14:14">
      <c r="N5761"/>
    </row>
    <row r="5762" spans="14:14">
      <c r="N5762"/>
    </row>
    <row r="5763" spans="14:14">
      <c r="N5763"/>
    </row>
    <row r="5764" spans="14:14">
      <c r="N5764"/>
    </row>
    <row r="5765" spans="14:14">
      <c r="N5765"/>
    </row>
    <row r="5766" spans="14:14">
      <c r="N5766"/>
    </row>
    <row r="5767" spans="14:14">
      <c r="N5767"/>
    </row>
    <row r="5768" spans="14:14">
      <c r="N5768"/>
    </row>
    <row r="5769" spans="14:14">
      <c r="N5769"/>
    </row>
    <row r="5770" spans="14:14">
      <c r="N5770"/>
    </row>
    <row r="5771" spans="14:14">
      <c r="N5771"/>
    </row>
    <row r="5772" spans="14:14">
      <c r="N5772"/>
    </row>
    <row r="5773" spans="14:14">
      <c r="N5773"/>
    </row>
    <row r="5774" spans="14:14">
      <c r="N5774"/>
    </row>
    <row r="5775" spans="14:14">
      <c r="N5775"/>
    </row>
    <row r="5776" spans="14:14">
      <c r="N5776"/>
    </row>
    <row r="5777" spans="14:14">
      <c r="N5777"/>
    </row>
    <row r="5778" spans="14:14">
      <c r="N5778"/>
    </row>
    <row r="5779" spans="14:14">
      <c r="N5779"/>
    </row>
    <row r="5780" spans="14:14">
      <c r="N5780"/>
    </row>
    <row r="5781" spans="14:14">
      <c r="N5781"/>
    </row>
    <row r="5782" spans="14:14">
      <c r="N5782"/>
    </row>
    <row r="5783" spans="14:14">
      <c r="N5783"/>
    </row>
    <row r="5784" spans="14:14">
      <c r="N5784"/>
    </row>
    <row r="5785" spans="14:14">
      <c r="N5785"/>
    </row>
    <row r="5786" spans="14:14">
      <c r="N5786"/>
    </row>
    <row r="5787" spans="14:14">
      <c r="N5787"/>
    </row>
    <row r="5788" spans="14:14">
      <c r="N5788"/>
    </row>
    <row r="5789" spans="14:14">
      <c r="N5789"/>
    </row>
    <row r="5790" spans="14:14">
      <c r="N5790"/>
    </row>
    <row r="5791" spans="14:14">
      <c r="N5791"/>
    </row>
    <row r="5792" spans="14:14">
      <c r="N5792"/>
    </row>
    <row r="5793" spans="14:14">
      <c r="N5793"/>
    </row>
    <row r="5794" spans="14:14">
      <c r="N5794"/>
    </row>
    <row r="5795" spans="14:14">
      <c r="N5795"/>
    </row>
    <row r="5796" spans="14:14">
      <c r="N5796"/>
    </row>
    <row r="5797" spans="14:14">
      <c r="N5797"/>
    </row>
    <row r="5798" spans="14:14">
      <c r="N5798"/>
    </row>
    <row r="5799" spans="14:14">
      <c r="N5799"/>
    </row>
    <row r="5800" spans="14:14">
      <c r="N5800"/>
    </row>
    <row r="5801" spans="14:14">
      <c r="N5801"/>
    </row>
    <row r="5802" spans="14:14">
      <c r="N5802"/>
    </row>
    <row r="5803" spans="14:14">
      <c r="N5803"/>
    </row>
    <row r="5804" spans="14:14">
      <c r="N5804"/>
    </row>
    <row r="5805" spans="14:14">
      <c r="N5805"/>
    </row>
    <row r="5806" spans="14:14">
      <c r="N5806"/>
    </row>
    <row r="5807" spans="14:14">
      <c r="N5807"/>
    </row>
    <row r="5808" spans="14:14">
      <c r="N5808"/>
    </row>
    <row r="5809" spans="14:14">
      <c r="N5809"/>
    </row>
    <row r="5810" spans="14:14">
      <c r="N5810"/>
    </row>
    <row r="5811" spans="14:14">
      <c r="N5811"/>
    </row>
    <row r="5812" spans="14:14">
      <c r="N5812"/>
    </row>
    <row r="5813" spans="14:14">
      <c r="N5813"/>
    </row>
    <row r="5814" spans="14:14">
      <c r="N5814"/>
    </row>
    <row r="5815" spans="14:14">
      <c r="N5815"/>
    </row>
    <row r="5816" spans="14:14">
      <c r="N5816"/>
    </row>
    <row r="5817" spans="14:14">
      <c r="N5817"/>
    </row>
    <row r="5818" spans="14:14">
      <c r="N5818"/>
    </row>
    <row r="5819" spans="14:14">
      <c r="N5819"/>
    </row>
    <row r="5820" spans="14:14">
      <c r="N5820"/>
    </row>
    <row r="5821" spans="14:14">
      <c r="N5821"/>
    </row>
    <row r="5822" spans="14:14">
      <c r="N5822"/>
    </row>
    <row r="5823" spans="14:14">
      <c r="N5823"/>
    </row>
    <row r="5824" spans="14:14">
      <c r="N5824"/>
    </row>
    <row r="5825" spans="14:14">
      <c r="N5825"/>
    </row>
    <row r="5826" spans="14:14">
      <c r="N5826"/>
    </row>
    <row r="5827" spans="14:14">
      <c r="N5827"/>
    </row>
    <row r="5828" spans="14:14">
      <c r="N5828"/>
    </row>
    <row r="5829" spans="14:14">
      <c r="N5829"/>
    </row>
    <row r="5830" spans="14:14">
      <c r="N5830"/>
    </row>
    <row r="5831" spans="14:14">
      <c r="N5831"/>
    </row>
    <row r="5832" spans="14:14">
      <c r="N5832"/>
    </row>
    <row r="5833" spans="14:14">
      <c r="N5833"/>
    </row>
    <row r="5834" spans="14:14">
      <c r="N5834"/>
    </row>
    <row r="5835" spans="14:14">
      <c r="N5835"/>
    </row>
    <row r="5836" spans="14:14">
      <c r="N5836"/>
    </row>
    <row r="5837" spans="14:14">
      <c r="N5837"/>
    </row>
    <row r="5838" spans="14:14">
      <c r="N5838"/>
    </row>
    <row r="5839" spans="14:14">
      <c r="N5839"/>
    </row>
    <row r="5840" spans="14:14">
      <c r="N5840"/>
    </row>
    <row r="5841" spans="14:14">
      <c r="N5841"/>
    </row>
    <row r="5842" spans="14:14">
      <c r="N5842"/>
    </row>
    <row r="5843" spans="14:14">
      <c r="N5843"/>
    </row>
    <row r="5844" spans="14:14">
      <c r="N5844"/>
    </row>
    <row r="5845" spans="14:14">
      <c r="N5845"/>
    </row>
    <row r="5846" spans="14:14">
      <c r="N5846"/>
    </row>
    <row r="5847" spans="14:14">
      <c r="N5847"/>
    </row>
    <row r="5848" spans="14:14">
      <c r="N5848"/>
    </row>
    <row r="5849" spans="14:14">
      <c r="N5849"/>
    </row>
    <row r="5850" spans="14:14">
      <c r="N5850"/>
    </row>
    <row r="5851" spans="14:14">
      <c r="N5851"/>
    </row>
    <row r="5852" spans="14:14">
      <c r="N5852"/>
    </row>
    <row r="5853" spans="14:14">
      <c r="N5853"/>
    </row>
    <row r="5854" spans="14:14">
      <c r="N5854"/>
    </row>
    <row r="5855" spans="14:14">
      <c r="N5855"/>
    </row>
    <row r="5856" spans="14:14">
      <c r="N5856"/>
    </row>
    <row r="5857" spans="14:14">
      <c r="N5857"/>
    </row>
    <row r="5858" spans="14:14">
      <c r="N5858"/>
    </row>
    <row r="5859" spans="14:14">
      <c r="N5859"/>
    </row>
    <row r="5860" spans="14:14">
      <c r="N5860"/>
    </row>
    <row r="5861" spans="14:14">
      <c r="N5861"/>
    </row>
    <row r="5862" spans="14:14">
      <c r="N5862"/>
    </row>
    <row r="5863" spans="14:14">
      <c r="N5863"/>
    </row>
    <row r="5864" spans="14:14">
      <c r="N5864"/>
    </row>
    <row r="5865" spans="14:14">
      <c r="N5865"/>
    </row>
    <row r="5866" spans="14:14">
      <c r="N5866"/>
    </row>
    <row r="5867" spans="14:14">
      <c r="N5867"/>
    </row>
    <row r="5868" spans="14:14">
      <c r="N5868"/>
    </row>
    <row r="5869" spans="14:14">
      <c r="N5869"/>
    </row>
    <row r="5870" spans="14:14">
      <c r="N5870"/>
    </row>
    <row r="5871" spans="14:14">
      <c r="N5871"/>
    </row>
    <row r="5872" spans="14:14">
      <c r="N5872"/>
    </row>
    <row r="5873" spans="14:14">
      <c r="N5873"/>
    </row>
    <row r="5874" spans="14:14">
      <c r="N5874"/>
    </row>
    <row r="5875" spans="14:14">
      <c r="N5875"/>
    </row>
    <row r="5876" spans="14:14">
      <c r="N5876"/>
    </row>
    <row r="5877" spans="14:14">
      <c r="N5877"/>
    </row>
    <row r="5878" spans="14:14">
      <c r="N5878"/>
    </row>
    <row r="5879" spans="14:14">
      <c r="N5879"/>
    </row>
    <row r="5880" spans="14:14">
      <c r="N5880"/>
    </row>
    <row r="5881" spans="14:14">
      <c r="N5881"/>
    </row>
    <row r="5882" spans="14:14">
      <c r="N5882"/>
    </row>
    <row r="5883" spans="14:14">
      <c r="N5883"/>
    </row>
    <row r="5884" spans="14:14">
      <c r="N5884"/>
    </row>
    <row r="5885" spans="14:14">
      <c r="N5885"/>
    </row>
    <row r="5886" spans="14:14">
      <c r="N5886"/>
    </row>
    <row r="5887" spans="14:14">
      <c r="N5887"/>
    </row>
    <row r="5888" spans="14:14">
      <c r="N5888"/>
    </row>
    <row r="5889" spans="14:14">
      <c r="N5889"/>
    </row>
    <row r="5890" spans="14:14">
      <c r="N5890"/>
    </row>
    <row r="5891" spans="14:14">
      <c r="N5891"/>
    </row>
    <row r="5892" spans="14:14">
      <c r="N5892"/>
    </row>
    <row r="5893" spans="14:14">
      <c r="N5893"/>
    </row>
    <row r="5894" spans="14:14">
      <c r="N5894"/>
    </row>
    <row r="5895" spans="14:14">
      <c r="N5895"/>
    </row>
    <row r="5896" spans="14:14">
      <c r="N5896"/>
    </row>
    <row r="5897" spans="14:14">
      <c r="N5897"/>
    </row>
    <row r="5898" spans="14:14">
      <c r="N5898"/>
    </row>
    <row r="5899" spans="14:14">
      <c r="N5899"/>
    </row>
    <row r="5900" spans="14:14">
      <c r="N5900"/>
    </row>
    <row r="5901" spans="14:14">
      <c r="N5901"/>
    </row>
    <row r="5902" spans="14:14">
      <c r="N5902"/>
    </row>
    <row r="5903" spans="14:14">
      <c r="N5903"/>
    </row>
    <row r="5904" spans="14:14">
      <c r="N5904"/>
    </row>
    <row r="5905" spans="14:14">
      <c r="N5905"/>
    </row>
    <row r="5906" spans="14:14">
      <c r="N5906"/>
    </row>
    <row r="5907" spans="14:14">
      <c r="N5907"/>
    </row>
    <row r="5908" spans="14:14">
      <c r="N5908"/>
    </row>
    <row r="5909" spans="14:14">
      <c r="N5909"/>
    </row>
    <row r="5910" spans="14:14">
      <c r="N5910"/>
    </row>
    <row r="5911" spans="14:14">
      <c r="N5911"/>
    </row>
    <row r="5912" spans="14:14">
      <c r="N5912"/>
    </row>
    <row r="5913" spans="14:14">
      <c r="N5913"/>
    </row>
    <row r="5914" spans="14:14">
      <c r="N5914"/>
    </row>
    <row r="5915" spans="14:14">
      <c r="N5915"/>
    </row>
    <row r="5916" spans="14:14">
      <c r="N5916"/>
    </row>
    <row r="5917" spans="14:14">
      <c r="N5917"/>
    </row>
    <row r="5918" spans="14:14">
      <c r="N5918"/>
    </row>
    <row r="5919" spans="14:14">
      <c r="N5919"/>
    </row>
    <row r="5920" spans="14:14">
      <c r="N5920"/>
    </row>
    <row r="5921" spans="14:14">
      <c r="N5921"/>
    </row>
    <row r="5922" spans="14:14">
      <c r="N5922"/>
    </row>
    <row r="5923" spans="14:14">
      <c r="N5923"/>
    </row>
    <row r="5924" spans="14:14">
      <c r="N5924"/>
    </row>
    <row r="5925" spans="14:14">
      <c r="N5925"/>
    </row>
    <row r="5926" spans="14:14">
      <c r="N5926"/>
    </row>
    <row r="5927" spans="14:14">
      <c r="N5927"/>
    </row>
    <row r="5928" spans="14:14">
      <c r="N5928"/>
    </row>
    <row r="5929" spans="14:14">
      <c r="N5929"/>
    </row>
    <row r="5930" spans="14:14">
      <c r="N5930"/>
    </row>
    <row r="5931" spans="14:14">
      <c r="N5931"/>
    </row>
    <row r="5932" spans="14:14">
      <c r="N5932"/>
    </row>
    <row r="5933" spans="14:14">
      <c r="N5933"/>
    </row>
    <row r="5934" spans="14:14">
      <c r="N5934"/>
    </row>
    <row r="5935" spans="14:14">
      <c r="N5935"/>
    </row>
    <row r="5936" spans="14:14">
      <c r="N5936"/>
    </row>
    <row r="5937" spans="14:14">
      <c r="N5937"/>
    </row>
    <row r="5938" spans="14:14">
      <c r="N5938"/>
    </row>
    <row r="5939" spans="14:14">
      <c r="N5939"/>
    </row>
    <row r="5940" spans="14:14">
      <c r="N5940"/>
    </row>
    <row r="5941" spans="14:14">
      <c r="N5941"/>
    </row>
    <row r="5942" spans="14:14">
      <c r="N5942"/>
    </row>
    <row r="5943" spans="14:14">
      <c r="N5943"/>
    </row>
    <row r="5944" spans="14:14">
      <c r="N5944"/>
    </row>
    <row r="5945" spans="14:14">
      <c r="N5945"/>
    </row>
    <row r="5946" spans="14:14">
      <c r="N5946"/>
    </row>
    <row r="5947" spans="14:14">
      <c r="N5947"/>
    </row>
    <row r="5948" spans="14:14">
      <c r="N5948"/>
    </row>
    <row r="5949" spans="14:14">
      <c r="N5949"/>
    </row>
    <row r="5950" spans="14:14">
      <c r="N5950"/>
    </row>
    <row r="5951" spans="14:14">
      <c r="N5951"/>
    </row>
    <row r="5952" spans="14:14">
      <c r="N5952"/>
    </row>
    <row r="5953" spans="14:14">
      <c r="N5953"/>
    </row>
    <row r="5954" spans="14:14">
      <c r="N5954"/>
    </row>
    <row r="5955" spans="14:14">
      <c r="N5955"/>
    </row>
    <row r="5956" spans="14:14">
      <c r="N5956"/>
    </row>
    <row r="5957" spans="14:14">
      <c r="N5957"/>
    </row>
    <row r="5958" spans="14:14">
      <c r="N5958"/>
    </row>
    <row r="5959" spans="14:14">
      <c r="N5959"/>
    </row>
    <row r="5960" spans="14:14">
      <c r="N5960"/>
    </row>
    <row r="5961" spans="14:14">
      <c r="N5961"/>
    </row>
    <row r="5962" spans="14:14">
      <c r="N5962"/>
    </row>
    <row r="5963" spans="14:14">
      <c r="N5963"/>
    </row>
    <row r="5964" spans="14:14">
      <c r="N5964"/>
    </row>
    <row r="5965" spans="14:14">
      <c r="N5965"/>
    </row>
    <row r="5966" spans="14:14">
      <c r="N5966"/>
    </row>
    <row r="5967" spans="14:14">
      <c r="N5967"/>
    </row>
    <row r="5968" spans="14:14">
      <c r="N5968"/>
    </row>
    <row r="5969" spans="14:14">
      <c r="N5969"/>
    </row>
    <row r="5970" spans="14:14">
      <c r="N5970"/>
    </row>
    <row r="5971" spans="14:14">
      <c r="N5971"/>
    </row>
    <row r="5972" spans="14:14">
      <c r="N5972"/>
    </row>
    <row r="5973" spans="14:14">
      <c r="N5973"/>
    </row>
    <row r="5974" spans="14:14">
      <c r="N5974"/>
    </row>
    <row r="5975" spans="14:14">
      <c r="N5975"/>
    </row>
    <row r="5976" spans="14:14">
      <c r="N5976"/>
    </row>
    <row r="5977" spans="14:14">
      <c r="N5977"/>
    </row>
    <row r="5978" spans="14:14">
      <c r="N5978"/>
    </row>
    <row r="5979" spans="14:14">
      <c r="N5979"/>
    </row>
    <row r="5980" spans="14:14">
      <c r="N5980"/>
    </row>
    <row r="5981" spans="14:14">
      <c r="N5981"/>
    </row>
    <row r="5982" spans="14:14">
      <c r="N5982"/>
    </row>
    <row r="5983" spans="14:14">
      <c r="N5983"/>
    </row>
    <row r="5984" spans="14:14">
      <c r="N5984"/>
    </row>
    <row r="5985" spans="14:14">
      <c r="N5985"/>
    </row>
    <row r="5986" spans="14:14">
      <c r="N5986"/>
    </row>
    <row r="5987" spans="14:14">
      <c r="N5987"/>
    </row>
    <row r="5988" spans="14:14">
      <c r="N5988"/>
    </row>
    <row r="5989" spans="14:14">
      <c r="N5989"/>
    </row>
    <row r="5990" spans="14:14">
      <c r="N5990"/>
    </row>
    <row r="5991" spans="14:14">
      <c r="N5991"/>
    </row>
    <row r="5992" spans="14:14">
      <c r="N5992"/>
    </row>
    <row r="5993" spans="14:14">
      <c r="N5993"/>
    </row>
    <row r="5994" spans="14:14">
      <c r="N5994"/>
    </row>
    <row r="5995" spans="14:14">
      <c r="N5995"/>
    </row>
    <row r="5996" spans="14:14">
      <c r="N5996"/>
    </row>
    <row r="5997" spans="14:14">
      <c r="N5997"/>
    </row>
    <row r="5998" spans="14:14">
      <c r="N5998"/>
    </row>
    <row r="5999" spans="14:14">
      <c r="N5999"/>
    </row>
    <row r="6000" spans="14:14">
      <c r="N6000"/>
    </row>
    <row r="6001" spans="14:14">
      <c r="N6001"/>
    </row>
    <row r="6002" spans="14:14">
      <c r="N6002"/>
    </row>
    <row r="6003" spans="14:14">
      <c r="N6003"/>
    </row>
    <row r="6004" spans="14:14">
      <c r="N6004"/>
    </row>
    <row r="6005" spans="14:14">
      <c r="N6005"/>
    </row>
    <row r="6006" spans="14:14">
      <c r="N6006"/>
    </row>
    <row r="6007" spans="14:14">
      <c r="N6007"/>
    </row>
    <row r="6008" spans="14:14">
      <c r="N6008"/>
    </row>
    <row r="6009" spans="14:14">
      <c r="N6009"/>
    </row>
    <row r="6010" spans="14:14">
      <c r="N6010"/>
    </row>
    <row r="6011" spans="14:14">
      <c r="N6011"/>
    </row>
    <row r="6012" spans="14:14">
      <c r="N6012"/>
    </row>
    <row r="6013" spans="14:14">
      <c r="N6013"/>
    </row>
    <row r="6014" spans="14:14">
      <c r="N6014"/>
    </row>
    <row r="6015" spans="14:14">
      <c r="N6015"/>
    </row>
    <row r="6016" spans="14:14">
      <c r="N6016"/>
    </row>
    <row r="6017" spans="14:14">
      <c r="N6017"/>
    </row>
    <row r="6018" spans="14:14">
      <c r="N6018"/>
    </row>
    <row r="6019" spans="14:14">
      <c r="N6019"/>
    </row>
    <row r="6020" spans="14:14">
      <c r="N6020"/>
    </row>
    <row r="6021" spans="14:14">
      <c r="N6021"/>
    </row>
    <row r="6022" spans="14:14">
      <c r="N6022"/>
    </row>
    <row r="6023" spans="14:14">
      <c r="N6023"/>
    </row>
    <row r="6024" spans="14:14">
      <c r="N6024"/>
    </row>
    <row r="6025" spans="14:14">
      <c r="N6025"/>
    </row>
    <row r="6026" spans="14:14">
      <c r="N6026"/>
    </row>
    <row r="6027" spans="14:14">
      <c r="N6027"/>
    </row>
    <row r="6028" spans="14:14">
      <c r="N6028"/>
    </row>
    <row r="6029" spans="14:14">
      <c r="N6029"/>
    </row>
    <row r="6030" spans="14:14">
      <c r="N6030"/>
    </row>
    <row r="6031" spans="14:14">
      <c r="N6031"/>
    </row>
    <row r="6032" spans="14:14">
      <c r="N6032"/>
    </row>
    <row r="6033" spans="14:14">
      <c r="N6033"/>
    </row>
    <row r="6034" spans="14:14">
      <c r="N6034"/>
    </row>
    <row r="6035" spans="14:14">
      <c r="N6035"/>
    </row>
    <row r="6036" spans="14:14">
      <c r="N6036"/>
    </row>
    <row r="6037" spans="14:14">
      <c r="N6037"/>
    </row>
    <row r="6038" spans="14:14">
      <c r="N6038"/>
    </row>
    <row r="6039" spans="14:14">
      <c r="N6039"/>
    </row>
    <row r="6040" spans="14:14">
      <c r="N6040"/>
    </row>
    <row r="6041" spans="14:14">
      <c r="N6041"/>
    </row>
    <row r="6042" spans="14:14">
      <c r="N6042"/>
    </row>
    <row r="6043" spans="14:14">
      <c r="N6043"/>
    </row>
    <row r="6044" spans="14:14">
      <c r="N6044"/>
    </row>
    <row r="6045" spans="14:14">
      <c r="N6045"/>
    </row>
    <row r="6046" spans="14:14">
      <c r="N6046"/>
    </row>
    <row r="6047" spans="14:14">
      <c r="N6047"/>
    </row>
    <row r="6048" spans="14:14">
      <c r="N6048"/>
    </row>
    <row r="6049" spans="14:14">
      <c r="N6049"/>
    </row>
    <row r="6050" spans="14:14">
      <c r="N6050"/>
    </row>
    <row r="6051" spans="14:14">
      <c r="N6051"/>
    </row>
    <row r="6052" spans="14:14">
      <c r="N6052"/>
    </row>
    <row r="6053" spans="14:14">
      <c r="N6053"/>
    </row>
    <row r="6054" spans="14:14">
      <c r="N6054"/>
    </row>
    <row r="6055" spans="14:14">
      <c r="N6055"/>
    </row>
    <row r="6056" spans="14:14">
      <c r="N6056"/>
    </row>
    <row r="6057" spans="14:14">
      <c r="N6057"/>
    </row>
    <row r="6058" spans="14:14">
      <c r="N6058"/>
    </row>
    <row r="6059" spans="14:14">
      <c r="N6059"/>
    </row>
    <row r="6060" spans="14:14">
      <c r="N6060"/>
    </row>
    <row r="6061" spans="14:14">
      <c r="N6061"/>
    </row>
    <row r="6062" spans="14:14">
      <c r="N6062"/>
    </row>
    <row r="6063" spans="14:14">
      <c r="N6063"/>
    </row>
    <row r="6064" spans="14:14">
      <c r="N6064"/>
    </row>
    <row r="6065" spans="14:14">
      <c r="N6065"/>
    </row>
    <row r="6066" spans="14:14">
      <c r="N6066"/>
    </row>
    <row r="6067" spans="14:14">
      <c r="N6067"/>
    </row>
    <row r="6068" spans="14:14">
      <c r="N6068"/>
    </row>
    <row r="6069" spans="14:14">
      <c r="N6069"/>
    </row>
    <row r="6070" spans="14:14">
      <c r="N6070"/>
    </row>
    <row r="6071" spans="14:14">
      <c r="N6071"/>
    </row>
    <row r="6072" spans="14:14">
      <c r="N6072"/>
    </row>
    <row r="6073" spans="14:14">
      <c r="N6073"/>
    </row>
    <row r="6074" spans="14:14">
      <c r="N6074"/>
    </row>
    <row r="6075" spans="14:14">
      <c r="N6075"/>
    </row>
    <row r="6076" spans="14:14">
      <c r="N6076"/>
    </row>
    <row r="6077" spans="14:14">
      <c r="N6077"/>
    </row>
    <row r="6078" spans="14:14">
      <c r="N6078"/>
    </row>
    <row r="6079" spans="14:14">
      <c r="N6079"/>
    </row>
    <row r="6080" spans="14:14">
      <c r="N6080"/>
    </row>
    <row r="6081" spans="14:14">
      <c r="N6081"/>
    </row>
    <row r="6082" spans="14:14">
      <c r="N6082"/>
    </row>
    <row r="6083" spans="14:14">
      <c r="N6083"/>
    </row>
    <row r="6084" spans="14:14">
      <c r="N6084"/>
    </row>
    <row r="6085" spans="14:14">
      <c r="N6085"/>
    </row>
    <row r="6086" spans="14:14">
      <c r="N6086"/>
    </row>
    <row r="6087" spans="14:14">
      <c r="N6087"/>
    </row>
    <row r="6088" spans="14:14">
      <c r="N6088"/>
    </row>
    <row r="6089" spans="14:14">
      <c r="N6089"/>
    </row>
    <row r="6090" spans="14:14">
      <c r="N6090"/>
    </row>
    <row r="6091" spans="14:14">
      <c r="N6091"/>
    </row>
    <row r="6092" spans="14:14">
      <c r="N6092"/>
    </row>
    <row r="6093" spans="14:14">
      <c r="N6093"/>
    </row>
    <row r="6094" spans="14:14">
      <c r="N6094"/>
    </row>
    <row r="6095" spans="14:14">
      <c r="N6095"/>
    </row>
    <row r="6096" spans="14:14">
      <c r="N6096"/>
    </row>
    <row r="6097" spans="14:14">
      <c r="N6097"/>
    </row>
    <row r="6098" spans="14:14">
      <c r="N6098"/>
    </row>
    <row r="6099" spans="14:14">
      <c r="N6099"/>
    </row>
    <row r="6100" spans="14:14">
      <c r="N6100"/>
    </row>
    <row r="6101" spans="14:14">
      <c r="N6101"/>
    </row>
    <row r="6102" spans="14:14">
      <c r="N6102"/>
    </row>
    <row r="6103" spans="14:14">
      <c r="N6103"/>
    </row>
    <row r="6104" spans="14:14">
      <c r="N6104"/>
    </row>
    <row r="6105" spans="14:14">
      <c r="N6105"/>
    </row>
    <row r="6106" spans="14:14">
      <c r="N6106"/>
    </row>
    <row r="6107" spans="14:14">
      <c r="N6107"/>
    </row>
    <row r="6108" spans="14:14">
      <c r="N6108"/>
    </row>
    <row r="6109" spans="14:14">
      <c r="N6109"/>
    </row>
    <row r="6110" spans="14:14">
      <c r="N6110"/>
    </row>
    <row r="6111" spans="14:14">
      <c r="N6111"/>
    </row>
    <row r="6112" spans="14:14">
      <c r="N6112"/>
    </row>
    <row r="6113" spans="14:14">
      <c r="N6113"/>
    </row>
    <row r="6114" spans="14:14">
      <c r="N6114"/>
    </row>
    <row r="6115" spans="14:14">
      <c r="N6115"/>
    </row>
    <row r="6116" spans="14:14">
      <c r="N6116"/>
    </row>
    <row r="6117" spans="14:14">
      <c r="N6117"/>
    </row>
    <row r="6118" spans="14:14">
      <c r="N6118"/>
    </row>
    <row r="6119" spans="14:14">
      <c r="N6119"/>
    </row>
    <row r="6120" spans="14:14">
      <c r="N6120"/>
    </row>
    <row r="6121" spans="14:14">
      <c r="N6121"/>
    </row>
    <row r="6122" spans="14:14">
      <c r="N6122"/>
    </row>
    <row r="6123" spans="14:14">
      <c r="N6123"/>
    </row>
    <row r="6124" spans="14:14">
      <c r="N6124"/>
    </row>
    <row r="6125" spans="14:14">
      <c r="N6125"/>
    </row>
    <row r="6126" spans="14:14">
      <c r="N6126"/>
    </row>
    <row r="6127" spans="14:14">
      <c r="N6127"/>
    </row>
    <row r="6128" spans="14:14">
      <c r="N6128"/>
    </row>
    <row r="6129" spans="14:14">
      <c r="N6129"/>
    </row>
    <row r="6130" spans="14:14">
      <c r="N6130"/>
    </row>
    <row r="6131" spans="14:14">
      <c r="N6131"/>
    </row>
    <row r="6132" spans="14:14">
      <c r="N6132"/>
    </row>
    <row r="6133" spans="14:14">
      <c r="N6133"/>
    </row>
    <row r="6134" spans="14:14">
      <c r="N6134"/>
    </row>
    <row r="6135" spans="14:14">
      <c r="N6135"/>
    </row>
    <row r="6136" spans="14:14">
      <c r="N6136"/>
    </row>
    <row r="6137" spans="14:14">
      <c r="N6137"/>
    </row>
    <row r="6138" spans="14:14">
      <c r="N6138"/>
    </row>
    <row r="6139" spans="14:14">
      <c r="N6139"/>
    </row>
    <row r="6140" spans="14:14">
      <c r="N6140"/>
    </row>
    <row r="6141" spans="14:14">
      <c r="N6141"/>
    </row>
    <row r="6142" spans="14:14">
      <c r="N6142"/>
    </row>
    <row r="6143" spans="14:14">
      <c r="N6143"/>
    </row>
    <row r="6144" spans="14:14">
      <c r="N6144"/>
    </row>
    <row r="6145" spans="14:14">
      <c r="N6145"/>
    </row>
    <row r="6146" spans="14:14">
      <c r="N6146"/>
    </row>
    <row r="6147" spans="14:14">
      <c r="N6147"/>
    </row>
    <row r="6148" spans="14:14">
      <c r="N6148"/>
    </row>
    <row r="6149" spans="14:14">
      <c r="N6149"/>
    </row>
    <row r="6150" spans="14:14">
      <c r="N6150"/>
    </row>
    <row r="6151" spans="14:14">
      <c r="N6151"/>
    </row>
    <row r="6152" spans="14:14">
      <c r="N6152"/>
    </row>
    <row r="6153" spans="14:14">
      <c r="N6153"/>
    </row>
    <row r="6154" spans="14:14">
      <c r="N6154"/>
    </row>
    <row r="6155" spans="14:14">
      <c r="N6155"/>
    </row>
    <row r="6156" spans="14:14">
      <c r="N6156"/>
    </row>
    <row r="6157" spans="14:14">
      <c r="N6157"/>
    </row>
    <row r="6158" spans="14:14">
      <c r="N6158"/>
    </row>
    <row r="6159" spans="14:14">
      <c r="N6159"/>
    </row>
    <row r="6160" spans="14:14">
      <c r="N6160"/>
    </row>
    <row r="6161" spans="14:14">
      <c r="N6161"/>
    </row>
    <row r="6162" spans="14:14">
      <c r="N6162"/>
    </row>
    <row r="6163" spans="14:14">
      <c r="N6163"/>
    </row>
    <row r="6164" spans="14:14">
      <c r="N6164"/>
    </row>
    <row r="6165" spans="14:14">
      <c r="N6165"/>
    </row>
    <row r="6166" spans="14:14">
      <c r="N6166"/>
    </row>
    <row r="6167" spans="14:14">
      <c r="N6167"/>
    </row>
    <row r="6168" spans="14:14">
      <c r="N6168"/>
    </row>
    <row r="6169" spans="14:14">
      <c r="N6169"/>
    </row>
    <row r="6170" spans="14:14">
      <c r="N6170"/>
    </row>
    <row r="6171" spans="14:14">
      <c r="N6171"/>
    </row>
    <row r="6172" spans="14:14">
      <c r="N6172"/>
    </row>
    <row r="6173" spans="14:14">
      <c r="N6173"/>
    </row>
    <row r="6174" spans="14:14">
      <c r="N6174"/>
    </row>
    <row r="6175" spans="14:14">
      <c r="N6175"/>
    </row>
    <row r="6176" spans="14:14">
      <c r="N6176"/>
    </row>
    <row r="6177" spans="14:14">
      <c r="N6177"/>
    </row>
    <row r="6178" spans="14:14">
      <c r="N6178"/>
    </row>
    <row r="6179" spans="14:14">
      <c r="N6179"/>
    </row>
    <row r="6180" spans="14:14">
      <c r="N6180"/>
    </row>
    <row r="6181" spans="14:14">
      <c r="N6181"/>
    </row>
    <row r="6182" spans="14:14">
      <c r="N6182"/>
    </row>
    <row r="6183" spans="14:14">
      <c r="N6183"/>
    </row>
    <row r="6184" spans="14:14">
      <c r="N6184"/>
    </row>
    <row r="6185" spans="14:14">
      <c r="N6185"/>
    </row>
    <row r="6186" spans="14:14">
      <c r="N6186"/>
    </row>
    <row r="6187" spans="14:14">
      <c r="N6187"/>
    </row>
    <row r="6188" spans="14:14">
      <c r="N6188"/>
    </row>
    <row r="6189" spans="14:14">
      <c r="N6189"/>
    </row>
    <row r="6190" spans="14:14">
      <c r="N6190"/>
    </row>
    <row r="6191" spans="14:14">
      <c r="N6191"/>
    </row>
    <row r="6192" spans="14:14">
      <c r="N6192"/>
    </row>
    <row r="6193" spans="14:14">
      <c r="N6193"/>
    </row>
    <row r="6194" spans="14:14">
      <c r="N6194"/>
    </row>
    <row r="6195" spans="14:14">
      <c r="N6195"/>
    </row>
    <row r="6196" spans="14:14">
      <c r="N6196"/>
    </row>
    <row r="6197" spans="14:14">
      <c r="N6197"/>
    </row>
    <row r="6198" spans="14:14">
      <c r="N6198"/>
    </row>
    <row r="6199" spans="14:14">
      <c r="N6199"/>
    </row>
    <row r="6200" spans="14:14">
      <c r="N6200"/>
    </row>
    <row r="6201" spans="14:14">
      <c r="N6201"/>
    </row>
    <row r="6202" spans="14:14">
      <c r="N6202"/>
    </row>
    <row r="6203" spans="14:14">
      <c r="N6203"/>
    </row>
    <row r="6204" spans="14:14">
      <c r="N6204"/>
    </row>
    <row r="6205" spans="14:14">
      <c r="N6205"/>
    </row>
    <row r="6206" spans="14:14">
      <c r="N6206"/>
    </row>
    <row r="6207" spans="14:14">
      <c r="N6207"/>
    </row>
    <row r="6208" spans="14:14">
      <c r="N6208"/>
    </row>
    <row r="6209" spans="14:14">
      <c r="N6209"/>
    </row>
    <row r="6210" spans="14:14">
      <c r="N6210"/>
    </row>
    <row r="6211" spans="14:14">
      <c r="N6211"/>
    </row>
    <row r="6212" spans="14:14">
      <c r="N6212"/>
    </row>
    <row r="6213" spans="14:14">
      <c r="N6213"/>
    </row>
    <row r="6214" spans="14:14">
      <c r="N6214"/>
    </row>
    <row r="6215" spans="14:14">
      <c r="N6215"/>
    </row>
    <row r="6216" spans="14:14">
      <c r="N6216"/>
    </row>
    <row r="6217" spans="14:14">
      <c r="N6217"/>
    </row>
    <row r="6218" spans="14:14">
      <c r="N6218"/>
    </row>
    <row r="6219" spans="14:14">
      <c r="N6219"/>
    </row>
    <row r="6220" spans="14:14">
      <c r="N6220"/>
    </row>
    <row r="6221" spans="14:14">
      <c r="N6221"/>
    </row>
    <row r="6222" spans="14:14">
      <c r="N6222"/>
    </row>
    <row r="6223" spans="14:14">
      <c r="N6223"/>
    </row>
    <row r="6224" spans="14:14">
      <c r="N6224"/>
    </row>
    <row r="6225" spans="14:14">
      <c r="N6225"/>
    </row>
    <row r="6226" spans="14:14">
      <c r="N6226"/>
    </row>
    <row r="6227" spans="14:14">
      <c r="N6227"/>
    </row>
    <row r="6228" spans="14:14">
      <c r="N6228"/>
    </row>
    <row r="6229" spans="14:14">
      <c r="N6229"/>
    </row>
    <row r="6230" spans="14:14">
      <c r="N6230"/>
    </row>
    <row r="6231" spans="14:14">
      <c r="N6231"/>
    </row>
    <row r="6232" spans="14:14">
      <c r="N6232"/>
    </row>
    <row r="6233" spans="14:14">
      <c r="N6233"/>
    </row>
    <row r="6234" spans="14:14">
      <c r="N6234"/>
    </row>
    <row r="6235" spans="14:14">
      <c r="N6235"/>
    </row>
    <row r="6236" spans="14:14">
      <c r="N6236"/>
    </row>
    <row r="6237" spans="14:14">
      <c r="N6237"/>
    </row>
    <row r="6238" spans="14:14">
      <c r="N6238"/>
    </row>
    <row r="6239" spans="14:14">
      <c r="N6239"/>
    </row>
    <row r="6240" spans="14:14">
      <c r="N6240"/>
    </row>
    <row r="6241" spans="14:14">
      <c r="N6241"/>
    </row>
    <row r="6242" spans="14:14">
      <c r="N6242"/>
    </row>
    <row r="6243" spans="14:14">
      <c r="N6243"/>
    </row>
    <row r="6244" spans="14:14">
      <c r="N6244"/>
    </row>
    <row r="6245" spans="14:14">
      <c r="N6245"/>
    </row>
    <row r="6246" spans="14:14">
      <c r="N6246"/>
    </row>
    <row r="6247" spans="14:14">
      <c r="N6247"/>
    </row>
    <row r="6248" spans="14:14">
      <c r="N6248"/>
    </row>
    <row r="6249" spans="14:14">
      <c r="N6249"/>
    </row>
    <row r="6250" spans="14:14">
      <c r="N6250"/>
    </row>
    <row r="6251" spans="14:14">
      <c r="N6251"/>
    </row>
    <row r="6252" spans="14:14">
      <c r="N6252"/>
    </row>
    <row r="6253" spans="14:14">
      <c r="N6253"/>
    </row>
    <row r="6254" spans="14:14">
      <c r="N6254"/>
    </row>
    <row r="6255" spans="14:14">
      <c r="N6255"/>
    </row>
    <row r="6256" spans="14:14">
      <c r="N6256"/>
    </row>
    <row r="6257" spans="14:14">
      <c r="N6257"/>
    </row>
    <row r="6258" spans="14:14">
      <c r="N6258"/>
    </row>
    <row r="6259" spans="14:14">
      <c r="N6259"/>
    </row>
    <row r="6260" spans="14:14">
      <c r="N6260"/>
    </row>
    <row r="6261" spans="14:14">
      <c r="N6261"/>
    </row>
    <row r="6262" spans="14:14">
      <c r="N6262"/>
    </row>
    <row r="6263" spans="14:14">
      <c r="N6263"/>
    </row>
    <row r="6264" spans="14:14">
      <c r="N6264"/>
    </row>
    <row r="6265" spans="14:14">
      <c r="N6265"/>
    </row>
    <row r="6266" spans="14:14">
      <c r="N6266"/>
    </row>
    <row r="6267" spans="14:14">
      <c r="N6267"/>
    </row>
    <row r="6268" spans="14:14">
      <c r="N6268"/>
    </row>
    <row r="6269" spans="14:14">
      <c r="N6269"/>
    </row>
    <row r="6270" spans="14:14">
      <c r="N6270"/>
    </row>
    <row r="6271" spans="14:14">
      <c r="N6271"/>
    </row>
    <row r="6272" spans="14:14">
      <c r="N6272"/>
    </row>
    <row r="6273" spans="14:14">
      <c r="N6273"/>
    </row>
    <row r="6274" spans="14:14">
      <c r="N6274"/>
    </row>
    <row r="6275" spans="14:14">
      <c r="N6275"/>
    </row>
    <row r="6276" spans="14:14">
      <c r="N6276"/>
    </row>
    <row r="6277" spans="14:14">
      <c r="N6277"/>
    </row>
    <row r="6278" spans="14:14">
      <c r="N6278"/>
    </row>
    <row r="6279" spans="14:14">
      <c r="N6279"/>
    </row>
    <row r="6280" spans="14:14">
      <c r="N6280"/>
    </row>
    <row r="6281" spans="14:14">
      <c r="N6281"/>
    </row>
    <row r="6282" spans="14:14">
      <c r="N6282"/>
    </row>
    <row r="6283" spans="14:14">
      <c r="N6283"/>
    </row>
    <row r="6284" spans="14:14">
      <c r="N6284"/>
    </row>
    <row r="6285" spans="14:14">
      <c r="N6285"/>
    </row>
    <row r="6286" spans="14:14">
      <c r="N6286"/>
    </row>
    <row r="6287" spans="14:14">
      <c r="N6287"/>
    </row>
    <row r="6288" spans="14:14">
      <c r="N6288"/>
    </row>
    <row r="6289" spans="14:14">
      <c r="N6289"/>
    </row>
    <row r="6290" spans="14:14">
      <c r="N6290"/>
    </row>
    <row r="6291" spans="14:14">
      <c r="N6291"/>
    </row>
    <row r="6292" spans="14:14">
      <c r="N6292"/>
    </row>
    <row r="6293" spans="14:14">
      <c r="N6293"/>
    </row>
    <row r="6294" spans="14:14">
      <c r="N6294"/>
    </row>
    <row r="6295" spans="14:14">
      <c r="N6295"/>
    </row>
    <row r="6296" spans="14:14">
      <c r="N6296"/>
    </row>
    <row r="6297" spans="14:14">
      <c r="N6297"/>
    </row>
    <row r="6298" spans="14:14">
      <c r="N6298"/>
    </row>
    <row r="6299" spans="14:14">
      <c r="N6299"/>
    </row>
    <row r="6300" spans="14:14">
      <c r="N6300"/>
    </row>
    <row r="6301" spans="14:14">
      <c r="N6301"/>
    </row>
    <row r="6302" spans="14:14">
      <c r="N6302"/>
    </row>
    <row r="6303" spans="14:14">
      <c r="N6303"/>
    </row>
    <row r="6304" spans="14:14">
      <c r="N6304"/>
    </row>
    <row r="6305" spans="14:14">
      <c r="N6305"/>
    </row>
    <row r="6306" spans="14:14">
      <c r="N6306"/>
    </row>
    <row r="6307" spans="14:14">
      <c r="N6307"/>
    </row>
    <row r="6308" spans="14:14">
      <c r="N6308"/>
    </row>
    <row r="6309" spans="14:14">
      <c r="N6309"/>
    </row>
    <row r="6310" spans="14:14">
      <c r="N6310"/>
    </row>
    <row r="6311" spans="14:14">
      <c r="N6311"/>
    </row>
    <row r="6312" spans="14:14">
      <c r="N6312"/>
    </row>
    <row r="6313" spans="14:14">
      <c r="N6313"/>
    </row>
    <row r="6314" spans="14:14">
      <c r="N6314"/>
    </row>
    <row r="6315" spans="14:14">
      <c r="N6315"/>
    </row>
    <row r="6316" spans="14:14">
      <c r="N6316"/>
    </row>
    <row r="6317" spans="14:14">
      <c r="N6317"/>
    </row>
    <row r="6318" spans="14:14">
      <c r="N6318"/>
    </row>
    <row r="6319" spans="14:14">
      <c r="N6319"/>
    </row>
    <row r="6320" spans="14:14">
      <c r="N6320"/>
    </row>
    <row r="6321" spans="14:14">
      <c r="N6321"/>
    </row>
    <row r="6322" spans="14:14">
      <c r="N6322"/>
    </row>
    <row r="6323" spans="14:14">
      <c r="N6323"/>
    </row>
    <row r="6324" spans="14:14">
      <c r="N6324"/>
    </row>
    <row r="6325" spans="14:14">
      <c r="N6325"/>
    </row>
    <row r="6326" spans="14:14">
      <c r="N6326"/>
    </row>
    <row r="6327" spans="14:14">
      <c r="N6327"/>
    </row>
    <row r="6328" spans="14:14">
      <c r="N6328"/>
    </row>
    <row r="6329" spans="14:14">
      <c r="N6329"/>
    </row>
    <row r="6330" spans="14:14">
      <c r="N6330"/>
    </row>
    <row r="6331" spans="14:14">
      <c r="N6331"/>
    </row>
    <row r="6332" spans="14:14">
      <c r="N6332"/>
    </row>
    <row r="6333" spans="14:14">
      <c r="N6333"/>
    </row>
    <row r="6334" spans="14:14">
      <c r="N6334"/>
    </row>
    <row r="6335" spans="14:14">
      <c r="N6335"/>
    </row>
    <row r="6336" spans="14:14">
      <c r="N6336"/>
    </row>
    <row r="6337" spans="14:14">
      <c r="N6337"/>
    </row>
    <row r="6338" spans="14:14">
      <c r="N6338"/>
    </row>
    <row r="6339" spans="14:14">
      <c r="N6339"/>
    </row>
    <row r="6340" spans="14:14">
      <c r="N6340"/>
    </row>
    <row r="6341" spans="14:14">
      <c r="N6341"/>
    </row>
    <row r="6342" spans="14:14">
      <c r="N6342"/>
    </row>
    <row r="6343" spans="14:14">
      <c r="N6343"/>
    </row>
    <row r="6344" spans="14:14">
      <c r="N6344"/>
    </row>
    <row r="6345" spans="14:14">
      <c r="N6345"/>
    </row>
    <row r="6346" spans="14:14">
      <c r="N6346"/>
    </row>
    <row r="6347" spans="14:14">
      <c r="N6347"/>
    </row>
    <row r="6348" spans="14:14">
      <c r="N6348"/>
    </row>
    <row r="6349" spans="14:14">
      <c r="N6349"/>
    </row>
    <row r="6350" spans="14:14">
      <c r="N6350"/>
    </row>
    <row r="6351" spans="14:14">
      <c r="N6351"/>
    </row>
    <row r="6352" spans="14:14">
      <c r="N6352"/>
    </row>
    <row r="6353" spans="14:14">
      <c r="N6353"/>
    </row>
    <row r="6354" spans="14:14">
      <c r="N6354"/>
    </row>
    <row r="6355" spans="14:14">
      <c r="N6355"/>
    </row>
    <row r="6356" spans="14:14">
      <c r="N6356"/>
    </row>
    <row r="6357" spans="14:14">
      <c r="N6357"/>
    </row>
    <row r="6358" spans="14:14">
      <c r="N6358"/>
    </row>
    <row r="6359" spans="14:14">
      <c r="N6359"/>
    </row>
    <row r="6360" spans="14:14">
      <c r="N6360"/>
    </row>
    <row r="6361" spans="14:14">
      <c r="N6361"/>
    </row>
    <row r="6362" spans="14:14">
      <c r="N6362"/>
    </row>
    <row r="6363" spans="14:14">
      <c r="N6363"/>
    </row>
    <row r="6364" spans="14:14">
      <c r="N6364"/>
    </row>
    <row r="6365" spans="14:14">
      <c r="N6365"/>
    </row>
    <row r="6366" spans="14:14">
      <c r="N6366"/>
    </row>
    <row r="6367" spans="14:14">
      <c r="N6367"/>
    </row>
    <row r="6368" spans="14:14">
      <c r="N6368"/>
    </row>
    <row r="6369" spans="14:14">
      <c r="N6369"/>
    </row>
    <row r="6370" spans="14:14">
      <c r="N6370"/>
    </row>
    <row r="6371" spans="14:14">
      <c r="N6371"/>
    </row>
    <row r="6372" spans="14:14">
      <c r="N6372"/>
    </row>
    <row r="6373" spans="14:14">
      <c r="N6373"/>
    </row>
    <row r="6374" spans="14:14">
      <c r="N6374"/>
    </row>
    <row r="6375" spans="14:14">
      <c r="N6375"/>
    </row>
    <row r="6376" spans="14:14">
      <c r="N6376"/>
    </row>
    <row r="6377" spans="14:14">
      <c r="N6377"/>
    </row>
    <row r="6378" spans="14:14">
      <c r="N6378"/>
    </row>
    <row r="6379" spans="14:14">
      <c r="N6379"/>
    </row>
    <row r="6380" spans="14:14">
      <c r="N6380"/>
    </row>
    <row r="6381" spans="14:14">
      <c r="N6381"/>
    </row>
    <row r="6382" spans="14:14">
      <c r="N6382"/>
    </row>
  </sheetData>
  <autoFilter ref="A2:Z1844">
    <sortState ref="A258:Z6356">
      <sortCondition ref="R2:R3672"/>
    </sortState>
  </autoFilter>
  <printOptions horizontalCentered="1"/>
  <pageMargins left="0" right="0" top="0.55118110236220474" bottom="0.41" header="0.31496062992125984" footer="0.23622047244094491"/>
  <pageSetup paperSize="9" scale="84" orientation="portrait" r:id="rId1"/>
  <headerFooter alignWithMargins="0">
    <oddHeader>&amp;L&amp;"David,Bold"&amp;14אגף התקציבים&amp;C&amp;"David,Bold"&amp;16עיריית חולון&amp;R&amp;"David,Bold"&amp;14מינהל הגזברות</oddHeader>
    <oddFooter>&amp;C&amp;P</oddFooter>
  </headerFooter>
  <rowBreaks count="51" manualBreakCount="51">
    <brk id="52" max="9" man="1"/>
    <brk id="87" max="9" man="1"/>
    <brk id="165" max="9" man="1"/>
    <brk id="173" max="9" man="1"/>
    <brk id="205" max="9" man="1"/>
    <brk id="238" max="9" man="1"/>
    <brk id="247" max="9" man="1"/>
    <brk id="286" max="9" man="1"/>
    <brk id="308" max="9" man="1"/>
    <brk id="351" max="9" man="1"/>
    <brk id="367" max="9" man="1"/>
    <brk id="406" max="9" man="1"/>
    <brk id="443" max="9" man="1"/>
    <brk id="462" max="9" man="1"/>
    <brk id="502" max="9" man="1"/>
    <brk id="516" max="9" man="1"/>
    <brk id="539" max="9" man="1"/>
    <brk id="554" max="9" man="1"/>
    <brk id="564" max="9" man="1"/>
    <brk id="610" max="9" man="1"/>
    <brk id="651" max="9" man="1"/>
    <brk id="697" max="9" man="1"/>
    <brk id="708" max="9" man="1"/>
    <brk id="747" max="9" man="1"/>
    <brk id="813" max="9" man="1"/>
    <brk id="865" max="9" man="1"/>
    <brk id="912" max="9" man="1"/>
    <brk id="957" max="9" man="1"/>
    <brk id="993" max="9" man="1"/>
    <brk id="1012" max="9" man="1"/>
    <brk id="1056" max="9" man="1"/>
    <brk id="1105" max="9" man="1"/>
    <brk id="1144" max="9" man="1"/>
    <brk id="1180" max="9" man="1"/>
    <brk id="1209" max="9" man="1"/>
    <brk id="1256" max="9" man="1"/>
    <brk id="1298" max="9" man="1"/>
    <brk id="1342" max="9" man="1"/>
    <brk id="1379" max="9" man="1"/>
    <brk id="1429" max="9" man="1"/>
    <brk id="1463" max="9" man="1"/>
    <brk id="1503" max="9" man="1"/>
    <brk id="1530" max="9" man="1"/>
    <brk id="1580" max="9" man="1"/>
    <brk id="1622" max="9" man="1"/>
    <brk id="1658" max="9" man="1"/>
    <brk id="1678" max="9" man="1"/>
    <brk id="1698" max="9" man="1"/>
    <brk id="1734" max="9" man="1"/>
    <brk id="1780" max="9" man="1"/>
    <brk id="181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הצעת תקציב 2016</vt:lpstr>
      <vt:lpstr>Actual_2013</vt:lpstr>
      <vt:lpstr>Budget_2013</vt:lpstr>
      <vt:lpstr>Budget_2014</vt:lpstr>
      <vt:lpstr>Budget_2015</vt:lpstr>
      <vt:lpstr>Chapter_1</vt:lpstr>
      <vt:lpstr>Chapter_2</vt:lpstr>
      <vt:lpstr>Chapter_3</vt:lpstr>
      <vt:lpstr>Data</vt:lpstr>
      <vt:lpstr>'הצעת תקציב 2016'!Print_Area</vt:lpstr>
      <vt:lpstr>'הצעת תקציב 2016'!Print_Titles</vt:lpstr>
      <vt:lpstr>Type_1</vt:lpstr>
      <vt:lpstr>Type_2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Yogev Sharvit</dc:creator>
  <cp:lastModifiedBy>Yogev Sharvit</cp:lastModifiedBy>
  <dcterms:created xsi:type="dcterms:W3CDTF">2016-12-21T18:33:55Z</dcterms:created>
  <dcterms:modified xsi:type="dcterms:W3CDTF">2016-12-21T18:34:09Z</dcterms:modified>
</cp:coreProperties>
</file>